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men\Documents\analytics_bootcamp\excel\crowd_funding_analysis\"/>
    </mc:Choice>
  </mc:AlternateContent>
  <xr:revisionPtr revIDLastSave="0" documentId="13_ncr:1_{D45702CC-05C9-482F-A2C1-330AAFED75C5}" xr6:coauthVersionLast="46" xr6:coauthVersionMax="46" xr10:uidLastSave="{00000000-0000-0000-0000-000000000000}"/>
  <bookViews>
    <workbookView xWindow="-120" yWindow="-120" windowWidth="29040" windowHeight="15840" firstSheet="5" activeTab="9" xr2:uid="{00000000-000D-0000-FFFF-FFFF00000000}"/>
  </bookViews>
  <sheets>
    <sheet name="Kickstarter" sheetId="1" r:id="rId1"/>
    <sheet name="Descriptive Statistics" sheetId="9" r:id="rId2"/>
    <sheet name="Failed US Kickstarters" sheetId="8" r:id="rId3"/>
    <sheet name="Successful US Kickstarters" sheetId="7" r:id="rId4"/>
    <sheet name="Edinburgh Research" sheetId="6" r:id="rId5"/>
    <sheet name="Category Statistics" sheetId="2" r:id="rId6"/>
    <sheet name="Subcategory Statistics" sheetId="3" r:id="rId7"/>
    <sheet name="Launch Date Statistics" sheetId="4" r:id="rId8"/>
    <sheet name="Outcomes Based on Launch Date" sheetId="5" r:id="rId9"/>
    <sheet name="box and whiskers plot" sheetId="10" r:id="rId10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6" i="9" l="1"/>
  <c r="C5" i="9"/>
  <c r="C4" i="9"/>
  <c r="B6" i="9"/>
  <c r="B5" i="9"/>
  <c r="B4" i="9"/>
  <c r="C13" i="9"/>
  <c r="C12" i="9"/>
  <c r="C14" i="9" s="1"/>
  <c r="B13" i="9"/>
  <c r="B12" i="9"/>
  <c r="B14" i="9" s="1"/>
  <c r="C11" i="9"/>
  <c r="B11" i="9"/>
  <c r="B3" i="9"/>
  <c r="C10" i="9"/>
  <c r="B10" i="9"/>
  <c r="C9" i="9"/>
  <c r="B9" i="9"/>
  <c r="C3" i="9"/>
  <c r="C2" i="9"/>
  <c r="B2" i="9"/>
  <c r="F6" i="6"/>
  <c r="F5" i="6"/>
  <c r="F4" i="6"/>
  <c r="F3" i="6"/>
  <c r="F2" i="6"/>
  <c r="D2" i="6"/>
  <c r="D3" i="6"/>
  <c r="D4" i="6"/>
  <c r="D5" i="6"/>
  <c r="D6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9" l="1"/>
  <c r="B7" i="9"/>
</calcChain>
</file>

<file path=xl/sharedStrings.xml><?xml version="1.0" encoding="utf-8"?>
<sst xmlns="http://schemas.openxmlformats.org/spreadsheetml/2006/main" count="38366" uniqueCount="8396">
  <si>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</si>
  <si>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</si>
  <si>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</si>
  <si>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</si>
  <si>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</si>
  <si>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</si>
  <si>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</si>
  <si>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</si>
  <si>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</si>
  <si>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</si>
  <si>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</si>
  <si>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</si>
  <si>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</si>
  <si>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</si>
  <si>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</si>
  <si>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</si>
  <si>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</si>
  <si>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</si>
  <si>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</si>
  <si>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</si>
  <si>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</si>
  <si>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</si>
  <si>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</si>
  <si>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</si>
  <si>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</si>
  <si>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</si>
  <si>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</si>
  <si>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</si>
  <si>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</si>
  <si>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</si>
  <si>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</si>
  <si>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</si>
  <si>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</si>
  <si>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</si>
  <si>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</si>
  <si>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</si>
  <si>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</si>
  <si>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</si>
  <si>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</si>
  <si>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</si>
  <si>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</si>
  <si>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</si>
  <si>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</si>
  <si>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</si>
  <si>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</si>
  <si>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</si>
  <si>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</si>
  <si>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</si>
  <si>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</si>
  <si>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</si>
  <si>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</si>
  <si>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</si>
  <si>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</si>
  <si>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</si>
  <si>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</si>
  <si>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</si>
  <si>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</si>
  <si>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</si>
  <si>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</si>
  <si>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</si>
  <si>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</si>
  <si>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</si>
  <si>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</si>
  <si>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</si>
  <si>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</si>
  <si>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</si>
  <si>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</si>
  <si>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</si>
  <si>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</si>
  <si>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</si>
  <si>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</si>
  <si>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</si>
  <si>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</si>
  <si>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</si>
  <si>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</si>
  <si>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</si>
  <si>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</si>
  <si>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</si>
  <si>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</si>
  <si>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</si>
  <si>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</si>
  <si>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</si>
  <si>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</si>
  <si>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</si>
  <si>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</si>
  <si>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</si>
  <si>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</si>
  <si>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</si>
  <si>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</si>
  <si>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</si>
  <si>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</si>
  <si>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</si>
  <si>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</si>
  <si>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</si>
  <si>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</si>
  <si>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</si>
  <si>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</si>
  <si>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</si>
  <si>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</si>
  <si>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</si>
  <si>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</si>
  <si>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</si>
  <si>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</si>
  <si>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</si>
  <si>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</si>
  <si>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</si>
  <si>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</si>
  <si>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</si>
  <si>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</si>
  <si>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</si>
  <si>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</si>
  <si>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</si>
  <si>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</si>
  <si>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</si>
  <si>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</si>
  <si>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</si>
  <si>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</si>
  <si>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</si>
  <si>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</si>
  <si>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</si>
  <si>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</si>
  <si>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</si>
  <si>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</si>
  <si>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</si>
  <si>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</si>
  <si>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</si>
  <si>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</si>
  <si>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</si>
  <si>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</si>
  <si>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</si>
  <si>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</si>
  <si>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</si>
  <si>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</si>
  <si>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</si>
  <si>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</si>
  <si>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</si>
  <si>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</si>
  <si>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</si>
  <si>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</si>
  <si>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</si>
  <si>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</si>
  <si>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</si>
  <si>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</si>
  <si>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</si>
  <si>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</si>
  <si>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</si>
  <si>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</si>
  <si>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</si>
  <si>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</si>
  <si>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</si>
  <si>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</si>
  <si>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</si>
  <si>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</si>
  <si>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</si>
  <si>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</si>
  <si>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</si>
  <si>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</si>
  <si>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</si>
  <si>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</si>
  <si>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</si>
  <si>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</si>
  <si>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</si>
  <si>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</si>
  <si>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</si>
  <si>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</si>
  <si>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</si>
  <si>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</si>
  <si>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</si>
  <si>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</si>
  <si>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</si>
  <si>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</si>
  <si>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</si>
  <si>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</si>
  <si>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</si>
  <si>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</si>
  <si>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</si>
  <si>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</si>
  <si>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</si>
  <si>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</si>
  <si>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</si>
  <si>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</si>
  <si>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</si>
  <si>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</si>
  <si>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</si>
  <si>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</si>
  <si>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</si>
  <si>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</si>
  <si>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</si>
  <si>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</si>
  <si>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</si>
  <si>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</si>
  <si>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</si>
  <si>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</si>
  <si>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</si>
  <si>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</si>
  <si>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</si>
  <si>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</si>
  <si>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</si>
  <si>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</si>
  <si>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</si>
  <si>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</si>
  <si>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</si>
  <si>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</si>
  <si>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</si>
  <si>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</si>
  <si>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</si>
  <si>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</si>
  <si>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</si>
  <si>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</si>
  <si>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</si>
  <si>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</si>
  <si>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</si>
  <si>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</si>
  <si>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</si>
  <si>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</si>
  <si>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</si>
  <si>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</si>
  <si>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</si>
  <si>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</si>
  <si>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</si>
  <si>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</si>
  <si>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</si>
  <si>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</si>
  <si>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</si>
  <si>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</si>
  <si>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</si>
  <si>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</si>
  <si>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</si>
  <si>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</si>
  <si>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</si>
  <si>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</si>
  <si>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</si>
  <si>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</si>
  <si>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</si>
  <si>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</si>
  <si>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</si>
  <si>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</si>
  <si>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</si>
  <si>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</si>
  <si>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</si>
  <si>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</si>
  <si>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</si>
  <si>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</si>
  <si>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</si>
  <si>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</si>
  <si>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</si>
  <si>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</si>
  <si>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</si>
  <si>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</si>
  <si>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</si>
  <si>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</si>
  <si>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</si>
  <si>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</si>
  <si>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</si>
  <si>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</si>
  <si>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</si>
  <si>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</si>
  <si>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</si>
  <si>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</si>
  <si>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</si>
  <si>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</si>
  <si>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</si>
  <si>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</si>
  <si>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</si>
  <si>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</si>
  <si>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</si>
  <si>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</si>
  <si>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</si>
  <si>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</si>
  <si>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</si>
  <si>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</si>
  <si>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</si>
  <si>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</si>
  <si>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</si>
  <si>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</si>
  <si>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</si>
  <si>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</si>
  <si>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</si>
  <si>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</si>
  <si>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</si>
  <si>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</si>
  <si>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</si>
  <si>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</si>
  <si>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</si>
  <si>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</si>
  <si>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</si>
  <si>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</si>
  <si>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</si>
  <si>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</si>
  <si>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</si>
  <si>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</si>
  <si>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</si>
  <si>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</si>
  <si>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</si>
  <si>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</si>
  <si>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</si>
  <si>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</si>
  <si>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</si>
  <si>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</si>
  <si>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</si>
  <si>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</si>
  <si>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</si>
  <si>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</si>
  <si>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</si>
  <si>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</si>
  <si>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</si>
  <si>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</si>
  <si>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</si>
  <si>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</si>
  <si>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</si>
  <si>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</si>
  <si>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</si>
  <si>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</si>
  <si>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</si>
  <si>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</si>
  <si>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</si>
  <si>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</si>
  <si>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</si>
  <si>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</si>
  <si>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</si>
  <si>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</si>
  <si>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</si>
  <si>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</si>
  <si>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</si>
  <si>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</si>
  <si>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</si>
  <si>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</si>
  <si>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</si>
  <si>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</si>
  <si>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</si>
  <si>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</si>
  <si>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</si>
  <si>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</si>
  <si>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</si>
  <si>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</si>
  <si>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</si>
  <si>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</si>
  <si>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</si>
  <si>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</si>
  <si>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</si>
  <si>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</si>
  <si>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</si>
  <si>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</si>
  <si>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</si>
  <si>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</si>
  <si>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</si>
  <si>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</si>
  <si>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</si>
  <si>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</si>
  <si>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</si>
  <si>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</si>
  <si>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</si>
  <si>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</si>
  <si>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</si>
  <si>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</si>
  <si>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</si>
  <si>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</si>
  <si>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</si>
  <si>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</si>
  <si>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</si>
  <si>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</si>
  <si>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</si>
  <si>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</si>
  <si>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</si>
  <si>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</si>
  <si>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</si>
  <si>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</si>
  <si>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</si>
  <si>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</si>
  <si>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</si>
  <si>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</si>
  <si>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</si>
  <si>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</si>
  <si>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</si>
  <si>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</si>
  <si>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</si>
  <si>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</si>
  <si>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</si>
  <si>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</si>
  <si>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</si>
  <si>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</si>
  <si>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</si>
  <si>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</si>
  <si>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</si>
  <si>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</si>
  <si>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</si>
  <si>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</si>
  <si>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</si>
  <si>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</si>
  <si>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</si>
  <si>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</si>
  <si>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</si>
  <si>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</si>
  <si>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</si>
  <si>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</si>
  <si>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</si>
  <si>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</si>
  <si>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</si>
  <si>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</si>
  <si>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</si>
  <si>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</si>
  <si>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</si>
  <si>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</si>
  <si>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</si>
  <si>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</si>
  <si>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</si>
  <si>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</si>
  <si>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</si>
  <si>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</si>
  <si>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</si>
  <si>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</si>
  <si>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</si>
  <si>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</si>
  <si>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</si>
  <si>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</si>
  <si>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</si>
  <si>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</si>
  <si>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</si>
  <si>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</si>
  <si>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</si>
  <si>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</si>
  <si>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</si>
  <si>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</si>
  <si>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</si>
  <si>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</si>
  <si>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</si>
  <si>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</si>
  <si>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</si>
  <si>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</si>
  <si>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</si>
  <si>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</si>
  <si>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</si>
  <si>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</si>
  <si>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</si>
  <si>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</si>
  <si>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</si>
  <si>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</si>
  <si>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</si>
  <si>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</si>
  <si>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</si>
  <si>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</si>
  <si>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</si>
  <si>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</si>
  <si>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</si>
  <si>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</si>
  <si>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</si>
  <si>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</si>
  <si>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</si>
  <si>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</si>
  <si>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</si>
  <si>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</si>
  <si>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</si>
  <si>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</si>
  <si>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</si>
  <si>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</si>
  <si>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</si>
  <si>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</si>
  <si>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</si>
  <si>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</si>
  <si>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</si>
  <si>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</si>
  <si>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</si>
  <si>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</si>
  <si>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</si>
  <si>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</si>
  <si>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</si>
  <si>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</si>
  <si>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</si>
  <si>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</si>
  <si>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</si>
  <si>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</si>
  <si>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</si>
  <si>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</si>
  <si>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</si>
  <si>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</si>
  <si>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</si>
  <si>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</si>
  <si>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</si>
  <si>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</si>
  <si>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</si>
  <si>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</si>
  <si>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</si>
  <si>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</si>
  <si>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</si>
  <si>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</si>
  <si>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</si>
  <si>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</si>
  <si>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</si>
  <si>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</si>
  <si>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</si>
  <si>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</si>
  <si>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</si>
  <si>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</si>
  <si>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</si>
  <si>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</si>
  <si>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</si>
  <si>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</si>
  <si>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</si>
  <si>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</si>
  <si>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</si>
  <si>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</si>
  <si>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</si>
  <si>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</si>
  <si>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</si>
  <si>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</si>
  <si>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</si>
  <si>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</si>
  <si>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</si>
  <si>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</si>
  <si>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</si>
  <si>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</si>
  <si>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</si>
  <si>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</si>
  <si>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</si>
  <si>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</si>
  <si>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</si>
  <si>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</si>
  <si>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</si>
  <si>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</si>
  <si>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</si>
  <si>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</si>
  <si>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</si>
  <si>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</si>
  <si>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</si>
  <si>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</si>
  <si>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</si>
  <si>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</si>
  <si>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</si>
  <si>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</si>
  <si>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</si>
  <si>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</si>
  <si>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</si>
  <si>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</si>
  <si>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</si>
  <si>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</si>
  <si>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</si>
  <si>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</si>
  <si>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</si>
  <si>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</si>
  <si>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</si>
  <si>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</si>
  <si>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</si>
  <si>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</si>
  <si>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</si>
  <si>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</si>
  <si>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</si>
  <si>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</si>
  <si>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</si>
  <si>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</si>
  <si>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</si>
  <si>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</si>
  <si>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</si>
  <si>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</si>
  <si>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</si>
  <si>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</si>
  <si>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</si>
  <si>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</si>
  <si>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</si>
  <si>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</si>
  <si>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</si>
  <si>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</si>
  <si>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</si>
  <si>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</si>
  <si>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</si>
  <si>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</si>
  <si>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</si>
  <si>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</si>
  <si>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</si>
  <si>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</si>
  <si>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</si>
  <si>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</si>
  <si>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</si>
  <si>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</si>
  <si>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</si>
  <si>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</si>
  <si>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</si>
  <si>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</si>
  <si>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</si>
  <si>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</si>
  <si>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</si>
  <si>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</si>
  <si>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</si>
  <si>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</si>
  <si>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</si>
  <si>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</si>
  <si>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</si>
  <si>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</si>
  <si>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</si>
  <si>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</si>
  <si>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</si>
  <si>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</si>
  <si>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</si>
  <si>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</si>
  <si>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</si>
  <si>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</si>
  <si>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</si>
  <si>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</si>
  <si>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</si>
  <si>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</si>
  <si>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</si>
  <si>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</si>
  <si>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</si>
  <si>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</si>
  <si>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</si>
  <si>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</si>
  <si>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</si>
  <si>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</si>
  <si>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</si>
  <si>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</si>
  <si>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</si>
  <si>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</si>
  <si>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</si>
  <si>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</si>
  <si>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</si>
  <si>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</si>
  <si>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</si>
  <si>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</si>
  <si>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</si>
  <si>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</si>
  <si>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</si>
  <si>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</si>
  <si>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</si>
  <si>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</si>
  <si>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</si>
  <si>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</si>
  <si>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</si>
  <si>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</si>
  <si>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</si>
  <si>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</si>
  <si>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</si>
  <si>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</si>
  <si>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</si>
  <si>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</si>
  <si>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</si>
  <si>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</si>
  <si>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</si>
  <si>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</si>
  <si>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</si>
  <si>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</si>
  <si>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</si>
  <si>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</si>
  <si>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</si>
  <si>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</si>
  <si>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</si>
  <si>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</si>
  <si>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</si>
  <si>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</si>
  <si>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</si>
  <si>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</si>
  <si>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</si>
  <si>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</si>
  <si>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</si>
  <si>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</si>
  <si>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</si>
  <si>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</si>
  <si>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</si>
  <si>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</si>
  <si>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</si>
  <si>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</si>
  <si>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</si>
  <si>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</si>
  <si>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</si>
  <si>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</si>
  <si>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</si>
  <si>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</si>
  <si>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</si>
  <si>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</si>
  <si>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</si>
  <si>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</si>
  <si>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</si>
  <si>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</si>
  <si>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</si>
  <si>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</si>
  <si>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</si>
  <si>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</si>
  <si>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</si>
  <si>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</si>
  <si>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</si>
  <si>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</si>
  <si>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</si>
  <si>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</si>
  <si>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</si>
  <si>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</si>
  <si>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</si>
  <si>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</si>
  <si>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</si>
  <si>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</si>
  <si>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</si>
  <si>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</si>
  <si>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</si>
  <si>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</si>
  <si>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</si>
  <si>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</si>
  <si>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</si>
  <si>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</si>
  <si>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</si>
  <si>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</si>
  <si>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</si>
  <si>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</si>
  <si>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</si>
  <si>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</si>
  <si>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</si>
  <si>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</si>
  <si>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</si>
  <si>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</si>
  <si>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</si>
  <si>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</si>
  <si>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</si>
  <si>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</si>
  <si>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</si>
  <si>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</si>
  <si>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</si>
  <si>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</si>
  <si>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</si>
  <si>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</si>
  <si>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</si>
  <si>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</si>
  <si>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</si>
  <si>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</si>
  <si>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</si>
  <si>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</si>
  <si>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</si>
  <si>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</si>
  <si>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</si>
  <si>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</si>
  <si>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</si>
  <si>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</si>
  <si>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</si>
  <si>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</si>
  <si>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</si>
  <si>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</si>
  <si>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</si>
  <si>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</si>
  <si>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</si>
  <si>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</si>
  <si>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</si>
  <si>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</si>
  <si>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</si>
  <si>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</si>
  <si>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</si>
  <si>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</si>
  <si>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</si>
  <si>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</si>
  <si>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</si>
  <si>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</si>
  <si>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</si>
  <si>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</si>
  <si>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</si>
  <si>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</si>
  <si>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</si>
  <si>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</si>
  <si>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</si>
  <si>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</si>
  <si>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</si>
  <si>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</si>
  <si>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</si>
  <si>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</si>
  <si>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</si>
  <si>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</si>
  <si>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</si>
  <si>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</si>
  <si>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</si>
  <si>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</si>
  <si>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</si>
  <si>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</si>
  <si>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</si>
  <si>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</si>
  <si>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</si>
  <si>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</si>
  <si>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</si>
  <si>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</si>
  <si>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</si>
  <si>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</si>
  <si>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</si>
  <si>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</si>
  <si>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</si>
  <si>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</si>
  <si>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</si>
  <si>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</si>
  <si>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</si>
  <si>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</si>
  <si>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</si>
  <si>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</si>
  <si>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</si>
  <si>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</si>
  <si>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</si>
  <si>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</si>
  <si>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</si>
  <si>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</si>
  <si>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</si>
  <si>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</si>
  <si>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</si>
  <si>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</si>
  <si>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</si>
  <si>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</si>
  <si>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</si>
  <si>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</si>
  <si>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</si>
  <si>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</si>
  <si>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</si>
  <si>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</si>
  <si>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</si>
  <si>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</si>
  <si>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</si>
  <si>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</si>
  <si>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</si>
  <si>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</si>
  <si>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</si>
  <si>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</si>
  <si>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</si>
  <si>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</si>
  <si>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</si>
  <si>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</si>
  <si>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</si>
  <si>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</si>
  <si>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</si>
  <si>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</si>
  <si>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</si>
  <si>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</si>
  <si>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</si>
  <si>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</si>
  <si>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</si>
  <si>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</si>
  <si>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</si>
  <si>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</si>
  <si>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</si>
  <si>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</si>
  <si>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</si>
  <si>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</si>
  <si>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</si>
  <si>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</si>
  <si>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</si>
  <si>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</si>
  <si>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</si>
  <si>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</si>
  <si>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</si>
  <si>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</si>
  <si>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</si>
  <si>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</si>
  <si>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</si>
  <si>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</si>
  <si>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</si>
  <si>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</si>
  <si>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</si>
  <si>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</si>
  <si>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</si>
  <si>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</si>
  <si>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</si>
  <si>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</si>
  <si>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</si>
  <si>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</si>
  <si>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</si>
  <si>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</si>
  <si>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</si>
  <si>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</si>
  <si>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</si>
  <si>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</si>
  <si>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</si>
  <si>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</si>
  <si>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</si>
  <si>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</si>
  <si>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</si>
  <si>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</si>
  <si>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</si>
  <si>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</si>
  <si>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</si>
  <si>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</si>
  <si>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</si>
  <si>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</si>
  <si>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</si>
  <si>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</si>
  <si>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</si>
  <si>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</si>
  <si>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</si>
  <si>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</si>
  <si>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</si>
  <si>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</si>
  <si>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</si>
  <si>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</si>
  <si>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</si>
  <si>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</si>
  <si>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</si>
  <si>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</si>
  <si>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</si>
  <si>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</si>
  <si>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</si>
  <si>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</si>
  <si>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</si>
  <si>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</si>
  <si>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</si>
  <si>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</si>
  <si>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</si>
  <si>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</si>
  <si>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</si>
  <si>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</si>
  <si>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</si>
  <si>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</si>
  <si>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</si>
  <si>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</si>
  <si>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</si>
  <si>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</si>
  <si>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</si>
  <si>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</si>
  <si>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</si>
  <si>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</si>
  <si>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</si>
  <si>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</si>
  <si>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</si>
  <si>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</si>
  <si>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</si>
  <si>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</si>
  <si>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</si>
  <si>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</si>
  <si>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</si>
  <si>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</si>
  <si>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</si>
  <si>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</si>
  <si>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</si>
  <si>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</si>
  <si>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</si>
  <si>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</si>
  <si>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</si>
  <si>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</si>
  <si>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</si>
  <si>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</si>
  <si>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</si>
  <si>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</si>
  <si>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</si>
  <si>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</si>
  <si>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</si>
  <si>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</si>
  <si>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</si>
  <si>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</si>
  <si>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</si>
  <si>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</si>
  <si>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</si>
  <si>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</si>
  <si>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</si>
  <si>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</si>
  <si>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</si>
  <si>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</si>
  <si>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</si>
  <si>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</si>
  <si>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</si>
  <si>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</si>
  <si>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</si>
  <si>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</si>
  <si>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</si>
  <si>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</si>
  <si>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</si>
  <si>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</si>
  <si>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</si>
  <si>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</si>
  <si>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</si>
  <si>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</si>
  <si>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</si>
  <si>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</si>
  <si>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</si>
  <si>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</si>
  <si>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</si>
  <si>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</si>
  <si>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</si>
  <si>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</si>
  <si>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</si>
  <si>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</si>
  <si>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</si>
  <si>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</si>
  <si>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</si>
  <si>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</si>
  <si>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</si>
  <si>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</si>
  <si>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</si>
  <si>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</si>
  <si>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</si>
  <si>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</si>
  <si>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</si>
  <si>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</si>
  <si>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</si>
  <si>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</si>
  <si>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</si>
  <si>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</si>
  <si>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</si>
  <si>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</si>
  <si>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</si>
  <si>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</si>
  <si>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</si>
  <si>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</si>
  <si>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</si>
  <si>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</si>
  <si>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</si>
  <si>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</si>
  <si>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</si>
  <si>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</si>
  <si>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</si>
  <si>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</si>
  <si>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</si>
  <si>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</si>
  <si>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</si>
  <si>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</si>
  <si>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</si>
  <si>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</si>
  <si>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</si>
  <si>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</si>
  <si>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</si>
  <si>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</si>
  <si>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</si>
  <si>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</si>
  <si>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</si>
  <si>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</si>
  <si>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</si>
  <si>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</si>
  <si>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</si>
  <si>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</si>
  <si>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</si>
  <si>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</si>
  <si>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</si>
  <si>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</si>
  <si>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</si>
  <si>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</si>
  <si>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</si>
  <si>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</si>
  <si>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</si>
  <si>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</si>
  <si>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</si>
  <si>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</si>
  <si>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</si>
  <si>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</si>
  <si>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</si>
  <si>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</si>
  <si>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</si>
  <si>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</si>
  <si>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</si>
  <si>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</si>
  <si>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</si>
  <si>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</si>
  <si>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</si>
  <si>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</si>
  <si>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</si>
  <si>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</si>
  <si>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</si>
  <si>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</si>
  <si>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</si>
  <si>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</si>
  <si>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</si>
  <si>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</si>
  <si>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</si>
  <si>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</si>
  <si>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</si>
  <si>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</si>
  <si>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</si>
  <si>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</si>
  <si>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</si>
  <si>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</si>
  <si>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</si>
  <si>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</si>
  <si>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</si>
  <si>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</si>
  <si>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</si>
  <si>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</si>
  <si>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</si>
  <si>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</si>
  <si>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</si>
  <si>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</si>
  <si>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</si>
  <si>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</si>
  <si>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</si>
  <si>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</si>
  <si>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</si>
  <si>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</si>
  <si>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</si>
  <si>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</si>
  <si>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</si>
  <si>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</si>
  <si>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</si>
  <si>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</si>
  <si>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</si>
  <si>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</si>
  <si>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</si>
  <si>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</si>
  <si>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</si>
  <si>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</si>
  <si>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</si>
  <si>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</si>
  <si>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</si>
  <si>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</si>
  <si>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</si>
  <si>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</si>
  <si>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</si>
  <si>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</si>
  <si>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</si>
  <si>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</si>
  <si>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</si>
  <si>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</si>
  <si>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</si>
  <si>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</si>
  <si>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</si>
  <si>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</si>
  <si>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</si>
  <si>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</si>
  <si>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</si>
  <si>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</si>
  <si>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</si>
  <si>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</si>
  <si>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</si>
  <si>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</si>
  <si>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</si>
  <si>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</si>
  <si>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</si>
  <si>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</si>
  <si>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</si>
  <si>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</si>
  <si>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</si>
  <si>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</si>
  <si>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</si>
  <si>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</si>
  <si>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</si>
  <si>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</si>
  <si>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</si>
  <si>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</si>
  <si>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</si>
  <si>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</si>
  <si>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</si>
  <si>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</si>
  <si>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</si>
  <si>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</si>
  <si>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</si>
  <si>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</si>
  <si>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</si>
  <si>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</si>
  <si>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</si>
  <si>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</si>
  <si>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</si>
  <si>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</si>
  <si>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</si>
  <si>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</si>
  <si>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</si>
  <si>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</si>
  <si>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</si>
  <si>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</si>
  <si>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</si>
  <si>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</si>
  <si>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</si>
  <si>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</si>
  <si>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</si>
  <si>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</si>
  <si>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</si>
  <si>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</si>
  <si>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</si>
  <si>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</si>
  <si>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</si>
  <si>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</si>
  <si>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</si>
  <si>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</si>
  <si>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</si>
  <si>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</si>
  <si>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</si>
  <si>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</si>
  <si>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</si>
  <si>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</si>
  <si>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</si>
  <si>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</si>
  <si>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</si>
  <si>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</si>
  <si>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</si>
  <si>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</si>
  <si>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</si>
  <si>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</si>
  <si>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</si>
  <si>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</si>
  <si>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</si>
  <si>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</si>
  <si>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</si>
  <si>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</si>
  <si>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</si>
  <si>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</si>
  <si>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</si>
  <si>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</si>
  <si>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</si>
  <si>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</si>
  <si>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</si>
  <si>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</si>
  <si>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</si>
  <si>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</si>
  <si>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</si>
  <si>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</si>
  <si>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</si>
  <si>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</si>
  <si>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</si>
  <si>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</si>
  <si>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</si>
  <si>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</si>
  <si>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</si>
  <si>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</si>
  <si>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</si>
  <si>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</si>
  <si>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</si>
  <si>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</si>
  <si>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</si>
  <si>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</si>
  <si>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</si>
  <si>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</si>
  <si>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</si>
  <si>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</si>
  <si>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</si>
  <si>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</si>
  <si>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</si>
  <si>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</si>
  <si>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</si>
  <si>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</si>
  <si>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</si>
  <si>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</si>
  <si>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</si>
  <si>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</si>
  <si>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</si>
  <si>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</si>
  <si>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</si>
  <si>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</si>
  <si>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</si>
  <si>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</si>
  <si>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</si>
  <si>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</si>
  <si>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</si>
  <si>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</si>
  <si>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</si>
  <si>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</si>
  <si>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</si>
  <si>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</si>
  <si>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</si>
  <si>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</si>
  <si>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</si>
  <si>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</si>
  <si>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</si>
  <si>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</si>
  <si>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</si>
  <si>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</si>
  <si>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</si>
  <si>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</si>
  <si>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</si>
  <si>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</si>
  <si>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</si>
  <si>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</si>
  <si>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</si>
  <si>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</si>
  <si>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</si>
  <si>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</si>
  <si>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</si>
  <si>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</si>
  <si>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</si>
  <si>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</si>
  <si>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</si>
  <si>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</si>
  <si>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</si>
  <si>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</si>
  <si>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</si>
  <si>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</si>
  <si>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</si>
  <si>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</si>
  <si>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</si>
  <si>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</si>
  <si>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</si>
  <si>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</si>
  <si>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</si>
  <si>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</si>
  <si>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</si>
  <si>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</si>
  <si>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</si>
  <si>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</si>
  <si>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</si>
  <si>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</si>
  <si>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</si>
  <si>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</si>
  <si>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</si>
  <si>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</si>
  <si>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</si>
  <si>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</si>
  <si>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</si>
  <si>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</si>
  <si>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</si>
  <si>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</si>
  <si>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</si>
  <si>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</si>
  <si>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</si>
  <si>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</si>
  <si>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</si>
  <si>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</si>
  <si>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</si>
  <si>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</si>
  <si>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</si>
  <si>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</si>
  <si>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</si>
  <si>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</si>
  <si>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</si>
  <si>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</si>
  <si>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</si>
  <si>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</si>
  <si>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</si>
  <si>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</si>
  <si>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</si>
  <si>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</si>
  <si>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</si>
  <si>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</si>
  <si>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</si>
  <si>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</si>
  <si>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</si>
  <si>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</si>
  <si>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</si>
  <si>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</si>
  <si>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</si>
  <si>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</si>
  <si>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</si>
  <si>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</si>
  <si>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</si>
  <si>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</si>
  <si>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</si>
  <si>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</si>
  <si>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</si>
  <si>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</si>
  <si>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</si>
  <si>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</si>
  <si>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</si>
  <si>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</si>
  <si>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</si>
  <si>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</si>
  <si>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</si>
  <si>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</si>
  <si>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</si>
  <si>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</si>
  <si>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</si>
  <si>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</si>
  <si>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</si>
  <si>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</si>
  <si>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</si>
  <si>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</si>
  <si>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</si>
  <si>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</si>
  <si>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</si>
  <si>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</si>
  <si>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</si>
  <si>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</si>
  <si>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</si>
  <si>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</si>
  <si>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</si>
  <si>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</si>
  <si>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</si>
  <si>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</si>
  <si>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</si>
  <si>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</si>
  <si>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</si>
  <si>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</si>
  <si>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</si>
  <si>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</si>
  <si>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</si>
  <si>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</si>
  <si>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</si>
  <si>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</si>
  <si>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</si>
  <si>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</si>
  <si>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</si>
  <si>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</si>
  <si>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</si>
  <si>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</si>
  <si>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</si>
  <si>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</si>
  <si>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</si>
  <si>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</si>
  <si>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</si>
  <si>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</si>
  <si>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</si>
  <si>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</si>
  <si>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</si>
  <si>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</si>
  <si>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</si>
  <si>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</si>
  <si>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</si>
  <si>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</si>
  <si>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</si>
  <si>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</si>
  <si>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</si>
  <si>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</si>
  <si>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</si>
  <si>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</si>
  <si>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</si>
  <si>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</si>
  <si>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</si>
  <si>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</si>
  <si>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</si>
  <si>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</si>
  <si>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</si>
  <si>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</si>
  <si>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</si>
  <si>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</si>
  <si>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</si>
  <si>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</si>
  <si>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</si>
  <si>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</si>
  <si>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</si>
  <si>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</si>
  <si>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</si>
  <si>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</si>
  <si>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</si>
  <si>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</si>
  <si>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</si>
  <si>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</si>
  <si>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</si>
  <si>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</si>
  <si>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</si>
  <si>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</si>
  <si>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</si>
  <si>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</si>
  <si>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</si>
  <si>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</si>
  <si>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</si>
  <si>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</si>
  <si>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</si>
  <si>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</si>
  <si>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</si>
  <si>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</si>
  <si>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</si>
  <si>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</si>
  <si>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</si>
  <si>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</si>
  <si>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</si>
  <si>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</si>
  <si>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</si>
  <si>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</si>
  <si>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</si>
  <si>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</si>
  <si>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</si>
  <si>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</si>
  <si>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</si>
  <si>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</si>
  <si>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</si>
  <si>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</si>
  <si>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</si>
  <si>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</si>
  <si>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</si>
  <si>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</si>
  <si>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</si>
  <si>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</si>
  <si>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</si>
  <si>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</si>
  <si>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</si>
  <si>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</si>
  <si>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</si>
  <si>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</si>
  <si>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</si>
  <si>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</si>
  <si>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</si>
  <si>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</si>
  <si>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</si>
  <si>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</si>
  <si>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</si>
  <si>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</si>
  <si>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</si>
  <si>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</si>
  <si>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</si>
  <si>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</si>
  <si>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</si>
  <si>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</si>
  <si>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</si>
  <si>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</si>
  <si>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</si>
  <si>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</si>
  <si>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</si>
  <si>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</si>
  <si>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</si>
  <si>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</si>
  <si>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</si>
  <si>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</si>
  <si>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</si>
  <si>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</si>
  <si>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</si>
  <si>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</si>
  <si>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</si>
  <si>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</si>
  <si>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</si>
  <si>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</si>
  <si>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</si>
  <si>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</si>
  <si>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</si>
  <si>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</si>
  <si>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</si>
  <si>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</si>
  <si>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</si>
  <si>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</si>
  <si>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</si>
  <si>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</si>
  <si>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</si>
  <si>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</si>
  <si>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</si>
  <si>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</si>
  <si>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</si>
  <si>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</si>
  <si>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</si>
  <si>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</si>
  <si>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</si>
  <si>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</si>
  <si>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</si>
  <si>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</si>
  <si>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</si>
  <si>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</si>
  <si>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</si>
  <si>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</si>
  <si>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</si>
  <si>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</si>
  <si>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</si>
  <si>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</si>
  <si>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</si>
  <si>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</si>
  <si>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</si>
  <si>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</si>
  <si>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</si>
  <si>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</si>
  <si>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</si>
  <si>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</si>
  <si>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</si>
  <si>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</si>
  <si>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</si>
  <si>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</si>
  <si>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</si>
  <si>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</si>
  <si>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</si>
  <si>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</si>
  <si>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</si>
  <si>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</si>
  <si>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</si>
  <si>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</si>
  <si>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</si>
  <si>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</si>
  <si>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</si>
  <si>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</si>
  <si>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</si>
  <si>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</si>
  <si>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</si>
  <si>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</si>
  <si>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</si>
  <si>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</si>
  <si>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</si>
  <si>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</si>
  <si>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</si>
  <si>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</si>
  <si>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</si>
  <si>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</si>
  <si>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</si>
  <si>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</si>
  <si>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</si>
  <si>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</si>
  <si>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</si>
  <si>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</si>
  <si>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</si>
  <si>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</si>
  <si>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</si>
  <si>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</si>
  <si>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</si>
  <si>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</si>
  <si>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</si>
  <si>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</si>
  <si>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</si>
  <si>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</si>
  <si>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</si>
  <si>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</si>
  <si>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</si>
  <si>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</si>
  <si>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</si>
  <si>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</si>
  <si>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</si>
  <si>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</si>
  <si>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</si>
  <si>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</si>
  <si>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</si>
  <si>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</si>
  <si>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</si>
  <si>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</si>
  <si>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</si>
  <si>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</si>
  <si>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</si>
  <si>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</si>
  <si>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</si>
  <si>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</si>
  <si>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</si>
  <si>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</si>
  <si>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</si>
  <si>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</si>
  <si>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</si>
  <si>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</si>
  <si>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</si>
  <si>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</si>
  <si>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</si>
  <si>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</si>
  <si>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</si>
  <si>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</si>
  <si>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</si>
  <si>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</si>
  <si>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</si>
  <si>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</si>
  <si>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</si>
  <si>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</si>
  <si>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</si>
  <si>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</si>
  <si>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</si>
  <si>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</si>
  <si>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</si>
  <si>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</si>
  <si>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</si>
  <si>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</si>
  <si>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</si>
  <si>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</si>
  <si>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</si>
  <si>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</si>
  <si>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</si>
  <si>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</si>
  <si>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</si>
  <si>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</si>
  <si>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</si>
  <si>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</si>
  <si>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</si>
  <si>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</si>
  <si>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</si>
  <si>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</si>
  <si>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</si>
  <si>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</si>
  <si>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</si>
  <si>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</si>
  <si>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</si>
  <si>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</si>
  <si>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</si>
  <si>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</si>
  <si>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</si>
  <si>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</si>
  <si>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</si>
  <si>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</si>
  <si>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</si>
  <si>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</si>
  <si>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</si>
  <si>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</si>
  <si>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</si>
  <si>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</si>
  <si>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</si>
  <si>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</si>
  <si>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</si>
  <si>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</si>
  <si>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</si>
  <si>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</si>
  <si>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</si>
  <si>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</si>
  <si>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</si>
  <si>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</si>
  <si>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</si>
  <si>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</si>
  <si>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</si>
  <si>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</si>
  <si>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</si>
  <si>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</si>
  <si>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</si>
  <si>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</si>
  <si>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</si>
  <si>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</si>
  <si>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</si>
  <si>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</si>
  <si>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</si>
  <si>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</si>
  <si>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</si>
  <si>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</si>
  <si>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</si>
  <si>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</si>
  <si>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</si>
  <si>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</si>
  <si>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</si>
  <si>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</si>
  <si>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</si>
  <si>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</si>
  <si>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</si>
  <si>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</si>
  <si>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</si>
  <si>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</si>
  <si>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</si>
  <si>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</si>
  <si>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</si>
  <si>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</si>
  <si>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</si>
  <si>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</si>
  <si>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</si>
  <si>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</si>
  <si>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</si>
  <si>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</si>
  <si>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</si>
  <si>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</si>
  <si>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</si>
  <si>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</si>
  <si>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</si>
  <si>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</si>
  <si>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</si>
  <si>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</si>
  <si>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</si>
  <si>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</si>
  <si>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</si>
  <si>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</si>
  <si>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</si>
  <si>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</si>
  <si>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</si>
  <si>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</si>
  <si>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</si>
  <si>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</si>
  <si>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</si>
  <si>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</si>
  <si>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</si>
  <si>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</si>
  <si>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</si>
  <si>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</si>
  <si>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</si>
  <si>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</si>
  <si>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</si>
  <si>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</si>
  <si>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</si>
  <si>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</si>
  <si>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</si>
  <si>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</si>
  <si>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</si>
  <si>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</si>
  <si>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</si>
  <si>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</si>
  <si>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</si>
  <si>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</si>
  <si>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</si>
  <si>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</si>
  <si>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</si>
  <si>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</si>
  <si>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</si>
  <si>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</si>
  <si>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</si>
  <si>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</si>
  <si>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</si>
  <si>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</si>
  <si>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</si>
  <si>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</si>
  <si>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</si>
  <si>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</si>
  <si>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</si>
  <si>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</si>
  <si>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</si>
  <si>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</si>
  <si>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</si>
  <si>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</si>
  <si>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</si>
  <si>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</si>
  <si>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</si>
  <si>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</si>
  <si>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</si>
  <si>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</si>
  <si>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</si>
  <si>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</si>
  <si>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</si>
  <si>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</si>
  <si>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</si>
  <si>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</si>
  <si>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</si>
  <si>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</si>
  <si>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</si>
  <si>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</si>
  <si>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</si>
  <si>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</si>
  <si>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</si>
  <si>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</si>
  <si>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</si>
  <si>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</si>
  <si>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</si>
  <si>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</si>
  <si>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</si>
  <si>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</si>
  <si>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</si>
  <si>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</si>
  <si>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</si>
  <si>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</si>
  <si>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</si>
  <si>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</si>
  <si>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</si>
  <si>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</si>
  <si>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</si>
  <si>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</si>
  <si>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</si>
  <si>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</si>
  <si>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</si>
  <si>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</si>
  <si>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</si>
  <si>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</si>
  <si>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</si>
  <si>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</si>
  <si>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</si>
  <si>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</si>
  <si>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</si>
  <si>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</si>
  <si>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</si>
  <si>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</si>
  <si>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</si>
  <si>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</si>
  <si>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</si>
  <si>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</si>
  <si>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</si>
  <si>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</si>
  <si>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</si>
  <si>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</si>
  <si>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</si>
  <si>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</si>
  <si>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</si>
  <si>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</si>
  <si>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</si>
  <si>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</si>
  <si>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</si>
  <si>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</si>
  <si>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</si>
  <si>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</si>
  <si>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</si>
  <si>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</si>
  <si>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</si>
  <si>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</si>
  <si>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</si>
  <si>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</si>
  <si>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</si>
  <si>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</si>
  <si>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</si>
  <si>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</si>
  <si>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</si>
  <si>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</si>
  <si>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</si>
  <si>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</si>
  <si>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</si>
  <si>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</si>
  <si>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</si>
  <si>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</si>
  <si>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</si>
  <si>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</si>
  <si>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</si>
  <si>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</si>
  <si>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</si>
  <si>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</si>
  <si>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</si>
  <si>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</si>
  <si>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</si>
  <si>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</si>
  <si>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</si>
  <si>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</si>
  <si>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</si>
  <si>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</si>
  <si>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</si>
  <si>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</si>
  <si>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</si>
  <si>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</si>
  <si>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</si>
  <si>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</si>
  <si>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</si>
  <si>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</si>
  <si>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</si>
  <si>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</si>
  <si>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</si>
  <si>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</si>
  <si>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</si>
  <si>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</si>
  <si>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</si>
  <si>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</si>
  <si>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</si>
  <si>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</si>
  <si>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</si>
  <si>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</si>
  <si>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</si>
  <si>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</si>
  <si>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</si>
  <si>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</si>
  <si>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</si>
  <si>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</si>
  <si>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</si>
  <si>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</si>
  <si>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</si>
  <si>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</si>
  <si>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</si>
  <si>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</si>
  <si>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</si>
  <si>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</si>
  <si>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</si>
  <si>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</si>
  <si>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</si>
  <si>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</si>
  <si>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</si>
  <si>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</si>
  <si>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</si>
  <si>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</si>
  <si>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</si>
  <si>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</si>
  <si>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</si>
  <si>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</si>
  <si>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</si>
  <si>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</si>
  <si>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</si>
  <si>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</si>
  <si>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</si>
  <si>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</si>
  <si>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</si>
  <si>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</si>
  <si>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</si>
  <si>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</si>
  <si>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</si>
  <si>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</si>
  <si>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</si>
  <si>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</si>
  <si>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</si>
  <si>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</si>
  <si>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</si>
  <si>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</si>
  <si>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</si>
  <si>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</si>
  <si>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</si>
  <si>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</si>
  <si>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</si>
  <si>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</si>
  <si>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</si>
  <si>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</si>
  <si>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</si>
  <si>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</si>
  <si>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</si>
  <si>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</si>
  <si>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</si>
  <si>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</si>
  <si>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</si>
  <si>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</si>
  <si>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</si>
  <si>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</si>
  <si>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</si>
  <si>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</si>
  <si>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</si>
  <si>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</si>
  <si>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</si>
  <si>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</si>
  <si>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</si>
  <si>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</si>
  <si>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</si>
  <si>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</si>
  <si>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</si>
  <si>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</si>
  <si>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</si>
  <si>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</si>
  <si>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</si>
  <si>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</si>
  <si>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</si>
  <si>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</si>
  <si>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</si>
  <si>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</si>
  <si>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</si>
  <si>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</si>
  <si>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</si>
  <si>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</si>
  <si>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</si>
  <si>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</si>
  <si>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</si>
  <si>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</si>
  <si>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</si>
  <si>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</si>
  <si>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</si>
  <si>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</si>
  <si>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</si>
  <si>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</si>
  <si>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</si>
  <si>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</si>
  <si>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</si>
  <si>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</si>
  <si>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</si>
  <si>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</si>
  <si>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</si>
  <si>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</si>
  <si>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</si>
  <si>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</si>
  <si>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</si>
  <si>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</si>
  <si>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</si>
  <si>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</si>
  <si>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</si>
  <si>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</si>
  <si>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</si>
  <si>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</si>
  <si>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</si>
  <si>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</si>
  <si>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</si>
  <si>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</si>
  <si>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</si>
  <si>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</si>
  <si>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</si>
  <si>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</si>
  <si>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</si>
  <si>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</si>
  <si>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</si>
  <si>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</si>
  <si>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</si>
  <si>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</si>
  <si>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</si>
  <si>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</si>
  <si>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</si>
  <si>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</si>
  <si>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</si>
  <si>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</si>
  <si>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</si>
  <si>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</si>
  <si>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</si>
  <si>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</si>
  <si>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</si>
  <si>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</si>
  <si>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</si>
  <si>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</si>
  <si>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</si>
  <si>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</si>
  <si>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</si>
  <si>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</si>
  <si>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</si>
  <si>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</si>
  <si>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</si>
  <si>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</si>
  <si>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</si>
  <si>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</si>
  <si>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</si>
  <si>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</si>
  <si>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</si>
  <si>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</si>
  <si>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</si>
  <si>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</si>
  <si>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</si>
  <si>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</si>
  <si>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</si>
  <si>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</si>
  <si>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</si>
  <si>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</si>
  <si>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</si>
  <si>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</si>
  <si>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</si>
  <si>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</si>
  <si>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</si>
  <si>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</si>
  <si>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</si>
  <si>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</si>
  <si>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</si>
  <si>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</si>
  <si>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</si>
  <si>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</si>
  <si>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</si>
  <si>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</si>
  <si>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</si>
  <si>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</si>
  <si>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</si>
  <si>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</si>
  <si>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</si>
  <si>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</si>
  <si>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</si>
  <si>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</si>
  <si>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</si>
  <si>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</si>
  <si>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</si>
  <si>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</si>
  <si>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</si>
  <si>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</si>
  <si>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</si>
  <si>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</si>
  <si>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</si>
  <si>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</si>
  <si>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</si>
  <si>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</si>
  <si>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</si>
  <si>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</si>
  <si>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</si>
  <si>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</si>
  <si>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</si>
  <si>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</si>
  <si>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</si>
  <si>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</si>
  <si>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</si>
  <si>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</si>
  <si>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</si>
  <si>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</si>
  <si>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</si>
  <si>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</si>
  <si>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</si>
  <si>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</si>
  <si>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</si>
  <si>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</si>
  <si>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</si>
  <si>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</si>
  <si>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</si>
  <si>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</si>
  <si>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</si>
  <si>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</si>
  <si>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</si>
  <si>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</si>
  <si>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</si>
  <si>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</si>
  <si>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</si>
  <si>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</si>
  <si>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</si>
  <si>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</si>
  <si>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</si>
  <si>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</si>
  <si>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</si>
  <si>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</si>
  <si>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</si>
  <si>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</si>
  <si>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</si>
  <si>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</si>
  <si>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</si>
  <si>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</si>
  <si>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</si>
  <si>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</si>
  <si>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</si>
  <si>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</si>
  <si>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</si>
  <si>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</si>
  <si>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</si>
  <si>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</si>
  <si>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</si>
  <si>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</si>
  <si>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</si>
  <si>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</si>
  <si>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</si>
  <si>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</si>
  <si>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</si>
  <si>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</si>
  <si>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</si>
  <si>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</si>
  <si>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</si>
  <si>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</si>
  <si>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</si>
  <si>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</si>
  <si>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</si>
  <si>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</si>
  <si>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</si>
  <si>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</si>
  <si>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</si>
  <si>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</si>
  <si>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</si>
  <si>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</si>
  <si>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</si>
  <si>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</si>
  <si>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</si>
  <si>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</si>
  <si>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</si>
  <si>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</si>
  <si>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</si>
  <si>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</si>
  <si>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</si>
  <si>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</si>
  <si>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</si>
  <si>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</si>
  <si>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</si>
  <si>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</si>
  <si>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</si>
  <si>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</si>
  <si>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</si>
  <si>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</si>
  <si>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</si>
  <si>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</si>
  <si>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</si>
  <si>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</si>
  <si>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</si>
  <si>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</si>
  <si>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</si>
  <si>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</si>
  <si>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</si>
  <si>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</si>
  <si>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</si>
  <si>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</si>
  <si>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</si>
  <si>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</si>
  <si>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</si>
  <si>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</si>
  <si>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</si>
  <si>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</si>
  <si>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</si>
  <si>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</si>
  <si>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</si>
  <si>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</si>
  <si>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</si>
  <si>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</si>
  <si>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</si>
  <si>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</si>
  <si>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</si>
  <si>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</si>
  <si>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</si>
  <si>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</si>
  <si>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</si>
  <si>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</si>
  <si>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</si>
  <si>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</si>
  <si>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</si>
  <si>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</si>
  <si>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</si>
  <si>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</si>
  <si>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</si>
  <si>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</si>
  <si>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</si>
  <si>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</si>
  <si>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</si>
  <si>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</si>
  <si>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</si>
  <si>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</si>
  <si>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</si>
  <si>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</si>
  <si>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</si>
  <si>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</si>
  <si>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</si>
  <si>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</si>
  <si>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</si>
  <si>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</si>
  <si>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</si>
  <si>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</si>
  <si>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</si>
  <si>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</si>
  <si>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</si>
  <si>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</si>
  <si>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</si>
  <si>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</si>
  <si>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</si>
  <si>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</si>
  <si>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</si>
  <si>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</si>
  <si>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</si>
  <si>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</si>
  <si>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</si>
  <si>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</si>
  <si>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</si>
  <si>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</si>
  <si>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</si>
  <si>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</si>
  <si>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</si>
  <si>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</si>
  <si>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</si>
  <si>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</si>
  <si>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</si>
  <si>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</si>
  <si>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</si>
  <si>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</si>
  <si>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</si>
  <si>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</si>
  <si>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</si>
  <si>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</si>
  <si>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</si>
  <si>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</si>
  <si>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</si>
  <si>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</si>
  <si>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</si>
  <si>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</si>
  <si>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</si>
  <si>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</si>
  <si>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</si>
  <si>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</si>
  <si>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</si>
  <si>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</si>
  <si>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</si>
  <si>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</si>
  <si>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</si>
  <si>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</si>
  <si>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</si>
  <si>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</si>
  <si>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</si>
  <si>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</si>
  <si>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</si>
  <si>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</si>
  <si>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</si>
  <si>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</si>
  <si>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</si>
  <si>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</si>
  <si>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</si>
  <si>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</si>
  <si>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</si>
  <si>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</si>
  <si>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</si>
  <si>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</si>
  <si>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</si>
  <si>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</si>
  <si>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</si>
  <si>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</si>
  <si>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</si>
  <si>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</si>
  <si>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</si>
  <si>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</si>
  <si>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</si>
  <si>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</si>
  <si>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</si>
  <si>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</si>
  <si>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</si>
  <si>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</si>
  <si>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</si>
  <si>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</si>
  <si>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</si>
  <si>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</si>
  <si>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</si>
  <si>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</si>
  <si>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</si>
  <si>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</si>
  <si>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</si>
  <si>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</si>
  <si>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</si>
  <si>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</si>
  <si>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</si>
  <si>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</si>
  <si>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</si>
  <si>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</si>
  <si>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</si>
  <si>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</si>
  <si>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</si>
  <si>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</si>
  <si>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</si>
  <si>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</si>
  <si>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</si>
  <si>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</si>
  <si>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</si>
  <si>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</si>
  <si>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</si>
  <si>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</si>
  <si>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</si>
  <si>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</si>
  <si>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</si>
  <si>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</si>
  <si>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</si>
  <si>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</si>
  <si>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</si>
  <si>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</si>
  <si>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</si>
  <si>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</si>
  <si>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</si>
  <si>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</si>
  <si>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</si>
  <si>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</si>
  <si>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</si>
  <si>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</si>
  <si>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</si>
  <si>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</si>
  <si>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</si>
  <si>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</si>
  <si>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</si>
  <si>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</si>
  <si>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</si>
  <si>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</si>
  <si>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</si>
  <si>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</si>
  <si>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</si>
  <si>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</si>
  <si>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</si>
  <si>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</si>
  <si>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</si>
  <si>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</si>
  <si>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</si>
  <si>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</si>
  <si>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</si>
  <si>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</si>
  <si>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</si>
  <si>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</si>
  <si>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</si>
  <si>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</si>
  <si>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</si>
  <si>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</si>
  <si>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</si>
  <si>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</si>
  <si>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</si>
  <si>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</si>
  <si>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</si>
  <si>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</si>
  <si>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</si>
  <si>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</si>
  <si>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</si>
  <si>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</si>
  <si>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</si>
  <si>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</si>
  <si>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</si>
  <si>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</si>
  <si>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</si>
  <si>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</si>
  <si>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</si>
  <si>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</si>
  <si>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</si>
  <si>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</si>
  <si>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</si>
  <si>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</si>
  <si>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</si>
  <si>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</si>
  <si>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</si>
  <si>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</si>
  <si>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</si>
  <si>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</si>
  <si>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</si>
  <si>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</si>
  <si>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</si>
  <si>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</si>
  <si>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</si>
  <si>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</si>
  <si>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</si>
  <si>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</si>
  <si>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</si>
  <si>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</si>
  <si>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</si>
  <si>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</si>
  <si>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</si>
  <si>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</si>
  <si>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</si>
  <si>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</si>
  <si>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</si>
  <si>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</si>
  <si>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</si>
  <si>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</si>
  <si>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</si>
  <si>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</si>
  <si>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</si>
  <si>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</si>
  <si>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</si>
  <si>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</si>
  <si>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</si>
  <si>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</si>
  <si>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</si>
  <si>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</si>
  <si>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</si>
  <si>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</si>
  <si>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</si>
  <si>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</si>
  <si>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</si>
  <si>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</si>
  <si>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</si>
  <si>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</si>
  <si>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</si>
  <si>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</si>
  <si>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</si>
  <si>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</si>
  <si>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</si>
  <si>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</si>
  <si>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</si>
  <si>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</si>
  <si>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</si>
  <si>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</si>
  <si>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</si>
  <si>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</si>
  <si>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</si>
  <si>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</si>
  <si>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</si>
  <si>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</si>
  <si>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</si>
  <si>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</si>
  <si>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</si>
  <si>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</si>
  <si>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</si>
  <si>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</si>
  <si>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</si>
  <si>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</si>
  <si>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</si>
  <si>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</si>
  <si>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</si>
  <si>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</si>
  <si>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</si>
  <si>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</si>
  <si>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</si>
  <si>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</si>
  <si>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</si>
  <si>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</si>
  <si>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</si>
  <si>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</si>
  <si>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</si>
  <si>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</si>
  <si>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</si>
  <si>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</si>
  <si>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</si>
  <si>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</si>
  <si>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</si>
  <si>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</si>
  <si>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</si>
  <si>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</si>
  <si>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</si>
  <si>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</si>
  <si>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</si>
  <si>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</si>
  <si>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</si>
  <si>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</si>
  <si>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</si>
  <si>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</si>
  <si>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</si>
  <si>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</si>
  <si>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</si>
  <si>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</si>
  <si>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</si>
  <si>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</si>
  <si>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</si>
  <si>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</si>
  <si>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</si>
  <si>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</si>
  <si>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</si>
  <si>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</si>
  <si>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</si>
  <si>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</si>
  <si>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</si>
  <si>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</si>
  <si>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</si>
  <si>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</si>
  <si>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</si>
  <si>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</si>
  <si>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</si>
  <si>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</si>
  <si>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</si>
  <si>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</si>
  <si>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</si>
  <si>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</si>
  <si>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</si>
  <si>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</si>
  <si>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</si>
  <si>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</si>
  <si>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</si>
  <si>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</si>
  <si>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</si>
  <si>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</si>
  <si>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</si>
  <si>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</si>
  <si>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</si>
  <si>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</si>
  <si>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</si>
  <si>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</si>
  <si>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</si>
  <si>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</si>
  <si>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</si>
  <si>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</si>
  <si>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</si>
  <si>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</si>
  <si>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</si>
  <si>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</si>
  <si>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</si>
  <si>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</si>
  <si>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</si>
  <si>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</si>
  <si>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</si>
  <si>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</si>
  <si>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</si>
  <si>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</si>
  <si>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</si>
  <si>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</si>
  <si>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</si>
  <si>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</si>
  <si>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</si>
  <si>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</si>
  <si>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</si>
  <si>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</si>
  <si>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</si>
  <si>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</si>
  <si>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</si>
  <si>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</si>
  <si>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</si>
  <si>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</si>
  <si>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</si>
  <si>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</si>
  <si>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</si>
  <si>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</si>
  <si>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</si>
  <si>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</si>
  <si>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</si>
  <si>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</si>
  <si>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</si>
  <si>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</si>
  <si>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</si>
  <si>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</si>
  <si>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</si>
  <si>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</si>
  <si>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</si>
  <si>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</si>
  <si>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</si>
  <si>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</si>
  <si>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</si>
  <si>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</si>
  <si>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</si>
  <si>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</si>
  <si>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</si>
  <si>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</si>
  <si>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</si>
  <si>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</si>
  <si>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</si>
  <si>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</si>
  <si>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</si>
  <si>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</si>
  <si>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</si>
  <si>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</si>
  <si>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</si>
  <si>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</si>
  <si>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</si>
  <si>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</si>
  <si>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</si>
  <si>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</si>
  <si>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</si>
  <si>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</si>
  <si>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</si>
  <si>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</si>
  <si>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</si>
  <si>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</si>
  <si>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</si>
  <si>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</si>
  <si>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</si>
  <si>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</si>
  <si>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</si>
  <si>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</si>
  <si>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</si>
  <si>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</si>
  <si>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</si>
  <si>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</si>
  <si>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</si>
  <si>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</si>
  <si>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</si>
  <si>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</si>
  <si>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</si>
  <si>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</si>
  <si>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</si>
  <si>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</si>
  <si>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</si>
  <si>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</si>
  <si>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</si>
  <si>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</si>
  <si>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</si>
  <si>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</si>
  <si>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</si>
  <si>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</si>
  <si>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</si>
  <si>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</si>
  <si>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</si>
  <si>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</si>
  <si>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</si>
  <si>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</si>
  <si>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</si>
  <si>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</si>
  <si>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</si>
  <si>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</si>
  <si>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</si>
  <si>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</si>
  <si>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</si>
  <si>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</si>
  <si>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</si>
  <si>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</si>
  <si>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</si>
  <si>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</si>
  <si>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</si>
  <si>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</si>
  <si>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</si>
  <si>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</si>
  <si>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</si>
  <si>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</si>
  <si>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</si>
  <si>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</si>
  <si>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</si>
  <si>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</si>
  <si>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</si>
  <si>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</si>
  <si>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</si>
  <si>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</si>
  <si>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</si>
  <si>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</si>
  <si>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</si>
  <si>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</si>
  <si>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</si>
  <si>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</si>
  <si>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</si>
  <si>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</si>
  <si>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</si>
  <si>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</si>
  <si>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</si>
  <si>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</si>
  <si>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</si>
  <si>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</si>
  <si>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</si>
  <si>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</si>
  <si>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</si>
  <si>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</si>
  <si>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</si>
  <si>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</si>
  <si>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</si>
  <si>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</si>
  <si>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</si>
  <si>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</si>
  <si>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</si>
  <si>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</si>
  <si>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</si>
  <si>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</si>
  <si>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</si>
  <si>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</si>
  <si>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</si>
  <si>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</si>
  <si>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</si>
  <si>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</si>
  <si>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</si>
  <si>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</si>
  <si>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</si>
  <si>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</si>
  <si>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</si>
  <si>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</si>
  <si>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</si>
  <si>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</si>
  <si>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</si>
  <si>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</si>
  <si>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</si>
  <si>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</si>
  <si>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</si>
  <si>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</si>
  <si>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</si>
  <si>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</si>
  <si>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</si>
  <si>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</si>
  <si>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</si>
  <si>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</si>
  <si>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</si>
  <si>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</si>
  <si>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</si>
  <si>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</si>
  <si>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</si>
  <si>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</si>
  <si>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</si>
  <si>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</si>
  <si>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</si>
  <si>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</si>
  <si>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</si>
  <si>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</si>
  <si>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</si>
  <si>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</si>
  <si>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</si>
  <si>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</si>
  <si>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</si>
  <si>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</si>
  <si>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</si>
  <si>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</si>
  <si>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</si>
  <si>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</si>
  <si>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</si>
  <si>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</si>
  <si>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</si>
  <si>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</si>
  <si>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</si>
  <si>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</si>
  <si>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</si>
  <si>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</si>
  <si>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</si>
  <si>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</si>
  <si>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</si>
  <si>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</si>
  <si>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</si>
  <si>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</si>
  <si>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</si>
  <si>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</si>
  <si>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</si>
  <si>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</si>
  <si>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</si>
  <si>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</si>
  <si>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</si>
  <si>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</si>
  <si>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</si>
  <si>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</si>
  <si>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</si>
  <si>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</si>
  <si>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</si>
  <si>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</si>
  <si>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</si>
  <si>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</si>
  <si>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</si>
  <si>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</si>
  <si>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</si>
  <si>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</si>
  <si>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</si>
  <si>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</si>
  <si>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</si>
  <si>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</si>
  <si>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</si>
  <si>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</si>
  <si>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</si>
  <si>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</si>
  <si>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</si>
  <si>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</si>
  <si>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</si>
  <si>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</si>
  <si>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</si>
  <si>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</si>
  <si>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</si>
  <si>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</si>
  <si>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</si>
  <si>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</si>
  <si>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</si>
  <si>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</si>
  <si>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</si>
  <si>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</si>
  <si>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</si>
  <si>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</si>
  <si>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</si>
  <si>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</si>
  <si>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</si>
  <si>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</si>
  <si>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</si>
  <si>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</si>
  <si>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</si>
  <si>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</si>
  <si>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</si>
  <si>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</si>
  <si>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</si>
  <si>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</si>
  <si>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</si>
  <si>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</si>
  <si>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</si>
  <si>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</si>
  <si>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</si>
  <si>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</si>
  <si>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</si>
  <si>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</si>
  <si>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</si>
  <si>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</si>
  <si>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</si>
  <si>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</si>
  <si>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</si>
  <si>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</si>
  <si>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</si>
  <si>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</si>
  <si>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</si>
  <si>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</si>
  <si>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</si>
  <si>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</si>
  <si>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</si>
  <si>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</si>
  <si>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</si>
  <si>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</si>
  <si>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</si>
  <si>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</si>
  <si>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</si>
  <si>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</si>
  <si>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</si>
  <si>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</si>
  <si>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</si>
  <si>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</si>
  <si>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</si>
  <si>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</si>
  <si>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</si>
  <si>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</si>
  <si>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</si>
  <si>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</si>
  <si>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</si>
  <si>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</si>
  <si>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</si>
  <si>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</si>
  <si>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</si>
  <si>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</si>
  <si>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</si>
  <si>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</si>
  <si>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</si>
  <si>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</si>
  <si>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</si>
  <si>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</si>
  <si>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</si>
  <si>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</si>
  <si>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</si>
  <si>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</si>
  <si>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</si>
  <si>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</si>
  <si>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</si>
  <si>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</si>
  <si>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</si>
  <si>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</si>
  <si>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</si>
  <si>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</si>
  <si>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</si>
  <si>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</si>
  <si>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</si>
  <si>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</si>
  <si>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</si>
  <si>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</si>
  <si>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</si>
  <si>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</si>
  <si>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</si>
  <si>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</si>
  <si>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</si>
  <si>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</si>
  <si>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</si>
  <si>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</si>
  <si>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</si>
  <si>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</si>
  <si>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</si>
  <si>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</si>
  <si>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</si>
  <si>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</si>
  <si>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</si>
  <si>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</si>
  <si>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</si>
  <si>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</si>
  <si>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</si>
  <si>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</si>
  <si>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</si>
  <si>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</si>
  <si>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</si>
  <si>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</si>
  <si>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</si>
  <si>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</si>
  <si>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</si>
  <si>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</si>
  <si>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</si>
  <si>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</si>
  <si>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</si>
  <si>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</si>
  <si>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</si>
  <si>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</si>
  <si>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</si>
  <si>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</si>
  <si>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</si>
  <si>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</si>
  <si>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</si>
  <si>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</si>
  <si>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</si>
  <si>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</si>
  <si>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</si>
  <si>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</si>
  <si>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</si>
  <si>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</si>
  <si>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</si>
  <si>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</si>
  <si>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</si>
  <si>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</si>
  <si>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</si>
  <si>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</si>
  <si>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</si>
  <si>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</si>
  <si>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</si>
  <si>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</si>
  <si>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</si>
  <si>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</si>
  <si>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</si>
  <si>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</si>
  <si>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</si>
  <si>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</si>
  <si>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</si>
  <si>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</si>
  <si>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</si>
  <si>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</si>
  <si>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</si>
  <si>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</si>
  <si>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</si>
  <si>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</si>
  <si>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</si>
  <si>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</si>
  <si>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</si>
  <si>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</si>
  <si>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</si>
  <si>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</si>
  <si>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</si>
  <si>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</si>
  <si>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</si>
  <si>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</si>
  <si>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</si>
  <si>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</si>
  <si>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</si>
  <si>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</si>
  <si>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</si>
  <si>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</si>
  <si>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</si>
  <si>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</si>
  <si>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</si>
  <si>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</si>
  <si>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</si>
  <si>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</si>
  <si>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</si>
  <si>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</si>
  <si>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</si>
  <si>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</si>
  <si>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</si>
  <si>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</si>
  <si>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</si>
  <si>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</si>
  <si>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</si>
  <si>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</si>
  <si>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</si>
  <si>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</si>
  <si>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</si>
  <si>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</si>
  <si>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</si>
  <si>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</si>
  <si>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</si>
  <si>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</si>
  <si>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</si>
  <si>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</si>
  <si>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</si>
  <si>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</si>
  <si>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</si>
  <si>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</si>
  <si>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</si>
  <si>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</si>
  <si>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</si>
  <si>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</si>
  <si>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</si>
  <si>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</si>
  <si>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</si>
  <si>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</si>
  <si>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</si>
  <si>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</si>
  <si>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</si>
  <si>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</si>
  <si>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</si>
  <si>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</si>
  <si>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</si>
  <si>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</si>
  <si>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</si>
  <si>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</si>
  <si>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</si>
  <si>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</si>
  <si>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</si>
  <si>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</si>
  <si>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</si>
  <si>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</si>
  <si>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</si>
  <si>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</si>
  <si>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</si>
  <si>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</si>
  <si>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</si>
  <si>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</si>
  <si>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</si>
  <si>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</si>
  <si>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</si>
  <si>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</si>
  <si>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</si>
  <si>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</si>
  <si>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</si>
  <si>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</si>
  <si>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</si>
  <si>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</si>
  <si>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</si>
  <si>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</si>
  <si>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</si>
  <si>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</si>
  <si>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</si>
  <si>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</si>
  <si>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</si>
  <si>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</si>
  <si>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</si>
  <si>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</si>
  <si>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</si>
  <si>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</si>
  <si>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</si>
  <si>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</si>
  <si>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</si>
  <si>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</si>
  <si>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</si>
  <si>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</si>
  <si>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</si>
  <si>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</si>
  <si>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</si>
  <si>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</si>
  <si>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</si>
  <si>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</si>
  <si>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</si>
  <si>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</si>
  <si>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</si>
  <si>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</si>
  <si>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</si>
  <si>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</si>
  <si>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</si>
  <si>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</si>
  <si>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</si>
  <si>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</si>
  <si>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</si>
  <si>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</si>
  <si>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</si>
  <si>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</si>
  <si>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</si>
  <si>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</si>
  <si>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</si>
  <si>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</si>
  <si>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</si>
  <si>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</si>
  <si>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</si>
  <si>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</si>
  <si>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</si>
  <si>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</si>
  <si>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</si>
  <si>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</si>
  <si>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</si>
  <si>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</si>
  <si>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</si>
  <si>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</si>
  <si>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</si>
  <si>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</si>
  <si>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</si>
  <si>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</si>
  <si>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</si>
  <si>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</si>
  <si>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</si>
  <si>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</si>
  <si>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</si>
  <si>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</si>
  <si>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</si>
  <si>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</si>
  <si>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</si>
  <si>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</si>
  <si>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</si>
  <si>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</si>
  <si>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</si>
  <si>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</si>
  <si>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</si>
  <si>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</si>
  <si>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</si>
  <si>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</si>
  <si>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</si>
  <si>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</si>
  <si>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</si>
  <si>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</si>
  <si>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</si>
  <si>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</si>
  <si>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</si>
  <si>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</si>
  <si>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</si>
  <si>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</si>
  <si>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</si>
  <si>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</si>
  <si>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</si>
  <si>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</si>
  <si>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</si>
  <si>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</si>
  <si>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</si>
  <si>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</si>
  <si>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</si>
  <si>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</si>
  <si>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</si>
  <si>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</si>
  <si>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</si>
  <si>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</si>
  <si>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</si>
  <si>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</si>
  <si>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</si>
  <si>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</si>
  <si>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</si>
  <si>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</si>
  <si>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</si>
  <si>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</si>
  <si>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</si>
  <si>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</si>
  <si>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</si>
  <si>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</si>
  <si>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</si>
  <si>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</si>
  <si>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</si>
  <si>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</si>
  <si>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</si>
  <si>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</si>
  <si>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</si>
  <si>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</si>
  <si>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</si>
  <si>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</si>
  <si>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</si>
  <si>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</si>
  <si>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</si>
  <si>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</si>
  <si>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</si>
  <si>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</si>
  <si>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</si>
  <si>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</si>
  <si>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</si>
  <si>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</si>
  <si>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</si>
  <si>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</si>
  <si>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</si>
  <si>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</si>
  <si>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</si>
  <si>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</si>
  <si>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</si>
  <si>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</si>
  <si>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</si>
  <si>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</si>
  <si>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</si>
  <si>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</si>
  <si>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</si>
  <si>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</si>
  <si>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</si>
  <si>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</si>
  <si>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</si>
  <si>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</si>
  <si>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</si>
  <si>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</si>
  <si>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</si>
  <si>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</si>
  <si>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</si>
  <si>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</si>
  <si>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</si>
  <si>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</si>
  <si>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</si>
  <si>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</si>
  <si>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</si>
  <si>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</si>
  <si>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</si>
  <si>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</si>
  <si>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</si>
  <si>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</si>
  <si>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</si>
  <si>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</si>
  <si>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</si>
  <si>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</si>
  <si>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</si>
  <si>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</si>
  <si>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</si>
  <si>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</si>
  <si>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</si>
  <si>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</si>
  <si>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</si>
  <si>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</si>
  <si>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</si>
  <si>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</si>
  <si>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</si>
  <si>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</si>
  <si>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</si>
  <si>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</si>
  <si>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</si>
  <si>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</si>
  <si>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</si>
  <si>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</si>
  <si>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</si>
  <si>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</si>
  <si>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</si>
  <si>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</si>
  <si>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</si>
  <si>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</si>
  <si>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</si>
  <si>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</si>
  <si>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</si>
  <si>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</si>
  <si>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</si>
  <si>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</si>
  <si>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</si>
  <si>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</si>
  <si>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</si>
  <si>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</si>
  <si>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</si>
  <si>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</si>
  <si>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</si>
  <si>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</si>
  <si>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</si>
  <si>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</si>
  <si>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</si>
  <si>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</si>
  <si>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</si>
  <si>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</si>
  <si>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</si>
  <si>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</si>
  <si>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</si>
  <si>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</si>
  <si>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</si>
  <si>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</si>
  <si>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</si>
  <si>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</si>
  <si>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</si>
  <si>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</si>
  <si>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</si>
  <si>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</si>
  <si>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</si>
  <si>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</si>
  <si>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</si>
  <si>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</si>
  <si>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</si>
  <si>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</si>
  <si>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</si>
  <si>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</si>
  <si>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</si>
  <si>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</si>
  <si>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</si>
  <si>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</si>
  <si>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</si>
  <si>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</si>
  <si>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</si>
  <si>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</si>
  <si>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</si>
  <si>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</si>
  <si>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</si>
  <si>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</si>
  <si>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</si>
  <si>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</si>
  <si>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</si>
  <si>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</si>
  <si>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</si>
  <si>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</si>
  <si>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</si>
  <si>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</si>
  <si>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</si>
  <si>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</si>
  <si>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</si>
  <si>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</si>
  <si>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</si>
  <si>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</si>
  <si>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</si>
  <si>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</si>
  <si>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</si>
  <si>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</si>
  <si>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</si>
  <si>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</si>
  <si>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</si>
  <si>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</si>
  <si>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</si>
  <si>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</si>
  <si>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</si>
  <si>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</si>
  <si>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</si>
  <si>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</si>
  <si>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</si>
  <si>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</si>
  <si>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</si>
  <si>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</si>
  <si>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</si>
  <si>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</si>
  <si>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</si>
  <si>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</si>
  <si>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</si>
  <si>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</si>
  <si>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</si>
  <si>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</si>
  <si>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</si>
  <si>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</si>
  <si>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</si>
  <si>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</si>
  <si>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</si>
  <si>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</si>
  <si>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</si>
  <si>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</si>
  <si>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</si>
  <si>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</si>
  <si>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</si>
  <si>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</si>
  <si>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</si>
  <si>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</si>
  <si>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</si>
  <si>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</si>
  <si>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</si>
  <si>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</si>
  <si>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</si>
  <si>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</si>
  <si>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</si>
  <si>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</si>
  <si>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</si>
  <si>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</si>
  <si>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</si>
  <si>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</si>
  <si>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</si>
  <si>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</si>
  <si>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</si>
  <si>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</si>
  <si>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</si>
  <si>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</si>
  <si>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</si>
  <si>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</si>
  <si>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</si>
  <si>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</si>
  <si>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</si>
  <si>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</si>
  <si>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</si>
  <si>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</si>
  <si>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</si>
  <si>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</si>
  <si>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</si>
  <si>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</si>
  <si>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</si>
  <si>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</si>
  <si>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</si>
  <si>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</si>
  <si>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</si>
  <si>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</si>
  <si>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</si>
  <si>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</si>
  <si>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</si>
  <si>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</si>
  <si>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</si>
  <si>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</si>
  <si>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</si>
  <si>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</si>
  <si>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</si>
  <si>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</si>
  <si>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</si>
  <si>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</si>
  <si>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</si>
  <si>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</si>
  <si>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</si>
  <si>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</si>
  <si>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</si>
  <si>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</si>
  <si>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</si>
  <si>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</si>
  <si>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</si>
  <si>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</si>
  <si>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</si>
  <si>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</si>
  <si>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</si>
  <si>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</si>
  <si>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</si>
  <si>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</si>
  <si>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</si>
  <si>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</si>
  <si>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</si>
  <si>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</si>
  <si>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</si>
  <si>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</si>
  <si>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</si>
  <si>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</si>
  <si>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</si>
  <si>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</si>
  <si>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</si>
  <si>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</si>
  <si>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</si>
  <si>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</si>
  <si>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</si>
  <si>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</si>
  <si>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</si>
  <si>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</si>
  <si>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</si>
  <si>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</si>
  <si>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</si>
  <si>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</si>
  <si>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</si>
  <si>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</si>
  <si>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</si>
  <si>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</si>
  <si>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</si>
  <si>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</si>
  <si>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</si>
  <si>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</si>
  <si>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</si>
  <si>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</si>
  <si>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</si>
  <si>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</si>
  <si>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</si>
  <si>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</si>
  <si>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</si>
  <si>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</si>
  <si>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</si>
  <si>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</si>
  <si>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</si>
  <si>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</si>
  <si>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</si>
  <si>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</si>
  <si>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</si>
  <si>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</si>
  <si>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</si>
  <si>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</si>
  <si>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</si>
  <si>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</si>
  <si>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</si>
  <si>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</si>
  <si>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</si>
  <si>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</si>
  <si>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</si>
  <si>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</si>
  <si>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</si>
  <si>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</si>
  <si>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</si>
  <si>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</si>
  <si>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</si>
  <si>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</si>
  <si>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</si>
  <si>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</si>
  <si>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</si>
  <si>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</si>
  <si>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</si>
  <si>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</si>
  <si>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</si>
  <si>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</si>
  <si>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</si>
  <si>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</si>
  <si>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</si>
  <si>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</si>
  <si>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</si>
  <si>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</si>
  <si>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</si>
  <si>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</si>
  <si>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</si>
  <si>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</si>
  <si>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</si>
  <si>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</si>
  <si>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</si>
  <si>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</si>
  <si>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</si>
  <si>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</si>
  <si>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</si>
  <si>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</si>
  <si>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</si>
  <si>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</si>
  <si>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</si>
  <si>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</si>
  <si>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</si>
  <si>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</si>
  <si>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</si>
  <si>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</si>
  <si>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</si>
  <si>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</si>
  <si>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</si>
  <si>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</si>
  <si>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</si>
  <si>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</si>
  <si>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</si>
  <si>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</si>
  <si>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</si>
  <si>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</si>
  <si>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</si>
  <si>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</si>
  <si>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</si>
  <si>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</si>
  <si>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</si>
  <si>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</si>
  <si>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</si>
  <si>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</si>
  <si>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</si>
  <si>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</si>
  <si>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</si>
  <si>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</si>
  <si>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</si>
  <si>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</si>
  <si>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</si>
  <si>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</si>
  <si>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</si>
  <si>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</si>
  <si>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</si>
  <si>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</si>
  <si>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</si>
  <si>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</si>
  <si>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</si>
  <si>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</si>
  <si>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</si>
  <si>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</si>
  <si>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</si>
  <si>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</si>
  <si>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</si>
  <si>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</si>
  <si>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</si>
  <si>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</si>
  <si>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</si>
  <si>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</si>
  <si>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</si>
  <si>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</si>
  <si>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</si>
  <si>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</si>
  <si>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</si>
  <si>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</si>
  <si>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</si>
  <si>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</si>
  <si>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</si>
  <si>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</si>
  <si>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</si>
  <si>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</si>
  <si>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</si>
  <si>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</si>
  <si>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</si>
  <si>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</si>
  <si>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</si>
  <si>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</si>
  <si>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</si>
  <si>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</si>
  <si>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</si>
  <si>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</si>
  <si>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</si>
  <si>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</si>
  <si>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</si>
  <si>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</si>
  <si>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</si>
  <si>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</si>
  <si>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</si>
  <si>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</si>
  <si>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</si>
  <si>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</si>
  <si>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</si>
  <si>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</si>
  <si>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</si>
  <si>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</si>
  <si>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</si>
  <si>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</si>
  <si>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</si>
  <si>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</si>
  <si>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</si>
  <si>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</si>
  <si>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</si>
  <si>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</si>
  <si>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</si>
  <si>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</si>
  <si>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</si>
  <si>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</si>
  <si>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</si>
  <si>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</si>
  <si>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</si>
  <si>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</si>
  <si>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</si>
  <si>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</si>
  <si>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</si>
  <si>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</si>
  <si>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</si>
  <si>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</si>
  <si>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</si>
  <si>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</si>
  <si>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</si>
  <si>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</si>
  <si>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</si>
  <si>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</si>
  <si>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</si>
  <si>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</si>
  <si>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</si>
  <si>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</si>
  <si>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</si>
  <si>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</si>
  <si>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</si>
  <si>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</si>
  <si>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</si>
  <si>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</si>
  <si>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</si>
  <si>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</si>
  <si>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</si>
  <si>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</si>
  <si>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</si>
  <si>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</si>
  <si>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</si>
  <si>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</si>
  <si>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</si>
  <si>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</si>
  <si>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</si>
  <si>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</si>
  <si>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</si>
  <si>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</si>
  <si>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</si>
  <si>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</si>
  <si>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</si>
  <si>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</si>
  <si>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</si>
  <si>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</si>
  <si>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</si>
  <si>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</si>
  <si>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</si>
  <si>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</si>
  <si>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</si>
  <si>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</si>
  <si>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</si>
  <si>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</si>
  <si>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</si>
  <si>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</si>
  <si>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</si>
  <si>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</si>
  <si>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</si>
  <si>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</si>
  <si>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</si>
  <si>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</si>
  <si>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</si>
  <si>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</si>
  <si>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</si>
  <si>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</si>
  <si>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</si>
  <si>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</si>
  <si>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</si>
  <si>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</si>
  <si>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</si>
  <si>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</si>
  <si>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</si>
  <si>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</si>
  <si>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</si>
  <si>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</si>
  <si>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</si>
  <si>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</si>
  <si>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</si>
  <si>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</si>
  <si>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</si>
  <si>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</si>
  <si>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</si>
  <si>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</si>
  <si>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</si>
  <si>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</si>
  <si>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</si>
  <si>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</si>
  <si>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</si>
  <si>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</si>
  <si>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</si>
  <si>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</si>
  <si>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</si>
  <si>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</si>
  <si>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</si>
  <si>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</si>
  <si>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</si>
  <si>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</si>
  <si>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</si>
  <si>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</si>
  <si>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</si>
  <si>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</si>
  <si>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</si>
  <si>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</si>
  <si>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</si>
  <si>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</si>
  <si>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</si>
  <si>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</si>
  <si>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</si>
  <si>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</si>
  <si>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</si>
  <si>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</si>
  <si>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</si>
  <si>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</si>
  <si>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</si>
  <si>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</si>
  <si>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</si>
  <si>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</si>
  <si>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</si>
  <si>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</si>
  <si>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</si>
  <si>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</si>
  <si>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</si>
  <si>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</si>
  <si>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</si>
  <si>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</si>
  <si>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</si>
  <si>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</si>
  <si>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</si>
  <si>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</si>
  <si>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</si>
  <si>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</si>
  <si>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</si>
  <si>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</si>
  <si>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</si>
  <si>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</si>
  <si>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</si>
  <si>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</si>
  <si>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</si>
  <si>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</si>
  <si>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</si>
  <si>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</si>
  <si>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</si>
  <si>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</si>
  <si>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</si>
  <si>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</si>
  <si>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</si>
  <si>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</si>
  <si>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</si>
  <si>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</si>
  <si>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</si>
  <si>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</si>
  <si>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</si>
  <si>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</si>
  <si>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</si>
  <si>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</si>
  <si>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</si>
  <si>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</si>
  <si>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</si>
  <si>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</si>
  <si>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</si>
  <si>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</si>
  <si>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</si>
  <si>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</si>
  <si>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</si>
  <si>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</si>
  <si>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</si>
  <si>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</si>
  <si>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</si>
  <si>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</si>
  <si>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</si>
  <si>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</si>
  <si>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</si>
  <si>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</si>
  <si>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</si>
  <si>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</si>
  <si>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</si>
  <si>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</si>
  <si>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</si>
  <si>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</si>
  <si>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</si>
  <si>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</si>
  <si>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</si>
  <si>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</si>
  <si>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</si>
  <si>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</si>
  <si>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</si>
  <si>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</si>
  <si>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</si>
  <si>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</si>
  <si>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</si>
  <si>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</si>
  <si>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</si>
  <si>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</si>
  <si>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</si>
  <si>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</si>
  <si>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</si>
  <si>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</si>
  <si>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</si>
  <si>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</si>
  <si>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</si>
  <si>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</si>
  <si>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</si>
  <si>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</si>
  <si>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</si>
  <si>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</si>
  <si>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</si>
  <si>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</si>
  <si>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</si>
  <si>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</si>
  <si>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</si>
  <si>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</si>
  <si>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</si>
  <si>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</si>
  <si>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</si>
  <si>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</si>
  <si>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</si>
  <si>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</si>
  <si>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</si>
  <si>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</si>
  <si>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</si>
  <si>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</si>
  <si>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</si>
  <si>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</si>
  <si>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</si>
  <si>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</si>
  <si>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</si>
  <si>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</si>
  <si>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</si>
  <si>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</si>
  <si>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</si>
  <si>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</si>
  <si>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</si>
  <si>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</si>
  <si>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</si>
  <si>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</si>
  <si>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</si>
  <si>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</si>
  <si>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</si>
  <si>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</si>
  <si>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</si>
  <si>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</si>
  <si>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</si>
  <si>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</si>
  <si>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</si>
  <si>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</si>
  <si>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</si>
  <si>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</si>
  <si>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</si>
  <si>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</si>
  <si>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</si>
  <si>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</si>
  <si>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</si>
  <si>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</si>
  <si>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</si>
  <si>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</si>
  <si>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</si>
  <si>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</si>
  <si>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</si>
  <si>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</si>
  <si>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</si>
  <si>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</si>
  <si>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</si>
  <si>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</si>
  <si>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</si>
  <si>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</si>
  <si>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</si>
  <si>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</si>
  <si>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</si>
  <si>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</si>
  <si>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</si>
  <si>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</si>
  <si>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</si>
  <si>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</si>
  <si>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</si>
  <si>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</si>
  <si>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</si>
  <si>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</si>
  <si>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</si>
  <si>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</si>
  <si>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</si>
  <si>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</si>
  <si>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</si>
  <si>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</si>
  <si>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</si>
  <si>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</si>
  <si>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</si>
  <si>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</si>
  <si>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</si>
  <si>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</si>
  <si>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</si>
  <si>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</si>
  <si>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</si>
  <si>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</si>
  <si>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</si>
  <si>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</si>
  <si>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</si>
  <si>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</si>
  <si>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</si>
  <si>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</si>
  <si>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</si>
  <si>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</si>
  <si>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</si>
  <si>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</si>
  <si>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</si>
  <si>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</si>
  <si>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</si>
  <si>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</si>
  <si>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</si>
  <si>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</si>
  <si>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</si>
  <si>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</si>
  <si>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</si>
  <si>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</si>
  <si>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</si>
  <si>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</si>
  <si>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</si>
  <si>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</si>
  <si>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</si>
  <si>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</si>
  <si>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</si>
  <si>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</si>
  <si>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</si>
  <si>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</si>
  <si>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</si>
  <si>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</si>
  <si>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</si>
  <si>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</si>
  <si>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</si>
  <si>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</si>
  <si>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</si>
  <si>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</si>
  <si>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</si>
  <si>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</si>
  <si>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</si>
  <si>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</si>
  <si>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</si>
  <si>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</si>
  <si>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</si>
  <si>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</si>
  <si>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</si>
  <si>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</si>
  <si>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</si>
  <si>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</si>
  <si>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</si>
  <si>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</si>
  <si>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</si>
  <si>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</si>
  <si>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</si>
  <si>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</si>
  <si>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</si>
  <si>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</si>
  <si>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</si>
  <si>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</si>
  <si>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</si>
  <si>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</si>
  <si>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</si>
  <si>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</si>
  <si>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</si>
  <si>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</si>
  <si>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</si>
  <si>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</si>
  <si>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</si>
  <si>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</si>
  <si>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</si>
  <si>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</si>
  <si>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</si>
  <si>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</si>
  <si>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</si>
  <si>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</si>
  <si>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</si>
  <si>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</si>
  <si>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</si>
  <si>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</si>
  <si>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</si>
  <si>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</si>
  <si>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</si>
  <si>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</si>
  <si>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</si>
  <si>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</si>
  <si>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</si>
  <si>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</si>
  <si>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</si>
  <si>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</si>
  <si>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</si>
  <si>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</si>
  <si>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</si>
  <si>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</si>
  <si>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</si>
  <si>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</si>
  <si>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</si>
  <si>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</si>
  <si>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</si>
  <si>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</si>
  <si>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</si>
  <si>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</si>
  <si>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</si>
  <si>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</si>
  <si>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</si>
  <si>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</si>
  <si>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</si>
  <si>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</si>
  <si>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</si>
  <si>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</si>
  <si>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</si>
  <si>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</si>
  <si>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</si>
  <si>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</si>
  <si>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</si>
  <si>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</si>
  <si>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</si>
  <si>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</si>
  <si>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</si>
  <si>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</si>
  <si>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</si>
  <si>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</si>
  <si>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</si>
  <si>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</si>
  <si>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</si>
  <si>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</si>
  <si>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</si>
  <si>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</si>
  <si>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</si>
  <si>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</si>
  <si>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</si>
  <si>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</si>
  <si>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</si>
  <si>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</si>
  <si>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</si>
  <si>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</si>
  <si>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</si>
  <si>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</si>
  <si>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</si>
  <si>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</si>
  <si>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</si>
  <si>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</si>
  <si>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</si>
  <si>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</si>
  <si>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</si>
  <si>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</si>
  <si>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</si>
  <si>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</si>
  <si>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</si>
  <si>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</si>
  <si>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</si>
  <si>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</si>
  <si>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</si>
  <si>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</si>
  <si>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</si>
  <si>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</si>
  <si>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</si>
  <si>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</si>
  <si>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</si>
  <si>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</si>
  <si>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</si>
  <si>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</si>
  <si>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</si>
  <si>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</si>
  <si>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</si>
  <si>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</si>
  <si>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</si>
  <si>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</si>
  <si>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</si>
  <si>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</si>
  <si>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</si>
  <si>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</si>
  <si>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</si>
  <si>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</si>
  <si>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</si>
  <si>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</si>
  <si>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</si>
  <si>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</si>
  <si>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</si>
  <si>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</si>
  <si>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</si>
  <si>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</si>
  <si>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</si>
  <si>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</si>
  <si>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</si>
  <si>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</si>
  <si>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</si>
  <si>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</si>
  <si>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</si>
  <si>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</si>
  <si>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</si>
  <si>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</si>
  <si>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</si>
  <si>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</si>
  <si>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</si>
  <si>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</si>
  <si>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</si>
  <si>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</si>
  <si>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</si>
  <si>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</si>
  <si>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</si>
  <si>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</si>
  <si>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</si>
  <si>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</si>
  <si>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</si>
  <si>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</si>
  <si>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</si>
  <si>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</si>
  <si>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</si>
  <si>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</si>
  <si>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</si>
  <si>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</si>
  <si>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</si>
  <si>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</si>
  <si>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</si>
  <si>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</si>
  <si>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</si>
  <si>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</si>
  <si>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</si>
  <si>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</si>
  <si>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</si>
  <si>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</si>
  <si>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</si>
  <si>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</si>
  <si>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</si>
  <si>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</si>
  <si>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</si>
  <si>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</si>
  <si>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</si>
  <si>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</si>
  <si>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</si>
  <si>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</si>
  <si>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</si>
  <si>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</si>
  <si>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</si>
  <si>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</si>
  <si>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</si>
  <si>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</si>
  <si>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</si>
  <si>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</si>
  <si>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</si>
  <si>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</si>
  <si>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</si>
  <si>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</si>
  <si>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</si>
  <si>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</si>
  <si>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</si>
  <si>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</si>
  <si>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</si>
  <si>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</si>
  <si>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</si>
  <si>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</si>
  <si>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</si>
  <si>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</si>
  <si>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</si>
  <si>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</si>
  <si>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</si>
  <si>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</si>
  <si>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</si>
  <si>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</si>
  <si>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</si>
  <si>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</si>
  <si>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</si>
  <si>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</si>
  <si>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</si>
  <si>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</si>
  <si>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</si>
  <si>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</si>
  <si>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</si>
  <si>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</si>
  <si>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</si>
  <si>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</si>
  <si>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</si>
  <si>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</si>
  <si>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</si>
  <si>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</si>
  <si>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</si>
  <si>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</si>
  <si>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</si>
  <si>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</si>
  <si>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</si>
  <si>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</si>
  <si>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</si>
  <si>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</si>
  <si>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</si>
  <si>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</si>
  <si>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</si>
  <si>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</si>
  <si>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</si>
  <si>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</si>
  <si>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</si>
  <si>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</si>
  <si>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</si>
  <si>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</si>
  <si>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</si>
  <si>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</si>
  <si>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</si>
  <si>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</si>
  <si>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</si>
  <si>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</si>
  <si>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</si>
  <si>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</si>
  <si>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</si>
  <si>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</si>
  <si>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</si>
  <si>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</si>
  <si>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</si>
  <si>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</si>
  <si>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</si>
  <si>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</si>
  <si>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</si>
  <si>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</si>
  <si>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</si>
  <si>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</si>
  <si>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</si>
  <si>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</si>
  <si>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</si>
  <si>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</si>
  <si>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</si>
  <si>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</si>
  <si>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</si>
  <si>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</si>
  <si>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</si>
  <si>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</si>
  <si>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</si>
  <si>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</si>
  <si>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</si>
  <si>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</si>
  <si>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</si>
  <si>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</si>
  <si>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</si>
  <si>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</si>
  <si>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</si>
  <si>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</si>
  <si>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</si>
  <si>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</si>
  <si>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</si>
  <si>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</si>
  <si>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</si>
  <si>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</si>
  <si>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</si>
  <si>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</si>
  <si>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</si>
  <si>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</si>
  <si>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</si>
  <si>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</si>
  <si>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</si>
  <si>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</si>
  <si>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</si>
  <si>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</si>
  <si>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</si>
  <si>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</si>
  <si>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</si>
  <si>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</si>
  <si>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</si>
  <si>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</si>
  <si>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</si>
  <si>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</si>
  <si>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</si>
  <si>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</si>
  <si>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</si>
  <si>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</si>
  <si>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</si>
  <si>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</si>
  <si>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</si>
  <si>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</si>
  <si>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</si>
  <si>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</si>
  <si>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</si>
  <si>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</si>
  <si>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</si>
  <si>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</si>
  <si>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</si>
  <si>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</si>
  <si>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</si>
  <si>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</si>
  <si>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</si>
  <si>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</si>
  <si>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</si>
  <si>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</si>
  <si>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</si>
  <si>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</si>
  <si>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</si>
  <si>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</si>
  <si>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</si>
  <si>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</si>
  <si>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</si>
  <si>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</si>
  <si>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</si>
  <si>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</si>
  <si>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</si>
  <si>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</si>
  <si>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</si>
  <si>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</si>
  <si>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</si>
  <si>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</si>
  <si>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</si>
  <si>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</si>
  <si>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</si>
  <si>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</si>
  <si>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</si>
  <si>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</si>
  <si>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</si>
  <si>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</si>
  <si>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</si>
  <si>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</si>
  <si>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</si>
  <si>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</si>
  <si>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</si>
  <si>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</si>
  <si>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</si>
  <si>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</si>
  <si>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</si>
  <si>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</si>
  <si>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</si>
  <si>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</si>
  <si>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</si>
  <si>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</si>
  <si>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</si>
  <si>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</si>
  <si>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</si>
  <si>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</si>
  <si>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</si>
  <si>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</si>
  <si>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</si>
  <si>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</si>
  <si>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</si>
  <si>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</si>
  <si>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</si>
  <si>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</si>
  <si>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</si>
  <si>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</si>
  <si>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</si>
  <si>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</si>
  <si>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</si>
  <si>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</si>
  <si>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</si>
  <si>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</si>
  <si>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</si>
  <si>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</si>
  <si>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</si>
  <si>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</si>
  <si>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</si>
  <si>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</si>
  <si>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</si>
  <si>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</si>
  <si>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</si>
  <si>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</si>
  <si>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</si>
  <si>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</si>
  <si>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</si>
  <si>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</si>
  <si>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</si>
  <si>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</si>
  <si>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</si>
  <si>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</si>
  <si>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</si>
  <si>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</si>
  <si>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</si>
  <si>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</si>
  <si>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</si>
  <si>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</si>
  <si>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</si>
  <si>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</si>
  <si>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</si>
  <si>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</si>
  <si>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</si>
  <si>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</si>
  <si>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</si>
  <si>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</si>
  <si>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</si>
  <si>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</si>
  <si>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</si>
  <si>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</si>
  <si>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</si>
  <si>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</si>
  <si>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</si>
  <si>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</si>
  <si>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</si>
  <si>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</si>
  <si>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</si>
  <si>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</si>
  <si>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</si>
  <si>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</si>
  <si>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</si>
  <si>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</si>
  <si>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</si>
  <si>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</si>
  <si>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</si>
  <si>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</si>
  <si>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</si>
  <si>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</si>
  <si>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</si>
  <si>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</si>
  <si>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</si>
  <si>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</si>
  <si>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</si>
  <si>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</si>
  <si>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</si>
  <si>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</si>
  <si>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</si>
  <si>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</si>
  <si>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</si>
  <si>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</si>
  <si>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</si>
  <si>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</si>
  <si>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</si>
  <si>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</si>
  <si>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</si>
  <si>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</si>
  <si>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</si>
  <si>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</si>
  <si>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</si>
  <si>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</si>
  <si>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</si>
  <si>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</si>
  <si>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</si>
  <si>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</si>
  <si>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</si>
  <si>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</si>
  <si>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</si>
  <si>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</si>
  <si>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</si>
  <si>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</si>
  <si>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</si>
  <si>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</si>
  <si>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</si>
  <si>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</si>
  <si>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</si>
  <si>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</si>
  <si>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</si>
  <si>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</si>
  <si>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</si>
  <si>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</si>
  <si>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</si>
  <si>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</si>
  <si>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</si>
  <si>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</si>
  <si>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</si>
  <si>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</si>
  <si>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</si>
  <si>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</si>
  <si>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</si>
  <si>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</si>
  <si>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</si>
  <si>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</si>
  <si>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</si>
  <si>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</si>
  <si>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</si>
  <si>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</si>
  <si>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</si>
  <si>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</si>
  <si>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</si>
  <si>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</si>
  <si>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</si>
  <si>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</si>
  <si>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</si>
  <si>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</si>
  <si>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</si>
  <si>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</si>
  <si>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</si>
  <si>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</si>
  <si>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</si>
  <si>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</si>
  <si>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</si>
  <si>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</si>
  <si>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</si>
  <si>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</si>
  <si>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</si>
  <si>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</si>
  <si>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</si>
  <si>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</si>
  <si>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</si>
  <si>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</si>
  <si>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</si>
  <si>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</si>
  <si>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</si>
  <si>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</si>
  <si>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</si>
  <si>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</si>
  <si>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</si>
  <si>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</si>
  <si>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</si>
  <si>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</si>
  <si>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</si>
  <si>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</si>
  <si>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</si>
  <si>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</si>
  <si>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</si>
  <si>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</si>
  <si>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</si>
  <si>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</si>
  <si>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</si>
  <si>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</si>
  <si>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</si>
  <si>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</si>
  <si>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</si>
  <si>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</si>
  <si>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</si>
  <si>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</si>
  <si>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</si>
  <si>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</si>
  <si>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</si>
  <si>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</si>
  <si>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</si>
  <si>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</si>
  <si>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</si>
  <si>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</si>
  <si>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</si>
  <si>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</si>
  <si>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</si>
  <si>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</si>
  <si>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</si>
  <si>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</si>
  <si>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</si>
  <si>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</si>
  <si>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</si>
  <si>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</si>
  <si>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</si>
  <si>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</si>
  <si>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</si>
  <si>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</si>
  <si>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</si>
  <si>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</si>
  <si>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</si>
  <si>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</si>
  <si>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</si>
  <si>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</si>
  <si>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</si>
  <si>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</si>
  <si>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</si>
  <si>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</si>
  <si>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</si>
  <si>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</si>
  <si>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</si>
  <si>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</si>
  <si>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</si>
  <si>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</si>
  <si>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</si>
  <si>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</si>
  <si>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</si>
  <si>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</si>
  <si>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</si>
  <si>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</si>
  <si>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</si>
  <si>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</si>
  <si>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</si>
  <si>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</si>
  <si>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</si>
  <si>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</si>
  <si>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</si>
  <si>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</si>
  <si>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</si>
  <si>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</si>
  <si>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</si>
  <si>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</si>
  <si>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</si>
  <si>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</si>
  <si>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</si>
  <si>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</si>
  <si>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</si>
  <si>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</si>
  <si>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</si>
  <si>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</si>
  <si>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</si>
  <si>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</si>
  <si>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</si>
  <si>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</si>
  <si>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</si>
  <si>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</si>
  <si>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</si>
  <si>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</si>
  <si>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</si>
  <si>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</si>
  <si>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</si>
  <si>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</si>
  <si>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</si>
  <si>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</si>
  <si>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</si>
  <si>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</si>
  <si>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</si>
  <si>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</si>
  <si>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</si>
  <si>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</si>
  <si>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</si>
  <si>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</si>
  <si>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</si>
  <si>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</si>
  <si>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</si>
  <si>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</si>
  <si>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</si>
  <si>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</si>
  <si>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</si>
  <si>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</si>
  <si>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</si>
  <si>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</si>
  <si>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</si>
  <si>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</si>
  <si>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</si>
  <si>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</si>
  <si>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</si>
  <si>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</si>
  <si>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</si>
  <si>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</si>
  <si>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</si>
  <si>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</si>
  <si>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</si>
  <si>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</si>
  <si>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</si>
  <si>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</si>
  <si>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</si>
  <si>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</si>
  <si>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</si>
  <si>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</si>
  <si>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</si>
  <si>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</si>
  <si>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</si>
  <si>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</si>
  <si>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</si>
  <si>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</si>
  <si>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</si>
  <si>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</si>
  <si>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</si>
  <si>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</si>
  <si>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</si>
  <si>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</si>
  <si>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</si>
  <si>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</si>
  <si>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</si>
  <si>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</si>
  <si>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</si>
  <si>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</si>
  <si>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</si>
  <si>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</si>
  <si>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</si>
  <si>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</si>
  <si>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</si>
  <si>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</si>
  <si>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</si>
  <si>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</si>
  <si>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</si>
  <si>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</si>
  <si>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</si>
  <si>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</si>
  <si>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</si>
  <si>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</si>
  <si>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</si>
  <si>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</si>
  <si>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</si>
  <si>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</si>
  <si>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</si>
  <si>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</si>
  <si>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</si>
  <si>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</si>
  <si>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</si>
  <si>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</si>
  <si>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</si>
  <si>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</si>
  <si>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</si>
  <si>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</si>
  <si>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</si>
  <si>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</si>
  <si>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</si>
  <si>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</si>
  <si>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</si>
  <si>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</si>
  <si>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</si>
  <si>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</si>
  <si>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</si>
  <si>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</si>
  <si>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</si>
  <si>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</si>
  <si>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</si>
  <si>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</si>
  <si>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</si>
  <si>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</si>
  <si>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</si>
  <si>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</si>
  <si>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</si>
  <si>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</si>
  <si>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</si>
  <si>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</si>
  <si>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</si>
  <si>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</si>
  <si>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</si>
  <si>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</si>
  <si>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</si>
  <si>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</si>
  <si>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</si>
  <si>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</si>
  <si>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</si>
  <si>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</si>
  <si>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</si>
  <si>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</si>
  <si>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</si>
  <si>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</si>
  <si>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</si>
  <si>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</si>
  <si>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</si>
  <si>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</si>
  <si>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</si>
  <si>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</si>
  <si>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</si>
  <si>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</si>
  <si>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</si>
  <si>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</si>
  <si>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</si>
  <si>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</si>
  <si>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</si>
  <si>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</si>
  <si>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</si>
  <si>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</si>
  <si>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</si>
  <si>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</si>
  <si>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</si>
  <si>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</si>
  <si>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</si>
  <si>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</si>
  <si>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</si>
  <si>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</si>
  <si>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</si>
  <si>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</si>
  <si>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</si>
  <si>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</si>
  <si>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</si>
  <si>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</si>
  <si>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</si>
  <si>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</si>
  <si>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</si>
  <si>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</si>
  <si>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</si>
  <si>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</si>
  <si>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</si>
  <si>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</si>
  <si>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</si>
  <si>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</si>
  <si>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</si>
  <si>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</si>
  <si>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</si>
  <si>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</si>
  <si>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</si>
  <si>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</si>
  <si>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</si>
  <si>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</si>
  <si>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</si>
  <si>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</si>
  <si>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</si>
  <si>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</si>
  <si>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</si>
  <si>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</si>
  <si>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</si>
  <si>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</si>
  <si>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</si>
  <si>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</si>
  <si>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</si>
  <si>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</si>
  <si>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</si>
  <si>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</si>
  <si>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</si>
  <si>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</si>
  <si>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</si>
  <si>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</si>
  <si>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</si>
  <si>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</si>
  <si>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</si>
  <si>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</si>
  <si>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</si>
  <si>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</si>
  <si>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</si>
  <si>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</si>
  <si>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</si>
  <si>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</si>
  <si>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</si>
  <si>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</si>
  <si>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</si>
  <si>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</si>
  <si>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</si>
  <si>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</si>
  <si>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</si>
  <si>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</si>
  <si>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</si>
  <si>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</si>
  <si>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</si>
  <si>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</si>
  <si>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</si>
  <si>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</si>
  <si>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</si>
  <si>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</si>
  <si>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</si>
  <si>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</si>
  <si>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</si>
  <si>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</si>
  <si>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</si>
  <si>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</si>
  <si>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</si>
  <si>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</si>
  <si>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</si>
  <si>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</si>
  <si>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</si>
  <si>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</si>
  <si>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</si>
  <si>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</si>
  <si>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</si>
  <si>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</si>
  <si>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</si>
  <si>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</si>
  <si>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</si>
  <si>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</si>
  <si>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</si>
  <si>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</si>
  <si>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</si>
  <si>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</si>
  <si>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</si>
  <si>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</si>
  <si>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</si>
  <si>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</si>
  <si>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</si>
  <si>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</si>
  <si>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</si>
  <si>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</si>
  <si>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</si>
  <si>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</si>
  <si>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</si>
  <si>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</si>
  <si>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</si>
  <si>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</si>
  <si>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</si>
  <si>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</si>
  <si>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</si>
  <si>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</si>
  <si>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</si>
  <si>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</si>
  <si>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</si>
  <si>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</si>
  <si>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</si>
  <si>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</si>
  <si>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</si>
  <si>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</si>
  <si>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</si>
  <si>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</si>
  <si>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</si>
  <si>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</si>
  <si>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</si>
  <si>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</si>
  <si>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</si>
  <si>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</si>
  <si>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</si>
  <si>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</si>
  <si>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</si>
  <si>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</si>
  <si>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</si>
  <si>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</si>
  <si>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</si>
  <si>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</si>
  <si>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</si>
  <si>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</si>
  <si>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</si>
  <si>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</si>
  <si>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</si>
  <si>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</si>
  <si>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</si>
  <si>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</si>
  <si>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</si>
  <si>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</si>
  <si>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</si>
  <si>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</si>
  <si>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</si>
  <si>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</si>
  <si>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</si>
  <si>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</si>
  <si>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</si>
  <si>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</si>
  <si>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</si>
  <si>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</si>
  <si>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</si>
  <si>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</si>
  <si>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</si>
  <si>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</si>
  <si>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</si>
  <si>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</si>
  <si>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</si>
  <si>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</si>
  <si>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</si>
  <si>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</si>
  <si>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</si>
  <si>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</si>
  <si>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</si>
  <si>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</si>
  <si>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</si>
  <si>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</si>
  <si>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</si>
  <si>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</si>
  <si>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</si>
  <si>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</si>
  <si>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</si>
  <si>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</si>
  <si>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</si>
  <si>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</si>
  <si>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</si>
  <si>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</si>
  <si>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</si>
  <si>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</si>
  <si>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</si>
  <si>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</si>
  <si>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</si>
  <si>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</si>
  <si>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</si>
  <si>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</si>
  <si>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</si>
  <si>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</si>
  <si>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</si>
  <si>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</si>
  <si>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</si>
  <si>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</si>
  <si>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</si>
  <si>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</si>
  <si>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</si>
  <si>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</si>
  <si>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</si>
  <si>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</si>
  <si>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</si>
  <si>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</si>
  <si>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</si>
  <si>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</si>
  <si>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</si>
  <si>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</si>
  <si>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</si>
  <si>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</si>
  <si>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</si>
  <si>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</si>
  <si>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</si>
  <si>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</si>
  <si>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</si>
  <si>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</si>
  <si>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</si>
  <si>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</si>
  <si>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</si>
  <si>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</si>
  <si>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</si>
  <si>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</si>
  <si>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</si>
  <si>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</si>
  <si>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</si>
  <si>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</si>
  <si>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</si>
  <si>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</si>
  <si>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</si>
  <si>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</si>
  <si>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</si>
  <si>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</si>
  <si>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</si>
  <si>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</si>
  <si>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</si>
  <si>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</si>
  <si>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</si>
  <si>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</si>
  <si>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</si>
  <si>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</si>
  <si>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</si>
  <si>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</si>
  <si>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</si>
  <si>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</si>
  <si>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</si>
  <si>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</si>
  <si>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</si>
  <si>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</si>
  <si>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</si>
  <si>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</si>
  <si>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</si>
  <si>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</si>
  <si>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</si>
  <si>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</si>
  <si>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</si>
  <si>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</si>
  <si>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</si>
  <si>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</si>
  <si>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</si>
  <si>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</si>
  <si>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</si>
  <si>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</si>
  <si>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</si>
  <si>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</si>
  <si>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</si>
  <si>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</si>
  <si>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</si>
  <si>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</si>
  <si>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</si>
  <si>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</si>
  <si>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</si>
  <si>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</si>
  <si>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</si>
  <si>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</si>
  <si>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</si>
  <si>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</si>
  <si>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</si>
  <si>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</si>
  <si>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</si>
  <si>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</si>
  <si>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</si>
  <si>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</si>
  <si>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</si>
  <si>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</si>
  <si>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</si>
  <si>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</si>
  <si>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</si>
  <si>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</si>
  <si>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</si>
  <si>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</si>
  <si>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</si>
  <si>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</si>
  <si>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</si>
  <si>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</si>
  <si>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</si>
  <si>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</si>
  <si>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</si>
  <si>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</si>
  <si>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</si>
  <si>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</si>
  <si>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</si>
  <si>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</si>
  <si>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</si>
  <si>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</si>
  <si>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</si>
  <si>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</si>
  <si>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</si>
  <si>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</si>
  <si>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</si>
  <si>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</si>
  <si>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</si>
  <si>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</si>
  <si>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</si>
  <si>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</si>
  <si>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</si>
  <si>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</si>
  <si>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</si>
  <si>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</si>
  <si>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</si>
  <si>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</si>
  <si>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</si>
  <si>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</si>
  <si>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</si>
  <si>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</si>
  <si>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</si>
  <si>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</si>
  <si>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</si>
  <si>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</si>
  <si>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</si>
  <si>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</si>
  <si>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</si>
  <si>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</si>
  <si>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</si>
  <si>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</si>
  <si>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</si>
  <si>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</si>
  <si>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</si>
  <si>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</si>
  <si>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</si>
  <si>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</si>
  <si>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</si>
  <si>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</si>
  <si>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</si>
  <si>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</si>
  <si>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</si>
  <si>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</si>
  <si>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</si>
  <si>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</si>
  <si>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</si>
  <si>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</si>
  <si>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</si>
  <si>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</si>
  <si>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</si>
  <si>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</si>
  <si>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</si>
  <si>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</si>
  <si>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</si>
  <si>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</si>
  <si>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</si>
  <si>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</si>
  <si>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</si>
  <si>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</si>
  <si>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</si>
  <si>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</si>
  <si>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</si>
  <si>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</si>
  <si>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</si>
  <si>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</si>
  <si>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</si>
  <si>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</si>
  <si>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</si>
  <si>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</si>
  <si>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</si>
  <si>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</si>
  <si>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</si>
  <si>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</si>
  <si>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</si>
  <si>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</si>
  <si>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</si>
  <si>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</si>
  <si>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</si>
  <si>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</si>
  <si>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</si>
  <si>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</si>
  <si>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</si>
  <si>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</si>
  <si>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</si>
  <si>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</si>
  <si>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</si>
  <si>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</si>
  <si>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</si>
  <si>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</si>
  <si>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</si>
  <si>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</si>
  <si>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</si>
  <si>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</si>
  <si>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</si>
  <si>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</si>
  <si>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</si>
  <si>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</si>
  <si>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</si>
  <si>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</si>
  <si>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</si>
  <si>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</si>
  <si>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</si>
  <si>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</si>
  <si>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</si>
  <si>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</si>
  <si>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</si>
  <si>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</si>
  <si>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</si>
  <si>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</si>
  <si>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</si>
  <si>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</si>
  <si>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</si>
  <si>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</si>
  <si>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</si>
  <si>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</si>
  <si>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</si>
  <si>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</si>
  <si>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</si>
  <si>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</si>
  <si>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</si>
  <si>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</si>
  <si>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</si>
  <si>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</si>
  <si>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</si>
  <si>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</si>
  <si>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</si>
  <si>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</si>
  <si>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</si>
  <si>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</si>
  <si>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</si>
  <si>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</si>
  <si>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</si>
  <si>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</si>
  <si>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</si>
  <si>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</si>
  <si>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</si>
  <si>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</si>
  <si>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</si>
  <si>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</si>
  <si>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</si>
  <si>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</si>
  <si>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</si>
  <si>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</si>
  <si>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</si>
  <si>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</si>
  <si>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</si>
  <si>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</si>
  <si>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</si>
  <si>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</si>
  <si>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</si>
  <si>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</si>
  <si>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</si>
  <si>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</si>
  <si>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</si>
  <si>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</si>
  <si>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</si>
  <si>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</si>
  <si>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</si>
  <si>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</si>
  <si>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</si>
  <si>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</si>
  <si>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</si>
  <si>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</si>
  <si>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</si>
  <si>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</si>
  <si>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</si>
  <si>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</si>
  <si>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</si>
  <si>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</si>
  <si>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</si>
  <si>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</si>
  <si>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</si>
  <si>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</si>
  <si>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</si>
  <si>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</si>
  <si>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</si>
  <si>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</si>
  <si>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</si>
  <si>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</si>
  <si>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</si>
  <si>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</si>
  <si>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</si>
  <si>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</si>
  <si>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</si>
  <si>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</si>
  <si>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</si>
  <si>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</si>
  <si>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</si>
  <si>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</si>
  <si>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</si>
  <si>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</si>
  <si>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</si>
  <si>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</si>
  <si>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</si>
  <si>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</si>
  <si>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</si>
  <si>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</si>
  <si>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</si>
  <si>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</si>
  <si>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</si>
  <si>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</si>
  <si>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</si>
  <si>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</si>
  <si>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</si>
  <si>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</si>
  <si>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</si>
  <si>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</si>
  <si>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</si>
  <si>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</si>
  <si>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</si>
  <si>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</si>
  <si>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</si>
  <si>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</si>
  <si>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</si>
  <si>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</si>
  <si>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</si>
  <si>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</si>
  <si>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</si>
  <si>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</si>
  <si>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</si>
  <si>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</si>
  <si>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</si>
  <si>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</si>
  <si>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</si>
  <si>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</si>
  <si>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</si>
  <si>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</si>
  <si>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</si>
  <si>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</si>
  <si>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</si>
  <si>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</si>
  <si>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</si>
  <si>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</si>
  <si>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</si>
  <si>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</si>
  <si>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</si>
  <si>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</si>
  <si>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</si>
  <si>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</si>
  <si>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</si>
  <si>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</si>
  <si>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</si>
  <si>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</si>
  <si>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</si>
  <si>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</si>
  <si>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</si>
  <si>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</si>
  <si>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</si>
  <si>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</si>
  <si>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</si>
  <si>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</si>
  <si>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</si>
  <si>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</si>
  <si>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</si>
  <si>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</si>
  <si>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</si>
  <si>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</si>
  <si>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</si>
  <si>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</si>
  <si>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</si>
  <si>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</si>
  <si>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</si>
  <si>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</si>
  <si>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</si>
  <si>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</si>
  <si>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</si>
  <si>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</si>
  <si>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</si>
  <si>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</si>
  <si>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</si>
  <si>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</si>
  <si>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</si>
  <si>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</si>
  <si>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</si>
  <si>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</si>
  <si>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</si>
  <si>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</si>
  <si>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</si>
  <si>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</si>
  <si>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</si>
  <si>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</si>
  <si>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</si>
  <si>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</si>
  <si>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</si>
  <si>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</si>
  <si>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</si>
  <si>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</si>
  <si>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</si>
  <si>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</si>
  <si>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</si>
  <si>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</si>
  <si>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</si>
  <si>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</si>
  <si>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</si>
  <si>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</si>
  <si>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</si>
  <si>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</si>
  <si>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</si>
  <si>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</si>
  <si>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</si>
  <si>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</si>
  <si>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</si>
  <si>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</si>
  <si>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</si>
  <si>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</si>
  <si>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</si>
  <si>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</si>
  <si>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</si>
  <si>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</si>
  <si>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</si>
  <si>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</si>
  <si>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</si>
  <si>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</si>
  <si>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</si>
  <si>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</si>
  <si>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</si>
  <si>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</si>
  <si>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</si>
  <si>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</si>
  <si>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</si>
  <si>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</si>
  <si>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</si>
  <si>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</si>
  <si>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</si>
  <si>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</si>
  <si>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</si>
  <si>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</si>
  <si>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</si>
  <si>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</si>
  <si>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</si>
  <si>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</si>
  <si>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</si>
  <si>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</si>
  <si>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</si>
  <si>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</si>
  <si>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</si>
  <si>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</si>
  <si>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</si>
  <si>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</si>
  <si>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</si>
  <si>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</si>
  <si>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</si>
  <si>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</si>
  <si>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</si>
  <si>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</si>
  <si>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</si>
  <si>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</si>
  <si>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</si>
  <si>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</si>
  <si>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</si>
  <si>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</si>
  <si>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</si>
  <si>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</si>
  <si>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</si>
  <si>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</si>
  <si>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</si>
  <si>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</si>
  <si>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</si>
  <si>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</si>
  <si>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</si>
  <si>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</si>
  <si>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</si>
  <si>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</si>
  <si>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</si>
  <si>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</si>
  <si>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</si>
  <si>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</si>
  <si>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</si>
  <si>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</si>
  <si>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</si>
  <si>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</si>
  <si>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</si>
  <si>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</si>
  <si>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</si>
  <si>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</si>
  <si>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</si>
  <si>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</si>
  <si>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</si>
  <si>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</si>
  <si>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</si>
  <si>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</si>
  <si>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</si>
  <si>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</si>
  <si>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</si>
  <si>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</si>
  <si>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</si>
  <si>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</si>
  <si>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</si>
  <si>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</si>
  <si>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</si>
  <si>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</si>
  <si>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</si>
  <si>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</si>
  <si>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</si>
  <si>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</si>
  <si>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</si>
  <si>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</si>
  <si>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</si>
  <si>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</si>
  <si>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</si>
  <si>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</si>
  <si>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</si>
  <si>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</si>
  <si>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</si>
  <si>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</si>
  <si>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</si>
  <si>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</si>
  <si>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</si>
  <si>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</si>
  <si>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</si>
  <si>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</si>
  <si>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</si>
  <si>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</si>
  <si>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</si>
  <si>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</si>
  <si>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</si>
  <si>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</si>
  <si>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</si>
  <si>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</si>
  <si>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</si>
  <si>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</si>
  <si>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</si>
  <si>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</si>
  <si>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</si>
  <si>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</si>
  <si>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</si>
  <si>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</si>
  <si>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</si>
  <si>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</si>
  <si>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</si>
  <si>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</si>
  <si>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</si>
  <si>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</si>
  <si>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</si>
  <si>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</si>
  <si>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</si>
  <si>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</si>
  <si>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</si>
  <si>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</si>
  <si>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</si>
  <si>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</si>
  <si>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</si>
  <si>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</si>
  <si>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</si>
  <si>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</si>
  <si>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</si>
  <si>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</si>
  <si>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</si>
  <si>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</si>
  <si>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</si>
  <si>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</si>
  <si>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</si>
  <si>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</si>
  <si>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</si>
  <si>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</si>
  <si>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</si>
  <si>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</si>
  <si>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</si>
  <si>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</si>
  <si>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</si>
  <si>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</si>
  <si>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</si>
  <si>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</si>
  <si>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</si>
  <si>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</si>
  <si>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</si>
  <si>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</si>
  <si>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</si>
  <si>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</si>
  <si>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</si>
  <si>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</si>
  <si>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</si>
  <si>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</si>
  <si>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</si>
  <si>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</si>
  <si>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</si>
  <si>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</si>
  <si>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</si>
  <si>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</si>
  <si>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</si>
  <si>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</si>
  <si>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</si>
  <si>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</si>
  <si>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</si>
  <si>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</si>
  <si>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</si>
  <si>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</si>
  <si>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</si>
  <si>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</si>
  <si>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</si>
  <si>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</si>
  <si>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</si>
  <si>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</si>
  <si>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</si>
  <si>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</si>
  <si>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</si>
  <si>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</si>
  <si>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</si>
  <si>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</si>
  <si>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</si>
  <si>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</si>
  <si>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</si>
  <si>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</si>
  <si>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</si>
  <si>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</si>
  <si>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</si>
  <si>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</si>
  <si>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</si>
  <si>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</si>
  <si>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</si>
  <si>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</si>
  <si>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</si>
  <si>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</si>
  <si>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</si>
  <si>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</si>
  <si>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</si>
  <si>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</si>
  <si>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</si>
  <si>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</si>
  <si>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</si>
  <si>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</si>
  <si>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</si>
  <si>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</si>
  <si>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</si>
  <si>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</si>
  <si>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</si>
  <si>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</si>
  <si>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</si>
  <si>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</si>
  <si>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</si>
  <si>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</si>
  <si>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</si>
  <si>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</si>
  <si>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</si>
  <si>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</si>
  <si>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</si>
  <si>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</si>
  <si>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</si>
  <si>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</si>
  <si>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</si>
  <si>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</si>
  <si>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</si>
  <si>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</si>
  <si>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</si>
  <si>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</si>
  <si>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</si>
  <si>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</si>
  <si>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</si>
  <si>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</si>
  <si>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</si>
  <si>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</si>
  <si>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</si>
  <si>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</si>
  <si>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</si>
  <si>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</si>
  <si>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</si>
  <si>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</si>
  <si>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</si>
  <si>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</si>
  <si>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</si>
  <si>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</si>
  <si>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</si>
  <si>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</si>
  <si>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</si>
  <si>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</si>
  <si>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</si>
  <si>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</si>
  <si>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</si>
  <si>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</si>
  <si>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</si>
  <si>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</si>
  <si>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</si>
  <si>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</si>
  <si>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</si>
  <si>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</si>
  <si>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</si>
  <si>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</si>
  <si>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</si>
  <si>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</si>
  <si>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</si>
  <si>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</si>
  <si>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</si>
  <si>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</si>
  <si>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</si>
  <si>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</si>
  <si>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</si>
  <si>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</si>
  <si>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</si>
  <si>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</si>
  <si>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</si>
  <si>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</si>
  <si>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</si>
  <si>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</si>
  <si>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</si>
  <si>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</si>
  <si>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</si>
  <si>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</si>
  <si>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</si>
  <si>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</si>
  <si>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</si>
  <si>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</si>
  <si>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</si>
  <si>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</si>
  <si>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</si>
  <si>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</si>
  <si>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</si>
  <si>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</si>
  <si>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</si>
  <si>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</si>
  <si>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</si>
  <si>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</si>
  <si>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</si>
  <si>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</si>
  <si>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</si>
  <si>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</si>
  <si>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</si>
  <si>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</si>
  <si>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</si>
  <si>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</si>
  <si>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</si>
  <si>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</si>
  <si>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</si>
  <si>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</si>
  <si>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</si>
  <si>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</si>
  <si>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</si>
  <si>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</si>
  <si>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</si>
  <si>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</si>
  <si>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</si>
  <si>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</si>
  <si>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</si>
  <si>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</si>
  <si>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</si>
  <si>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</si>
  <si>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</si>
  <si>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</si>
  <si>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</si>
  <si>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</si>
  <si>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</si>
  <si>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</si>
  <si>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</si>
  <si>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</si>
  <si>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</si>
  <si>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</si>
  <si>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</si>
  <si>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</si>
  <si>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</si>
  <si>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</si>
  <si>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</si>
  <si>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</si>
  <si>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</si>
  <si>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</si>
  <si>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</si>
  <si>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</si>
  <si>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</si>
  <si>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</si>
  <si>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</si>
  <si>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</si>
  <si>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</si>
  <si>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</si>
  <si>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</si>
  <si>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</si>
  <si>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</si>
  <si>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</si>
  <si>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</si>
  <si>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</si>
  <si>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</si>
  <si>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</si>
  <si>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</si>
  <si>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</si>
  <si>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</si>
  <si>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</si>
  <si>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</si>
  <si>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</si>
  <si>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</si>
  <si>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</si>
  <si>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</si>
  <si>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</si>
  <si>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</si>
  <si>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</si>
  <si>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</si>
  <si>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</si>
  <si>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</si>
  <si>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</si>
  <si>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</si>
  <si>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</si>
  <si>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</si>
  <si>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</si>
  <si>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</si>
  <si>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</si>
  <si>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</si>
  <si>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</si>
  <si>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</si>
  <si>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</si>
  <si>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</si>
  <si>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</si>
  <si>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</si>
  <si>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</si>
  <si>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</si>
  <si>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</si>
  <si>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</si>
  <si>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</si>
  <si>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</si>
  <si>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</si>
  <si>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</si>
  <si>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</si>
  <si>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</si>
  <si>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</si>
  <si>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</si>
  <si>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</si>
  <si>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</si>
  <si>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</si>
  <si>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</si>
  <si>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</si>
  <si>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</si>
  <si>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</si>
  <si>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</si>
  <si>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</si>
  <si>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</si>
  <si>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</si>
  <si>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</si>
  <si>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</si>
  <si>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</si>
  <si>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</si>
  <si>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</si>
  <si>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</si>
  <si>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</si>
  <si>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</si>
  <si>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</si>
  <si>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</si>
  <si>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</si>
  <si>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</si>
  <si>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</si>
  <si>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</si>
  <si>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</si>
  <si>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</si>
  <si>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</si>
  <si>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</si>
  <si>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</si>
  <si>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</si>
  <si>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</si>
  <si>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</si>
  <si>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</si>
  <si>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</si>
  <si>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</si>
  <si>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</si>
  <si>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</si>
  <si>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</si>
  <si>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</si>
  <si>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</si>
  <si>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</si>
  <si>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</si>
  <si>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</si>
  <si>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</si>
  <si>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</si>
  <si>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</si>
  <si>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</si>
  <si>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</si>
  <si>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</si>
  <si>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</si>
  <si>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</si>
  <si>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</si>
  <si>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</si>
  <si>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</si>
  <si>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</si>
  <si>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</si>
  <si>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</si>
  <si>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</si>
  <si>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</si>
  <si>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</si>
  <si>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</si>
  <si>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</si>
  <si>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</si>
  <si>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</si>
  <si>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</si>
  <si>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</si>
  <si>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</si>
  <si>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</si>
  <si>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</si>
  <si>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</si>
  <si>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</si>
  <si>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</si>
  <si>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</si>
  <si>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</si>
  <si>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</si>
  <si>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</si>
  <si>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</si>
  <si>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</si>
  <si>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</si>
  <si>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</si>
  <si>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</si>
  <si>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</si>
  <si>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</si>
  <si>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</si>
  <si>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</si>
  <si>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</si>
  <si>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</si>
  <si>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</si>
  <si>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</si>
  <si>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</si>
  <si>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</si>
  <si>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</si>
  <si>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</si>
  <si>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</si>
  <si>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</si>
  <si>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</si>
  <si>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</si>
  <si>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</si>
  <si>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</si>
  <si>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</si>
  <si>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</si>
  <si>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</si>
  <si>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</si>
  <si>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</si>
  <si>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</si>
  <si>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</si>
  <si>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</si>
  <si>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</si>
  <si>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</si>
  <si>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</si>
  <si>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</si>
  <si>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</si>
  <si>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</si>
  <si>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</si>
  <si>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</si>
  <si>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</si>
  <si>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</si>
  <si>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</si>
  <si>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</si>
  <si>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</si>
  <si>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</si>
  <si>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</si>
  <si>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</si>
  <si>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</si>
  <si>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</si>
  <si>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</si>
  <si>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</si>
  <si>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</si>
  <si>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</si>
  <si>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</si>
  <si>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</si>
  <si>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</si>
  <si>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</si>
  <si>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</si>
  <si>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</si>
  <si>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</si>
  <si>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</si>
  <si>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</si>
  <si>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</si>
  <si>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</si>
  <si>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</si>
  <si>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</si>
  <si>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</si>
  <si>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</si>
  <si>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</si>
  <si>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</si>
  <si>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</si>
  <si>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</si>
  <si>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</si>
  <si>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</si>
  <si>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</si>
  <si>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</si>
  <si>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</si>
  <si>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</si>
  <si>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</si>
  <si>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</si>
  <si>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</si>
  <si>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</si>
  <si>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</si>
  <si>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</si>
  <si>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</si>
  <si>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</si>
  <si>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</si>
  <si>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</si>
  <si>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</si>
  <si>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</si>
  <si>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</si>
  <si>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</si>
  <si>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</si>
  <si>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</si>
  <si>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</si>
  <si>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</si>
  <si>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</si>
  <si>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</si>
  <si>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</si>
  <si>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</si>
  <si>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</si>
  <si>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</si>
  <si>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</si>
  <si>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</si>
  <si>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</si>
  <si>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</si>
  <si>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</si>
  <si>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</si>
  <si>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</si>
  <si>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</si>
  <si>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</si>
  <si>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</si>
  <si>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</si>
  <si>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</si>
  <si>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</si>
  <si>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</si>
  <si>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</si>
  <si>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</si>
  <si>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</si>
  <si>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</si>
  <si>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</si>
  <si>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</si>
  <si>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</si>
  <si>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</si>
  <si>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</si>
  <si>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</si>
  <si>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</si>
  <si>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</si>
  <si>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</si>
  <si>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</si>
  <si>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</si>
  <si>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</si>
  <si>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</si>
  <si>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</si>
  <si>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</si>
  <si>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</si>
  <si>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</si>
  <si>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</si>
  <si>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</si>
  <si>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</si>
  <si>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</si>
  <si>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</si>
  <si>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</si>
  <si>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</si>
  <si>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</si>
  <si>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</si>
  <si>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</si>
  <si>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</si>
  <si>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</si>
  <si>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</si>
  <si>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</si>
  <si>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</si>
  <si>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</si>
  <si>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</si>
  <si>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</si>
  <si>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</si>
  <si>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</si>
  <si>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</si>
  <si>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</si>
  <si>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</si>
  <si>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</si>
  <si>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</si>
  <si>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</si>
  <si>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</si>
  <si>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</si>
  <si>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</si>
  <si>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</si>
  <si>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</si>
  <si>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</si>
  <si>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</si>
  <si>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</si>
  <si>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</si>
  <si>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</si>
  <si>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</si>
  <si>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</si>
  <si>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</si>
  <si>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</si>
  <si>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</si>
  <si>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</si>
  <si>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</si>
  <si>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</si>
  <si>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</si>
  <si>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</si>
  <si>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</si>
  <si>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</si>
  <si>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</si>
  <si>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</si>
  <si>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</si>
  <si>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</si>
  <si>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</si>
  <si>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</si>
  <si>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</si>
  <si>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</si>
  <si>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</si>
  <si>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</si>
  <si>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</si>
  <si>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</si>
  <si>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</si>
  <si>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</si>
  <si>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</si>
  <si>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</si>
  <si>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</si>
  <si>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</si>
  <si>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</si>
  <si>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</si>
  <si>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</si>
  <si>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</si>
  <si>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</si>
  <si>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</si>
  <si>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</si>
  <si>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</si>
  <si>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</si>
  <si>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</si>
  <si>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</si>
  <si>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</si>
  <si>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</si>
  <si>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</si>
  <si>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</si>
  <si>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</si>
  <si>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</si>
  <si>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</si>
  <si>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</si>
  <si>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</si>
  <si>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</si>
  <si>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</si>
  <si>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</si>
  <si>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</si>
  <si>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</si>
  <si>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</si>
  <si>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</si>
  <si>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</si>
  <si>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</si>
  <si>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</si>
  <si>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</si>
  <si>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</si>
  <si>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</si>
  <si>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</si>
  <si>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</si>
  <si>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</si>
  <si>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</si>
  <si>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</si>
  <si>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</si>
  <si>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</si>
  <si>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</si>
  <si>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</si>
  <si>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</si>
  <si>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</si>
  <si>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</si>
  <si>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</si>
  <si>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</si>
  <si>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</si>
  <si>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</si>
  <si>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</si>
  <si>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</si>
  <si>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</si>
  <si>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</si>
  <si>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</si>
  <si>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</si>
  <si>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</si>
  <si>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</si>
  <si>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</si>
  <si>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</si>
  <si>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</si>
  <si>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</si>
  <si>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</si>
  <si>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</si>
  <si>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</si>
  <si>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</si>
  <si>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</si>
  <si>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</si>
  <si>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</si>
  <si>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</si>
  <si>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</si>
  <si>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</si>
  <si>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</si>
  <si>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</si>
  <si>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</si>
  <si>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</si>
  <si>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</si>
  <si>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</si>
  <si>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</si>
  <si>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</si>
  <si>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</si>
  <si>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</si>
  <si>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</si>
  <si>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</si>
  <si>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</si>
  <si>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</si>
  <si>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</si>
  <si>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</si>
  <si>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</si>
  <si>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</si>
  <si>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</si>
  <si>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</si>
  <si>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</si>
  <si>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</si>
  <si>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</si>
  <si>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</si>
  <si>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</si>
  <si>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</si>
  <si>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</si>
  <si>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</si>
  <si>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</si>
  <si>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</si>
  <si>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</si>
  <si>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</si>
  <si>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</si>
  <si>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</si>
  <si>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</si>
  <si>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</si>
  <si>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</si>
  <si>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</si>
  <si>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</si>
  <si>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</si>
  <si>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</si>
  <si>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</si>
  <si>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</si>
  <si>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</si>
  <si>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</si>
  <si>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</si>
  <si>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</si>
  <si>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</si>
  <si>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</si>
  <si>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</si>
  <si>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</si>
  <si>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</si>
  <si>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</si>
  <si>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</si>
  <si>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</si>
  <si>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</si>
  <si>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</si>
  <si>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</si>
  <si>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</si>
  <si>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</si>
  <si>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</si>
  <si>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</si>
  <si>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</si>
  <si>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</si>
  <si>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</si>
  <si>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</si>
  <si>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</si>
  <si>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</si>
  <si>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</si>
  <si>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</si>
  <si>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</si>
  <si>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</si>
  <si>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</si>
  <si>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</si>
  <si>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</si>
  <si>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</si>
  <si>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</si>
  <si>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</si>
  <si>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</si>
  <si>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</si>
  <si>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</si>
  <si>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</si>
  <si>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</si>
  <si>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</si>
  <si>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</si>
  <si>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</si>
  <si>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</si>
  <si>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</si>
  <si>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</si>
  <si>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</si>
  <si>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</si>
  <si>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</si>
  <si>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</si>
  <si>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</si>
  <si>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</si>
  <si>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</si>
  <si>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</si>
  <si>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</si>
  <si>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</si>
  <si>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</si>
  <si>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</si>
  <si>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</si>
  <si>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</si>
  <si>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</si>
  <si>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</si>
  <si>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</si>
  <si>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</si>
  <si>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</si>
  <si>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</si>
  <si>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</si>
  <si>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</si>
  <si>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</si>
  <si>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</si>
  <si>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</si>
  <si>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</si>
  <si>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</si>
  <si>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</si>
  <si>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</si>
  <si>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</si>
  <si>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</si>
  <si>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</si>
  <si>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</si>
  <si>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</si>
  <si>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</si>
  <si>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</si>
  <si>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</si>
  <si>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</si>
  <si>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</si>
  <si>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</si>
  <si>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</si>
  <si>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</si>
  <si>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</si>
  <si>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</si>
  <si>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</si>
  <si>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</si>
  <si>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</si>
  <si>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</si>
  <si>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</si>
  <si>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</si>
  <si>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</si>
  <si>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</si>
  <si>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</si>
  <si>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</si>
  <si>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</si>
  <si>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</si>
  <si>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</si>
  <si>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</si>
  <si>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</si>
  <si>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</si>
  <si>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</si>
  <si>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</si>
  <si>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</si>
  <si>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</si>
  <si>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</si>
  <si>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</si>
  <si>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</si>
  <si>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</si>
  <si>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</si>
  <si>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</si>
  <si>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</si>
  <si>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</si>
  <si>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</si>
  <si>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</si>
  <si>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</si>
  <si>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</si>
  <si>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</si>
  <si>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</si>
  <si>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</si>
  <si>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</si>
  <si>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</si>
  <si>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</si>
  <si>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</si>
  <si>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</si>
  <si>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</si>
  <si>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</si>
  <si>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</si>
  <si>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</si>
  <si>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</si>
  <si>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</si>
  <si>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</si>
  <si>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</si>
  <si>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</si>
  <si>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</si>
  <si>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</si>
  <si>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</si>
  <si>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</si>
  <si>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</si>
  <si>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</si>
  <si>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</si>
  <si>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</si>
  <si>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</si>
  <si>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</si>
  <si>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</si>
  <si>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</si>
  <si>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</si>
  <si>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</si>
  <si>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</si>
  <si>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</si>
  <si>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</si>
  <si>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</si>
  <si>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</si>
  <si>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</si>
  <si>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</si>
  <si>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</si>
  <si>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</si>
  <si>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</si>
  <si>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</si>
  <si>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</si>
  <si>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</si>
  <si>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</si>
  <si>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</si>
  <si>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</si>
  <si>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</si>
  <si>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</si>
  <si>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</si>
  <si>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</si>
  <si>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</si>
  <si>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</si>
  <si>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</si>
  <si>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</si>
  <si>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</si>
  <si>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</si>
  <si>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</si>
  <si>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</si>
  <si>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</si>
  <si>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</si>
  <si>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</si>
  <si>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</si>
  <si>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</si>
  <si>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</si>
  <si>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</si>
  <si>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</si>
  <si>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</si>
  <si>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</si>
  <si>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</si>
  <si>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</si>
  <si>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</si>
  <si>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</si>
  <si>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</si>
  <si>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</si>
  <si>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</si>
  <si>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</si>
  <si>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</si>
  <si>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</si>
  <si>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</si>
  <si>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</si>
  <si>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</si>
  <si>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</si>
  <si>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</si>
  <si>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</si>
  <si>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</si>
  <si>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</si>
  <si>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</si>
  <si>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</si>
  <si>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</si>
  <si>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</si>
  <si>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</si>
  <si>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</si>
  <si>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</si>
  <si>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</si>
  <si>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</si>
  <si>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</si>
  <si>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</si>
  <si>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</si>
  <si>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</si>
  <si>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</si>
  <si>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</si>
  <si>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</si>
  <si>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</si>
  <si>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</si>
  <si>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</si>
  <si>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</si>
  <si>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</si>
  <si>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</si>
  <si>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</si>
  <si>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</si>
  <si>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</si>
  <si>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</si>
  <si>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</si>
  <si>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</si>
  <si>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</si>
  <si>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</si>
  <si>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</si>
  <si>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</si>
  <si>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</si>
  <si>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</si>
  <si>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</si>
  <si>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</si>
  <si>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</si>
  <si>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</si>
  <si>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</si>
  <si>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</si>
  <si>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</si>
  <si>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</si>
  <si>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</si>
  <si>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</si>
  <si>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</si>
  <si>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</si>
  <si>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</si>
  <si>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</si>
  <si>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</si>
  <si>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</si>
  <si>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</si>
  <si>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</si>
  <si>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</si>
  <si>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</si>
  <si>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</si>
  <si>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</si>
  <si>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</si>
  <si>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</si>
  <si>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</si>
  <si>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</si>
  <si>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</si>
  <si>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</si>
  <si>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</si>
  <si>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</si>
  <si>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</si>
  <si>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</si>
  <si>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</si>
  <si>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</si>
  <si>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</si>
  <si>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</si>
  <si>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</si>
  <si>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</si>
  <si>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</si>
  <si>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</si>
  <si>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</si>
  <si>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</si>
  <si>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</si>
  <si>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</si>
  <si>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</si>
  <si>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</si>
  <si>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</si>
  <si>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</si>
  <si>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</si>
  <si>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</si>
  <si>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</si>
  <si>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</si>
  <si>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</si>
  <si>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</si>
  <si>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</si>
  <si>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</si>
  <si>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</si>
  <si>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</si>
  <si>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</si>
  <si>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</si>
  <si>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</si>
  <si>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</si>
  <si>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</si>
  <si>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</si>
  <si>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</si>
  <si>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</si>
  <si>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</si>
  <si>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</si>
  <si>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</si>
  <si>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</si>
  <si>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</si>
  <si>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</si>
  <si>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</si>
  <si>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</si>
  <si>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</si>
  <si>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</si>
  <si>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</si>
  <si>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</si>
  <si>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</si>
  <si>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</si>
  <si>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</si>
  <si>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</si>
  <si>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</si>
  <si>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</si>
  <si>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</si>
  <si>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</si>
  <si>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</si>
  <si>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</si>
  <si>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</si>
  <si>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</si>
  <si>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</si>
  <si>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</si>
  <si>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</si>
  <si>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</si>
  <si>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</si>
  <si>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</si>
  <si>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</si>
  <si>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</si>
  <si>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</si>
  <si>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</si>
  <si>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</si>
  <si>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</si>
  <si>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</si>
  <si>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</si>
  <si>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</si>
  <si>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</si>
  <si>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</si>
  <si>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</si>
  <si>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</si>
  <si>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</si>
  <si>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</si>
  <si>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</si>
  <si>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</si>
  <si>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</si>
  <si>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</si>
  <si>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</si>
  <si>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</si>
  <si>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</si>
  <si>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</si>
  <si>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</si>
  <si>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</si>
  <si>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</si>
  <si>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</si>
  <si>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</si>
  <si>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</si>
  <si>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</si>
  <si>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</si>
  <si>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</si>
  <si>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</si>
  <si>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</si>
  <si>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</si>
  <si>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</si>
  <si>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</si>
  <si>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</si>
  <si>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</si>
  <si>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</si>
  <si>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</si>
  <si>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</si>
  <si>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</si>
  <si>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</si>
  <si>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</si>
  <si>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</si>
  <si>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</si>
  <si>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</si>
  <si>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</si>
  <si>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</si>
  <si>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</si>
  <si>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</si>
  <si>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</si>
  <si>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</si>
  <si>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</si>
  <si>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</si>
  <si>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</si>
  <si>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</si>
  <si>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</si>
  <si>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</si>
  <si>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</si>
  <si>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</si>
  <si>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</si>
  <si>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</si>
  <si>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</si>
  <si>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</si>
  <si>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</si>
  <si>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</si>
  <si>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</si>
  <si>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</si>
  <si>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</si>
  <si>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</si>
  <si>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</si>
  <si>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</si>
  <si>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</si>
  <si>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</si>
  <si>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</si>
  <si>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</si>
  <si>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</si>
  <si>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</si>
  <si>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</si>
  <si>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</si>
  <si>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</si>
  <si>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</si>
  <si>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</si>
  <si>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</si>
  <si>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</si>
  <si>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</si>
  <si>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</si>
  <si>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</si>
  <si>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</si>
  <si>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</si>
  <si>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</si>
  <si>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</si>
  <si>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</si>
  <si>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</si>
  <si>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</si>
  <si>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</si>
  <si>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</si>
  <si>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</si>
  <si>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</si>
  <si>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</si>
  <si>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</si>
  <si>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</si>
  <si>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</si>
  <si>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</si>
  <si>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</si>
  <si>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</si>
  <si>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</si>
  <si>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</si>
  <si>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</si>
  <si>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</si>
  <si>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</si>
  <si>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</si>
  <si>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</si>
  <si>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</si>
  <si>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</si>
  <si>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</si>
  <si>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</si>
  <si>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</si>
  <si>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</si>
  <si>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</si>
  <si>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</si>
  <si>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</si>
  <si>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</si>
  <si>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</si>
  <si>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</si>
  <si>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</si>
  <si>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</si>
  <si>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</si>
  <si>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</si>
  <si>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</si>
  <si>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</si>
  <si>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</si>
  <si>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</si>
  <si>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</si>
  <si>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</si>
  <si>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</si>
  <si>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</si>
  <si>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</si>
  <si>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</si>
  <si>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</si>
  <si>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</si>
  <si>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</si>
  <si>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</si>
  <si>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</si>
  <si>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</si>
  <si>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</si>
  <si>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</si>
  <si>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</si>
  <si>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</si>
  <si>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</si>
  <si>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</si>
  <si>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</si>
  <si>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</si>
  <si>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</si>
  <si>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</si>
  <si>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</si>
  <si>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</si>
  <si>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</si>
  <si>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</si>
  <si>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</si>
  <si>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</si>
  <si>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</si>
  <si>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</si>
  <si>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</si>
  <si>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</si>
  <si>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</si>
  <si>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</si>
  <si>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</si>
  <si>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</si>
  <si>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</si>
  <si>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</si>
  <si>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</si>
  <si>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</si>
  <si>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</si>
  <si>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</si>
  <si>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</si>
  <si>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</si>
  <si>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</si>
  <si>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</si>
  <si>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</si>
  <si>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</si>
  <si>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</si>
  <si>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</si>
  <si>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</si>
  <si>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</si>
  <si>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</si>
  <si>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</si>
  <si>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</si>
  <si>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</si>
  <si>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</si>
  <si>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</si>
  <si>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</si>
  <si>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</si>
  <si>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</si>
  <si>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</si>
  <si>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</si>
  <si>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</si>
  <si>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</si>
  <si>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</si>
  <si>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</si>
  <si>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</si>
  <si>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</si>
  <si>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</si>
  <si>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</si>
  <si>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</si>
  <si>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</si>
  <si>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</si>
  <si>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</si>
  <si>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</si>
  <si>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</si>
  <si>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</si>
  <si>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</si>
  <si>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</si>
  <si>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</si>
  <si>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</si>
  <si>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</si>
  <si>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</si>
  <si>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</si>
  <si>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</si>
  <si>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</si>
  <si>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</si>
  <si>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</si>
  <si>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</si>
  <si>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</si>
  <si>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</si>
  <si>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</si>
  <si>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</si>
  <si>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</si>
  <si>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</si>
  <si>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</si>
  <si>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</si>
  <si>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</si>
  <si>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</si>
  <si>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</si>
  <si>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</si>
  <si>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</si>
  <si>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</si>
  <si>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</si>
  <si>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</si>
  <si>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</si>
  <si>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</si>
  <si>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</si>
  <si>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</si>
  <si>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</si>
  <si>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</si>
  <si>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</si>
  <si>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</si>
  <si>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</si>
  <si>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</si>
  <si>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</si>
  <si>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</si>
  <si>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</si>
  <si>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</si>
  <si>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</si>
  <si>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</si>
  <si>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</si>
  <si>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</si>
  <si>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</si>
  <si>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</si>
  <si>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</si>
  <si>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</si>
  <si>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</si>
  <si>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</si>
  <si>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</si>
  <si>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</si>
  <si>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</si>
  <si>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</si>
  <si>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</si>
  <si>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</si>
  <si>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</si>
  <si>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</si>
  <si>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</si>
  <si>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</si>
  <si>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</si>
  <si>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</si>
  <si>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</si>
  <si>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</si>
  <si>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</si>
  <si>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</si>
  <si>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</si>
  <si>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</si>
  <si>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</si>
  <si>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</si>
  <si>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</si>
  <si>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</si>
  <si>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</si>
  <si>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</si>
  <si>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</si>
  <si>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</si>
  <si>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</si>
  <si>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</si>
  <si>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</si>
  <si>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</si>
  <si>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</si>
  <si>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</si>
  <si>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</si>
  <si>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</si>
  <si>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</si>
  <si>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</si>
  <si>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</si>
  <si>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</si>
  <si>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</si>
  <si>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</si>
  <si>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</si>
  <si>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</si>
  <si>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</si>
  <si>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</si>
  <si>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</si>
  <si>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</si>
  <si>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</si>
  <si>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</si>
  <si>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</si>
  <si>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</si>
  <si>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</si>
  <si>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</si>
  <si>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</si>
  <si>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</si>
  <si>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</si>
  <si>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</si>
  <si>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</si>
  <si>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</si>
  <si>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</si>
  <si>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</si>
  <si>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</si>
  <si>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</si>
  <si>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</si>
  <si>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</si>
  <si>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</si>
  <si>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</si>
  <si>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</si>
  <si>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</si>
  <si>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</si>
  <si>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</si>
  <si>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</si>
  <si>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</si>
  <si>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</si>
  <si>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</si>
  <si>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</si>
  <si>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</si>
  <si>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</si>
  <si>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</si>
  <si>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</si>
  <si>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</si>
  <si>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</si>
  <si>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</si>
  <si>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</si>
  <si>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</si>
  <si>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</si>
  <si>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</si>
  <si>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</si>
  <si>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</si>
  <si>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</si>
  <si>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</si>
  <si>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</si>
  <si>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</si>
  <si>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</si>
  <si>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</si>
  <si>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</si>
  <si>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</si>
  <si>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</si>
  <si>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</si>
  <si>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</si>
  <si>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</si>
  <si>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</si>
  <si>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</si>
  <si>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</si>
  <si>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</si>
  <si>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</si>
  <si>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</si>
  <si>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</si>
  <si>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</si>
  <si>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</si>
  <si>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</si>
  <si>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</si>
  <si>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</si>
  <si>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</si>
  <si>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</si>
  <si>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</si>
  <si>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</si>
  <si>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</si>
  <si>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</si>
  <si>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</si>
  <si>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</si>
  <si>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</si>
  <si>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</si>
  <si>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</si>
  <si>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</si>
  <si>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</si>
  <si>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</si>
  <si>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</si>
  <si>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</si>
  <si>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</si>
  <si>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</si>
  <si>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</si>
  <si>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</si>
  <si>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</si>
  <si>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</si>
  <si>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</si>
  <si>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</si>
  <si>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</si>
  <si>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</si>
  <si>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</si>
  <si>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</si>
  <si>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</si>
  <si>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</si>
  <si>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</si>
  <si>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</si>
  <si>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</si>
  <si>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</si>
  <si>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</si>
  <si>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</si>
  <si>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</si>
  <si>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</si>
  <si>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</si>
  <si>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</si>
  <si>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</si>
  <si>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</si>
  <si>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</si>
  <si>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</si>
  <si>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</si>
  <si>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</si>
  <si>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</si>
  <si>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</si>
  <si>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</si>
  <si>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</si>
  <si>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</si>
  <si>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</si>
  <si>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</si>
  <si>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</si>
  <si>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</si>
  <si>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</si>
  <si>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</si>
  <si>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</si>
  <si>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</si>
  <si>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</si>
  <si>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</si>
  <si>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</si>
  <si>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</si>
  <si>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</si>
  <si>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</si>
  <si>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</si>
  <si>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</si>
  <si>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</si>
  <si>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</si>
  <si>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</si>
  <si>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</si>
  <si>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</si>
  <si>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</si>
  <si>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</si>
  <si>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</si>
  <si>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</si>
  <si>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</si>
  <si>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</si>
  <si>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</si>
  <si>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</si>
  <si>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</si>
  <si>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</si>
  <si>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</si>
  <si>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</si>
  <si>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</si>
  <si>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</si>
  <si>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</si>
  <si>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</si>
  <si>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</si>
  <si>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</si>
  <si>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</si>
  <si>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</si>
  <si>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</si>
  <si>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</si>
  <si>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</si>
  <si>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</si>
  <si>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</si>
  <si>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</si>
  <si>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</si>
  <si>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</si>
  <si>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</si>
  <si>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</si>
  <si>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</si>
  <si>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</si>
  <si>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</si>
  <si>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</si>
  <si>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</si>
  <si>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</si>
  <si>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</si>
  <si>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</si>
  <si>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</si>
  <si>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</si>
  <si>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</si>
  <si>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</si>
  <si>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</si>
  <si>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</si>
  <si>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</si>
  <si>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</si>
  <si>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</si>
  <si>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</si>
  <si>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</si>
  <si>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</si>
  <si>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</si>
  <si>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</si>
  <si>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</si>
  <si>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</si>
  <si>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</si>
  <si>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</si>
  <si>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</si>
  <si>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</si>
  <si>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</si>
  <si>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</si>
  <si>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</si>
  <si>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</si>
  <si>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</si>
  <si>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</si>
  <si>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</si>
  <si>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</si>
  <si>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</si>
  <si>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</si>
  <si>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</si>
  <si>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</si>
  <si>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</si>
  <si>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</si>
  <si>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</si>
  <si>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</si>
  <si>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</si>
  <si>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</si>
  <si>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</si>
  <si>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</si>
  <si>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</si>
  <si>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</si>
  <si>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</si>
  <si>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</si>
  <si>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</si>
  <si>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</si>
  <si>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</si>
  <si>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</si>
  <si>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</si>
  <si>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</si>
  <si>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</si>
  <si>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</si>
  <si>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</si>
  <si>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</si>
  <si>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</si>
  <si>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</si>
  <si>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</si>
  <si>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</si>
  <si>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</si>
  <si>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</si>
  <si>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</si>
  <si>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</si>
  <si>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</si>
  <si>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</si>
  <si>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</si>
  <si>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</si>
  <si>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</si>
  <si>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</si>
  <si>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</si>
  <si>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</si>
  <si>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</si>
  <si>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</si>
  <si>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</si>
  <si>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</si>
  <si>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</si>
  <si>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</si>
  <si>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</si>
  <si>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</si>
  <si>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</si>
  <si>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</si>
  <si>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</si>
  <si>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</si>
  <si>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</si>
  <si>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</si>
  <si>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</si>
  <si>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</si>
  <si>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</si>
  <si>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</si>
  <si>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</si>
  <si>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</si>
  <si>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</si>
  <si>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</si>
  <si>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</si>
  <si>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</si>
  <si>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</si>
  <si>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</si>
  <si>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</si>
  <si>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</si>
  <si>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</si>
  <si>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</si>
  <si>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</si>
  <si>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</si>
  <si>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</si>
  <si>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</si>
  <si>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</si>
  <si>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</si>
  <si>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</si>
  <si>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</si>
  <si>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</si>
  <si>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</si>
  <si>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</si>
  <si>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</si>
  <si>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</si>
  <si>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</si>
  <si>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</si>
  <si>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</si>
  <si>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</si>
  <si>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</si>
  <si>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</si>
  <si>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</si>
  <si>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</si>
  <si>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</si>
  <si>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</si>
  <si>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</si>
  <si>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</si>
  <si>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</si>
  <si>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</si>
  <si>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</si>
  <si>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</si>
  <si>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</si>
  <si>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</si>
  <si>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</si>
  <si>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</si>
  <si>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</si>
  <si>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</si>
  <si>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</si>
  <si>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</si>
  <si>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</si>
  <si>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</si>
  <si>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</si>
  <si>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</si>
  <si>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</si>
  <si>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</si>
  <si>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</si>
  <si>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</si>
  <si>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</si>
  <si>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</si>
  <si>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</si>
  <si>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</si>
  <si>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</si>
  <si>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</si>
  <si>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</si>
  <si>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</si>
  <si>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</si>
  <si>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</si>
  <si>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</si>
  <si>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</si>
  <si>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</si>
  <si>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</si>
  <si>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</si>
  <si>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</si>
  <si>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</si>
  <si>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</si>
  <si>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</si>
  <si>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</si>
  <si>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</si>
  <si>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</si>
  <si>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</si>
  <si>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</si>
  <si>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</si>
  <si>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</si>
  <si>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</si>
  <si>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</si>
  <si>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</si>
  <si>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</si>
  <si>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</si>
  <si>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</si>
  <si>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</si>
  <si>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</si>
  <si>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</si>
  <si>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</si>
  <si>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</si>
  <si>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</si>
  <si>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</si>
  <si>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</si>
  <si>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</si>
  <si>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</si>
  <si>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</si>
  <si>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</si>
  <si>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</si>
  <si>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</si>
  <si>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</si>
  <si>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</si>
  <si>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</si>
  <si>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</si>
  <si>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</si>
  <si>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</si>
  <si>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</si>
  <si>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</si>
  <si>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</si>
  <si>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</si>
  <si>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</si>
  <si>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</si>
  <si>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</si>
  <si>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</si>
  <si>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</si>
  <si>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</si>
  <si>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</si>
  <si>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</si>
  <si>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</si>
  <si>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</si>
  <si>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</si>
  <si>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</si>
  <si>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</si>
  <si>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</si>
  <si>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</si>
  <si>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</si>
  <si>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</si>
  <si>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</si>
  <si>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</si>
  <si>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</si>
  <si>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</si>
  <si>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</si>
  <si>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</si>
  <si>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</si>
  <si>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</si>
  <si>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</si>
  <si>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</si>
  <si>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</si>
  <si>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</si>
  <si>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</si>
  <si>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</si>
  <si>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</si>
  <si>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</si>
  <si>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</si>
  <si>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</si>
  <si>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</si>
  <si>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</si>
  <si>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</si>
  <si>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</si>
  <si>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</si>
  <si>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</si>
  <si>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</si>
  <si>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</si>
  <si>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</si>
  <si>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</si>
  <si>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</si>
  <si>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</si>
  <si>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</si>
  <si>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</si>
  <si>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</si>
  <si>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</si>
  <si>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</si>
  <si>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</si>
  <si>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</si>
  <si>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</si>
  <si>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</si>
  <si>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</si>
  <si>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</si>
  <si>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</si>
  <si>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</si>
  <si>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</si>
  <si>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</si>
  <si>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</si>
  <si>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</si>
  <si>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</si>
  <si>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</si>
  <si>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</si>
  <si>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</si>
  <si>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</si>
  <si>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</si>
  <si>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</si>
  <si>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</si>
  <si>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</si>
  <si>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</si>
  <si>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</si>
  <si>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</si>
  <si>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</si>
  <si>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</si>
  <si>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</si>
  <si>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</si>
  <si>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</si>
  <si>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</si>
  <si>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</si>
  <si>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</si>
  <si>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</si>
  <si>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</si>
  <si>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</si>
  <si>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</si>
  <si>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</si>
  <si>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</si>
  <si>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</si>
  <si>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</si>
  <si>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</si>
  <si>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</si>
  <si>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</si>
  <si>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</si>
  <si>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</si>
  <si>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</si>
  <si>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</si>
  <si>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</si>
  <si>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</si>
  <si>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</si>
  <si>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</si>
  <si>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</si>
  <si>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</si>
  <si>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</si>
  <si>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</si>
  <si>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</si>
  <si>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</si>
  <si>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</si>
  <si>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</si>
  <si>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</si>
  <si>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</si>
  <si>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</si>
  <si>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</si>
  <si>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</si>
  <si>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</si>
  <si>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</si>
  <si>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</si>
  <si>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</si>
  <si>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</si>
  <si>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</si>
  <si>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</si>
  <si>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</si>
  <si>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</si>
  <si>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</si>
  <si>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</si>
  <si>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</si>
  <si>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</si>
  <si>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</si>
  <si>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</si>
  <si>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</si>
  <si>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</si>
  <si>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</si>
  <si>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</si>
  <si>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</si>
  <si>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</si>
  <si>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</si>
  <si>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</si>
  <si>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</si>
  <si>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</si>
  <si>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</si>
  <si>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</si>
  <si>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</si>
  <si>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</si>
  <si>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</si>
  <si>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</si>
  <si>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</si>
  <si>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</si>
  <si>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</si>
  <si>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</si>
  <si>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</si>
  <si>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</si>
  <si>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</si>
  <si>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</si>
  <si>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</si>
  <si>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</si>
  <si>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</si>
  <si>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</si>
  <si>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</si>
  <si>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</si>
  <si>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</si>
  <si>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</si>
  <si>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</si>
  <si>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</si>
  <si>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</si>
  <si>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</si>
  <si>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</si>
  <si>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</si>
  <si>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</si>
  <si>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</si>
  <si>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</si>
  <si>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</si>
  <si>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</si>
  <si>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</si>
  <si>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</si>
  <si>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</si>
  <si>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</si>
  <si>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</si>
  <si>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</si>
  <si>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</si>
  <si>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</si>
  <si>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</si>
  <si>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</si>
  <si>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</si>
  <si>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</si>
  <si>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</si>
  <si>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</si>
  <si>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</si>
  <si>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</si>
  <si>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</si>
  <si>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</si>
  <si>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</si>
  <si>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</si>
  <si>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</si>
  <si>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</si>
  <si>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</si>
  <si>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</si>
  <si>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</si>
  <si>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</si>
  <si>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</si>
  <si>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</si>
  <si>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</si>
  <si>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</si>
  <si>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</si>
  <si>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</si>
  <si>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</si>
  <si>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</si>
  <si>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</si>
  <si>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</si>
  <si>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</si>
  <si>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</si>
  <si>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</si>
  <si>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</si>
  <si>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</si>
  <si>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</si>
  <si>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</si>
  <si>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</si>
  <si>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</si>
  <si>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</si>
  <si>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</si>
  <si>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</si>
  <si>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</si>
  <si>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</si>
  <si>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</si>
  <si>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</si>
  <si>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</si>
  <si>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</si>
  <si>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</si>
  <si>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</si>
  <si>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</si>
  <si>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</si>
  <si>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</si>
  <si>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</si>
  <si>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</si>
  <si>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</si>
  <si>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</si>
  <si>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</si>
  <si>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</si>
  <si>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</si>
  <si>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</si>
  <si>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</si>
  <si>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</si>
  <si>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</si>
  <si>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</si>
  <si>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</si>
  <si>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</si>
  <si>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</si>
  <si>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</si>
  <si>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</si>
  <si>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</si>
  <si>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</si>
  <si>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</si>
  <si>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</si>
  <si>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</si>
  <si>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</si>
  <si>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</si>
  <si>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</si>
  <si>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</si>
  <si>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</si>
  <si>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</si>
  <si>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</si>
  <si>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</si>
  <si>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</si>
  <si>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</si>
  <si>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</si>
  <si>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</si>
  <si>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</si>
  <si>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</si>
  <si>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</si>
  <si>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</si>
  <si>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</si>
  <si>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</si>
  <si>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</si>
  <si>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</si>
  <si>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</si>
  <si>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</si>
  <si>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</si>
  <si>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</si>
  <si>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</si>
  <si>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</si>
  <si>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</si>
  <si>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</si>
  <si>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</si>
  <si>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</si>
  <si>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</si>
  <si>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</si>
  <si>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</si>
  <si>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</si>
  <si>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</si>
  <si>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</si>
  <si>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</si>
  <si>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</si>
  <si>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</si>
  <si>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</si>
  <si>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</si>
  <si>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</si>
  <si>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</si>
  <si>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</si>
  <si>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</si>
  <si>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</si>
  <si>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</si>
  <si>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</si>
  <si>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</si>
  <si>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</si>
  <si>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</si>
  <si>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</si>
  <si>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</si>
  <si>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</si>
  <si>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</si>
  <si>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</si>
  <si>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</si>
  <si>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</si>
  <si>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</si>
  <si>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</si>
  <si>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</si>
  <si>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</si>
  <si>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</si>
  <si>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</si>
  <si>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</si>
  <si>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</si>
  <si>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</si>
  <si>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</si>
  <si>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</si>
  <si>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</si>
  <si>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</si>
  <si>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</si>
  <si>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</si>
  <si>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</si>
  <si>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</si>
  <si>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</si>
  <si>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</si>
  <si>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</si>
  <si>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</si>
  <si>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</si>
  <si>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</si>
  <si>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</si>
  <si>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</si>
  <si>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</si>
  <si>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</si>
  <si>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</si>
  <si>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</si>
  <si>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</si>
  <si>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</si>
  <si>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</si>
  <si>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</si>
  <si>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</si>
  <si>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</si>
  <si>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</si>
  <si>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</si>
  <si>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</si>
  <si>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</si>
  <si>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</si>
  <si>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</si>
  <si>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</si>
  <si>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</si>
  <si>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</si>
  <si>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</si>
  <si>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</si>
  <si>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</si>
  <si>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</si>
  <si>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</si>
  <si>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</si>
  <si>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</si>
  <si>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</si>
  <si>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</si>
  <si>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</si>
  <si>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</si>
  <si>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</si>
  <si>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</si>
  <si>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</si>
  <si>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</si>
  <si>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</si>
  <si>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</si>
  <si>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</si>
  <si>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</si>
  <si>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</si>
  <si>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</si>
  <si>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</si>
  <si>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</si>
  <si>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</si>
  <si>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</si>
  <si>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</si>
  <si>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</si>
  <si>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</si>
  <si>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</si>
  <si>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</si>
  <si>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</si>
  <si>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</si>
  <si>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</si>
  <si>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</si>
  <si>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</si>
  <si>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</si>
  <si>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</si>
  <si>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</si>
  <si>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</si>
  <si>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</si>
  <si>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</si>
  <si>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</si>
  <si>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</si>
  <si>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</si>
  <si>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</si>
  <si>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</si>
  <si>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</si>
  <si>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</si>
  <si>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</si>
  <si>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</si>
  <si>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</si>
  <si>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</si>
  <si>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</si>
  <si>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</si>
  <si>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</si>
  <si>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</si>
  <si>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</si>
  <si>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</si>
  <si>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</si>
  <si>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</si>
  <si>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</si>
  <si>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</si>
  <si>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</si>
  <si>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</si>
  <si>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</si>
  <si>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</si>
  <si>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</si>
  <si>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</si>
  <si>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</si>
  <si>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</si>
  <si>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</si>
  <si>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</si>
  <si>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</si>
  <si>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</si>
  <si>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</si>
  <si>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</si>
  <si>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</si>
  <si>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</si>
  <si>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</si>
  <si>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</si>
  <si>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</si>
  <si>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</si>
  <si>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</si>
  <si>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</si>
  <si>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</si>
  <si>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</si>
  <si>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</si>
  <si>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</si>
  <si>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</si>
  <si>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</si>
  <si>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</si>
  <si>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</si>
  <si>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</si>
  <si>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</si>
  <si>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</si>
  <si>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</si>
  <si>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</si>
  <si>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</si>
  <si>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</si>
  <si>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</si>
  <si>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</si>
  <si>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</si>
  <si>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</si>
  <si>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</si>
  <si>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</si>
  <si>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</si>
  <si>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</si>
  <si>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</si>
  <si>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</si>
  <si>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</si>
  <si>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</si>
  <si>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</si>
  <si>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</si>
  <si>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</si>
  <si>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</si>
  <si>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</si>
  <si>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</si>
  <si>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</si>
  <si>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</si>
  <si>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</si>
  <si>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</si>
  <si>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</si>
  <si>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</si>
  <si>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</si>
  <si>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</si>
  <si>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</si>
  <si>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</si>
  <si>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</si>
  <si>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</si>
  <si>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</si>
  <si>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</si>
  <si>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</si>
  <si>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</si>
  <si>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</si>
  <si>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</si>
  <si>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</si>
  <si>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</si>
  <si>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</si>
  <si>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</si>
  <si>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</si>
  <si>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</si>
  <si>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</si>
  <si>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</si>
  <si>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</si>
  <si>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</si>
  <si>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</si>
  <si>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</si>
  <si>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</si>
  <si>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</si>
  <si>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</si>
  <si>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</si>
  <si>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</si>
  <si>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</si>
  <si>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</si>
  <si>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</si>
  <si>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</si>
  <si>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</si>
  <si>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</si>
  <si>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</si>
  <si>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</si>
  <si>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</si>
  <si>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</si>
  <si>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</si>
  <si>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</si>
  <si>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</si>
  <si>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</si>
  <si>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</si>
  <si>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</si>
  <si>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</si>
  <si>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</si>
  <si>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</si>
  <si>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</si>
  <si>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</si>
  <si>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</si>
  <si>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</si>
  <si>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</si>
  <si>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</si>
  <si>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</si>
  <si>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</si>
  <si>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</si>
  <si>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</si>
  <si>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</si>
  <si>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</si>
  <si>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</si>
  <si>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</si>
  <si>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</si>
  <si>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</si>
  <si>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</si>
  <si>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</si>
  <si>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</si>
  <si>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</si>
  <si>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</si>
  <si>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</si>
  <si>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</si>
  <si>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</si>
  <si>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</si>
  <si>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</si>
  <si>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</si>
  <si>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</si>
  <si>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</si>
  <si>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</si>
  <si>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</si>
  <si>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</si>
  <si>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</si>
  <si>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</si>
  <si>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</si>
  <si>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</si>
  <si>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</si>
  <si>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</si>
  <si>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</si>
  <si>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</si>
  <si>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</si>
  <si>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</si>
  <si>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</si>
  <si>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</si>
  <si>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</si>
  <si>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</si>
  <si>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</si>
  <si>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</si>
  <si>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</si>
  <si>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</si>
  <si>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</si>
  <si>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</si>
  <si>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</si>
  <si>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</si>
  <si>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</si>
  <si>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</si>
  <si>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</si>
  <si>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</si>
  <si>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</si>
  <si>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</si>
  <si>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</si>
  <si>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</si>
  <si>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</si>
  <si>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</si>
  <si>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</si>
  <si>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</si>
  <si>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</si>
  <si>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</si>
  <si>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</si>
  <si>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</si>
  <si>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</si>
  <si>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</si>
  <si>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</si>
  <si>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</si>
  <si>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</si>
  <si>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</si>
  <si>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</si>
  <si>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</si>
  <si>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</si>
  <si>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</si>
  <si>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</si>
  <si>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</si>
  <si>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</si>
  <si>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</si>
  <si>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</si>
  <si>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</si>
  <si>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</si>
  <si>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</si>
  <si>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</si>
  <si>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</si>
  <si>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</si>
  <si>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</si>
  <si>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</si>
  <si>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</si>
  <si>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</si>
  <si>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</si>
  <si>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</si>
  <si>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</si>
  <si>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</si>
  <si>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</si>
  <si>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</si>
  <si>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</si>
  <si>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</si>
  <si>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</si>
  <si>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</si>
  <si>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</si>
  <si>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</si>
  <si>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</si>
  <si>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</si>
  <si>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</si>
  <si>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</si>
  <si>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</si>
  <si>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</si>
  <si>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</si>
  <si>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</si>
  <si>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</si>
  <si>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</si>
  <si>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</si>
  <si>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</si>
  <si>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</si>
  <si>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</si>
  <si>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</si>
  <si>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</si>
  <si>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</si>
  <si>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</si>
  <si>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</si>
  <si>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</si>
  <si>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</si>
  <si>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</si>
  <si>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</si>
  <si>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</si>
  <si>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</si>
  <si>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</si>
  <si>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</si>
  <si>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</si>
  <si>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</si>
  <si>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</si>
  <si>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</si>
  <si>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</si>
  <si>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</si>
  <si>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</si>
  <si>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</si>
  <si>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</si>
  <si>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</si>
  <si>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</si>
  <si>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</si>
  <si>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</si>
  <si>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</si>
  <si>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</si>
  <si>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</si>
  <si>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</si>
  <si>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</si>
  <si>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</si>
  <si>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</si>
  <si>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</si>
  <si>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</si>
  <si>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</si>
  <si>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</si>
  <si>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</si>
  <si>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</si>
  <si>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</si>
  <si>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</si>
  <si>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</si>
  <si>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</si>
  <si>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</si>
  <si>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</si>
  <si>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</si>
  <si>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</si>
  <si>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</si>
  <si>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</si>
  <si>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</si>
  <si>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</si>
  <si>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</si>
  <si>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</si>
  <si>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</si>
  <si>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</si>
  <si>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</si>
  <si>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</si>
  <si>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</si>
  <si>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</si>
  <si>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</si>
  <si>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</si>
  <si>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</si>
  <si>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</si>
  <si>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</si>
  <si>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</si>
  <si>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</si>
  <si>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</si>
  <si>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</si>
  <si>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</si>
  <si>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</si>
  <si>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</si>
  <si>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</si>
  <si>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</si>
  <si>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</si>
  <si>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</si>
  <si>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</si>
  <si>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</si>
  <si>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</si>
  <si>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</si>
  <si>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</si>
  <si>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</si>
  <si>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</si>
  <si>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</si>
  <si>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</si>
  <si>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</si>
  <si>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</si>
  <si>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</si>
  <si>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</si>
  <si>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</si>
  <si>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</si>
  <si>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</si>
  <si>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</si>
  <si>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</si>
  <si>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</si>
  <si>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</si>
  <si>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</si>
  <si>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</si>
  <si>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</si>
  <si>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</si>
  <si>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</si>
  <si>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</si>
  <si>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</si>
  <si>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</si>
  <si>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</si>
  <si>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</si>
  <si>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</si>
  <si>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</si>
  <si>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</si>
  <si>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</si>
  <si>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</si>
  <si>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</si>
  <si>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</si>
  <si>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</si>
  <si>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</si>
  <si>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</si>
  <si>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</si>
  <si>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</si>
  <si>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</si>
  <si>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</si>
  <si>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</si>
  <si>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</si>
  <si>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</si>
  <si>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</si>
  <si>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</si>
  <si>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</si>
  <si>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</si>
  <si>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</si>
  <si>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</si>
  <si>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</si>
  <si>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</si>
  <si>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</si>
  <si>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</si>
  <si>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</si>
  <si>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</si>
  <si>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</si>
  <si>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</si>
  <si>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</si>
  <si>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</si>
  <si>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</si>
  <si>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</si>
  <si>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</si>
  <si>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</si>
  <si>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</si>
  <si>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</si>
  <si>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</si>
  <si>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</si>
  <si>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</si>
  <si>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</si>
  <si>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</si>
  <si>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</si>
  <si>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</si>
  <si>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</si>
  <si>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</si>
  <si>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</si>
  <si>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</si>
  <si>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</si>
  <si>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</si>
  <si>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</si>
  <si>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</si>
  <si>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</si>
  <si>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</si>
  <si>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</si>
  <si>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</si>
  <si>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</si>
  <si>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</si>
  <si>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</si>
  <si>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</si>
  <si>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</si>
  <si>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</si>
  <si>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</si>
  <si>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</si>
  <si>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</si>
  <si>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</si>
  <si>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</si>
  <si>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</si>
  <si>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</si>
  <si>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</si>
  <si>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</si>
  <si>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</si>
  <si>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</si>
  <si>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</si>
  <si>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</si>
  <si>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</si>
  <si>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</si>
  <si>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</si>
  <si>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</si>
  <si>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</si>
  <si>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</si>
  <si>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</si>
  <si>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</si>
  <si>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</si>
  <si>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</si>
  <si>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</si>
  <si>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</si>
  <si>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</si>
  <si>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</si>
  <si>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</si>
  <si>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</si>
  <si>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</si>
  <si>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</si>
  <si>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</si>
  <si>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</si>
  <si>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</si>
  <si>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</si>
  <si>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</si>
  <si>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</si>
  <si>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</si>
  <si>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</si>
  <si>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</si>
  <si>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</si>
  <si>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</si>
  <si>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</si>
  <si>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</si>
  <si>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</si>
  <si>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</si>
  <si>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</si>
  <si>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</si>
  <si>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</si>
  <si>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</si>
  <si>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</si>
  <si>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</si>
  <si>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</si>
  <si>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</si>
  <si>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</si>
  <si>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</si>
  <si>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</si>
  <si>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</si>
  <si>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</si>
  <si>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</si>
  <si>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</si>
  <si>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</si>
  <si>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</si>
  <si>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</si>
  <si>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</si>
  <si>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</si>
  <si>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</si>
  <si>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</si>
  <si>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</si>
  <si>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</si>
  <si>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</si>
  <si>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</si>
  <si>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</si>
  <si>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</si>
  <si>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</si>
  <si>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</si>
  <si>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</si>
  <si>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</si>
  <si>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</si>
  <si>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</si>
  <si>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</si>
  <si>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</si>
  <si>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</si>
  <si>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</si>
  <si>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</si>
  <si>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</si>
  <si>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</si>
  <si>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</si>
  <si>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</si>
  <si>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</si>
  <si>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</si>
  <si>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</si>
  <si>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</si>
  <si>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</si>
  <si>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</si>
  <si>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</si>
  <si>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</si>
  <si>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</si>
  <si>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</si>
  <si>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</si>
  <si>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</si>
  <si>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</si>
  <si>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</si>
  <si>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</si>
  <si>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</si>
  <si>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</si>
  <si>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</si>
  <si>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</si>
  <si>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</si>
  <si>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</si>
  <si>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</si>
  <si>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</si>
  <si>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</si>
  <si>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</si>
  <si>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</si>
  <si>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</si>
  <si>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</si>
  <si>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</si>
  <si>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</si>
  <si>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</si>
  <si>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</si>
  <si>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</si>
  <si>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</si>
  <si>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</si>
  <si>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</si>
  <si>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</si>
  <si>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</si>
  <si>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</si>
  <si>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</si>
  <si>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</si>
  <si>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</si>
  <si>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</si>
  <si>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</si>
  <si>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</si>
  <si>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</si>
  <si>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</si>
  <si>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</si>
  <si>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</si>
  <si>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</si>
  <si>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</si>
  <si>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</si>
  <si>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</si>
  <si>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</si>
  <si>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</si>
  <si>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</si>
  <si>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</si>
  <si>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</si>
  <si>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</si>
  <si>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</si>
  <si>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</si>
  <si>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</si>
  <si>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</si>
  <si>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</si>
  <si>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</si>
  <si>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</si>
  <si>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</si>
  <si>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</si>
  <si>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</si>
  <si>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</si>
  <si>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</si>
  <si>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</si>
  <si>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</si>
  <si>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</si>
  <si>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</si>
  <si>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</si>
  <si>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</si>
  <si>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</si>
  <si>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</si>
  <si>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</si>
  <si>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</si>
  <si>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</si>
  <si>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</si>
  <si>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</si>
  <si>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</si>
  <si>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</si>
  <si>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</si>
  <si>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</si>
  <si>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</si>
  <si>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</si>
  <si>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</si>
  <si>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</si>
  <si>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</si>
  <si>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</si>
  <si>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</si>
  <si>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</si>
  <si>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</si>
  <si>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</si>
  <si>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</si>
  <si>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</si>
  <si>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</si>
  <si>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</si>
  <si>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</si>
  <si>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</si>
  <si>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</si>
  <si>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</si>
  <si>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</si>
  <si>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</si>
  <si>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</si>
  <si>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</si>
  <si>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</si>
  <si>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</si>
  <si>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</si>
  <si>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</si>
  <si>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</si>
  <si>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</si>
  <si>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</si>
  <si>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</si>
  <si>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</si>
  <si>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</si>
  <si>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</si>
  <si>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</si>
  <si>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</si>
  <si>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</si>
  <si>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</si>
  <si>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</si>
  <si>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</si>
  <si>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</si>
  <si>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</si>
  <si>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</si>
  <si>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</si>
  <si>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</si>
  <si>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</si>
  <si>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</si>
  <si>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</si>
  <si>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</si>
  <si>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</si>
  <si>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</si>
  <si>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</si>
  <si>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</si>
  <si>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</si>
  <si>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</si>
  <si>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</si>
  <si>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</si>
  <si>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</si>
  <si>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</si>
  <si>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</si>
  <si>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</si>
  <si>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</si>
  <si>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</si>
  <si>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</si>
  <si>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</si>
  <si>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</si>
  <si>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</si>
  <si>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</si>
  <si>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</si>
  <si>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</si>
  <si>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</si>
  <si>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</si>
  <si>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</si>
  <si>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</si>
  <si>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</si>
  <si>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</si>
  <si>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</si>
  <si>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</si>
  <si>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</si>
  <si>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</si>
  <si>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</si>
  <si>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</si>
  <si>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</si>
  <si>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</si>
  <si>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</si>
  <si>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</si>
  <si>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</si>
  <si>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</si>
  <si>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</si>
  <si>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</si>
  <si>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</si>
  <si>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</si>
  <si>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</si>
  <si>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</si>
  <si>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</si>
  <si>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</si>
  <si>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</si>
  <si>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</si>
  <si>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</si>
  <si>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</si>
  <si>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</si>
  <si>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</si>
  <si>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</si>
  <si>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</si>
  <si>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</si>
  <si>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</si>
  <si>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</si>
  <si>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</si>
  <si>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</si>
  <si>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</si>
  <si>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</si>
  <si>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</si>
  <si>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</si>
  <si>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</si>
  <si>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</si>
  <si>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</si>
  <si>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</si>
  <si>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</si>
  <si>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</si>
  <si>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</si>
  <si>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</si>
  <si>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</si>
  <si>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</si>
  <si>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</si>
  <si>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</si>
  <si>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</si>
  <si>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</si>
  <si>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</si>
  <si>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</si>
  <si>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</si>
  <si>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</si>
  <si>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</si>
  <si>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</si>
  <si>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</si>
  <si>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</si>
  <si>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</si>
  <si>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</si>
  <si>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</si>
  <si>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</si>
  <si>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</si>
  <si>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</si>
  <si>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</si>
  <si>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</si>
  <si>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</si>
  <si>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</si>
  <si>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</si>
  <si>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</si>
  <si>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</si>
  <si>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</si>
  <si>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</si>
  <si>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</si>
  <si>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</si>
  <si>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</si>
  <si>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</si>
  <si>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</si>
  <si>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</si>
  <si>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</si>
  <si>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</si>
  <si>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</si>
  <si>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</si>
  <si>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</si>
  <si>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</si>
  <si>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</si>
  <si>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</si>
  <si>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</si>
  <si>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</si>
  <si>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</si>
  <si>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</si>
  <si>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</si>
  <si>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</si>
  <si>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</si>
  <si>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</si>
  <si>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</si>
  <si>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</si>
  <si>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</si>
  <si>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</si>
  <si>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</si>
  <si>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</si>
  <si>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</si>
  <si>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</si>
  <si>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</si>
  <si>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</si>
  <si>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</si>
  <si>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</si>
  <si>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</si>
  <si>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</si>
  <si>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</si>
  <si>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</si>
  <si>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</si>
  <si>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</si>
  <si>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</si>
  <si>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</si>
  <si>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</si>
  <si>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</si>
  <si>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</si>
  <si>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</si>
  <si>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</si>
  <si>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</si>
  <si>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</si>
  <si>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</si>
  <si>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</si>
  <si>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</si>
  <si>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</si>
  <si>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</si>
  <si>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</si>
  <si>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</si>
  <si>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</si>
  <si>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</si>
  <si>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</si>
  <si>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</si>
  <si>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</si>
  <si>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</si>
  <si>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</si>
  <si>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</si>
  <si>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</si>
  <si>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</si>
  <si>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</si>
  <si>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</si>
  <si>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</si>
  <si>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</si>
  <si>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</si>
  <si>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</si>
  <si>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</si>
  <si>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</si>
  <si>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</si>
  <si>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</si>
  <si>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</si>
  <si>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</si>
  <si>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</si>
  <si>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</si>
  <si>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</si>
  <si>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</si>
  <si>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</si>
  <si>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</si>
  <si>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</si>
  <si>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</si>
  <si>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</si>
  <si>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</si>
  <si>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</si>
  <si>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</si>
  <si>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</si>
  <si>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</si>
  <si>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</si>
  <si>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</si>
  <si>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</si>
  <si>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</si>
  <si>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</si>
  <si>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</si>
  <si>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</si>
  <si>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</si>
  <si>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</si>
  <si>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</si>
  <si>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</si>
  <si>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</si>
  <si>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</si>
  <si>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</si>
  <si>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</si>
  <si>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Parent Category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</si>
  <si>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</si>
  <si>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</si>
  <si>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</si>
  <si>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</si>
  <si>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</si>
  <si>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</si>
  <si>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</si>
  <si>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</si>
  <si>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</si>
  <si>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</si>
  <si>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</si>
  <si>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</si>
  <si>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</si>
  <si>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</si>
  <si>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</si>
  <si>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</si>
  <si>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</si>
  <si>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</si>
  <si>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</si>
  <si>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</si>
  <si>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</si>
  <si>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</si>
  <si>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</si>
  <si>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</si>
  <si>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</si>
  <si>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</t>
  </si>
  <si>
    <t>Median Pledge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</si>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</sst>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14-4E89-95C8-63EC2851487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14-4E89-95C8-63EC2851487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14-4E89-95C8-63EC2851487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14-4E89-95C8-63EC28514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1011680"/>
        <c:axId val="427923712"/>
      </c:barChart>
      <c:catAx>
        <c:axId val="43101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923712"/>
        <c:crosses val="autoZero"/>
        <c:auto val="1"/>
        <c:lblAlgn val="ctr"/>
        <c:lblOffset val="100"/>
        <c:noMultiLvlLbl val="0"/>
      </c:catAx>
      <c:valAx>
        <c:axId val="42792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1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3-4297-A14C-F092711B876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23-4297-A14C-F092711B876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23-4297-A14C-F092711B8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1884776"/>
        <c:axId val="609125072"/>
      </c:barChart>
      <c:catAx>
        <c:axId val="631884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125072"/>
        <c:crosses val="autoZero"/>
        <c:auto val="1"/>
        <c:lblAlgn val="ctr"/>
        <c:lblOffset val="100"/>
        <c:noMultiLvlLbl val="0"/>
      </c:catAx>
      <c:valAx>
        <c:axId val="60912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884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Launch</a:t>
            </a:r>
            <a:r>
              <a:rPr lang="en-CA" baseline="0"/>
              <a:t> Date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67-42C0-A44E-7B500F235EC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67-42C0-A44E-7B500F235EC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67-42C0-A44E-7B500F235EC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67-42C0-A44E-7B500F235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608928"/>
        <c:axId val="601614176"/>
      </c:lineChart>
      <c:catAx>
        <c:axId val="60160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614176"/>
        <c:crosses val="autoZero"/>
        <c:auto val="1"/>
        <c:lblAlgn val="ctr"/>
        <c:lblOffset val="100"/>
        <c:noMultiLvlLbl val="0"/>
      </c:catAx>
      <c:valAx>
        <c:axId val="60161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60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66251638-A2CB-4F96-99D6-195012A1EBD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CB60A68-84E3-4ECA-ABA5-6BEB8F00180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54ABD8F-901E-482F-9B1F-C12374804842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138111</xdr:rowOff>
    </xdr:from>
    <xdr:to>
      <xdr:col>7</xdr:col>
      <xdr:colOff>581025</xdr:colOff>
      <xdr:row>33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23D4C0-06D7-43B8-9687-96E7DC702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685800</xdr:colOff>
      <xdr:row>2</xdr:row>
      <xdr:rowOff>176211</xdr:rowOff>
    </xdr:from>
    <xdr:to>
      <xdr:col>17</xdr:col>
      <xdr:colOff>447675</xdr:colOff>
      <xdr:row>22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FE2F6F-A1A4-41AD-AB30-1B2E081A0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9525</xdr:rowOff>
    </xdr:from>
    <xdr:to>
      <xdr:col>8</xdr:col>
      <xdr:colOff>581025</xdr:colOff>
      <xdr:row>36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1DE5EF-52F0-43DF-A3CA-81A0690AB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86E3F83-7128-40FA-AD81-650E34B8C97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8D656B2-E68E-4505-80B2-E328B9C44B3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men" refreshedDate="44249.761595601849" createdVersion="6" refreshedVersion="6" minRefreshableVersion="3" recordCount="4114" xr:uid="{48EEFCE0-CBCA-4A15-88A8-75766AC3943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men" refreshedDate="44249.78135578704" createdVersion="6" refreshedVersion="6" minRefreshableVersion="3" recordCount="4114" xr:uid="{0F20B3D1-7386-47F8-89ED-D4109793A14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A8C81F-BF8F-4757-BE52-32BE28FAC34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arent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36E922-BFD5-4238-A0C6-C5F7318F5CB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82CBD3-E020-40A4-857D-10CC909B9EB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DFC987-224A-4EE9-9EEC-B9DDD02E744F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521" topLeftCell="D522" activePane="bottomRight" state="frozen"/>
      <selection pane="topRight" activeCell="D1" sqref="D1"/>
      <selection pane="bottomLeft" activeCell="A522" sqref="A522"/>
      <selection pane="bottomRight" activeCell="D522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28515625" bestFit="1" customWidth="1"/>
    <col min="16" max="16" width="17" bestFit="1" customWidth="1"/>
    <col min="17" max="17" width="28" bestFit="1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8366</v>
      </c>
      <c r="T1" s="1" t="s">
        <v>8367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4F89188D-F9B3-43AC-AE1C-484E597536D6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80D04-5BAE-4907-A8E0-5D4DA9DEA81A}">
  <dimension ref="A1:C14"/>
  <sheetViews>
    <sheetView workbookViewId="0">
      <selection activeCell="C7" sqref="C7"/>
    </sheetView>
  </sheetViews>
  <sheetFormatPr defaultRowHeight="15" x14ac:dyDescent="0.25"/>
  <cols>
    <col min="1" max="1" width="28.42578125" bestFit="1" customWidth="1"/>
    <col min="2" max="2" width="10.42578125" bestFit="1" customWidth="1"/>
    <col min="3" max="3" width="11.140625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15">
        <f>AVERAGE('Successful US Kickstarters'!D:D)</f>
        <v>5048.8786407766993</v>
      </c>
      <c r="C2" s="15">
        <f>AVERAGE('Failed US Kickstarters'!D:D)</f>
        <v>10554.212</v>
      </c>
    </row>
    <row r="3" spans="1:3" x14ac:dyDescent="0.25">
      <c r="A3" t="s">
        <v>8389</v>
      </c>
      <c r="B3" s="15">
        <f>MEDIAN('Successful US Kickstarters'!D:D)</f>
        <v>3000</v>
      </c>
      <c r="C3" s="15">
        <f>MEDIAN('Failed US Kickstarters'!D:D)</f>
        <v>5000</v>
      </c>
    </row>
    <row r="4" spans="1:3" x14ac:dyDescent="0.25">
      <c r="A4" t="s">
        <v>8392</v>
      </c>
      <c r="B4" s="15">
        <f>_xlfn.STDEV.P('Successful US Kickstarters'!D:D)</f>
        <v>7748.7537726373303</v>
      </c>
      <c r="C4" s="15">
        <f>_xlfn.STDEV.P('Failed US Kickstarters'!D:D)</f>
        <v>21967.731061515115</v>
      </c>
    </row>
    <row r="5" spans="1:3" x14ac:dyDescent="0.25">
      <c r="A5" t="s">
        <v>8393</v>
      </c>
      <c r="B5" s="15">
        <f>_xlfn.QUARTILE.EXC('Successful US Kickstarters'!D:D,3)</f>
        <v>5000</v>
      </c>
      <c r="C5" s="15">
        <f>_xlfn.QUARTILE.EXC('Failed US Kickstarters'!D:D,3)</f>
        <v>10000</v>
      </c>
    </row>
    <row r="6" spans="1:3" x14ac:dyDescent="0.25">
      <c r="A6" t="s">
        <v>8394</v>
      </c>
      <c r="B6" s="15">
        <f>_xlfn.QUARTILE.EXC('Successful US Kickstarters'!D:D,1)</f>
        <v>1500</v>
      </c>
      <c r="C6" s="15">
        <f>_xlfn.QUARTILE.EXC('Failed US Kickstarters'!D:D,1)</f>
        <v>2000</v>
      </c>
    </row>
    <row r="7" spans="1:3" x14ac:dyDescent="0.25">
      <c r="A7" t="s">
        <v>8395</v>
      </c>
      <c r="B7" s="15">
        <f>B5-B6</f>
        <v>3500</v>
      </c>
      <c r="C7" s="15">
        <f>C5-C6</f>
        <v>8000</v>
      </c>
    </row>
    <row r="9" spans="1:3" x14ac:dyDescent="0.25">
      <c r="A9" t="s">
        <v>8390</v>
      </c>
      <c r="B9" s="15">
        <f>AVERAGE('Successful US Kickstarters'!E:E)</f>
        <v>5601.5458009708727</v>
      </c>
      <c r="C9" s="15">
        <f>AVERAGE('Failed US Kickstarters'!E:E)</f>
        <v>558.65484000000004</v>
      </c>
    </row>
    <row r="10" spans="1:3" x14ac:dyDescent="0.25">
      <c r="A10" t="s">
        <v>8391</v>
      </c>
      <c r="B10" s="15">
        <f>MEDIAN('Successful US Kickstarters'!E:E)</f>
        <v>3167.5</v>
      </c>
      <c r="C10" s="15">
        <f>MEDIAN('Failed US Kickstarters'!E:E)</f>
        <v>103</v>
      </c>
    </row>
    <row r="11" spans="1:3" x14ac:dyDescent="0.25">
      <c r="A11" t="s">
        <v>8392</v>
      </c>
      <c r="B11" s="15">
        <f>_xlfn.STDEV.P('Successful US Kickstarters'!E:E)</f>
        <v>8334.5731699164608</v>
      </c>
      <c r="C11" s="15">
        <f>_xlfn.STDEV.P('Failed US Kickstarters'!E:E)</f>
        <v>1330.5230280400915</v>
      </c>
    </row>
    <row r="12" spans="1:3" x14ac:dyDescent="0.25">
      <c r="A12" t="s">
        <v>8393</v>
      </c>
      <c r="B12" s="15">
        <f>_xlfn.QUARTILE.EXC('Successful US Kickstarters'!E:E,3)</f>
        <v>5699</v>
      </c>
      <c r="C12" s="15">
        <f>_xlfn.QUARTILE.EXC('Failed US Kickstarters'!E:E,3)</f>
        <v>501</v>
      </c>
    </row>
    <row r="13" spans="1:3" x14ac:dyDescent="0.25">
      <c r="A13" t="s">
        <v>8394</v>
      </c>
      <c r="B13" s="15">
        <f>_xlfn.QUARTILE.EXC('Successful US Kickstarters'!E:E,1)</f>
        <v>1716.5074999999999</v>
      </c>
      <c r="C13" s="15">
        <f>_xlfn.QUARTILE.EXC('Failed US Kickstarters'!E:E,1)</f>
        <v>9.25</v>
      </c>
    </row>
    <row r="14" spans="1:3" x14ac:dyDescent="0.25">
      <c r="A14" t="s">
        <v>8395</v>
      </c>
      <c r="B14" s="15">
        <f>B12-B13</f>
        <v>3982.4925000000003</v>
      </c>
      <c r="C14" s="15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B988E-D9B0-4315-83CF-7608009AB3FA}">
  <dimension ref="A1:T251"/>
  <sheetViews>
    <sheetView workbookViewId="0">
      <selection activeCell="C7" sqref="C7"/>
    </sheetView>
  </sheetViews>
  <sheetFormatPr defaultRowHeight="15" x14ac:dyDescent="0.25"/>
  <cols>
    <col min="1" max="1" width="5" bestFit="1" customWidth="1"/>
    <col min="2" max="2" width="20.7109375" customWidth="1"/>
    <col min="3" max="3" width="28.855468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140625" bestFit="1" customWidth="1"/>
    <col min="16" max="16" width="16.570312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8366</v>
      </c>
      <c r="T1" s="1" t="s">
        <v>8367</v>
      </c>
    </row>
    <row r="2" spans="1:20" ht="7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ht="6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3">
        <v>42103.016585648147</v>
      </c>
      <c r="T3" s="13">
        <v>42163.016585648147</v>
      </c>
    </row>
    <row r="4" spans="1:20" ht="7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3">
        <v>42108.692060185189</v>
      </c>
      <c r="T4" s="13">
        <v>42153.692060185189</v>
      </c>
    </row>
    <row r="5" spans="1:20" ht="7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3">
        <v>42453.806307870371</v>
      </c>
      <c r="T5" s="13">
        <v>42513.806307870371</v>
      </c>
    </row>
    <row r="6" spans="1:20" ht="9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3">
        <v>42123.648831018523</v>
      </c>
      <c r="T6" s="13">
        <v>42153.648831018523</v>
      </c>
    </row>
    <row r="7" spans="1:20" ht="7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3">
        <v>41858.007071759261</v>
      </c>
      <c r="T7" s="13">
        <v>41888.007071759261</v>
      </c>
    </row>
    <row r="8" spans="1:20" ht="6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3">
        <v>41781.045173611114</v>
      </c>
      <c r="T8" s="13">
        <v>41811.045173611114</v>
      </c>
    </row>
    <row r="9" spans="1:20" ht="7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3">
        <v>42370.007766203707</v>
      </c>
      <c r="T9" s="13">
        <v>42398.981944444444</v>
      </c>
    </row>
    <row r="10" spans="1:20" ht="7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7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3">
        <v>42480.800648148142</v>
      </c>
      <c r="T11" s="13">
        <v>42540.800648148142</v>
      </c>
    </row>
    <row r="12" spans="1:20" ht="7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3">
        <v>41784.789687500001</v>
      </c>
      <c r="T12" s="13">
        <v>41814.789687500001</v>
      </c>
    </row>
    <row r="13" spans="1:20" ht="7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3">
        <v>41831.675034722226</v>
      </c>
      <c r="T13" s="13">
        <v>41891.675034722226</v>
      </c>
    </row>
    <row r="14" spans="1:20" ht="7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3">
        <v>41950.114108796297</v>
      </c>
      <c r="T14" s="13">
        <v>42010.114108796297</v>
      </c>
    </row>
    <row r="15" spans="1:20" ht="7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3">
        <v>42627.955104166671</v>
      </c>
      <c r="T15" s="13">
        <v>42657.916666666672</v>
      </c>
    </row>
    <row r="16" spans="1:20" ht="7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3">
        <v>42531.195277777777</v>
      </c>
      <c r="T16" s="13">
        <v>42555.166666666672</v>
      </c>
    </row>
    <row r="17" spans="1:20" ht="9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3">
        <v>42618.827013888891</v>
      </c>
      <c r="T17" s="13">
        <v>42648.827013888891</v>
      </c>
    </row>
    <row r="18" spans="1:20" ht="7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3">
        <v>42540.593530092592</v>
      </c>
      <c r="T18" s="13">
        <v>42570.593530092592</v>
      </c>
    </row>
    <row r="19" spans="1:20" ht="7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3">
        <v>41746.189409722225</v>
      </c>
      <c r="T19" s="13">
        <v>41776.189409722225</v>
      </c>
    </row>
    <row r="20" spans="1:20" ht="6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6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3">
        <v>42115.11618055556</v>
      </c>
      <c r="T21" s="13">
        <v>42175.11618055556</v>
      </c>
    </row>
    <row r="22" spans="1:20" ht="7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3">
        <v>42002.817488425921</v>
      </c>
      <c r="T22" s="13">
        <v>42032.817488425921</v>
      </c>
    </row>
    <row r="23" spans="1:20" ht="7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3">
        <v>42722.84474537037</v>
      </c>
      <c r="T23" s="13">
        <v>42752.84474537037</v>
      </c>
    </row>
    <row r="24" spans="1:20" ht="7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3">
        <v>42465.128391203703</v>
      </c>
      <c r="T24" s="13">
        <v>42495.128391203703</v>
      </c>
    </row>
    <row r="25" spans="1:20" ht="75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3">
        <v>42171.743969907402</v>
      </c>
      <c r="T25" s="13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3">
        <v>42672.955138888887</v>
      </c>
      <c r="T26" s="13">
        <v>42704.708333333328</v>
      </c>
    </row>
    <row r="27" spans="1:20" ht="6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3">
        <v>42359.725243055553</v>
      </c>
      <c r="T27" s="13">
        <v>42389.725243055553</v>
      </c>
    </row>
    <row r="28" spans="1:20" ht="7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3">
        <v>42192.905694444446</v>
      </c>
      <c r="T28" s="13">
        <v>42236.711805555555</v>
      </c>
    </row>
    <row r="29" spans="1:20" ht="7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3">
        <v>41916.597638888888</v>
      </c>
      <c r="T29" s="13">
        <v>41976.639305555553</v>
      </c>
    </row>
    <row r="30" spans="1:20" ht="7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7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3">
        <v>42370.90320601852</v>
      </c>
      <c r="T31" s="13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3">
        <v>41948.727256944447</v>
      </c>
      <c r="T32" s="13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3">
        <v>42047.07640046296</v>
      </c>
      <c r="T33" s="13">
        <v>42077.034733796296</v>
      </c>
    </row>
    <row r="34" spans="1:20" ht="7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3">
        <v>42261.632916666669</v>
      </c>
      <c r="T34" s="13">
        <v>42266.165972222225</v>
      </c>
    </row>
    <row r="35" spans="1:20" ht="7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3">
        <v>41985.427361111113</v>
      </c>
      <c r="T35" s="13">
        <v>42015.427361111113</v>
      </c>
    </row>
    <row r="36" spans="1:20" ht="9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3">
        <v>41922.535185185188</v>
      </c>
      <c r="T36" s="13">
        <v>41930.207638888889</v>
      </c>
    </row>
    <row r="37" spans="1:20" ht="7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3">
        <v>41850.863252314812</v>
      </c>
      <c r="T37" s="13">
        <v>41880.863252314812</v>
      </c>
    </row>
    <row r="38" spans="1:20" ht="7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3">
        <v>41831.742962962962</v>
      </c>
      <c r="T38" s="13">
        <v>41860.125</v>
      </c>
    </row>
    <row r="39" spans="1:20" ht="7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3">
        <v>42415.883425925931</v>
      </c>
      <c r="T39" s="13">
        <v>42475.84175925926</v>
      </c>
    </row>
    <row r="40" spans="1:20" ht="7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3">
        <v>41869.714166666665</v>
      </c>
      <c r="T40" s="13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3">
        <v>41953.773090277777</v>
      </c>
      <c r="T41" s="13">
        <v>42013.083333333328</v>
      </c>
    </row>
    <row r="42" spans="1:20" ht="4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3">
        <v>42037.986284722225</v>
      </c>
      <c r="T42" s="13">
        <v>42097.944618055553</v>
      </c>
    </row>
    <row r="43" spans="1:20" ht="7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3">
        <v>41811.555462962962</v>
      </c>
      <c r="T43" s="13">
        <v>41812.875</v>
      </c>
    </row>
    <row r="44" spans="1:20" ht="6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3">
        <v>42701.908807870372</v>
      </c>
      <c r="T44" s="13">
        <v>42716.25</v>
      </c>
    </row>
    <row r="45" spans="1:20" ht="7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3">
        <v>42258.646504629629</v>
      </c>
      <c r="T45" s="13">
        <v>42288.645196759258</v>
      </c>
    </row>
    <row r="46" spans="1:20" ht="7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3">
        <v>42278.664965277778</v>
      </c>
      <c r="T46" s="13">
        <v>42308.664965277778</v>
      </c>
    </row>
    <row r="47" spans="1:20" ht="7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3">
        <v>42515.078217592592</v>
      </c>
      <c r="T47" s="13">
        <v>42575.078217592592</v>
      </c>
    </row>
    <row r="48" spans="1:20" ht="7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3">
        <v>41830.234166666669</v>
      </c>
      <c r="T48" s="13">
        <v>41860.234166666669</v>
      </c>
    </row>
    <row r="49" spans="1:20" ht="7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3">
        <v>41982.904386574075</v>
      </c>
      <c r="T49" s="13">
        <v>42042.904386574075</v>
      </c>
    </row>
    <row r="50" spans="1:20" ht="6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7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3">
        <v>42196.166874999995</v>
      </c>
      <c r="T51" s="13">
        <v>42256.166874999995</v>
      </c>
    </row>
    <row r="52" spans="1:20" ht="6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ht="7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3">
        <v>42199.648912037039</v>
      </c>
      <c r="T53" s="13">
        <v>42217.041666666672</v>
      </c>
    </row>
    <row r="54" spans="1:20" ht="9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3">
        <v>42444.877743055549</v>
      </c>
      <c r="T54" s="13">
        <v>42504.877743055549</v>
      </c>
    </row>
    <row r="55" spans="1:20" ht="7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3">
        <v>42499.731701388882</v>
      </c>
      <c r="T55" s="13">
        <v>42529.731701388882</v>
      </c>
    </row>
    <row r="56" spans="1:20" ht="7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3">
        <v>41929.266215277778</v>
      </c>
      <c r="T56" s="13">
        <v>41968.823611111111</v>
      </c>
    </row>
    <row r="57" spans="1:20" ht="7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3">
        <v>42142.768819444449</v>
      </c>
      <c r="T57" s="13">
        <v>42182.768819444449</v>
      </c>
    </row>
    <row r="58" spans="1:20" ht="7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3">
        <v>42354.131643518514</v>
      </c>
      <c r="T58" s="13">
        <v>42384.131643518514</v>
      </c>
    </row>
    <row r="59" spans="1:20" ht="7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3">
        <v>41828.922905092593</v>
      </c>
      <c r="T59" s="13">
        <v>41888.922905092593</v>
      </c>
    </row>
    <row r="60" spans="1:20" ht="6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6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3">
        <v>42278.629710648151</v>
      </c>
      <c r="T61" s="13">
        <v>42306.629710648151</v>
      </c>
    </row>
    <row r="62" spans="1:20" ht="6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3">
        <v>41826.61954861111</v>
      </c>
      <c r="T62" s="13">
        <v>41856.61954861111</v>
      </c>
    </row>
    <row r="63" spans="1:20" ht="6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3">
        <v>42205.171018518522</v>
      </c>
      <c r="T63" s="13">
        <v>42235.171018518522</v>
      </c>
    </row>
    <row r="64" spans="1:20" ht="7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3">
        <v>42041.205000000002</v>
      </c>
      <c r="T64" s="13">
        <v>42086.16333333333</v>
      </c>
    </row>
    <row r="65" spans="1:20" ht="7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3">
        <v>42203.677766203706</v>
      </c>
      <c r="T65" s="13">
        <v>42233.677766203706</v>
      </c>
    </row>
    <row r="66" spans="1:20" ht="7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3">
        <v>41983.752847222218</v>
      </c>
      <c r="T66" s="13">
        <v>42014.140972222223</v>
      </c>
    </row>
    <row r="67" spans="1:20" ht="6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3">
        <v>42103.024398148147</v>
      </c>
      <c r="T67" s="13">
        <v>42112.9375</v>
      </c>
    </row>
    <row r="68" spans="1:20" ht="7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3">
        <v>42089.901574074072</v>
      </c>
      <c r="T68" s="13">
        <v>42149.901574074072</v>
      </c>
    </row>
    <row r="69" spans="1:20" ht="6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3">
        <v>42297.691006944442</v>
      </c>
      <c r="T69" s="13">
        <v>42320.290972222225</v>
      </c>
    </row>
    <row r="70" spans="1:20" ht="7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6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3">
        <v>42325.920717592591</v>
      </c>
      <c r="T71" s="13">
        <v>42355.920717592591</v>
      </c>
    </row>
    <row r="72" spans="1:20" ht="7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3">
        <v>41858.214629629627</v>
      </c>
      <c r="T72" s="13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3">
        <v>41793.710231481484</v>
      </c>
      <c r="T73" s="13">
        <v>41823.710231481484</v>
      </c>
    </row>
    <row r="74" spans="1:20" ht="75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3">
        <v>41793.814259259263</v>
      </c>
      <c r="T74" s="13">
        <v>41825.165972222225</v>
      </c>
    </row>
    <row r="75" spans="1:20" ht="6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3">
        <v>41831.697939814818</v>
      </c>
      <c r="T75" s="13">
        <v>41861.697939814818</v>
      </c>
    </row>
    <row r="76" spans="1:20" ht="4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3">
        <v>42621.389340277776</v>
      </c>
      <c r="T76" s="13">
        <v>42651.389340277776</v>
      </c>
    </row>
    <row r="77" spans="1:20" ht="9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3">
        <v>41780.785729166666</v>
      </c>
      <c r="T77" s="13">
        <v>41840.785729166666</v>
      </c>
    </row>
    <row r="78" spans="1:20" ht="7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3">
        <v>41766.072500000002</v>
      </c>
      <c r="T78" s="13">
        <v>41791.072500000002</v>
      </c>
    </row>
    <row r="79" spans="1:20" ht="7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3">
        <v>41766.617291666669</v>
      </c>
      <c r="T79" s="13">
        <v>41793.290972222225</v>
      </c>
    </row>
    <row r="80" spans="1:20" ht="9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7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3">
        <v>41885.221550925926</v>
      </c>
      <c r="T81" s="13">
        <v>41916.290972222225</v>
      </c>
    </row>
    <row r="82" spans="1:20" ht="7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3">
        <v>42159.224432870367</v>
      </c>
      <c r="T82" s="13">
        <v>42204.224432870367</v>
      </c>
    </row>
    <row r="83" spans="1:20" ht="7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3">
        <v>42265.817002314812</v>
      </c>
      <c r="T83" s="13">
        <v>42295.817002314812</v>
      </c>
    </row>
    <row r="84" spans="1:20" ht="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3">
        <v>41975.124340277776</v>
      </c>
      <c r="T84" s="13">
        <v>42005.124340277776</v>
      </c>
    </row>
    <row r="85" spans="1:20" ht="7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3">
        <v>42065.190694444449</v>
      </c>
      <c r="T85" s="13">
        <v>42090.149027777778</v>
      </c>
    </row>
    <row r="86" spans="1:20" ht="6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3">
        <v>41848.84002314815</v>
      </c>
      <c r="T86" s="13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3">
        <v>42103.884930555556</v>
      </c>
      <c r="T87" s="13">
        <v>42133.884930555556</v>
      </c>
    </row>
    <row r="88" spans="1:20" ht="9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3">
        <v>42059.970729166671</v>
      </c>
      <c r="T88" s="13">
        <v>42089.929062499999</v>
      </c>
    </row>
    <row r="89" spans="1:20" ht="7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3">
        <v>42041.743090277778</v>
      </c>
      <c r="T89" s="13">
        <v>42071.701423611114</v>
      </c>
    </row>
    <row r="90" spans="1:20" ht="9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3">
        <v>41829.73715277778</v>
      </c>
      <c r="T90" s="13">
        <v>41852.716666666667</v>
      </c>
    </row>
    <row r="91" spans="1:20" ht="7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3">
        <v>41789.893599537041</v>
      </c>
      <c r="T91" s="13">
        <v>41815.875</v>
      </c>
    </row>
    <row r="92" spans="1:20" ht="7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3">
        <v>41833.660995370366</v>
      </c>
      <c r="T92" s="13">
        <v>41863.660995370366</v>
      </c>
    </row>
    <row r="93" spans="1:20" ht="3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3">
        <v>41914.590011574073</v>
      </c>
      <c r="T93" s="13">
        <v>41955.907638888893</v>
      </c>
    </row>
    <row r="94" spans="1:20" ht="45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3">
        <v>42611.261064814811</v>
      </c>
      <c r="T94" s="13">
        <v>42625.707638888889</v>
      </c>
    </row>
    <row r="95" spans="1:20" ht="7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3">
        <v>42253.633159722223</v>
      </c>
      <c r="T95" s="13">
        <v>42313.674826388888</v>
      </c>
    </row>
    <row r="96" spans="1:20" ht="7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3">
        <v>42295.891828703709</v>
      </c>
      <c r="T96" s="13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3">
        <v>42402.947002314817</v>
      </c>
      <c r="T97" s="13">
        <v>42452.145138888889</v>
      </c>
    </row>
    <row r="98" spans="1:20" ht="7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3">
        <v>42509.814108796301</v>
      </c>
      <c r="T98" s="13">
        <v>42539.814108796301</v>
      </c>
    </row>
    <row r="99" spans="1:20" ht="6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7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45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7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7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3">
        <v>41779.657870370371</v>
      </c>
      <c r="T103" s="13">
        <v>41821.25</v>
      </c>
    </row>
    <row r="104" spans="1:20" ht="7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7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7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6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6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7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7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6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7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7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6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7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7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6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7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7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7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7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7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7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7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7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7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7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7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7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7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6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7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7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7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7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7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7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7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7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6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7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7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7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6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7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7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7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6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7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9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7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6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7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7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3">
        <v>42534.866875</v>
      </c>
      <c r="T158" s="13">
        <v>42564.866875</v>
      </c>
    </row>
    <row r="159" spans="1:20" ht="7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7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7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7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6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9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7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4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7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45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6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6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6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7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6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6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7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6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7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7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7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7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7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7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7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7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7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7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6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4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6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7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6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7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7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7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7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9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7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7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7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3">
        <v>41804.937083333331</v>
      </c>
      <c r="T202" s="13">
        <v>41821.9375</v>
      </c>
    </row>
    <row r="203" spans="1:20" ht="7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7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6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7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3">
        <v>42144.231527777782</v>
      </c>
      <c r="T206" s="13">
        <v>42203.125</v>
      </c>
    </row>
    <row r="207" spans="1:20" ht="7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7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7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7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7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7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7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7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7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7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6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7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6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9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7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6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6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3">
        <v>42031.666898148149</v>
      </c>
      <c r="T224" s="13">
        <v>42064.125</v>
      </c>
    </row>
    <row r="225" spans="1:20" ht="7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6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9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3">
        <v>42695.7105787037</v>
      </c>
      <c r="T227" s="13">
        <v>42725.7105787037</v>
      </c>
    </row>
    <row r="228" spans="1:20" ht="7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7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6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7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7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9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7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7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3">
        <v>42209.67288194444</v>
      </c>
      <c r="T237" s="13">
        <v>42223.625</v>
      </c>
    </row>
    <row r="238" spans="1:20" ht="7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7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7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6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7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6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7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6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7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7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7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7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7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7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658FF-5C5B-4D2F-A5ED-092E06B3C7C5}">
  <dimension ref="A1:T413"/>
  <sheetViews>
    <sheetView workbookViewId="0">
      <selection activeCell="C11" sqref="C11"/>
    </sheetView>
  </sheetViews>
  <sheetFormatPr defaultRowHeight="15" x14ac:dyDescent="0.25"/>
  <cols>
    <col min="1" max="1" width="5" bestFit="1" customWidth="1"/>
    <col min="2" max="2" width="28" customWidth="1"/>
    <col min="3" max="3" width="46.140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140625" bestFit="1" customWidth="1"/>
    <col min="16" max="16" width="16.570312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8366</v>
      </c>
      <c r="T1" s="1" t="s">
        <v>8367</v>
      </c>
    </row>
    <row r="2" spans="1:20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3">
        <v>42646.092812499999</v>
      </c>
      <c r="T2" s="13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3">
        <v>42430.040798611109</v>
      </c>
      <c r="T3" s="13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3">
        <v>42238.13282407407</v>
      </c>
      <c r="T4" s="13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3">
        <v>41850.400937500002</v>
      </c>
      <c r="T5" s="13">
        <v>41895.400937500002</v>
      </c>
    </row>
    <row r="6" spans="1:20" ht="4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3">
        <v>42753.205625000002</v>
      </c>
      <c r="T6" s="13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3">
        <v>42155.920219907406</v>
      </c>
      <c r="T7" s="13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3">
        <v>42157.591064814813</v>
      </c>
      <c r="T8" s="13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3">
        <v>42676.065150462964</v>
      </c>
      <c r="T9" s="13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4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3">
        <v>42282.768414351856</v>
      </c>
      <c r="T11" s="13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3">
        <v>42473.794710648144</v>
      </c>
      <c r="T12" s="13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3">
        <v>42712.23474537037</v>
      </c>
      <c r="T13" s="13">
        <v>42735.707638888889</v>
      </c>
    </row>
    <row r="14" spans="1:20" ht="4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3">
        <v>42561.154664351852</v>
      </c>
      <c r="T14" s="13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3">
        <v>42709.134780092587</v>
      </c>
      <c r="T15" s="13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3">
        <v>42086.614942129629</v>
      </c>
      <c r="T16" s="13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3">
        <v>42064.652673611112</v>
      </c>
      <c r="T17" s="13">
        <v>42101.291666666672</v>
      </c>
    </row>
    <row r="18" spans="1:20" ht="4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3">
        <v>42292.701053240744</v>
      </c>
      <c r="T18" s="13">
        <v>42322.742719907401</v>
      </c>
    </row>
    <row r="19" spans="1:20" ht="4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3">
        <v>42461.747199074074</v>
      </c>
      <c r="T19" s="13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3">
        <v>42483.675208333334</v>
      </c>
      <c r="T21" s="13">
        <v>42522.789583333331</v>
      </c>
    </row>
    <row r="22" spans="1:20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3">
        <v>42195.749745370369</v>
      </c>
      <c r="T22" s="13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3">
        <v>42675.057997685188</v>
      </c>
      <c r="T23" s="13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3">
        <v>42018.94159722222</v>
      </c>
      <c r="T24" s="13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3">
        <v>42026.924976851849</v>
      </c>
      <c r="T25" s="13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3">
        <v>41920.787534722222</v>
      </c>
      <c r="T26" s="13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3">
        <v>42558.189432870371</v>
      </c>
      <c r="T27" s="13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3">
        <v>41808.198518518519</v>
      </c>
      <c r="T28" s="13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3">
        <v>42550.701886574068</v>
      </c>
      <c r="T29" s="13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3">
        <v>42016.938692129625</v>
      </c>
      <c r="T31" s="13">
        <v>42046.938692129625</v>
      </c>
    </row>
    <row r="32" spans="1:20" ht="4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3">
        <v>42591.899988425925</v>
      </c>
      <c r="T32" s="13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3">
        <v>42183.231006944443</v>
      </c>
      <c r="T33" s="13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3">
        <v>41780.525937500002</v>
      </c>
      <c r="T34" s="13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3">
        <v>42158.065694444449</v>
      </c>
      <c r="T35" s="13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3">
        <v>42154.873124999998</v>
      </c>
      <c r="T36" s="13">
        <v>42184.873124999998</v>
      </c>
    </row>
    <row r="37" spans="1:20" ht="4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3">
        <v>42208.84646990741</v>
      </c>
      <c r="T37" s="13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3">
        <v>42451.496817129635</v>
      </c>
      <c r="T38" s="13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3">
        <v>41759.13962962963</v>
      </c>
      <c r="T39" s="13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3">
        <v>42250.598217592589</v>
      </c>
      <c r="T41" s="13">
        <v>42270.598217592589</v>
      </c>
    </row>
    <row r="42" spans="1:20" ht="4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3">
        <v>42060.683935185181</v>
      </c>
      <c r="T42" s="13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3">
        <v>42136.270787037036</v>
      </c>
      <c r="T43" s="13">
        <v>42168.071527777778</v>
      </c>
    </row>
    <row r="44" spans="1:20" ht="4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3">
        <v>42171.034861111111</v>
      </c>
      <c r="T44" s="13">
        <v>42195.291666666672</v>
      </c>
    </row>
    <row r="45" spans="1:20" ht="4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3">
        <v>42494.683634259258</v>
      </c>
      <c r="T45" s="13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3">
        <v>41758.839675925927</v>
      </c>
      <c r="T46" s="13">
        <v>41771.165972222225</v>
      </c>
    </row>
    <row r="47" spans="1:20" ht="3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3">
        <v>42171.824884259258</v>
      </c>
      <c r="T47" s="13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3">
        <v>42268.127696759257</v>
      </c>
      <c r="T48" s="13">
        <v>42288.083333333328</v>
      </c>
    </row>
    <row r="49" spans="1:20" ht="4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3">
        <v>42746.261782407411</v>
      </c>
      <c r="T49" s="13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3">
        <v>41853.240208333329</v>
      </c>
      <c r="T51" s="13">
        <v>41876.207638888889</v>
      </c>
    </row>
    <row r="52" spans="1:20" ht="4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3">
        <v>42061.212488425925</v>
      </c>
      <c r="T52" s="13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3">
        <v>42036.24428240741</v>
      </c>
      <c r="T53" s="13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3">
        <v>42157.470185185186</v>
      </c>
      <c r="T54" s="13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3">
        <v>41827.909942129627</v>
      </c>
      <c r="T55" s="13">
        <v>41857.897222222222</v>
      </c>
    </row>
    <row r="56" spans="1:20" ht="4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3">
        <v>42162.729548611111</v>
      </c>
      <c r="T56" s="13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3">
        <v>42233.738564814819</v>
      </c>
      <c r="T57" s="13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3">
        <v>42042.197824074072</v>
      </c>
      <c r="T58" s="13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3">
        <v>42585.523842592593</v>
      </c>
      <c r="T59" s="13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3">
        <v>41852.658310185187</v>
      </c>
      <c r="T61" s="13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3">
        <v>42694.110185185185</v>
      </c>
      <c r="T62" s="13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3">
        <v>42341.818379629629</v>
      </c>
      <c r="T63" s="13">
        <v>42370.166666666672</v>
      </c>
    </row>
    <row r="64" spans="1:20" ht="4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3">
        <v>41880.061006944445</v>
      </c>
      <c r="T64" s="13">
        <v>41908.065972222219</v>
      </c>
    </row>
    <row r="65" spans="1:20" ht="4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3">
        <v>41941.683865740742</v>
      </c>
      <c r="T65" s="13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3">
        <v>42026.88118055556</v>
      </c>
      <c r="T66" s="13">
        <v>42086.093055555553</v>
      </c>
    </row>
    <row r="67" spans="1:20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3">
        <v>41922.640590277777</v>
      </c>
      <c r="T67" s="13">
        <v>41932.249305555553</v>
      </c>
    </row>
    <row r="68" spans="1:20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3">
        <v>41993.824340277773</v>
      </c>
      <c r="T68" s="13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3">
        <v>42219.915856481486</v>
      </c>
      <c r="T69" s="13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3">
        <v>41891.665324074071</v>
      </c>
      <c r="T71" s="13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3">
        <v>41226.017361111109</v>
      </c>
      <c r="T72" s="13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3">
        <v>40478.263923611114</v>
      </c>
      <c r="T73" s="13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3">
        <v>41862.83997685185</v>
      </c>
      <c r="T74" s="13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3">
        <v>40633.154363425929</v>
      </c>
      <c r="T75" s="13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3">
        <v>40970.875671296293</v>
      </c>
      <c r="T76" s="13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3">
        <v>41026.953055555554</v>
      </c>
      <c r="T77" s="13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3">
        <v>41829.788252314815</v>
      </c>
      <c r="T78" s="13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3">
        <v>41447.839722222219</v>
      </c>
      <c r="T79" s="13">
        <v>41477.839722222219</v>
      </c>
    </row>
    <row r="80" spans="1:20" ht="3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3">
        <v>41841.26489583333</v>
      </c>
      <c r="T81" s="13">
        <v>41864.207638888889</v>
      </c>
    </row>
    <row r="82" spans="1:20" ht="4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3">
        <v>41799.685902777775</v>
      </c>
      <c r="T82" s="13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3">
        <v>41775.753761574073</v>
      </c>
      <c r="T83" s="13">
        <v>41805.753761574073</v>
      </c>
    </row>
    <row r="84" spans="1:20" ht="4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3">
        <v>41766.80572916667</v>
      </c>
      <c r="T84" s="13">
        <v>41799.80572916667</v>
      </c>
    </row>
    <row r="85" spans="1:20" ht="4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3">
        <v>40644.159259259257</v>
      </c>
      <c r="T85" s="13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3">
        <v>41940.69158564815</v>
      </c>
      <c r="T86" s="13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3">
        <v>41839.175706018519</v>
      </c>
      <c r="T87" s="13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3">
        <v>41772.105937500004</v>
      </c>
      <c r="T88" s="13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3">
        <v>41591.737974537034</v>
      </c>
      <c r="T89" s="13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3">
        <v>40923.729953703703</v>
      </c>
      <c r="T91" s="13">
        <v>40953.729953703703</v>
      </c>
    </row>
    <row r="92" spans="1:20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3">
        <v>41878.878379629627</v>
      </c>
      <c r="T92" s="13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3">
        <v>41862.864675925928</v>
      </c>
      <c r="T93" s="13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3">
        <v>40531.886886574073</v>
      </c>
      <c r="T94" s="13">
        <v>40591.886886574073</v>
      </c>
    </row>
    <row r="95" spans="1:20" ht="4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3">
        <v>41477.930914351848</v>
      </c>
      <c r="T95" s="13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3">
        <v>41781.666770833333</v>
      </c>
      <c r="T96" s="13">
        <v>41811.666770833333</v>
      </c>
    </row>
    <row r="97" spans="1:20" ht="3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3">
        <v>41375.702210648145</v>
      </c>
      <c r="T97" s="13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3">
        <v>40883.949317129627</v>
      </c>
      <c r="T98" s="13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3">
        <v>41491.79478009259</v>
      </c>
      <c r="T99" s="13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4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4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3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3">
        <v>42772.833379629628</v>
      </c>
      <c r="T110" s="13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4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3">
        <v>42503.559467592597</v>
      </c>
      <c r="T114" s="13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4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3">
        <v>42262.096782407403</v>
      </c>
      <c r="T126" s="13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4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3">
        <v>42602.576712962968</v>
      </c>
      <c r="T133" s="13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3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3">
        <v>42284.516064814816</v>
      </c>
      <c r="T140" s="13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3">
        <v>42136.536134259266</v>
      </c>
      <c r="T142" s="13">
        <v>42167.875</v>
      </c>
    </row>
    <row r="143" spans="1:20" ht="4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4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3">
        <v>42400.704537037032</v>
      </c>
      <c r="T147" s="13">
        <v>42444.875</v>
      </c>
    </row>
    <row r="148" spans="1:20" ht="4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3">
        <v>42017.88045138889</v>
      </c>
      <c r="T148" s="13">
        <v>42044.1875</v>
      </c>
    </row>
    <row r="149" spans="1:20" ht="4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4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3">
        <v>42380.884872685187</v>
      </c>
      <c r="T153" s="13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4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3">
        <v>42239.957962962959</v>
      </c>
      <c r="T157" s="13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4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4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4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3">
        <v>42493.219236111108</v>
      </c>
      <c r="T164" s="13">
        <v>42531.125</v>
      </c>
    </row>
    <row r="165" spans="1:20" ht="4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4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4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3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3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4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4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45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4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4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3">
        <v>42292.087592592594</v>
      </c>
      <c r="T207" s="13">
        <v>42329.125</v>
      </c>
    </row>
    <row r="208" spans="1:20" ht="4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3">
        <v>41953.8675</v>
      </c>
      <c r="T208" s="13">
        <v>41983.8675</v>
      </c>
    </row>
    <row r="209" spans="1:20" ht="4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4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4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4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4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3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4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4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3">
        <v>41894.91375</v>
      </c>
      <c r="T227" s="13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3">
        <v>41776.063136574077</v>
      </c>
      <c r="T236" s="13">
        <v>41807.125</v>
      </c>
    </row>
    <row r="237" spans="1:20" ht="4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3">
        <v>42572.61681712963</v>
      </c>
      <c r="T238" s="13">
        <v>42589.125</v>
      </c>
    </row>
    <row r="239" spans="1:20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4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4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3">
        <v>42626.7503125</v>
      </c>
      <c r="T251" s="13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4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3">
        <v>42643.632858796293</v>
      </c>
      <c r="T255" s="13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3">
        <v>42179.898472222223</v>
      </c>
      <c r="T256" s="13">
        <v>42195.75</v>
      </c>
    </row>
    <row r="257" spans="1:20" ht="4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3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3">
        <v>42420.019097222219</v>
      </c>
      <c r="T258" s="13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3">
        <v>42605.765381944439</v>
      </c>
      <c r="T260" s="13">
        <v>42634.125</v>
      </c>
    </row>
    <row r="261" spans="1:20" ht="4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4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4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3">
        <v>41921.279976851853</v>
      </c>
      <c r="T265" s="13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3">
        <v>42128.736608796295</v>
      </c>
      <c r="T266" s="13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3">
        <v>42053.916921296302</v>
      </c>
      <c r="T267" s="13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3">
        <v>42171.317442129628</v>
      </c>
      <c r="T268" s="13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4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4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4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4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3">
        <v>42689.214988425927</v>
      </c>
      <c r="T278" s="13">
        <v>42700.25</v>
      </c>
    </row>
    <row r="279" spans="1:20" ht="4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4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4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3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4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3">
        <v>41856.010069444441</v>
      </c>
      <c r="T293" s="13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4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4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3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3">
        <v>42243.6252662037</v>
      </c>
      <c r="T304" s="13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4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3">
        <v>42196.028703703705</v>
      </c>
      <c r="T313" s="13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4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4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3">
        <v>42220.79487268519</v>
      </c>
      <c r="T338" s="13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3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3">
        <v>42619.935694444444</v>
      </c>
      <c r="T347" s="13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4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4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3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3">
        <v>41753.593275462961</v>
      </c>
      <c r="T370" s="13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4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4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3">
        <v>41891.96503472222</v>
      </c>
      <c r="T376" s="13">
        <v>41901</v>
      </c>
    </row>
    <row r="377" spans="1:20" ht="4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3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4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4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4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3">
        <v>41792.542986111112</v>
      </c>
      <c r="T383" s="13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4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4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4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3">
        <v>42462.140868055561</v>
      </c>
      <c r="T395" s="13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4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4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4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4C1DF-EFCB-40F2-BB00-3411F014A4B4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47.5703125" customWidth="1"/>
    <col min="5" max="5" width="17" bestFit="1" customWidth="1"/>
    <col min="6" max="6" width="18" bestFit="1" customWidth="1"/>
  </cols>
  <sheetData>
    <row r="1" spans="1:6" x14ac:dyDescent="0.25">
      <c r="A1" t="s">
        <v>8381</v>
      </c>
      <c r="B1" t="s">
        <v>4110</v>
      </c>
      <c r="C1" t="s">
        <v>8382</v>
      </c>
      <c r="D1" t="s">
        <v>8383</v>
      </c>
      <c r="E1" t="s">
        <v>8384</v>
      </c>
      <c r="F1" t="s">
        <v>8385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VLOOKUP(A2,Kickstarter!B:T,15,FALSE)</f>
        <v>51.79</v>
      </c>
      <c r="F2">
        <f>VLOOKUP(A2,Kickstarter!B:T,11,FALSE)</f>
        <v>39</v>
      </c>
    </row>
    <row r="3" spans="1:6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VLOOKUP(A3,Kickstarter!B:T,15,FALSE)</f>
        <v>36.07</v>
      </c>
      <c r="F3">
        <f>VLOOKUP(A3,Kickstarter!B:T,11,FALSE)</f>
        <v>56</v>
      </c>
    </row>
    <row r="4" spans="1:6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VLOOKUP(A4,Kickstarter!B:T,15,FALSE)</f>
        <v>33.03</v>
      </c>
      <c r="F4">
        <f>VLOOKUP(A4,Kickstarter!B:T,11,FALSE)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VLOOKUP(A5,Kickstarter!B:T,15,FALSE)</f>
        <v>44.92</v>
      </c>
      <c r="F5">
        <f>VLOOKUP(A5,Kickstarter!B:T,11,FALSE)</f>
        <v>26</v>
      </c>
    </row>
    <row r="6" spans="1:6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VLOOKUP(A6,Kickstarter!B:T,15,FALSE)</f>
        <v>36.61</v>
      </c>
      <c r="F6">
        <f>VLOOKUP(A6,Kickstarter!B:T,11,FALSE)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40E48-995C-4993-BF33-CCB95FD8C712}">
  <dimension ref="A1:F6"/>
  <sheetViews>
    <sheetView workbookViewId="0">
      <selection activeCell="D8" sqref="D8"/>
    </sheetView>
  </sheetViews>
  <sheetFormatPr defaultRowHeight="15" x14ac:dyDescent="0.25"/>
  <cols>
    <col min="1" max="1" width="2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8364</v>
      </c>
      <c r="B3" s="10" t="s">
        <v>8360</v>
      </c>
    </row>
    <row r="4" spans="1:6" x14ac:dyDescent="0.25">
      <c r="A4" s="10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E4C5A-0214-4EFC-8C15-3428ED962549}">
  <dimension ref="A1:E7"/>
  <sheetViews>
    <sheetView workbookViewId="0">
      <selection activeCell="I40" sqref="I4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8358</v>
      </c>
      <c r="B2" t="s">
        <v>8362</v>
      </c>
    </row>
    <row r="4" spans="1:5" x14ac:dyDescent="0.25">
      <c r="A4" s="10" t="s">
        <v>8365</v>
      </c>
      <c r="B4" s="10" t="s">
        <v>8360</v>
      </c>
    </row>
    <row r="5" spans="1:5" x14ac:dyDescent="0.25">
      <c r="A5" s="10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2CB60-A763-4921-931E-DB5610C3C2F2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8362</v>
      </c>
    </row>
    <row r="2" spans="1:6" x14ac:dyDescent="0.25">
      <c r="A2" s="10" t="s">
        <v>8380</v>
      </c>
      <c r="B2" t="s">
        <v>8362</v>
      </c>
    </row>
    <row r="4" spans="1:6" x14ac:dyDescent="0.25">
      <c r="A4" s="10" t="s">
        <v>8365</v>
      </c>
      <c r="B4" s="10" t="s">
        <v>8360</v>
      </c>
    </row>
    <row r="5" spans="1:6" x14ac:dyDescent="0.25">
      <c r="A5" s="10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8374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14" t="s">
        <v>8375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14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14" t="s">
        <v>8377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14" t="s">
        <v>8368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14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14" t="s">
        <v>8369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14" t="s">
        <v>8370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14" t="s">
        <v>8371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14" t="s">
        <v>8372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14" t="s">
        <v>8373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14" t="s">
        <v>8379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14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584BA-7F37-4C2B-887B-A6A85CED2E09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8315</v>
      </c>
    </row>
    <row r="2" spans="1:6" x14ac:dyDescent="0.25">
      <c r="A2" s="10" t="s">
        <v>8380</v>
      </c>
      <c r="B2" t="s">
        <v>8362</v>
      </c>
    </row>
    <row r="4" spans="1:6" x14ac:dyDescent="0.25">
      <c r="A4" s="10" t="s">
        <v>8365</v>
      </c>
      <c r="B4" s="10" t="s">
        <v>8360</v>
      </c>
    </row>
    <row r="5" spans="1:6" x14ac:dyDescent="0.25">
      <c r="A5" s="10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8374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4" t="s">
        <v>8375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4" t="s">
        <v>8376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4" t="s">
        <v>8377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4" t="s">
        <v>8368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4" t="s">
        <v>8378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4" t="s">
        <v>8369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4" t="s">
        <v>8370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4" t="s">
        <v>8371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4" t="s">
        <v>8372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4" t="s">
        <v>8373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4" t="s">
        <v>8379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Launch Date Statistics</vt:lpstr>
      <vt:lpstr>Outcomes Based on Launch Date</vt:lpstr>
      <vt:lpstr>box and whiskers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Carmen</cp:lastModifiedBy>
  <dcterms:created xsi:type="dcterms:W3CDTF">2017-04-20T15:17:24Z</dcterms:created>
  <dcterms:modified xsi:type="dcterms:W3CDTF">2021-02-25T00:33:55Z</dcterms:modified>
</cp:coreProperties>
</file>