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metadata" ContentType="application/binary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Volumes/MAC+PC/Recerca/Financial Innovation/Revisión FINI 22:12/Para enviar/"/>
    </mc:Choice>
  </mc:AlternateContent>
  <xr:revisionPtr revIDLastSave="0" documentId="13_ncr:1_{32910E49-0E21-D947-8671-4ABD0D380553}" xr6:coauthVersionLast="47" xr6:coauthVersionMax="47" xr10:uidLastSave="{00000000-0000-0000-0000-000000000000}"/>
  <bookViews>
    <workbookView xWindow="2700" yWindow="2300" windowWidth="21660" windowHeight="12100" activeTab="4" xr2:uid="{00000000-000D-0000-FFFF-FFFF00000000}"/>
  </bookViews>
  <sheets>
    <sheet name="Instructions" sheetId="9" r:id="rId1"/>
    <sheet name="AAV" sheetId="1" r:id="rId2"/>
    <sheet name="AAV Chart" sheetId="10" r:id="rId3"/>
    <sheet name="AAV Normality Test" sheetId="2" r:id="rId4"/>
    <sheet name="AAV and CAAV t test" sheetId="3" r:id="rId5"/>
    <sheet name="AAV and CAAV Corrado test" sheetId="4" r:id="rId6"/>
  </sheets>
  <definedNames>
    <definedName name="BIG">#REF!</definedName>
    <definedName name="SM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3" roundtripDataSignature="AMtx7mheaUiAwuyK0bZBMrAW8pZx1XjR+g=="/>
    </ext>
  </extLst>
</workbook>
</file>

<file path=xl/calcChain.xml><?xml version="1.0" encoding="utf-8"?>
<calcChain xmlns="http://schemas.openxmlformats.org/spreadsheetml/2006/main">
  <c r="D7" i="3" l="1"/>
  <c r="D8" i="3"/>
  <c r="D9" i="3"/>
  <c r="D10" i="3"/>
  <c r="D6" i="3"/>
  <c r="AJ18" i="4"/>
  <c r="AJ17" i="4"/>
  <c r="AJ16" i="4"/>
  <c r="AJ12" i="4"/>
  <c r="AJ13" i="4" s="1"/>
  <c r="AJ11" i="4"/>
  <c r="AJ10" i="4"/>
  <c r="AJ5" i="4"/>
  <c r="AJ6" i="4"/>
  <c r="AJ7" i="4"/>
  <c r="AJ4" i="4"/>
  <c r="AJ3" i="4"/>
  <c r="AI222" i="4"/>
  <c r="AI223" i="4"/>
  <c r="AI224" i="4"/>
  <c r="AI225" i="4"/>
  <c r="AI226" i="4"/>
  <c r="AI227" i="4"/>
  <c r="AI228" i="4"/>
  <c r="AI113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J110" i="4"/>
  <c r="B109" i="4"/>
  <c r="B110" i="4"/>
  <c r="B111" i="4"/>
  <c r="AG111" i="4" s="1"/>
  <c r="B112" i="4"/>
  <c r="AG112" i="4" s="1"/>
  <c r="B11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B4" i="4"/>
  <c r="AG4" i="4" s="1"/>
  <c r="B5" i="4"/>
  <c r="AG5" i="4" s="1"/>
  <c r="B6" i="4"/>
  <c r="AG6" i="4" s="1"/>
  <c r="B7" i="4"/>
  <c r="AG7" i="4" s="1"/>
  <c r="B8" i="4"/>
  <c r="AG8" i="4" s="1"/>
  <c r="B9" i="4"/>
  <c r="AG9" i="4" s="1"/>
  <c r="B10" i="4"/>
  <c r="AG10" i="4" s="1"/>
  <c r="B11" i="4"/>
  <c r="AG11" i="4" s="1"/>
  <c r="B12" i="4"/>
  <c r="AG12" i="4" s="1"/>
  <c r="B13" i="4"/>
  <c r="AG13" i="4" s="1"/>
  <c r="B14" i="4"/>
  <c r="AG14" i="4" s="1"/>
  <c r="B15" i="4"/>
  <c r="AG15" i="4" s="1"/>
  <c r="B16" i="4"/>
  <c r="AG16" i="4" s="1"/>
  <c r="B17" i="4"/>
  <c r="AG17" i="4" s="1"/>
  <c r="B18" i="4"/>
  <c r="AG18" i="4" s="1"/>
  <c r="B19" i="4"/>
  <c r="AG19" i="4" s="1"/>
  <c r="B20" i="4"/>
  <c r="AG20" i="4" s="1"/>
  <c r="B21" i="4"/>
  <c r="AG21" i="4" s="1"/>
  <c r="B22" i="4"/>
  <c r="AG22" i="4" s="1"/>
  <c r="B23" i="4"/>
  <c r="AG23" i="4" s="1"/>
  <c r="B24" i="4"/>
  <c r="AG24" i="4" s="1"/>
  <c r="B25" i="4"/>
  <c r="AG25" i="4" s="1"/>
  <c r="B26" i="4"/>
  <c r="AG26" i="4" s="1"/>
  <c r="B27" i="4"/>
  <c r="AG27" i="4" s="1"/>
  <c r="B28" i="4"/>
  <c r="AG28" i="4" s="1"/>
  <c r="B29" i="4"/>
  <c r="AG29" i="4" s="1"/>
  <c r="B30" i="4"/>
  <c r="AG30" i="4" s="1"/>
  <c r="B31" i="4"/>
  <c r="AG31" i="4" s="1"/>
  <c r="B32" i="4"/>
  <c r="AG32" i="4" s="1"/>
  <c r="B33" i="4"/>
  <c r="AG33" i="4" s="1"/>
  <c r="B34" i="4"/>
  <c r="AG34" i="4" s="1"/>
  <c r="B35" i="4"/>
  <c r="AG35" i="4" s="1"/>
  <c r="B36" i="4"/>
  <c r="AG36" i="4" s="1"/>
  <c r="B37" i="4"/>
  <c r="AG37" i="4" s="1"/>
  <c r="B38" i="4"/>
  <c r="AG38" i="4" s="1"/>
  <c r="B39" i="4"/>
  <c r="AG39" i="4" s="1"/>
  <c r="B40" i="4"/>
  <c r="AG40" i="4" s="1"/>
  <c r="B41" i="4"/>
  <c r="AG41" i="4" s="1"/>
  <c r="B42" i="4"/>
  <c r="AG42" i="4" s="1"/>
  <c r="B43" i="4"/>
  <c r="AG43" i="4" s="1"/>
  <c r="B44" i="4"/>
  <c r="AG44" i="4" s="1"/>
  <c r="B45" i="4"/>
  <c r="AG45" i="4" s="1"/>
  <c r="B46" i="4"/>
  <c r="AG46" i="4" s="1"/>
  <c r="B47" i="4"/>
  <c r="AG47" i="4" s="1"/>
  <c r="B48" i="4"/>
  <c r="AG48" i="4" s="1"/>
  <c r="B49" i="4"/>
  <c r="AG49" i="4" s="1"/>
  <c r="B50" i="4"/>
  <c r="AG50" i="4" s="1"/>
  <c r="B51" i="4"/>
  <c r="AG51" i="4" s="1"/>
  <c r="B52" i="4"/>
  <c r="AG52" i="4" s="1"/>
  <c r="B53" i="4"/>
  <c r="AG53" i="4" s="1"/>
  <c r="B54" i="4"/>
  <c r="AG54" i="4" s="1"/>
  <c r="B55" i="4"/>
  <c r="AG55" i="4" s="1"/>
  <c r="B56" i="4"/>
  <c r="AG56" i="4" s="1"/>
  <c r="B57" i="4"/>
  <c r="AG57" i="4" s="1"/>
  <c r="B58" i="4"/>
  <c r="AG58" i="4" s="1"/>
  <c r="B59" i="4"/>
  <c r="AG59" i="4" s="1"/>
  <c r="B60" i="4"/>
  <c r="AG60" i="4" s="1"/>
  <c r="B61" i="4"/>
  <c r="AG61" i="4" s="1"/>
  <c r="B62" i="4"/>
  <c r="AG62" i="4" s="1"/>
  <c r="B63" i="4"/>
  <c r="AG63" i="4" s="1"/>
  <c r="B64" i="4"/>
  <c r="AG64" i="4" s="1"/>
  <c r="B65" i="4"/>
  <c r="AG65" i="4" s="1"/>
  <c r="B66" i="4"/>
  <c r="AG66" i="4" s="1"/>
  <c r="B67" i="4"/>
  <c r="AG67" i="4" s="1"/>
  <c r="B68" i="4"/>
  <c r="AG68" i="4" s="1"/>
  <c r="B69" i="4"/>
  <c r="AG69" i="4" s="1"/>
  <c r="B70" i="4"/>
  <c r="AG70" i="4" s="1"/>
  <c r="B71" i="4"/>
  <c r="AG71" i="4" s="1"/>
  <c r="B72" i="4"/>
  <c r="AG72" i="4" s="1"/>
  <c r="B73" i="4"/>
  <c r="AG73" i="4" s="1"/>
  <c r="B74" i="4"/>
  <c r="AG74" i="4" s="1"/>
  <c r="B75" i="4"/>
  <c r="AG75" i="4" s="1"/>
  <c r="B76" i="4"/>
  <c r="AG76" i="4" s="1"/>
  <c r="B77" i="4"/>
  <c r="AG77" i="4" s="1"/>
  <c r="B78" i="4"/>
  <c r="AG78" i="4" s="1"/>
  <c r="B79" i="4"/>
  <c r="AG79" i="4" s="1"/>
  <c r="B80" i="4"/>
  <c r="AG80" i="4" s="1"/>
  <c r="B81" i="4"/>
  <c r="AG81" i="4" s="1"/>
  <c r="B82" i="4"/>
  <c r="AG82" i="4" s="1"/>
  <c r="B83" i="4"/>
  <c r="AG83" i="4" s="1"/>
  <c r="B84" i="4"/>
  <c r="AG84" i="4" s="1"/>
  <c r="B85" i="4"/>
  <c r="AG85" i="4" s="1"/>
  <c r="B86" i="4"/>
  <c r="AG86" i="4" s="1"/>
  <c r="B87" i="4"/>
  <c r="AG87" i="4" s="1"/>
  <c r="B88" i="4"/>
  <c r="AG88" i="4" s="1"/>
  <c r="B89" i="4"/>
  <c r="AG89" i="4" s="1"/>
  <c r="B90" i="4"/>
  <c r="AG90" i="4" s="1"/>
  <c r="B91" i="4"/>
  <c r="AG91" i="4" s="1"/>
  <c r="B92" i="4"/>
  <c r="AG92" i="4" s="1"/>
  <c r="B93" i="4"/>
  <c r="AG93" i="4" s="1"/>
  <c r="B94" i="4"/>
  <c r="AG94" i="4" s="1"/>
  <c r="B95" i="4"/>
  <c r="AG95" i="4" s="1"/>
  <c r="B96" i="4"/>
  <c r="AG96" i="4" s="1"/>
  <c r="B97" i="4"/>
  <c r="AG97" i="4" s="1"/>
  <c r="B98" i="4"/>
  <c r="AG98" i="4" s="1"/>
  <c r="B99" i="4"/>
  <c r="AG99" i="4" s="1"/>
  <c r="B100" i="4"/>
  <c r="AG100" i="4" s="1"/>
  <c r="B101" i="4"/>
  <c r="AG101" i="4" s="1"/>
  <c r="B102" i="4"/>
  <c r="AG102" i="4" s="1"/>
  <c r="B103" i="4"/>
  <c r="AG103" i="4" s="1"/>
  <c r="B104" i="4"/>
  <c r="AG104" i="4" s="1"/>
  <c r="B105" i="4"/>
  <c r="AG105" i="4" s="1"/>
  <c r="B106" i="4"/>
  <c r="AG106" i="4" s="1"/>
  <c r="B107" i="4"/>
  <c r="AG107" i="4" s="1"/>
  <c r="B108" i="4"/>
  <c r="AG108" i="4" s="1"/>
  <c r="B3" i="4"/>
  <c r="AG3" i="4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2" i="3"/>
  <c r="G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2" i="2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3" i="10"/>
  <c r="B2" i="10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3" i="1"/>
  <c r="C113" i="1" l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2" i="4" l="1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B2" i="3"/>
  <c r="A2" i="3"/>
  <c r="G501" i="2"/>
  <c r="F501" i="2"/>
  <c r="E501" i="2"/>
  <c r="D501" i="2"/>
  <c r="C501" i="2"/>
  <c r="G500" i="2"/>
  <c r="F500" i="2"/>
  <c r="E500" i="2"/>
  <c r="D500" i="2"/>
  <c r="C500" i="2"/>
  <c r="G499" i="2"/>
  <c r="F499" i="2"/>
  <c r="E499" i="2"/>
  <c r="D499" i="2"/>
  <c r="C499" i="2"/>
  <c r="G498" i="2"/>
  <c r="F498" i="2"/>
  <c r="E498" i="2"/>
  <c r="D498" i="2"/>
  <c r="C498" i="2"/>
  <c r="G497" i="2"/>
  <c r="F497" i="2"/>
  <c r="E497" i="2"/>
  <c r="D497" i="2"/>
  <c r="C497" i="2"/>
  <c r="G496" i="2"/>
  <c r="F496" i="2"/>
  <c r="E496" i="2"/>
  <c r="D496" i="2"/>
  <c r="C496" i="2"/>
  <c r="G495" i="2"/>
  <c r="F495" i="2"/>
  <c r="E495" i="2"/>
  <c r="D495" i="2"/>
  <c r="C495" i="2"/>
  <c r="G494" i="2"/>
  <c r="F494" i="2"/>
  <c r="E494" i="2"/>
  <c r="D494" i="2"/>
  <c r="C494" i="2"/>
  <c r="G493" i="2"/>
  <c r="F493" i="2"/>
  <c r="E493" i="2"/>
  <c r="D493" i="2"/>
  <c r="C493" i="2"/>
  <c r="G492" i="2"/>
  <c r="F492" i="2"/>
  <c r="E492" i="2"/>
  <c r="D492" i="2"/>
  <c r="C492" i="2"/>
  <c r="G491" i="2"/>
  <c r="F491" i="2"/>
  <c r="E491" i="2"/>
  <c r="D491" i="2"/>
  <c r="C491" i="2"/>
  <c r="G490" i="2"/>
  <c r="F490" i="2"/>
  <c r="E490" i="2"/>
  <c r="D490" i="2"/>
  <c r="C490" i="2"/>
  <c r="G489" i="2"/>
  <c r="F489" i="2"/>
  <c r="E489" i="2"/>
  <c r="D489" i="2"/>
  <c r="C489" i="2"/>
  <c r="G488" i="2"/>
  <c r="F488" i="2"/>
  <c r="E488" i="2"/>
  <c r="D488" i="2"/>
  <c r="C488" i="2"/>
  <c r="G487" i="2"/>
  <c r="F487" i="2"/>
  <c r="E487" i="2"/>
  <c r="D487" i="2"/>
  <c r="C487" i="2"/>
  <c r="G486" i="2"/>
  <c r="F486" i="2"/>
  <c r="E486" i="2"/>
  <c r="D486" i="2"/>
  <c r="C486" i="2"/>
  <c r="G485" i="2"/>
  <c r="F485" i="2"/>
  <c r="E485" i="2"/>
  <c r="D485" i="2"/>
  <c r="C485" i="2"/>
  <c r="G484" i="2"/>
  <c r="F484" i="2"/>
  <c r="E484" i="2"/>
  <c r="D484" i="2"/>
  <c r="C484" i="2"/>
  <c r="G483" i="2"/>
  <c r="F483" i="2"/>
  <c r="E483" i="2"/>
  <c r="D483" i="2"/>
  <c r="C483" i="2"/>
  <c r="G482" i="2"/>
  <c r="F482" i="2"/>
  <c r="E482" i="2"/>
  <c r="D482" i="2"/>
  <c r="C482" i="2"/>
  <c r="G481" i="2"/>
  <c r="F481" i="2"/>
  <c r="E481" i="2"/>
  <c r="D481" i="2"/>
  <c r="C481" i="2"/>
  <c r="G480" i="2"/>
  <c r="F480" i="2"/>
  <c r="E480" i="2"/>
  <c r="D480" i="2"/>
  <c r="C480" i="2"/>
  <c r="G479" i="2"/>
  <c r="F479" i="2"/>
  <c r="E479" i="2"/>
  <c r="D479" i="2"/>
  <c r="C479" i="2"/>
  <c r="G478" i="2"/>
  <c r="F478" i="2"/>
  <c r="E478" i="2"/>
  <c r="D478" i="2"/>
  <c r="C478" i="2"/>
  <c r="G477" i="2"/>
  <c r="F477" i="2"/>
  <c r="E477" i="2"/>
  <c r="D477" i="2"/>
  <c r="C477" i="2"/>
  <c r="G476" i="2"/>
  <c r="F476" i="2"/>
  <c r="E476" i="2"/>
  <c r="D476" i="2"/>
  <c r="C476" i="2"/>
  <c r="G475" i="2"/>
  <c r="F475" i="2"/>
  <c r="E475" i="2"/>
  <c r="D475" i="2"/>
  <c r="C475" i="2"/>
  <c r="G474" i="2"/>
  <c r="F474" i="2"/>
  <c r="E474" i="2"/>
  <c r="D474" i="2"/>
  <c r="C474" i="2"/>
  <c r="G473" i="2"/>
  <c r="F473" i="2"/>
  <c r="E473" i="2"/>
  <c r="D473" i="2"/>
  <c r="C473" i="2"/>
  <c r="G472" i="2"/>
  <c r="F472" i="2"/>
  <c r="E472" i="2"/>
  <c r="D472" i="2"/>
  <c r="C472" i="2"/>
  <c r="G471" i="2"/>
  <c r="F471" i="2"/>
  <c r="E471" i="2"/>
  <c r="D471" i="2"/>
  <c r="C471" i="2"/>
  <c r="G470" i="2"/>
  <c r="F470" i="2"/>
  <c r="E470" i="2"/>
  <c r="D470" i="2"/>
  <c r="C470" i="2"/>
  <c r="G469" i="2"/>
  <c r="F469" i="2"/>
  <c r="E469" i="2"/>
  <c r="D469" i="2"/>
  <c r="C469" i="2"/>
  <c r="G468" i="2"/>
  <c r="F468" i="2"/>
  <c r="E468" i="2"/>
  <c r="D468" i="2"/>
  <c r="C468" i="2"/>
  <c r="G467" i="2"/>
  <c r="F467" i="2"/>
  <c r="E467" i="2"/>
  <c r="D467" i="2"/>
  <c r="C467" i="2"/>
  <c r="G466" i="2"/>
  <c r="F466" i="2"/>
  <c r="E466" i="2"/>
  <c r="D466" i="2"/>
  <c r="C466" i="2"/>
  <c r="G465" i="2"/>
  <c r="F465" i="2"/>
  <c r="E465" i="2"/>
  <c r="D465" i="2"/>
  <c r="C465" i="2"/>
  <c r="G464" i="2"/>
  <c r="F464" i="2"/>
  <c r="E464" i="2"/>
  <c r="D464" i="2"/>
  <c r="C464" i="2"/>
  <c r="G463" i="2"/>
  <c r="F463" i="2"/>
  <c r="E463" i="2"/>
  <c r="D463" i="2"/>
  <c r="C463" i="2"/>
  <c r="G462" i="2"/>
  <c r="F462" i="2"/>
  <c r="E462" i="2"/>
  <c r="D462" i="2"/>
  <c r="C462" i="2"/>
  <c r="G461" i="2"/>
  <c r="F461" i="2"/>
  <c r="E461" i="2"/>
  <c r="D461" i="2"/>
  <c r="C461" i="2"/>
  <c r="G460" i="2"/>
  <c r="F460" i="2"/>
  <c r="E460" i="2"/>
  <c r="D460" i="2"/>
  <c r="C460" i="2"/>
  <c r="G459" i="2"/>
  <c r="F459" i="2"/>
  <c r="E459" i="2"/>
  <c r="D459" i="2"/>
  <c r="C459" i="2"/>
  <c r="G458" i="2"/>
  <c r="F458" i="2"/>
  <c r="E458" i="2"/>
  <c r="D458" i="2"/>
  <c r="C458" i="2"/>
  <c r="G457" i="2"/>
  <c r="F457" i="2"/>
  <c r="E457" i="2"/>
  <c r="D457" i="2"/>
  <c r="C457" i="2"/>
  <c r="G456" i="2"/>
  <c r="F456" i="2"/>
  <c r="E456" i="2"/>
  <c r="D456" i="2"/>
  <c r="C456" i="2"/>
  <c r="G455" i="2"/>
  <c r="F455" i="2"/>
  <c r="E455" i="2"/>
  <c r="D455" i="2"/>
  <c r="C455" i="2"/>
  <c r="G454" i="2"/>
  <c r="F454" i="2"/>
  <c r="E454" i="2"/>
  <c r="D454" i="2"/>
  <c r="C454" i="2"/>
  <c r="G453" i="2"/>
  <c r="F453" i="2"/>
  <c r="E453" i="2"/>
  <c r="D453" i="2"/>
  <c r="C453" i="2"/>
  <c r="G452" i="2"/>
  <c r="F452" i="2"/>
  <c r="E452" i="2"/>
  <c r="D452" i="2"/>
  <c r="C452" i="2"/>
  <c r="G451" i="2"/>
  <c r="F451" i="2"/>
  <c r="E451" i="2"/>
  <c r="D451" i="2"/>
  <c r="C451" i="2"/>
  <c r="G450" i="2"/>
  <c r="F450" i="2"/>
  <c r="E450" i="2"/>
  <c r="D450" i="2"/>
  <c r="C450" i="2"/>
  <c r="G449" i="2"/>
  <c r="F449" i="2"/>
  <c r="E449" i="2"/>
  <c r="D449" i="2"/>
  <c r="C449" i="2"/>
  <c r="G448" i="2"/>
  <c r="F448" i="2"/>
  <c r="E448" i="2"/>
  <c r="D448" i="2"/>
  <c r="C448" i="2"/>
  <c r="G447" i="2"/>
  <c r="F447" i="2"/>
  <c r="E447" i="2"/>
  <c r="D447" i="2"/>
  <c r="C447" i="2"/>
  <c r="G446" i="2"/>
  <c r="F446" i="2"/>
  <c r="E446" i="2"/>
  <c r="D446" i="2"/>
  <c r="C446" i="2"/>
  <c r="G445" i="2"/>
  <c r="F445" i="2"/>
  <c r="E445" i="2"/>
  <c r="D445" i="2"/>
  <c r="C445" i="2"/>
  <c r="G444" i="2"/>
  <c r="F444" i="2"/>
  <c r="E444" i="2"/>
  <c r="D444" i="2"/>
  <c r="C444" i="2"/>
  <c r="G443" i="2"/>
  <c r="F443" i="2"/>
  <c r="E443" i="2"/>
  <c r="D443" i="2"/>
  <c r="C443" i="2"/>
  <c r="G442" i="2"/>
  <c r="F442" i="2"/>
  <c r="E442" i="2"/>
  <c r="D442" i="2"/>
  <c r="C442" i="2"/>
  <c r="G441" i="2"/>
  <c r="F441" i="2"/>
  <c r="E441" i="2"/>
  <c r="D441" i="2"/>
  <c r="C441" i="2"/>
  <c r="G440" i="2"/>
  <c r="F440" i="2"/>
  <c r="E440" i="2"/>
  <c r="D440" i="2"/>
  <c r="C440" i="2"/>
  <c r="G439" i="2"/>
  <c r="F439" i="2"/>
  <c r="E439" i="2"/>
  <c r="D439" i="2"/>
  <c r="C439" i="2"/>
  <c r="G438" i="2"/>
  <c r="F438" i="2"/>
  <c r="E438" i="2"/>
  <c r="D438" i="2"/>
  <c r="C438" i="2"/>
  <c r="G437" i="2"/>
  <c r="F437" i="2"/>
  <c r="E437" i="2"/>
  <c r="D437" i="2"/>
  <c r="C437" i="2"/>
  <c r="G436" i="2"/>
  <c r="F436" i="2"/>
  <c r="E436" i="2"/>
  <c r="D436" i="2"/>
  <c r="C436" i="2"/>
  <c r="G435" i="2"/>
  <c r="F435" i="2"/>
  <c r="E435" i="2"/>
  <c r="D435" i="2"/>
  <c r="C435" i="2"/>
  <c r="G434" i="2"/>
  <c r="F434" i="2"/>
  <c r="E434" i="2"/>
  <c r="D434" i="2"/>
  <c r="C434" i="2"/>
  <c r="G433" i="2"/>
  <c r="F433" i="2"/>
  <c r="E433" i="2"/>
  <c r="D433" i="2"/>
  <c r="C433" i="2"/>
  <c r="G432" i="2"/>
  <c r="F432" i="2"/>
  <c r="E432" i="2"/>
  <c r="D432" i="2"/>
  <c r="C432" i="2"/>
  <c r="G431" i="2"/>
  <c r="F431" i="2"/>
  <c r="E431" i="2"/>
  <c r="D431" i="2"/>
  <c r="C431" i="2"/>
  <c r="G430" i="2"/>
  <c r="F430" i="2"/>
  <c r="E430" i="2"/>
  <c r="D430" i="2"/>
  <c r="C430" i="2"/>
  <c r="G429" i="2"/>
  <c r="F429" i="2"/>
  <c r="E429" i="2"/>
  <c r="D429" i="2"/>
  <c r="C429" i="2"/>
  <c r="G428" i="2"/>
  <c r="F428" i="2"/>
  <c r="E428" i="2"/>
  <c r="D428" i="2"/>
  <c r="C428" i="2"/>
  <c r="G427" i="2"/>
  <c r="F427" i="2"/>
  <c r="E427" i="2"/>
  <c r="D427" i="2"/>
  <c r="C427" i="2"/>
  <c r="G426" i="2"/>
  <c r="F426" i="2"/>
  <c r="E426" i="2"/>
  <c r="D426" i="2"/>
  <c r="C426" i="2"/>
  <c r="G425" i="2"/>
  <c r="F425" i="2"/>
  <c r="E425" i="2"/>
  <c r="D425" i="2"/>
  <c r="C425" i="2"/>
  <c r="G424" i="2"/>
  <c r="F424" i="2"/>
  <c r="E424" i="2"/>
  <c r="D424" i="2"/>
  <c r="C424" i="2"/>
  <c r="G423" i="2"/>
  <c r="F423" i="2"/>
  <c r="E423" i="2"/>
  <c r="D423" i="2"/>
  <c r="C423" i="2"/>
  <c r="G422" i="2"/>
  <c r="F422" i="2"/>
  <c r="E422" i="2"/>
  <c r="D422" i="2"/>
  <c r="C422" i="2"/>
  <c r="G421" i="2"/>
  <c r="F421" i="2"/>
  <c r="E421" i="2"/>
  <c r="D421" i="2"/>
  <c r="C421" i="2"/>
  <c r="G420" i="2"/>
  <c r="F420" i="2"/>
  <c r="E420" i="2"/>
  <c r="D420" i="2"/>
  <c r="C420" i="2"/>
  <c r="G419" i="2"/>
  <c r="F419" i="2"/>
  <c r="E419" i="2"/>
  <c r="D419" i="2"/>
  <c r="C419" i="2"/>
  <c r="G418" i="2"/>
  <c r="F418" i="2"/>
  <c r="E418" i="2"/>
  <c r="D418" i="2"/>
  <c r="C418" i="2"/>
  <c r="G417" i="2"/>
  <c r="F417" i="2"/>
  <c r="E417" i="2"/>
  <c r="D417" i="2"/>
  <c r="C417" i="2"/>
  <c r="G416" i="2"/>
  <c r="F416" i="2"/>
  <c r="E416" i="2"/>
  <c r="D416" i="2"/>
  <c r="C416" i="2"/>
  <c r="G415" i="2"/>
  <c r="F415" i="2"/>
  <c r="E415" i="2"/>
  <c r="D415" i="2"/>
  <c r="C415" i="2"/>
  <c r="G414" i="2"/>
  <c r="F414" i="2"/>
  <c r="E414" i="2"/>
  <c r="D414" i="2"/>
  <c r="C414" i="2"/>
  <c r="G413" i="2"/>
  <c r="F413" i="2"/>
  <c r="E413" i="2"/>
  <c r="D413" i="2"/>
  <c r="C413" i="2"/>
  <c r="G412" i="2"/>
  <c r="F412" i="2"/>
  <c r="E412" i="2"/>
  <c r="D412" i="2"/>
  <c r="C412" i="2"/>
  <c r="G411" i="2"/>
  <c r="F411" i="2"/>
  <c r="E411" i="2"/>
  <c r="D411" i="2"/>
  <c r="C411" i="2"/>
  <c r="G410" i="2"/>
  <c r="F410" i="2"/>
  <c r="E410" i="2"/>
  <c r="D410" i="2"/>
  <c r="C410" i="2"/>
  <c r="G409" i="2"/>
  <c r="F409" i="2"/>
  <c r="E409" i="2"/>
  <c r="D409" i="2"/>
  <c r="C409" i="2"/>
  <c r="G408" i="2"/>
  <c r="F408" i="2"/>
  <c r="E408" i="2"/>
  <c r="D408" i="2"/>
  <c r="C408" i="2"/>
  <c r="G407" i="2"/>
  <c r="F407" i="2"/>
  <c r="E407" i="2"/>
  <c r="D407" i="2"/>
  <c r="C407" i="2"/>
  <c r="G406" i="2"/>
  <c r="F406" i="2"/>
  <c r="E406" i="2"/>
  <c r="D406" i="2"/>
  <c r="C406" i="2"/>
  <c r="G405" i="2"/>
  <c r="F405" i="2"/>
  <c r="E405" i="2"/>
  <c r="D405" i="2"/>
  <c r="C405" i="2"/>
  <c r="G404" i="2"/>
  <c r="F404" i="2"/>
  <c r="E404" i="2"/>
  <c r="D404" i="2"/>
  <c r="C404" i="2"/>
  <c r="G403" i="2"/>
  <c r="F403" i="2"/>
  <c r="E403" i="2"/>
  <c r="D403" i="2"/>
  <c r="C403" i="2"/>
  <c r="G402" i="2"/>
  <c r="F402" i="2"/>
  <c r="E402" i="2"/>
  <c r="D402" i="2"/>
  <c r="C402" i="2"/>
  <c r="G401" i="2"/>
  <c r="F401" i="2"/>
  <c r="E401" i="2"/>
  <c r="D401" i="2"/>
  <c r="C401" i="2"/>
  <c r="G400" i="2"/>
  <c r="F400" i="2"/>
  <c r="E400" i="2"/>
  <c r="D400" i="2"/>
  <c r="C400" i="2"/>
  <c r="G399" i="2"/>
  <c r="F399" i="2"/>
  <c r="E399" i="2"/>
  <c r="D399" i="2"/>
  <c r="C399" i="2"/>
  <c r="G398" i="2"/>
  <c r="F398" i="2"/>
  <c r="E398" i="2"/>
  <c r="D398" i="2"/>
  <c r="C398" i="2"/>
  <c r="G397" i="2"/>
  <c r="F397" i="2"/>
  <c r="E397" i="2"/>
  <c r="D397" i="2"/>
  <c r="C397" i="2"/>
  <c r="G396" i="2"/>
  <c r="F396" i="2"/>
  <c r="E396" i="2"/>
  <c r="D396" i="2"/>
  <c r="C396" i="2"/>
  <c r="G395" i="2"/>
  <c r="F395" i="2"/>
  <c r="E395" i="2"/>
  <c r="D395" i="2"/>
  <c r="C395" i="2"/>
  <c r="G394" i="2"/>
  <c r="F394" i="2"/>
  <c r="E394" i="2"/>
  <c r="D394" i="2"/>
  <c r="C394" i="2"/>
  <c r="G393" i="2"/>
  <c r="F393" i="2"/>
  <c r="E393" i="2"/>
  <c r="D393" i="2"/>
  <c r="C393" i="2"/>
  <c r="G392" i="2"/>
  <c r="F392" i="2"/>
  <c r="E392" i="2"/>
  <c r="D392" i="2"/>
  <c r="C392" i="2"/>
  <c r="G391" i="2"/>
  <c r="F391" i="2"/>
  <c r="E391" i="2"/>
  <c r="D391" i="2"/>
  <c r="C391" i="2"/>
  <c r="G390" i="2"/>
  <c r="F390" i="2"/>
  <c r="E390" i="2"/>
  <c r="D390" i="2"/>
  <c r="C390" i="2"/>
  <c r="G389" i="2"/>
  <c r="F389" i="2"/>
  <c r="E389" i="2"/>
  <c r="D389" i="2"/>
  <c r="C389" i="2"/>
  <c r="G388" i="2"/>
  <c r="F388" i="2"/>
  <c r="E388" i="2"/>
  <c r="D388" i="2"/>
  <c r="C388" i="2"/>
  <c r="G387" i="2"/>
  <c r="F387" i="2"/>
  <c r="E387" i="2"/>
  <c r="D387" i="2"/>
  <c r="C387" i="2"/>
  <c r="G386" i="2"/>
  <c r="F386" i="2"/>
  <c r="E386" i="2"/>
  <c r="D386" i="2"/>
  <c r="C386" i="2"/>
  <c r="G385" i="2"/>
  <c r="F385" i="2"/>
  <c r="E385" i="2"/>
  <c r="D385" i="2"/>
  <c r="C385" i="2"/>
  <c r="G384" i="2"/>
  <c r="F384" i="2"/>
  <c r="E384" i="2"/>
  <c r="D384" i="2"/>
  <c r="C384" i="2"/>
  <c r="G383" i="2"/>
  <c r="F383" i="2"/>
  <c r="E383" i="2"/>
  <c r="D383" i="2"/>
  <c r="C383" i="2"/>
  <c r="G382" i="2"/>
  <c r="F382" i="2"/>
  <c r="E382" i="2"/>
  <c r="D382" i="2"/>
  <c r="C382" i="2"/>
  <c r="G381" i="2"/>
  <c r="F381" i="2"/>
  <c r="E381" i="2"/>
  <c r="D381" i="2"/>
  <c r="C381" i="2"/>
  <c r="G380" i="2"/>
  <c r="F380" i="2"/>
  <c r="E380" i="2"/>
  <c r="D380" i="2"/>
  <c r="C380" i="2"/>
  <c r="G379" i="2"/>
  <c r="F379" i="2"/>
  <c r="E379" i="2"/>
  <c r="D379" i="2"/>
  <c r="C379" i="2"/>
  <c r="G378" i="2"/>
  <c r="F378" i="2"/>
  <c r="E378" i="2"/>
  <c r="D378" i="2"/>
  <c r="C378" i="2"/>
  <c r="G377" i="2"/>
  <c r="F377" i="2"/>
  <c r="E377" i="2"/>
  <c r="D377" i="2"/>
  <c r="C377" i="2"/>
  <c r="G376" i="2"/>
  <c r="F376" i="2"/>
  <c r="E376" i="2"/>
  <c r="D376" i="2"/>
  <c r="C376" i="2"/>
  <c r="G375" i="2"/>
  <c r="F375" i="2"/>
  <c r="E375" i="2"/>
  <c r="D375" i="2"/>
  <c r="C375" i="2"/>
  <c r="G374" i="2"/>
  <c r="F374" i="2"/>
  <c r="E374" i="2"/>
  <c r="D374" i="2"/>
  <c r="C374" i="2"/>
  <c r="G373" i="2"/>
  <c r="F373" i="2"/>
  <c r="E373" i="2"/>
  <c r="D373" i="2"/>
  <c r="C373" i="2"/>
  <c r="G372" i="2"/>
  <c r="F372" i="2"/>
  <c r="E372" i="2"/>
  <c r="D372" i="2"/>
  <c r="C372" i="2"/>
  <c r="G371" i="2"/>
  <c r="F371" i="2"/>
  <c r="E371" i="2"/>
  <c r="D371" i="2"/>
  <c r="C371" i="2"/>
  <c r="G370" i="2"/>
  <c r="F370" i="2"/>
  <c r="E370" i="2"/>
  <c r="D370" i="2"/>
  <c r="C370" i="2"/>
  <c r="G369" i="2"/>
  <c r="F369" i="2"/>
  <c r="E369" i="2"/>
  <c r="D369" i="2"/>
  <c r="C369" i="2"/>
  <c r="G368" i="2"/>
  <c r="F368" i="2"/>
  <c r="E368" i="2"/>
  <c r="D368" i="2"/>
  <c r="C368" i="2"/>
  <c r="G367" i="2"/>
  <c r="F367" i="2"/>
  <c r="E367" i="2"/>
  <c r="D367" i="2"/>
  <c r="C367" i="2"/>
  <c r="G366" i="2"/>
  <c r="F366" i="2"/>
  <c r="E366" i="2"/>
  <c r="D366" i="2"/>
  <c r="C366" i="2"/>
  <c r="G365" i="2"/>
  <c r="F365" i="2"/>
  <c r="E365" i="2"/>
  <c r="D365" i="2"/>
  <c r="C365" i="2"/>
  <c r="G364" i="2"/>
  <c r="F364" i="2"/>
  <c r="E364" i="2"/>
  <c r="D364" i="2"/>
  <c r="C364" i="2"/>
  <c r="G363" i="2"/>
  <c r="F363" i="2"/>
  <c r="E363" i="2"/>
  <c r="D363" i="2"/>
  <c r="C363" i="2"/>
  <c r="G362" i="2"/>
  <c r="F362" i="2"/>
  <c r="E362" i="2"/>
  <c r="D362" i="2"/>
  <c r="C362" i="2"/>
  <c r="G361" i="2"/>
  <c r="F361" i="2"/>
  <c r="E361" i="2"/>
  <c r="D361" i="2"/>
  <c r="C361" i="2"/>
  <c r="G360" i="2"/>
  <c r="F360" i="2"/>
  <c r="E360" i="2"/>
  <c r="D360" i="2"/>
  <c r="C360" i="2"/>
  <c r="G359" i="2"/>
  <c r="F359" i="2"/>
  <c r="E359" i="2"/>
  <c r="D359" i="2"/>
  <c r="C359" i="2"/>
  <c r="G358" i="2"/>
  <c r="F358" i="2"/>
  <c r="E358" i="2"/>
  <c r="D358" i="2"/>
  <c r="C358" i="2"/>
  <c r="G357" i="2"/>
  <c r="F357" i="2"/>
  <c r="E357" i="2"/>
  <c r="D357" i="2"/>
  <c r="C357" i="2"/>
  <c r="G356" i="2"/>
  <c r="F356" i="2"/>
  <c r="E356" i="2"/>
  <c r="D356" i="2"/>
  <c r="C356" i="2"/>
  <c r="G355" i="2"/>
  <c r="F355" i="2"/>
  <c r="E355" i="2"/>
  <c r="D355" i="2"/>
  <c r="C355" i="2"/>
  <c r="G354" i="2"/>
  <c r="F354" i="2"/>
  <c r="E354" i="2"/>
  <c r="D354" i="2"/>
  <c r="C354" i="2"/>
  <c r="G353" i="2"/>
  <c r="F353" i="2"/>
  <c r="E353" i="2"/>
  <c r="D353" i="2"/>
  <c r="C353" i="2"/>
  <c r="G352" i="2"/>
  <c r="F352" i="2"/>
  <c r="E352" i="2"/>
  <c r="D352" i="2"/>
  <c r="C352" i="2"/>
  <c r="G351" i="2"/>
  <c r="F351" i="2"/>
  <c r="E351" i="2"/>
  <c r="D351" i="2"/>
  <c r="C351" i="2"/>
  <c r="G350" i="2"/>
  <c r="F350" i="2"/>
  <c r="E350" i="2"/>
  <c r="D350" i="2"/>
  <c r="C350" i="2"/>
  <c r="G349" i="2"/>
  <c r="F349" i="2"/>
  <c r="E349" i="2"/>
  <c r="D349" i="2"/>
  <c r="C349" i="2"/>
  <c r="G348" i="2"/>
  <c r="F348" i="2"/>
  <c r="E348" i="2"/>
  <c r="D348" i="2"/>
  <c r="C348" i="2"/>
  <c r="G347" i="2"/>
  <c r="F347" i="2"/>
  <c r="E347" i="2"/>
  <c r="D347" i="2"/>
  <c r="C347" i="2"/>
  <c r="G346" i="2"/>
  <c r="F346" i="2"/>
  <c r="E346" i="2"/>
  <c r="D346" i="2"/>
  <c r="C346" i="2"/>
  <c r="G345" i="2"/>
  <c r="F345" i="2"/>
  <c r="E345" i="2"/>
  <c r="D345" i="2"/>
  <c r="C345" i="2"/>
  <c r="G344" i="2"/>
  <c r="F344" i="2"/>
  <c r="E344" i="2"/>
  <c r="D344" i="2"/>
  <c r="C344" i="2"/>
  <c r="G343" i="2"/>
  <c r="F343" i="2"/>
  <c r="E343" i="2"/>
  <c r="D343" i="2"/>
  <c r="C343" i="2"/>
  <c r="G342" i="2"/>
  <c r="F342" i="2"/>
  <c r="E342" i="2"/>
  <c r="D342" i="2"/>
  <c r="C342" i="2"/>
  <c r="G341" i="2"/>
  <c r="F341" i="2"/>
  <c r="E341" i="2"/>
  <c r="D341" i="2"/>
  <c r="C341" i="2"/>
  <c r="G340" i="2"/>
  <c r="F340" i="2"/>
  <c r="E340" i="2"/>
  <c r="D340" i="2"/>
  <c r="C340" i="2"/>
  <c r="G339" i="2"/>
  <c r="F339" i="2"/>
  <c r="E339" i="2"/>
  <c r="D339" i="2"/>
  <c r="C339" i="2"/>
  <c r="G338" i="2"/>
  <c r="F338" i="2"/>
  <c r="E338" i="2"/>
  <c r="D338" i="2"/>
  <c r="C338" i="2"/>
  <c r="G337" i="2"/>
  <c r="F337" i="2"/>
  <c r="E337" i="2"/>
  <c r="D337" i="2"/>
  <c r="C337" i="2"/>
  <c r="G336" i="2"/>
  <c r="F336" i="2"/>
  <c r="E336" i="2"/>
  <c r="D336" i="2"/>
  <c r="C336" i="2"/>
  <c r="G335" i="2"/>
  <c r="F335" i="2"/>
  <c r="E335" i="2"/>
  <c r="D335" i="2"/>
  <c r="C335" i="2"/>
  <c r="G334" i="2"/>
  <c r="F334" i="2"/>
  <c r="E334" i="2"/>
  <c r="D334" i="2"/>
  <c r="C334" i="2"/>
  <c r="G333" i="2"/>
  <c r="F333" i="2"/>
  <c r="E333" i="2"/>
  <c r="D333" i="2"/>
  <c r="C333" i="2"/>
  <c r="G332" i="2"/>
  <c r="F332" i="2"/>
  <c r="E332" i="2"/>
  <c r="D332" i="2"/>
  <c r="C332" i="2"/>
  <c r="G331" i="2"/>
  <c r="F331" i="2"/>
  <c r="E331" i="2"/>
  <c r="D331" i="2"/>
  <c r="C331" i="2"/>
  <c r="G330" i="2"/>
  <c r="F330" i="2"/>
  <c r="E330" i="2"/>
  <c r="D330" i="2"/>
  <c r="C330" i="2"/>
  <c r="G329" i="2"/>
  <c r="F329" i="2"/>
  <c r="E329" i="2"/>
  <c r="D329" i="2"/>
  <c r="C329" i="2"/>
  <c r="G328" i="2"/>
  <c r="F328" i="2"/>
  <c r="E328" i="2"/>
  <c r="D328" i="2"/>
  <c r="C328" i="2"/>
  <c r="G327" i="2"/>
  <c r="F327" i="2"/>
  <c r="E327" i="2"/>
  <c r="D327" i="2"/>
  <c r="C327" i="2"/>
  <c r="G326" i="2"/>
  <c r="F326" i="2"/>
  <c r="E326" i="2"/>
  <c r="D326" i="2"/>
  <c r="C326" i="2"/>
  <c r="G325" i="2"/>
  <c r="F325" i="2"/>
  <c r="E325" i="2"/>
  <c r="D325" i="2"/>
  <c r="C325" i="2"/>
  <c r="G324" i="2"/>
  <c r="F324" i="2"/>
  <c r="E324" i="2"/>
  <c r="D324" i="2"/>
  <c r="C324" i="2"/>
  <c r="G323" i="2"/>
  <c r="F323" i="2"/>
  <c r="E323" i="2"/>
  <c r="D323" i="2"/>
  <c r="C323" i="2"/>
  <c r="G322" i="2"/>
  <c r="F322" i="2"/>
  <c r="E322" i="2"/>
  <c r="D322" i="2"/>
  <c r="C322" i="2"/>
  <c r="G321" i="2"/>
  <c r="F321" i="2"/>
  <c r="E321" i="2"/>
  <c r="D321" i="2"/>
  <c r="C321" i="2"/>
  <c r="G320" i="2"/>
  <c r="F320" i="2"/>
  <c r="E320" i="2"/>
  <c r="D320" i="2"/>
  <c r="C320" i="2"/>
  <c r="G319" i="2"/>
  <c r="F319" i="2"/>
  <c r="E319" i="2"/>
  <c r="D319" i="2"/>
  <c r="C319" i="2"/>
  <c r="G318" i="2"/>
  <c r="F318" i="2"/>
  <c r="E318" i="2"/>
  <c r="D318" i="2"/>
  <c r="C318" i="2"/>
  <c r="G317" i="2"/>
  <c r="F317" i="2"/>
  <c r="E317" i="2"/>
  <c r="D317" i="2"/>
  <c r="C317" i="2"/>
  <c r="G316" i="2"/>
  <c r="F316" i="2"/>
  <c r="E316" i="2"/>
  <c r="D316" i="2"/>
  <c r="C316" i="2"/>
  <c r="G315" i="2"/>
  <c r="F315" i="2"/>
  <c r="E315" i="2"/>
  <c r="D315" i="2"/>
  <c r="C315" i="2"/>
  <c r="G314" i="2"/>
  <c r="F314" i="2"/>
  <c r="E314" i="2"/>
  <c r="D314" i="2"/>
  <c r="C314" i="2"/>
  <c r="G313" i="2"/>
  <c r="F313" i="2"/>
  <c r="E313" i="2"/>
  <c r="D313" i="2"/>
  <c r="C313" i="2"/>
  <c r="G312" i="2"/>
  <c r="F312" i="2"/>
  <c r="E312" i="2"/>
  <c r="D312" i="2"/>
  <c r="C312" i="2"/>
  <c r="G311" i="2"/>
  <c r="F311" i="2"/>
  <c r="E311" i="2"/>
  <c r="D311" i="2"/>
  <c r="C311" i="2"/>
  <c r="G310" i="2"/>
  <c r="F310" i="2"/>
  <c r="E310" i="2"/>
  <c r="D310" i="2"/>
  <c r="C310" i="2"/>
  <c r="G309" i="2"/>
  <c r="F309" i="2"/>
  <c r="E309" i="2"/>
  <c r="D309" i="2"/>
  <c r="C309" i="2"/>
  <c r="G308" i="2"/>
  <c r="F308" i="2"/>
  <c r="E308" i="2"/>
  <c r="D308" i="2"/>
  <c r="C308" i="2"/>
  <c r="G307" i="2"/>
  <c r="F307" i="2"/>
  <c r="E307" i="2"/>
  <c r="D307" i="2"/>
  <c r="C307" i="2"/>
  <c r="G306" i="2"/>
  <c r="F306" i="2"/>
  <c r="E306" i="2"/>
  <c r="D306" i="2"/>
  <c r="C306" i="2"/>
  <c r="G305" i="2"/>
  <c r="F305" i="2"/>
  <c r="E305" i="2"/>
  <c r="D305" i="2"/>
  <c r="C305" i="2"/>
  <c r="G304" i="2"/>
  <c r="F304" i="2"/>
  <c r="E304" i="2"/>
  <c r="D304" i="2"/>
  <c r="C304" i="2"/>
  <c r="G303" i="2"/>
  <c r="F303" i="2"/>
  <c r="E303" i="2"/>
  <c r="D303" i="2"/>
  <c r="C303" i="2"/>
  <c r="G302" i="2"/>
  <c r="F302" i="2"/>
  <c r="E302" i="2"/>
  <c r="D302" i="2"/>
  <c r="C302" i="2"/>
  <c r="G301" i="2"/>
  <c r="F301" i="2"/>
  <c r="E301" i="2"/>
  <c r="D301" i="2"/>
  <c r="C301" i="2"/>
  <c r="G300" i="2"/>
  <c r="F300" i="2"/>
  <c r="E300" i="2"/>
  <c r="D300" i="2"/>
  <c r="C300" i="2"/>
  <c r="G299" i="2"/>
  <c r="F299" i="2"/>
  <c r="E299" i="2"/>
  <c r="D299" i="2"/>
  <c r="C299" i="2"/>
  <c r="G298" i="2"/>
  <c r="F298" i="2"/>
  <c r="E298" i="2"/>
  <c r="D298" i="2"/>
  <c r="C298" i="2"/>
  <c r="G297" i="2"/>
  <c r="F297" i="2"/>
  <c r="E297" i="2"/>
  <c r="D297" i="2"/>
  <c r="C297" i="2"/>
  <c r="G296" i="2"/>
  <c r="F296" i="2"/>
  <c r="E296" i="2"/>
  <c r="D296" i="2"/>
  <c r="C296" i="2"/>
  <c r="G295" i="2"/>
  <c r="F295" i="2"/>
  <c r="E295" i="2"/>
  <c r="D295" i="2"/>
  <c r="C295" i="2"/>
  <c r="G294" i="2"/>
  <c r="F294" i="2"/>
  <c r="E294" i="2"/>
  <c r="D294" i="2"/>
  <c r="C294" i="2"/>
  <c r="G293" i="2"/>
  <c r="F293" i="2"/>
  <c r="E293" i="2"/>
  <c r="D293" i="2"/>
  <c r="C293" i="2"/>
  <c r="G292" i="2"/>
  <c r="F292" i="2"/>
  <c r="E292" i="2"/>
  <c r="D292" i="2"/>
  <c r="C292" i="2"/>
  <c r="G291" i="2"/>
  <c r="F291" i="2"/>
  <c r="E291" i="2"/>
  <c r="D291" i="2"/>
  <c r="C291" i="2"/>
  <c r="G290" i="2"/>
  <c r="F290" i="2"/>
  <c r="E290" i="2"/>
  <c r="D290" i="2"/>
  <c r="C290" i="2"/>
  <c r="G289" i="2"/>
  <c r="F289" i="2"/>
  <c r="E289" i="2"/>
  <c r="D289" i="2"/>
  <c r="C289" i="2"/>
  <c r="G288" i="2"/>
  <c r="F288" i="2"/>
  <c r="E288" i="2"/>
  <c r="D288" i="2"/>
  <c r="C288" i="2"/>
  <c r="G287" i="2"/>
  <c r="F287" i="2"/>
  <c r="E287" i="2"/>
  <c r="D287" i="2"/>
  <c r="C287" i="2"/>
  <c r="G286" i="2"/>
  <c r="F286" i="2"/>
  <c r="E286" i="2"/>
  <c r="D286" i="2"/>
  <c r="C286" i="2"/>
  <c r="G285" i="2"/>
  <c r="F285" i="2"/>
  <c r="E285" i="2"/>
  <c r="D285" i="2"/>
  <c r="C285" i="2"/>
  <c r="G284" i="2"/>
  <c r="F284" i="2"/>
  <c r="E284" i="2"/>
  <c r="D284" i="2"/>
  <c r="C284" i="2"/>
  <c r="G283" i="2"/>
  <c r="F283" i="2"/>
  <c r="E283" i="2"/>
  <c r="D283" i="2"/>
  <c r="C283" i="2"/>
  <c r="G282" i="2"/>
  <c r="F282" i="2"/>
  <c r="E282" i="2"/>
  <c r="D282" i="2"/>
  <c r="C282" i="2"/>
  <c r="G281" i="2"/>
  <c r="F281" i="2"/>
  <c r="E281" i="2"/>
  <c r="D281" i="2"/>
  <c r="C281" i="2"/>
  <c r="G280" i="2"/>
  <c r="F280" i="2"/>
  <c r="E280" i="2"/>
  <c r="D280" i="2"/>
  <c r="C280" i="2"/>
  <c r="G279" i="2"/>
  <c r="F279" i="2"/>
  <c r="E279" i="2"/>
  <c r="D279" i="2"/>
  <c r="C279" i="2"/>
  <c r="G278" i="2"/>
  <c r="F278" i="2"/>
  <c r="E278" i="2"/>
  <c r="D278" i="2"/>
  <c r="C278" i="2"/>
  <c r="G277" i="2"/>
  <c r="F277" i="2"/>
  <c r="E277" i="2"/>
  <c r="D277" i="2"/>
  <c r="C277" i="2"/>
  <c r="G276" i="2"/>
  <c r="F276" i="2"/>
  <c r="E276" i="2"/>
  <c r="D276" i="2"/>
  <c r="C276" i="2"/>
  <c r="G275" i="2"/>
  <c r="F275" i="2"/>
  <c r="E275" i="2"/>
  <c r="D275" i="2"/>
  <c r="C275" i="2"/>
  <c r="G274" i="2"/>
  <c r="F274" i="2"/>
  <c r="E274" i="2"/>
  <c r="D274" i="2"/>
  <c r="C274" i="2"/>
  <c r="G273" i="2"/>
  <c r="F273" i="2"/>
  <c r="E273" i="2"/>
  <c r="D273" i="2"/>
  <c r="C273" i="2"/>
  <c r="G272" i="2"/>
  <c r="F272" i="2"/>
  <c r="E272" i="2"/>
  <c r="D272" i="2"/>
  <c r="C272" i="2"/>
  <c r="G271" i="2"/>
  <c r="F271" i="2"/>
  <c r="E271" i="2"/>
  <c r="D271" i="2"/>
  <c r="C271" i="2"/>
  <c r="G270" i="2"/>
  <c r="F270" i="2"/>
  <c r="E270" i="2"/>
  <c r="D270" i="2"/>
  <c r="C270" i="2"/>
  <c r="G269" i="2"/>
  <c r="F269" i="2"/>
  <c r="E269" i="2"/>
  <c r="D269" i="2"/>
  <c r="C269" i="2"/>
  <c r="G268" i="2"/>
  <c r="F268" i="2"/>
  <c r="E268" i="2"/>
  <c r="D268" i="2"/>
  <c r="C268" i="2"/>
  <c r="G267" i="2"/>
  <c r="F267" i="2"/>
  <c r="E267" i="2"/>
  <c r="D267" i="2"/>
  <c r="C267" i="2"/>
  <c r="G266" i="2"/>
  <c r="F266" i="2"/>
  <c r="E266" i="2"/>
  <c r="D266" i="2"/>
  <c r="C266" i="2"/>
  <c r="G265" i="2"/>
  <c r="F265" i="2"/>
  <c r="E265" i="2"/>
  <c r="D265" i="2"/>
  <c r="C265" i="2"/>
  <c r="G264" i="2"/>
  <c r="F264" i="2"/>
  <c r="E264" i="2"/>
  <c r="D264" i="2"/>
  <c r="C264" i="2"/>
  <c r="G263" i="2"/>
  <c r="F263" i="2"/>
  <c r="E263" i="2"/>
  <c r="D263" i="2"/>
  <c r="C263" i="2"/>
  <c r="G262" i="2"/>
  <c r="F262" i="2"/>
  <c r="E262" i="2"/>
  <c r="D262" i="2"/>
  <c r="C262" i="2"/>
  <c r="G261" i="2"/>
  <c r="F261" i="2"/>
  <c r="E261" i="2"/>
  <c r="D261" i="2"/>
  <c r="C261" i="2"/>
  <c r="G260" i="2"/>
  <c r="F260" i="2"/>
  <c r="E260" i="2"/>
  <c r="D260" i="2"/>
  <c r="C260" i="2"/>
  <c r="G259" i="2"/>
  <c r="F259" i="2"/>
  <c r="E259" i="2"/>
  <c r="D259" i="2"/>
  <c r="C259" i="2"/>
  <c r="G258" i="2"/>
  <c r="F258" i="2"/>
  <c r="E258" i="2"/>
  <c r="D258" i="2"/>
  <c r="C258" i="2"/>
  <c r="G257" i="2"/>
  <c r="F257" i="2"/>
  <c r="E257" i="2"/>
  <c r="D257" i="2"/>
  <c r="C257" i="2"/>
  <c r="G256" i="2"/>
  <c r="F256" i="2"/>
  <c r="E256" i="2"/>
  <c r="D256" i="2"/>
  <c r="C256" i="2"/>
  <c r="G255" i="2"/>
  <c r="F255" i="2"/>
  <c r="E255" i="2"/>
  <c r="D255" i="2"/>
  <c r="C255" i="2"/>
  <c r="G254" i="2"/>
  <c r="F254" i="2"/>
  <c r="E254" i="2"/>
  <c r="D254" i="2"/>
  <c r="C254" i="2"/>
  <c r="G253" i="2"/>
  <c r="F253" i="2"/>
  <c r="E253" i="2"/>
  <c r="D253" i="2"/>
  <c r="C253" i="2"/>
  <c r="G252" i="2"/>
  <c r="F252" i="2"/>
  <c r="E252" i="2"/>
  <c r="D252" i="2"/>
  <c r="C252" i="2"/>
  <c r="G251" i="2"/>
  <c r="F251" i="2"/>
  <c r="E251" i="2"/>
  <c r="D251" i="2"/>
  <c r="C251" i="2"/>
  <c r="G250" i="2"/>
  <c r="F250" i="2"/>
  <c r="E250" i="2"/>
  <c r="D250" i="2"/>
  <c r="C250" i="2"/>
  <c r="G249" i="2"/>
  <c r="F249" i="2"/>
  <c r="E249" i="2"/>
  <c r="D249" i="2"/>
  <c r="C249" i="2"/>
  <c r="G248" i="2"/>
  <c r="F248" i="2"/>
  <c r="E248" i="2"/>
  <c r="D248" i="2"/>
  <c r="C248" i="2"/>
  <c r="G247" i="2"/>
  <c r="F247" i="2"/>
  <c r="E247" i="2"/>
  <c r="D247" i="2"/>
  <c r="C247" i="2"/>
  <c r="G246" i="2"/>
  <c r="F246" i="2"/>
  <c r="E246" i="2"/>
  <c r="D246" i="2"/>
  <c r="C246" i="2"/>
  <c r="G245" i="2"/>
  <c r="F245" i="2"/>
  <c r="E245" i="2"/>
  <c r="D245" i="2"/>
  <c r="C245" i="2"/>
  <c r="G244" i="2"/>
  <c r="F244" i="2"/>
  <c r="E244" i="2"/>
  <c r="D244" i="2"/>
  <c r="C244" i="2"/>
  <c r="G243" i="2"/>
  <c r="F243" i="2"/>
  <c r="E243" i="2"/>
  <c r="D243" i="2"/>
  <c r="C243" i="2"/>
  <c r="G242" i="2"/>
  <c r="F242" i="2"/>
  <c r="E242" i="2"/>
  <c r="D242" i="2"/>
  <c r="C242" i="2"/>
  <c r="G241" i="2"/>
  <c r="F241" i="2"/>
  <c r="E241" i="2"/>
  <c r="D241" i="2"/>
  <c r="C241" i="2"/>
  <c r="G240" i="2"/>
  <c r="F240" i="2"/>
  <c r="E240" i="2"/>
  <c r="D240" i="2"/>
  <c r="C240" i="2"/>
  <c r="G239" i="2"/>
  <c r="F239" i="2"/>
  <c r="E239" i="2"/>
  <c r="D239" i="2"/>
  <c r="C239" i="2"/>
  <c r="G238" i="2"/>
  <c r="F238" i="2"/>
  <c r="E238" i="2"/>
  <c r="D238" i="2"/>
  <c r="C238" i="2"/>
  <c r="G237" i="2"/>
  <c r="F237" i="2"/>
  <c r="E237" i="2"/>
  <c r="D237" i="2"/>
  <c r="C237" i="2"/>
  <c r="G236" i="2"/>
  <c r="F236" i="2"/>
  <c r="E236" i="2"/>
  <c r="D236" i="2"/>
  <c r="C236" i="2"/>
  <c r="G235" i="2"/>
  <c r="F235" i="2"/>
  <c r="E235" i="2"/>
  <c r="D235" i="2"/>
  <c r="C235" i="2"/>
  <c r="G234" i="2"/>
  <c r="F234" i="2"/>
  <c r="E234" i="2"/>
  <c r="D234" i="2"/>
  <c r="C234" i="2"/>
  <c r="G233" i="2"/>
  <c r="F233" i="2"/>
  <c r="E233" i="2"/>
  <c r="D233" i="2"/>
  <c r="C233" i="2"/>
  <c r="G232" i="2"/>
  <c r="F232" i="2"/>
  <c r="E232" i="2"/>
  <c r="D232" i="2"/>
  <c r="C232" i="2"/>
  <c r="G231" i="2"/>
  <c r="F231" i="2"/>
  <c r="E231" i="2"/>
  <c r="D231" i="2"/>
  <c r="C231" i="2"/>
  <c r="G230" i="2"/>
  <c r="F230" i="2"/>
  <c r="E230" i="2"/>
  <c r="D230" i="2"/>
  <c r="C230" i="2"/>
  <c r="G229" i="2"/>
  <c r="F229" i="2"/>
  <c r="E229" i="2"/>
  <c r="D229" i="2"/>
  <c r="C229" i="2"/>
  <c r="G228" i="2"/>
  <c r="F228" i="2"/>
  <c r="E228" i="2"/>
  <c r="D228" i="2"/>
  <c r="C228" i="2"/>
  <c r="G227" i="2"/>
  <c r="F227" i="2"/>
  <c r="E227" i="2"/>
  <c r="D227" i="2"/>
  <c r="C227" i="2"/>
  <c r="G226" i="2"/>
  <c r="F226" i="2"/>
  <c r="E226" i="2"/>
  <c r="D226" i="2"/>
  <c r="C226" i="2"/>
  <c r="G225" i="2"/>
  <c r="F225" i="2"/>
  <c r="E225" i="2"/>
  <c r="D225" i="2"/>
  <c r="C225" i="2"/>
  <c r="G224" i="2"/>
  <c r="F224" i="2"/>
  <c r="E224" i="2"/>
  <c r="D224" i="2"/>
  <c r="C224" i="2"/>
  <c r="G223" i="2"/>
  <c r="F223" i="2"/>
  <c r="E223" i="2"/>
  <c r="D223" i="2"/>
  <c r="C223" i="2"/>
  <c r="G222" i="2"/>
  <c r="F222" i="2"/>
  <c r="E222" i="2"/>
  <c r="D222" i="2"/>
  <c r="C222" i="2"/>
  <c r="G221" i="2"/>
  <c r="F221" i="2"/>
  <c r="E221" i="2"/>
  <c r="D221" i="2"/>
  <c r="C221" i="2"/>
  <c r="G220" i="2"/>
  <c r="F220" i="2"/>
  <c r="E220" i="2"/>
  <c r="D220" i="2"/>
  <c r="C220" i="2"/>
  <c r="G219" i="2"/>
  <c r="F219" i="2"/>
  <c r="E219" i="2"/>
  <c r="D219" i="2"/>
  <c r="C219" i="2"/>
  <c r="G218" i="2"/>
  <c r="F218" i="2"/>
  <c r="E218" i="2"/>
  <c r="D218" i="2"/>
  <c r="C218" i="2"/>
  <c r="G217" i="2"/>
  <c r="F217" i="2"/>
  <c r="E217" i="2"/>
  <c r="D217" i="2"/>
  <c r="C217" i="2"/>
  <c r="G216" i="2"/>
  <c r="F216" i="2"/>
  <c r="E216" i="2"/>
  <c r="D216" i="2"/>
  <c r="C216" i="2"/>
  <c r="G215" i="2"/>
  <c r="F215" i="2"/>
  <c r="E215" i="2"/>
  <c r="D215" i="2"/>
  <c r="C215" i="2"/>
  <c r="G214" i="2"/>
  <c r="F214" i="2"/>
  <c r="E214" i="2"/>
  <c r="D214" i="2"/>
  <c r="C214" i="2"/>
  <c r="G213" i="2"/>
  <c r="F213" i="2"/>
  <c r="E213" i="2"/>
  <c r="D213" i="2"/>
  <c r="C213" i="2"/>
  <c r="G212" i="2"/>
  <c r="F212" i="2"/>
  <c r="E212" i="2"/>
  <c r="D212" i="2"/>
  <c r="C212" i="2"/>
  <c r="G211" i="2"/>
  <c r="F211" i="2"/>
  <c r="E211" i="2"/>
  <c r="D211" i="2"/>
  <c r="C211" i="2"/>
  <c r="G210" i="2"/>
  <c r="F210" i="2"/>
  <c r="E210" i="2"/>
  <c r="D210" i="2"/>
  <c r="C210" i="2"/>
  <c r="G209" i="2"/>
  <c r="F209" i="2"/>
  <c r="E209" i="2"/>
  <c r="D209" i="2"/>
  <c r="C209" i="2"/>
  <c r="G208" i="2"/>
  <c r="F208" i="2"/>
  <c r="E208" i="2"/>
  <c r="D208" i="2"/>
  <c r="C208" i="2"/>
  <c r="G207" i="2"/>
  <c r="F207" i="2"/>
  <c r="E207" i="2"/>
  <c r="D207" i="2"/>
  <c r="C207" i="2"/>
  <c r="G206" i="2"/>
  <c r="F206" i="2"/>
  <c r="E206" i="2"/>
  <c r="D206" i="2"/>
  <c r="C206" i="2"/>
  <c r="G205" i="2"/>
  <c r="F205" i="2"/>
  <c r="E205" i="2"/>
  <c r="D205" i="2"/>
  <c r="C205" i="2"/>
  <c r="G204" i="2"/>
  <c r="F204" i="2"/>
  <c r="E204" i="2"/>
  <c r="D204" i="2"/>
  <c r="C204" i="2"/>
  <c r="G203" i="2"/>
  <c r="F203" i="2"/>
  <c r="E203" i="2"/>
  <c r="D203" i="2"/>
  <c r="C203" i="2"/>
  <c r="G202" i="2"/>
  <c r="F202" i="2"/>
  <c r="E202" i="2"/>
  <c r="D202" i="2"/>
  <c r="C202" i="2"/>
  <c r="G201" i="2"/>
  <c r="F201" i="2"/>
  <c r="E201" i="2"/>
  <c r="D201" i="2"/>
  <c r="C201" i="2"/>
  <c r="G200" i="2"/>
  <c r="F200" i="2"/>
  <c r="E200" i="2"/>
  <c r="D200" i="2"/>
  <c r="C200" i="2"/>
  <c r="G199" i="2"/>
  <c r="F199" i="2"/>
  <c r="E199" i="2"/>
  <c r="D199" i="2"/>
  <c r="C199" i="2"/>
  <c r="G198" i="2"/>
  <c r="F198" i="2"/>
  <c r="E198" i="2"/>
  <c r="D198" i="2"/>
  <c r="C198" i="2"/>
  <c r="G197" i="2"/>
  <c r="F197" i="2"/>
  <c r="E197" i="2"/>
  <c r="D197" i="2"/>
  <c r="C197" i="2"/>
  <c r="G196" i="2"/>
  <c r="F196" i="2"/>
  <c r="E196" i="2"/>
  <c r="D196" i="2"/>
  <c r="C196" i="2"/>
  <c r="G195" i="2"/>
  <c r="F195" i="2"/>
  <c r="E195" i="2"/>
  <c r="D195" i="2"/>
  <c r="C195" i="2"/>
  <c r="G194" i="2"/>
  <c r="F194" i="2"/>
  <c r="E194" i="2"/>
  <c r="D194" i="2"/>
  <c r="C194" i="2"/>
  <c r="G193" i="2"/>
  <c r="F193" i="2"/>
  <c r="E193" i="2"/>
  <c r="D193" i="2"/>
  <c r="C193" i="2"/>
  <c r="G192" i="2"/>
  <c r="F192" i="2"/>
  <c r="E192" i="2"/>
  <c r="D192" i="2"/>
  <c r="C192" i="2"/>
  <c r="G191" i="2"/>
  <c r="F191" i="2"/>
  <c r="E191" i="2"/>
  <c r="D191" i="2"/>
  <c r="C191" i="2"/>
  <c r="G190" i="2"/>
  <c r="F190" i="2"/>
  <c r="E190" i="2"/>
  <c r="D190" i="2"/>
  <c r="C190" i="2"/>
  <c r="G189" i="2"/>
  <c r="F189" i="2"/>
  <c r="E189" i="2"/>
  <c r="D189" i="2"/>
  <c r="C189" i="2"/>
  <c r="G188" i="2"/>
  <c r="F188" i="2"/>
  <c r="E188" i="2"/>
  <c r="D188" i="2"/>
  <c r="C188" i="2"/>
  <c r="G187" i="2"/>
  <c r="F187" i="2"/>
  <c r="E187" i="2"/>
  <c r="D187" i="2"/>
  <c r="C187" i="2"/>
  <c r="G186" i="2"/>
  <c r="F186" i="2"/>
  <c r="E186" i="2"/>
  <c r="D186" i="2"/>
  <c r="C186" i="2"/>
  <c r="G185" i="2"/>
  <c r="F185" i="2"/>
  <c r="E185" i="2"/>
  <c r="D185" i="2"/>
  <c r="C185" i="2"/>
  <c r="G184" i="2"/>
  <c r="F184" i="2"/>
  <c r="E184" i="2"/>
  <c r="D184" i="2"/>
  <c r="C184" i="2"/>
  <c r="G183" i="2"/>
  <c r="F183" i="2"/>
  <c r="E183" i="2"/>
  <c r="D183" i="2"/>
  <c r="C183" i="2"/>
  <c r="G182" i="2"/>
  <c r="F182" i="2"/>
  <c r="E182" i="2"/>
  <c r="D182" i="2"/>
  <c r="C182" i="2"/>
  <c r="G181" i="2"/>
  <c r="F181" i="2"/>
  <c r="E181" i="2"/>
  <c r="D181" i="2"/>
  <c r="C181" i="2"/>
  <c r="G180" i="2"/>
  <c r="F180" i="2"/>
  <c r="E180" i="2"/>
  <c r="D180" i="2"/>
  <c r="C180" i="2"/>
  <c r="G179" i="2"/>
  <c r="F179" i="2"/>
  <c r="E179" i="2"/>
  <c r="D179" i="2"/>
  <c r="C179" i="2"/>
  <c r="G178" i="2"/>
  <c r="F178" i="2"/>
  <c r="E178" i="2"/>
  <c r="D178" i="2"/>
  <c r="C178" i="2"/>
  <c r="G177" i="2"/>
  <c r="F177" i="2"/>
  <c r="E177" i="2"/>
  <c r="D177" i="2"/>
  <c r="C177" i="2"/>
  <c r="G176" i="2"/>
  <c r="F176" i="2"/>
  <c r="E176" i="2"/>
  <c r="D176" i="2"/>
  <c r="C176" i="2"/>
  <c r="G175" i="2"/>
  <c r="F175" i="2"/>
  <c r="E175" i="2"/>
  <c r="D175" i="2"/>
  <c r="C175" i="2"/>
  <c r="G174" i="2"/>
  <c r="F174" i="2"/>
  <c r="E174" i="2"/>
  <c r="D174" i="2"/>
  <c r="C174" i="2"/>
  <c r="G173" i="2"/>
  <c r="F173" i="2"/>
  <c r="E173" i="2"/>
  <c r="D173" i="2"/>
  <c r="C173" i="2"/>
  <c r="G172" i="2"/>
  <c r="F172" i="2"/>
  <c r="E172" i="2"/>
  <c r="D172" i="2"/>
  <c r="C172" i="2"/>
  <c r="G171" i="2"/>
  <c r="F171" i="2"/>
  <c r="E171" i="2"/>
  <c r="D171" i="2"/>
  <c r="C171" i="2"/>
  <c r="G170" i="2"/>
  <c r="F170" i="2"/>
  <c r="E170" i="2"/>
  <c r="D170" i="2"/>
  <c r="C170" i="2"/>
  <c r="G169" i="2"/>
  <c r="F169" i="2"/>
  <c r="E169" i="2"/>
  <c r="D169" i="2"/>
  <c r="C169" i="2"/>
  <c r="G168" i="2"/>
  <c r="F168" i="2"/>
  <c r="E168" i="2"/>
  <c r="D168" i="2"/>
  <c r="C168" i="2"/>
  <c r="G167" i="2"/>
  <c r="F167" i="2"/>
  <c r="E167" i="2"/>
  <c r="D167" i="2"/>
  <c r="C167" i="2"/>
  <c r="G166" i="2"/>
  <c r="F166" i="2"/>
  <c r="E166" i="2"/>
  <c r="D166" i="2"/>
  <c r="C166" i="2"/>
  <c r="G165" i="2"/>
  <c r="F165" i="2"/>
  <c r="E165" i="2"/>
  <c r="D165" i="2"/>
  <c r="C165" i="2"/>
  <c r="G164" i="2"/>
  <c r="F164" i="2"/>
  <c r="E164" i="2"/>
  <c r="D164" i="2"/>
  <c r="C164" i="2"/>
  <c r="G163" i="2"/>
  <c r="F163" i="2"/>
  <c r="E163" i="2"/>
  <c r="D163" i="2"/>
  <c r="C163" i="2"/>
  <c r="G162" i="2"/>
  <c r="F162" i="2"/>
  <c r="E162" i="2"/>
  <c r="D162" i="2"/>
  <c r="C162" i="2"/>
  <c r="G161" i="2"/>
  <c r="F161" i="2"/>
  <c r="E161" i="2"/>
  <c r="D161" i="2"/>
  <c r="C161" i="2"/>
  <c r="G160" i="2"/>
  <c r="F160" i="2"/>
  <c r="E160" i="2"/>
  <c r="D160" i="2"/>
  <c r="C160" i="2"/>
  <c r="G159" i="2"/>
  <c r="F159" i="2"/>
  <c r="E159" i="2"/>
  <c r="D159" i="2"/>
  <c r="C159" i="2"/>
  <c r="G158" i="2"/>
  <c r="F158" i="2"/>
  <c r="E158" i="2"/>
  <c r="D158" i="2"/>
  <c r="C158" i="2"/>
  <c r="G157" i="2"/>
  <c r="F157" i="2"/>
  <c r="E157" i="2"/>
  <c r="D157" i="2"/>
  <c r="C157" i="2"/>
  <c r="G156" i="2"/>
  <c r="F156" i="2"/>
  <c r="E156" i="2"/>
  <c r="D156" i="2"/>
  <c r="C156" i="2"/>
  <c r="G155" i="2"/>
  <c r="F155" i="2"/>
  <c r="E155" i="2"/>
  <c r="D155" i="2"/>
  <c r="C155" i="2"/>
  <c r="G154" i="2"/>
  <c r="F154" i="2"/>
  <c r="E154" i="2"/>
  <c r="D154" i="2"/>
  <c r="C154" i="2"/>
  <c r="G153" i="2"/>
  <c r="F153" i="2"/>
  <c r="E153" i="2"/>
  <c r="D153" i="2"/>
  <c r="C153" i="2"/>
  <c r="G152" i="2"/>
  <c r="F152" i="2"/>
  <c r="E152" i="2"/>
  <c r="D152" i="2"/>
  <c r="C152" i="2"/>
  <c r="G151" i="2"/>
  <c r="F151" i="2"/>
  <c r="E151" i="2"/>
  <c r="D151" i="2"/>
  <c r="C151" i="2"/>
  <c r="G150" i="2"/>
  <c r="F150" i="2"/>
  <c r="E150" i="2"/>
  <c r="D150" i="2"/>
  <c r="C150" i="2"/>
  <c r="G149" i="2"/>
  <c r="F149" i="2"/>
  <c r="E149" i="2"/>
  <c r="D149" i="2"/>
  <c r="C149" i="2"/>
  <c r="G148" i="2"/>
  <c r="F148" i="2"/>
  <c r="E148" i="2"/>
  <c r="D148" i="2"/>
  <c r="C148" i="2"/>
  <c r="G147" i="2"/>
  <c r="F147" i="2"/>
  <c r="E147" i="2"/>
  <c r="D147" i="2"/>
  <c r="C147" i="2"/>
  <c r="G146" i="2"/>
  <c r="F146" i="2"/>
  <c r="E146" i="2"/>
  <c r="D146" i="2"/>
  <c r="C146" i="2"/>
  <c r="G145" i="2"/>
  <c r="F145" i="2"/>
  <c r="E145" i="2"/>
  <c r="D145" i="2"/>
  <c r="C145" i="2"/>
  <c r="G144" i="2"/>
  <c r="F144" i="2"/>
  <c r="E144" i="2"/>
  <c r="D144" i="2"/>
  <c r="C144" i="2"/>
  <c r="G143" i="2"/>
  <c r="F143" i="2"/>
  <c r="E143" i="2"/>
  <c r="D143" i="2"/>
  <c r="C143" i="2"/>
  <c r="G142" i="2"/>
  <c r="F142" i="2"/>
  <c r="E142" i="2"/>
  <c r="D142" i="2"/>
  <c r="C142" i="2"/>
  <c r="G141" i="2"/>
  <c r="F141" i="2"/>
  <c r="E141" i="2"/>
  <c r="D141" i="2"/>
  <c r="C141" i="2"/>
  <c r="G140" i="2"/>
  <c r="F140" i="2"/>
  <c r="E140" i="2"/>
  <c r="D140" i="2"/>
  <c r="C140" i="2"/>
  <c r="G139" i="2"/>
  <c r="F139" i="2"/>
  <c r="E139" i="2"/>
  <c r="D139" i="2"/>
  <c r="C139" i="2"/>
  <c r="G138" i="2"/>
  <c r="F138" i="2"/>
  <c r="E138" i="2"/>
  <c r="D138" i="2"/>
  <c r="C138" i="2"/>
  <c r="G137" i="2"/>
  <c r="F137" i="2"/>
  <c r="E137" i="2"/>
  <c r="D137" i="2"/>
  <c r="C137" i="2"/>
  <c r="G136" i="2"/>
  <c r="F136" i="2"/>
  <c r="E136" i="2"/>
  <c r="D136" i="2"/>
  <c r="C136" i="2"/>
  <c r="G135" i="2"/>
  <c r="F135" i="2"/>
  <c r="E135" i="2"/>
  <c r="D135" i="2"/>
  <c r="C135" i="2"/>
  <c r="G134" i="2"/>
  <c r="F134" i="2"/>
  <c r="E134" i="2"/>
  <c r="D134" i="2"/>
  <c r="C134" i="2"/>
  <c r="G133" i="2"/>
  <c r="F133" i="2"/>
  <c r="E133" i="2"/>
  <c r="D133" i="2"/>
  <c r="C133" i="2"/>
  <c r="G132" i="2"/>
  <c r="F132" i="2"/>
  <c r="E132" i="2"/>
  <c r="D132" i="2"/>
  <c r="C132" i="2"/>
  <c r="G131" i="2"/>
  <c r="F131" i="2"/>
  <c r="E131" i="2"/>
  <c r="D131" i="2"/>
  <c r="C131" i="2"/>
  <c r="G130" i="2"/>
  <c r="F130" i="2"/>
  <c r="E130" i="2"/>
  <c r="D130" i="2"/>
  <c r="C130" i="2"/>
  <c r="G129" i="2"/>
  <c r="F129" i="2"/>
  <c r="E129" i="2"/>
  <c r="D129" i="2"/>
  <c r="C129" i="2"/>
  <c r="G128" i="2"/>
  <c r="F128" i="2"/>
  <c r="E128" i="2"/>
  <c r="D128" i="2"/>
  <c r="C128" i="2"/>
  <c r="G127" i="2"/>
  <c r="F127" i="2"/>
  <c r="E127" i="2"/>
  <c r="D127" i="2"/>
  <c r="C127" i="2"/>
  <c r="G126" i="2"/>
  <c r="F126" i="2"/>
  <c r="E126" i="2"/>
  <c r="D126" i="2"/>
  <c r="C126" i="2"/>
  <c r="G125" i="2"/>
  <c r="F125" i="2"/>
  <c r="E125" i="2"/>
  <c r="D125" i="2"/>
  <c r="C125" i="2"/>
  <c r="G124" i="2"/>
  <c r="F124" i="2"/>
  <c r="E124" i="2"/>
  <c r="D124" i="2"/>
  <c r="C124" i="2"/>
  <c r="G123" i="2"/>
  <c r="F123" i="2"/>
  <c r="E123" i="2"/>
  <c r="D123" i="2"/>
  <c r="C123" i="2"/>
  <c r="G122" i="2"/>
  <c r="F122" i="2"/>
  <c r="E122" i="2"/>
  <c r="D122" i="2"/>
  <c r="C122" i="2"/>
  <c r="G121" i="2"/>
  <c r="F121" i="2"/>
  <c r="E121" i="2"/>
  <c r="D121" i="2"/>
  <c r="C121" i="2"/>
  <c r="G120" i="2"/>
  <c r="F120" i="2"/>
  <c r="E120" i="2"/>
  <c r="D120" i="2"/>
  <c r="C120" i="2"/>
  <c r="G119" i="2"/>
  <c r="F119" i="2"/>
  <c r="E119" i="2"/>
  <c r="D119" i="2"/>
  <c r="C119" i="2"/>
  <c r="G118" i="2"/>
  <c r="F118" i="2"/>
  <c r="E118" i="2"/>
  <c r="D118" i="2"/>
  <c r="C118" i="2"/>
  <c r="G117" i="2"/>
  <c r="F117" i="2"/>
  <c r="E117" i="2"/>
  <c r="D117" i="2"/>
  <c r="C117" i="2"/>
  <c r="G116" i="2"/>
  <c r="F116" i="2"/>
  <c r="E116" i="2"/>
  <c r="D116" i="2"/>
  <c r="C116" i="2"/>
  <c r="G115" i="2"/>
  <c r="F115" i="2"/>
  <c r="E115" i="2"/>
  <c r="D115" i="2"/>
  <c r="C115" i="2"/>
  <c r="G114" i="2"/>
  <c r="F114" i="2"/>
  <c r="E114" i="2"/>
  <c r="D114" i="2"/>
  <c r="C114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3" i="2"/>
  <c r="F93" i="2"/>
  <c r="E93" i="2"/>
  <c r="D93" i="2"/>
  <c r="C93" i="2"/>
  <c r="D2" i="2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G6" i="3" l="1"/>
  <c r="G7" i="3" s="1"/>
  <c r="G13" i="3"/>
  <c r="G19" i="3"/>
  <c r="D3" i="2"/>
  <c r="H3" i="2" l="1"/>
  <c r="G14" i="3"/>
  <c r="G15" i="3" s="1"/>
  <c r="G16" i="3" s="1"/>
  <c r="G20" i="3"/>
  <c r="G21" i="3" s="1"/>
  <c r="C2" i="2"/>
  <c r="H2" i="2"/>
  <c r="E2" i="2" s="1"/>
  <c r="H4" i="2"/>
  <c r="F3" i="3" s="1"/>
  <c r="H7" i="3" s="1"/>
  <c r="G8" i="3"/>
  <c r="C3" i="2"/>
  <c r="D4" i="2"/>
  <c r="E3" i="2" l="1"/>
  <c r="F3" i="2"/>
  <c r="G3" i="2" s="1"/>
  <c r="F2" i="2"/>
  <c r="H16" i="3"/>
  <c r="E6" i="3"/>
  <c r="E9" i="3"/>
  <c r="H15" i="3"/>
  <c r="E7" i="3"/>
  <c r="E8" i="3"/>
  <c r="E10" i="3"/>
  <c r="H6" i="3"/>
  <c r="G9" i="3"/>
  <c r="H8" i="3"/>
  <c r="E4" i="2"/>
  <c r="D5" i="2"/>
  <c r="C4" i="2"/>
  <c r="F4" i="2" s="1"/>
  <c r="G10" i="3" l="1"/>
  <c r="H10" i="3" s="1"/>
  <c r="H9" i="3"/>
  <c r="D6" i="2"/>
  <c r="E5" i="2"/>
  <c r="C5" i="2"/>
  <c r="F5" i="2" s="1"/>
  <c r="G4" i="2"/>
  <c r="G5" i="2" l="1"/>
  <c r="C6" i="2"/>
  <c r="F6" i="2" s="1"/>
  <c r="D7" i="2"/>
  <c r="E6" i="2"/>
  <c r="G6" i="2" l="1"/>
  <c r="E7" i="2"/>
  <c r="C7" i="2"/>
  <c r="F7" i="2" s="1"/>
  <c r="D8" i="2"/>
  <c r="E8" i="2" l="1"/>
  <c r="D9" i="2"/>
  <c r="C8" i="2"/>
  <c r="F8" i="2" s="1"/>
  <c r="G7" i="2"/>
  <c r="D10" i="2" l="1"/>
  <c r="E9" i="2"/>
  <c r="C9" i="2"/>
  <c r="F9" i="2" s="1"/>
  <c r="G8" i="2"/>
  <c r="G9" i="2" l="1"/>
  <c r="E10" i="2"/>
  <c r="C10" i="2"/>
  <c r="F10" i="2" s="1"/>
  <c r="D11" i="2"/>
  <c r="C11" i="2" l="1"/>
  <c r="F11" i="2" s="1"/>
  <c r="D12" i="2"/>
  <c r="E11" i="2"/>
  <c r="G10" i="2"/>
  <c r="G11" i="2" l="1"/>
  <c r="E12" i="2"/>
  <c r="C12" i="2"/>
  <c r="F12" i="2" s="1"/>
  <c r="D13" i="2"/>
  <c r="E13" i="2" l="1"/>
  <c r="C13" i="2"/>
  <c r="F13" i="2" s="1"/>
  <c r="D14" i="2"/>
  <c r="G12" i="2"/>
  <c r="E14" i="2" l="1"/>
  <c r="C14" i="2"/>
  <c r="F14" i="2" s="1"/>
  <c r="D15" i="2"/>
  <c r="G13" i="2"/>
  <c r="C15" i="2" l="1"/>
  <c r="F15" i="2" s="1"/>
  <c r="D16" i="2"/>
  <c r="E15" i="2"/>
  <c r="G14" i="2"/>
  <c r="G15" i="2" l="1"/>
  <c r="E16" i="2"/>
  <c r="C16" i="2"/>
  <c r="F16" i="2" s="1"/>
  <c r="D17" i="2"/>
  <c r="G16" i="2" l="1"/>
  <c r="E17" i="2"/>
  <c r="C17" i="2"/>
  <c r="F17" i="2" s="1"/>
  <c r="D18" i="2"/>
  <c r="E18" i="2" l="1"/>
  <c r="C18" i="2"/>
  <c r="F18" i="2" s="1"/>
  <c r="D19" i="2"/>
  <c r="G17" i="2"/>
  <c r="G18" i="2" l="1"/>
  <c r="C19" i="2"/>
  <c r="F19" i="2" s="1"/>
  <c r="D20" i="2"/>
  <c r="E19" i="2"/>
  <c r="G19" i="2" l="1"/>
  <c r="E20" i="2"/>
  <c r="C20" i="2"/>
  <c r="F20" i="2" s="1"/>
  <c r="D21" i="2"/>
  <c r="E21" i="2" l="1"/>
  <c r="C21" i="2"/>
  <c r="F21" i="2" s="1"/>
  <c r="D22" i="2"/>
  <c r="G20" i="2"/>
  <c r="E22" i="2" l="1"/>
  <c r="C22" i="2"/>
  <c r="F22" i="2" s="1"/>
  <c r="D23" i="2"/>
  <c r="G21" i="2"/>
  <c r="G22" i="2" l="1"/>
  <c r="C23" i="2"/>
  <c r="F23" i="2" s="1"/>
  <c r="D24" i="2"/>
  <c r="E23" i="2"/>
  <c r="G23" i="2" l="1"/>
  <c r="E24" i="2"/>
  <c r="C24" i="2"/>
  <c r="F24" i="2" s="1"/>
  <c r="D25" i="2"/>
  <c r="E25" i="2" l="1"/>
  <c r="C25" i="2"/>
  <c r="F25" i="2" s="1"/>
  <c r="D26" i="2"/>
  <c r="G24" i="2"/>
  <c r="E26" i="2" l="1"/>
  <c r="C26" i="2"/>
  <c r="F26" i="2" s="1"/>
  <c r="D27" i="2"/>
  <c r="G25" i="2"/>
  <c r="C27" i="2" l="1"/>
  <c r="F27" i="2" s="1"/>
  <c r="D28" i="2"/>
  <c r="E27" i="2"/>
  <c r="G26" i="2"/>
  <c r="E28" i="2" l="1"/>
  <c r="C28" i="2"/>
  <c r="F28" i="2" s="1"/>
  <c r="D29" i="2"/>
  <c r="G27" i="2"/>
  <c r="G28" i="2" l="1"/>
  <c r="E29" i="2"/>
  <c r="C29" i="2"/>
  <c r="F29" i="2" s="1"/>
  <c r="D30" i="2"/>
  <c r="E30" i="2" l="1"/>
  <c r="C30" i="2"/>
  <c r="F30" i="2" s="1"/>
  <c r="D31" i="2"/>
  <c r="G29" i="2"/>
  <c r="C31" i="2" l="1"/>
  <c r="F31" i="2" s="1"/>
  <c r="D32" i="2"/>
  <c r="E31" i="2"/>
  <c r="G30" i="2"/>
  <c r="G31" i="2" l="1"/>
  <c r="E32" i="2"/>
  <c r="C32" i="2"/>
  <c r="F32" i="2" s="1"/>
  <c r="D33" i="2"/>
  <c r="E33" i="2" l="1"/>
  <c r="C33" i="2"/>
  <c r="F33" i="2" s="1"/>
  <c r="D34" i="2"/>
  <c r="G32" i="2"/>
  <c r="E34" i="2" l="1"/>
  <c r="C34" i="2"/>
  <c r="F34" i="2" s="1"/>
  <c r="D35" i="2"/>
  <c r="G33" i="2"/>
  <c r="C35" i="2" l="1"/>
  <c r="F35" i="2" s="1"/>
  <c r="D36" i="2"/>
  <c r="E35" i="2"/>
  <c r="G34" i="2"/>
  <c r="G35" i="2" l="1"/>
  <c r="E36" i="2"/>
  <c r="C36" i="2"/>
  <c r="F36" i="2" s="1"/>
  <c r="D37" i="2"/>
  <c r="G36" i="2" l="1"/>
  <c r="E37" i="2"/>
  <c r="C37" i="2"/>
  <c r="F37" i="2" s="1"/>
  <c r="D38" i="2"/>
  <c r="E38" i="2" l="1"/>
  <c r="C38" i="2"/>
  <c r="F38" i="2" s="1"/>
  <c r="D39" i="2"/>
  <c r="G37" i="2"/>
  <c r="C39" i="2" l="1"/>
  <c r="F39" i="2" s="1"/>
  <c r="D40" i="2"/>
  <c r="E39" i="2"/>
  <c r="G38" i="2"/>
  <c r="E40" i="2" l="1"/>
  <c r="C40" i="2"/>
  <c r="F40" i="2" s="1"/>
  <c r="D41" i="2"/>
  <c r="G39" i="2"/>
  <c r="E41" i="2" l="1"/>
  <c r="C41" i="2"/>
  <c r="F41" i="2" s="1"/>
  <c r="D42" i="2"/>
  <c r="G40" i="2"/>
  <c r="G41" i="2" l="1"/>
  <c r="E42" i="2"/>
  <c r="C42" i="2"/>
  <c r="F42" i="2" s="1"/>
  <c r="D43" i="2"/>
  <c r="C43" i="2" l="1"/>
  <c r="F43" i="2" s="1"/>
  <c r="D44" i="2"/>
  <c r="E43" i="2"/>
  <c r="G42" i="2"/>
  <c r="G43" i="2" l="1"/>
  <c r="E44" i="2"/>
  <c r="C44" i="2"/>
  <c r="F44" i="2" s="1"/>
  <c r="D45" i="2"/>
  <c r="E45" i="2" l="1"/>
  <c r="C45" i="2"/>
  <c r="F45" i="2" s="1"/>
  <c r="D46" i="2"/>
  <c r="G44" i="2"/>
  <c r="G45" i="2" l="1"/>
  <c r="E46" i="2"/>
  <c r="C46" i="2"/>
  <c r="F46" i="2" s="1"/>
  <c r="D47" i="2"/>
  <c r="G46" i="2" l="1"/>
  <c r="C47" i="2"/>
  <c r="F47" i="2" s="1"/>
  <c r="D48" i="2"/>
  <c r="E47" i="2"/>
  <c r="G47" i="2" l="1"/>
  <c r="E48" i="2"/>
  <c r="D49" i="2"/>
  <c r="C48" i="2"/>
  <c r="F48" i="2" s="1"/>
  <c r="E49" i="2" l="1"/>
  <c r="C49" i="2"/>
  <c r="F49" i="2" s="1"/>
  <c r="D50" i="2"/>
  <c r="G48" i="2"/>
  <c r="G49" i="2" l="1"/>
  <c r="E50" i="2"/>
  <c r="C50" i="2"/>
  <c r="F50" i="2" s="1"/>
  <c r="D51" i="2"/>
  <c r="G50" i="2" l="1"/>
  <c r="C51" i="2"/>
  <c r="F51" i="2" s="1"/>
  <c r="D52" i="2"/>
  <c r="E51" i="2"/>
  <c r="G51" i="2" l="1"/>
  <c r="E52" i="2"/>
  <c r="C52" i="2"/>
  <c r="F52" i="2" s="1"/>
  <c r="D53" i="2"/>
  <c r="E53" i="2" l="1"/>
  <c r="C53" i="2"/>
  <c r="F53" i="2" s="1"/>
  <c r="D54" i="2"/>
  <c r="G52" i="2"/>
  <c r="E54" i="2" l="1"/>
  <c r="C54" i="2"/>
  <c r="F54" i="2" s="1"/>
  <c r="D55" i="2"/>
  <c r="G53" i="2"/>
  <c r="C55" i="2" l="1"/>
  <c r="F55" i="2" s="1"/>
  <c r="D56" i="2"/>
  <c r="E55" i="2"/>
  <c r="G54" i="2"/>
  <c r="G55" i="2" l="1"/>
  <c r="E56" i="2"/>
  <c r="C56" i="2"/>
  <c r="F56" i="2" s="1"/>
  <c r="D57" i="2"/>
  <c r="E57" i="2" l="1"/>
  <c r="C57" i="2"/>
  <c r="F57" i="2" s="1"/>
  <c r="D58" i="2"/>
  <c r="G56" i="2"/>
  <c r="E58" i="2" l="1"/>
  <c r="C58" i="2"/>
  <c r="F58" i="2" s="1"/>
  <c r="D59" i="2"/>
  <c r="G57" i="2"/>
  <c r="C59" i="2" l="1"/>
  <c r="F59" i="2" s="1"/>
  <c r="D60" i="2"/>
  <c r="E59" i="2"/>
  <c r="G58" i="2"/>
  <c r="G59" i="2" l="1"/>
  <c r="E60" i="2"/>
  <c r="D61" i="2"/>
  <c r="C60" i="2"/>
  <c r="F60" i="2" s="1"/>
  <c r="E61" i="2" l="1"/>
  <c r="C61" i="2"/>
  <c r="F61" i="2" s="1"/>
  <c r="D62" i="2"/>
  <c r="G60" i="2"/>
  <c r="G61" i="2" l="1"/>
  <c r="E62" i="2"/>
  <c r="C62" i="2"/>
  <c r="F62" i="2" s="1"/>
  <c r="D63" i="2"/>
  <c r="C63" i="2" l="1"/>
  <c r="F63" i="2" s="1"/>
  <c r="D64" i="2"/>
  <c r="E63" i="2"/>
  <c r="G62" i="2"/>
  <c r="G63" i="2" l="1"/>
  <c r="E64" i="2"/>
  <c r="C64" i="2"/>
  <c r="F64" i="2" s="1"/>
  <c r="D65" i="2"/>
  <c r="E65" i="2" l="1"/>
  <c r="C65" i="2"/>
  <c r="F65" i="2" s="1"/>
  <c r="D66" i="2"/>
  <c r="G64" i="2"/>
  <c r="E66" i="2" l="1"/>
  <c r="C66" i="2"/>
  <c r="F66" i="2" s="1"/>
  <c r="D67" i="2"/>
  <c r="G65" i="2"/>
  <c r="C67" i="2" l="1"/>
  <c r="F67" i="2" s="1"/>
  <c r="D68" i="2"/>
  <c r="E67" i="2"/>
  <c r="G66" i="2"/>
  <c r="G67" i="2" l="1"/>
  <c r="E68" i="2"/>
  <c r="C68" i="2"/>
  <c r="F68" i="2" s="1"/>
  <c r="D69" i="2"/>
  <c r="E69" i="2" l="1"/>
  <c r="C69" i="2"/>
  <c r="F69" i="2" s="1"/>
  <c r="D70" i="2"/>
  <c r="G68" i="2"/>
  <c r="E70" i="2" l="1"/>
  <c r="C70" i="2"/>
  <c r="F70" i="2" s="1"/>
  <c r="D71" i="2"/>
  <c r="G69" i="2"/>
  <c r="C71" i="2" l="1"/>
  <c r="F71" i="2" s="1"/>
  <c r="D72" i="2"/>
  <c r="E71" i="2"/>
  <c r="G70" i="2"/>
  <c r="G71" i="2" l="1"/>
  <c r="E72" i="2"/>
  <c r="C72" i="2"/>
  <c r="F72" i="2" s="1"/>
  <c r="D73" i="2"/>
  <c r="G72" i="2" l="1"/>
  <c r="E73" i="2"/>
  <c r="C73" i="2"/>
  <c r="F73" i="2" s="1"/>
  <c r="D74" i="2"/>
  <c r="E74" i="2" l="1"/>
  <c r="C74" i="2"/>
  <c r="F74" i="2" s="1"/>
  <c r="D75" i="2"/>
  <c r="G73" i="2"/>
  <c r="C75" i="2" l="1"/>
  <c r="F75" i="2" s="1"/>
  <c r="D76" i="2"/>
  <c r="E75" i="2"/>
  <c r="G74" i="2"/>
  <c r="G75" i="2" l="1"/>
  <c r="E76" i="2"/>
  <c r="C76" i="2"/>
  <c r="F76" i="2" s="1"/>
  <c r="D77" i="2"/>
  <c r="E77" i="2" l="1"/>
  <c r="C77" i="2"/>
  <c r="F77" i="2" s="1"/>
  <c r="D78" i="2"/>
  <c r="G76" i="2"/>
  <c r="E78" i="2" l="1"/>
  <c r="C78" i="2"/>
  <c r="F78" i="2" s="1"/>
  <c r="D79" i="2"/>
  <c r="G77" i="2"/>
  <c r="C79" i="2" l="1"/>
  <c r="F79" i="2" s="1"/>
  <c r="D80" i="2"/>
  <c r="E79" i="2"/>
  <c r="G78" i="2"/>
  <c r="G79" i="2" l="1"/>
  <c r="E80" i="2"/>
  <c r="C80" i="2"/>
  <c r="F80" i="2" s="1"/>
  <c r="D81" i="2"/>
  <c r="E81" i="2" l="1"/>
  <c r="C81" i="2"/>
  <c r="F81" i="2" s="1"/>
  <c r="D82" i="2"/>
  <c r="G80" i="2"/>
  <c r="E82" i="2" l="1"/>
  <c r="C82" i="2"/>
  <c r="F82" i="2" s="1"/>
  <c r="D83" i="2"/>
  <c r="G81" i="2"/>
  <c r="C83" i="2" l="1"/>
  <c r="F83" i="2" s="1"/>
  <c r="D84" i="2"/>
  <c r="E83" i="2"/>
  <c r="G82" i="2"/>
  <c r="G83" i="2" l="1"/>
  <c r="E84" i="2"/>
  <c r="C84" i="2"/>
  <c r="F84" i="2" s="1"/>
  <c r="D85" i="2"/>
  <c r="E85" i="2" l="1"/>
  <c r="C85" i="2"/>
  <c r="F85" i="2" s="1"/>
  <c r="D86" i="2"/>
  <c r="G84" i="2"/>
  <c r="E86" i="2" l="1"/>
  <c r="C86" i="2"/>
  <c r="F86" i="2" s="1"/>
  <c r="D87" i="2"/>
  <c r="G85" i="2"/>
  <c r="C87" i="2" l="1"/>
  <c r="F87" i="2" s="1"/>
  <c r="D88" i="2"/>
  <c r="E87" i="2"/>
  <c r="G86" i="2"/>
  <c r="G87" i="2" l="1"/>
  <c r="E88" i="2"/>
  <c r="C88" i="2"/>
  <c r="F88" i="2" s="1"/>
  <c r="D89" i="2"/>
  <c r="E89" i="2" l="1"/>
  <c r="C89" i="2"/>
  <c r="F89" i="2" s="1"/>
  <c r="D90" i="2"/>
  <c r="G88" i="2"/>
  <c r="E90" i="2" l="1"/>
  <c r="C90" i="2"/>
  <c r="F90" i="2" s="1"/>
  <c r="D91" i="2"/>
  <c r="D92" i="2" s="1"/>
  <c r="G89" i="2"/>
  <c r="E92" i="2" l="1"/>
  <c r="C92" i="2"/>
  <c r="F92" i="2" s="1"/>
  <c r="C91" i="2"/>
  <c r="F91" i="2" s="1"/>
  <c r="E91" i="2"/>
  <c r="H8" i="2"/>
  <c r="G90" i="2"/>
  <c r="G92" i="2" l="1"/>
  <c r="G91" i="2"/>
  <c r="H7" i="2" s="1"/>
  <c r="H9" i="2" s="1"/>
  <c r="D1" i="3" l="1"/>
  <c r="AG120" i="4"/>
  <c r="B120" i="4"/>
  <c r="AG119" i="4"/>
  <c r="B119" i="4"/>
  <c r="AG118" i="4"/>
  <c r="B118" i="4"/>
  <c r="AJ113" i="4"/>
  <c r="AI110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U119" i="4" l="1"/>
  <c r="H118" i="4"/>
  <c r="P118" i="4"/>
  <c r="J119" i="4"/>
  <c r="R119" i="4"/>
  <c r="Z119" i="4"/>
  <c r="D120" i="4"/>
  <c r="L120" i="4"/>
  <c r="T120" i="4"/>
  <c r="AB120" i="4"/>
  <c r="I118" i="4"/>
  <c r="Q118" i="4"/>
  <c r="C119" i="4"/>
  <c r="K119" i="4"/>
  <c r="S119" i="4"/>
  <c r="AA119" i="4"/>
  <c r="E120" i="4"/>
  <c r="M120" i="4"/>
  <c r="U120" i="4"/>
  <c r="AC120" i="4"/>
  <c r="Y118" i="4"/>
  <c r="E118" i="4"/>
  <c r="G119" i="4"/>
  <c r="AE119" i="4"/>
  <c r="Y120" i="4"/>
  <c r="F118" i="4"/>
  <c r="N118" i="4"/>
  <c r="V118" i="4"/>
  <c r="AD118" i="4"/>
  <c r="J120" i="4"/>
  <c r="M118" i="4"/>
  <c r="O119" i="4"/>
  <c r="I120" i="4"/>
  <c r="O118" i="4"/>
  <c r="W118" i="4"/>
  <c r="I119" i="4"/>
  <c r="Q119" i="4"/>
  <c r="Y119" i="4"/>
  <c r="C120" i="4"/>
  <c r="K120" i="4"/>
  <c r="S120" i="4"/>
  <c r="AA120" i="4"/>
  <c r="AC119" i="4"/>
  <c r="D119" i="4"/>
  <c r="L119" i="4"/>
  <c r="T119" i="4"/>
  <c r="AB119" i="4"/>
  <c r="C118" i="4"/>
  <c r="K118" i="4"/>
  <c r="S118" i="4"/>
  <c r="E119" i="4"/>
  <c r="G120" i="4"/>
  <c r="W120" i="4"/>
  <c r="AA118" i="4"/>
  <c r="M119" i="4"/>
  <c r="O120" i="4"/>
  <c r="AE120" i="4"/>
  <c r="G118" i="4"/>
  <c r="R120" i="4"/>
  <c r="X118" i="4"/>
  <c r="AF118" i="4"/>
  <c r="U118" i="4"/>
  <c r="AC118" i="4"/>
  <c r="W119" i="4"/>
  <c r="Q120" i="4"/>
  <c r="AE118" i="4"/>
  <c r="Z120" i="4"/>
  <c r="D118" i="4"/>
  <c r="L118" i="4"/>
  <c r="T118" i="4"/>
  <c r="AB118" i="4"/>
  <c r="F119" i="4"/>
  <c r="N119" i="4"/>
  <c r="V119" i="4"/>
  <c r="AD119" i="4"/>
  <c r="H120" i="4"/>
  <c r="P120" i="4"/>
  <c r="X120" i="4"/>
  <c r="AF120" i="4"/>
  <c r="H119" i="4"/>
  <c r="P119" i="4"/>
  <c r="X119" i="4"/>
  <c r="AF119" i="4"/>
  <c r="J118" i="4"/>
  <c r="R118" i="4"/>
  <c r="Z118" i="4"/>
  <c r="F120" i="4"/>
  <c r="N120" i="4"/>
  <c r="V120" i="4"/>
  <c r="AD120" i="4"/>
  <c r="AI196" i="4" l="1"/>
  <c r="AI221" i="4"/>
  <c r="AI129" i="4"/>
  <c r="AI201" i="4"/>
  <c r="AI219" i="4"/>
  <c r="AI211" i="4"/>
  <c r="AI123" i="4"/>
  <c r="AI153" i="4"/>
  <c r="AI137" i="4"/>
  <c r="AI164" i="4"/>
  <c r="AI174" i="4"/>
  <c r="AI147" i="4"/>
  <c r="AI218" i="4"/>
  <c r="AI215" i="4"/>
  <c r="I230" i="4"/>
  <c r="AI192" i="4"/>
  <c r="AI158" i="4"/>
  <c r="AI135" i="4"/>
  <c r="AI176" i="4"/>
  <c r="AI209" i="4"/>
  <c r="AI204" i="4"/>
  <c r="AI175" i="4"/>
  <c r="AI212" i="4"/>
  <c r="AI189" i="4"/>
  <c r="AI180" i="4"/>
  <c r="AI177" i="4"/>
  <c r="AI162" i="4"/>
  <c r="AI200" i="4"/>
  <c r="AI185" i="4"/>
  <c r="AI168" i="4"/>
  <c r="AI188" i="4"/>
  <c r="AI186" i="4"/>
  <c r="AI182" i="4"/>
  <c r="AI173" i="4"/>
  <c r="AI169" i="4"/>
  <c r="AI167" i="4"/>
  <c r="AI165" i="4"/>
  <c r="AI160" i="4"/>
  <c r="AI149" i="4"/>
  <c r="P231" i="4"/>
  <c r="AI206" i="4"/>
  <c r="AI170" i="4"/>
  <c r="AI131" i="4"/>
  <c r="AI126" i="4"/>
  <c r="AI121" i="4"/>
  <c r="AI145" i="4"/>
  <c r="AI166" i="4"/>
  <c r="AI133" i="4"/>
  <c r="AI144" i="4"/>
  <c r="AI178" i="4"/>
  <c r="AI161" i="4"/>
  <c r="AI210" i="4"/>
  <c r="AI202" i="4"/>
  <c r="AI198" i="4"/>
  <c r="AI208" i="4"/>
  <c r="AI172" i="4"/>
  <c r="AI159" i="4"/>
  <c r="AI157" i="4"/>
  <c r="AI155" i="4"/>
  <c r="AI148" i="4"/>
  <c r="AI143" i="4"/>
  <c r="AI141" i="4"/>
  <c r="AI213" i="4"/>
  <c r="AI184" i="4"/>
  <c r="AI181" i="4"/>
  <c r="AI156" i="4"/>
  <c r="H230" i="4"/>
  <c r="AI152" i="4"/>
  <c r="AI130" i="4"/>
  <c r="AI125" i="4"/>
  <c r="AI140" i="4"/>
  <c r="AI122" i="4"/>
  <c r="AI151" i="4"/>
  <c r="AI171" i="4"/>
  <c r="AI216" i="4"/>
  <c r="AI205" i="4"/>
  <c r="AI197" i="4"/>
  <c r="AI193" i="4"/>
  <c r="Q231" i="4"/>
  <c r="AI183" i="4"/>
  <c r="AI139" i="4"/>
  <c r="AI194" i="4"/>
  <c r="AI163" i="4"/>
  <c r="AI220" i="4"/>
  <c r="AI214" i="4"/>
  <c r="AI207" i="4"/>
  <c r="Q230" i="4"/>
  <c r="AI134" i="4"/>
  <c r="AI190" i="4"/>
  <c r="AI217" i="4"/>
  <c r="AI127" i="4"/>
  <c r="R230" i="4"/>
  <c r="R231" i="4"/>
  <c r="R229" i="4"/>
  <c r="AI128" i="4"/>
  <c r="O229" i="4"/>
  <c r="O230" i="4"/>
  <c r="O231" i="4"/>
  <c r="F230" i="4"/>
  <c r="F229" i="4"/>
  <c r="F231" i="4"/>
  <c r="Y230" i="4"/>
  <c r="Y231" i="4"/>
  <c r="Y229" i="4"/>
  <c r="AI119" i="4"/>
  <c r="J230" i="4"/>
  <c r="J229" i="4"/>
  <c r="J231" i="4"/>
  <c r="AI179" i="4"/>
  <c r="AC229" i="4"/>
  <c r="AC231" i="4"/>
  <c r="AC230" i="4"/>
  <c r="P230" i="4"/>
  <c r="I229" i="4"/>
  <c r="U229" i="4"/>
  <c r="U231" i="4"/>
  <c r="U230" i="4"/>
  <c r="P229" i="4"/>
  <c r="AI150" i="4"/>
  <c r="AI195" i="4"/>
  <c r="AI120" i="4"/>
  <c r="I231" i="4"/>
  <c r="D229" i="4"/>
  <c r="D231" i="4"/>
  <c r="D230" i="4"/>
  <c r="G229" i="4"/>
  <c r="G230" i="4"/>
  <c r="G231" i="4"/>
  <c r="C231" i="4"/>
  <c r="C230" i="4"/>
  <c r="C229" i="4"/>
  <c r="H229" i="4"/>
  <c r="AI132" i="4"/>
  <c r="AE229" i="4"/>
  <c r="AE230" i="4"/>
  <c r="AE231" i="4"/>
  <c r="Q229" i="4"/>
  <c r="AI154" i="4"/>
  <c r="H231" i="4"/>
  <c r="AI191" i="4"/>
  <c r="E229" i="4"/>
  <c r="E231" i="4"/>
  <c r="E230" i="4"/>
  <c r="X231" i="4"/>
  <c r="X229" i="4"/>
  <c r="X230" i="4"/>
  <c r="AI199" i="4"/>
  <c r="AI118" i="4"/>
  <c r="AB229" i="4"/>
  <c r="AB231" i="4"/>
  <c r="AB230" i="4"/>
  <c r="AF231" i="4"/>
  <c r="AF229" i="4"/>
  <c r="AF230" i="4"/>
  <c r="S231" i="4"/>
  <c r="S230" i="4"/>
  <c r="S229" i="4"/>
  <c r="AI124" i="4"/>
  <c r="M229" i="4"/>
  <c r="M231" i="4"/>
  <c r="M230" i="4"/>
  <c r="AD230" i="4"/>
  <c r="AD229" i="4"/>
  <c r="AD231" i="4"/>
  <c r="K231" i="4"/>
  <c r="K230" i="4"/>
  <c r="K229" i="4"/>
  <c r="T229" i="4"/>
  <c r="T231" i="4"/>
  <c r="T230" i="4"/>
  <c r="AI138" i="4"/>
  <c r="AI203" i="4"/>
  <c r="AI187" i="4"/>
  <c r="AI136" i="4"/>
  <c r="H14" i="3"/>
  <c r="V230" i="4"/>
  <c r="V229" i="4"/>
  <c r="V231" i="4"/>
  <c r="Z230" i="4"/>
  <c r="Z229" i="4"/>
  <c r="Z231" i="4"/>
  <c r="L229" i="4"/>
  <c r="L231" i="4"/>
  <c r="L230" i="4"/>
  <c r="AI142" i="4"/>
  <c r="AA231" i="4"/>
  <c r="AA230" i="4"/>
  <c r="AA229" i="4"/>
  <c r="AI146" i="4"/>
  <c r="W229" i="4"/>
  <c r="W230" i="4"/>
  <c r="W231" i="4"/>
  <c r="N230" i="4"/>
  <c r="N231" i="4"/>
  <c r="N229" i="4"/>
  <c r="H21" i="3" l="1"/>
  <c r="AL113" i="4"/>
  <c r="H19" i="3"/>
  <c r="H20" i="3"/>
  <c r="H13" i="3"/>
  <c r="AJ179" i="4" l="1"/>
  <c r="AJ222" i="4"/>
  <c r="AJ226" i="4"/>
  <c r="AJ225" i="4"/>
  <c r="AJ224" i="4"/>
  <c r="AJ228" i="4"/>
  <c r="AJ227" i="4"/>
  <c r="AJ223" i="4"/>
  <c r="AK12" i="4"/>
  <c r="AK13" i="4"/>
  <c r="AK3" i="4"/>
  <c r="AJ146" i="4"/>
  <c r="AJ124" i="4"/>
  <c r="AK16" i="4"/>
  <c r="AJ142" i="4"/>
  <c r="AK7" i="4"/>
  <c r="AK4" i="4"/>
  <c r="AJ136" i="4"/>
  <c r="AJ119" i="4"/>
  <c r="AJ199" i="4"/>
  <c r="AJ120" i="4"/>
  <c r="AJ154" i="4"/>
  <c r="AK10" i="4"/>
  <c r="AJ187" i="4"/>
  <c r="AJ150" i="4"/>
  <c r="AJ195" i="4"/>
  <c r="AJ128" i="4"/>
  <c r="AK6" i="4"/>
  <c r="AK18" i="4"/>
  <c r="AK17" i="4"/>
  <c r="AJ203" i="4"/>
  <c r="AJ138" i="4"/>
  <c r="AK5" i="4"/>
  <c r="AJ193" i="4"/>
  <c r="AJ218" i="4"/>
  <c r="AJ194" i="4"/>
  <c r="AJ209" i="4"/>
  <c r="AJ162" i="4"/>
  <c r="AJ169" i="4"/>
  <c r="AJ126" i="4"/>
  <c r="AJ155" i="4"/>
  <c r="AJ152" i="4"/>
  <c r="AJ174" i="4"/>
  <c r="AJ216" i="4"/>
  <c r="AJ139" i="4"/>
  <c r="AJ192" i="4"/>
  <c r="AJ178" i="4"/>
  <c r="AJ200" i="4"/>
  <c r="AJ167" i="4"/>
  <c r="AJ121" i="4"/>
  <c r="AJ210" i="4"/>
  <c r="AJ148" i="4"/>
  <c r="AJ130" i="4"/>
  <c r="AJ183" i="4"/>
  <c r="AJ196" i="4"/>
  <c r="AJ125" i="4"/>
  <c r="AJ190" i="4"/>
  <c r="AJ176" i="4"/>
  <c r="AJ204" i="4"/>
  <c r="AJ185" i="4"/>
  <c r="AJ165" i="4"/>
  <c r="AJ145" i="4"/>
  <c r="AJ202" i="4"/>
  <c r="AJ143" i="4"/>
  <c r="AJ221" i="4"/>
  <c r="AJ140" i="4"/>
  <c r="AJ158" i="4"/>
  <c r="AJ171" i="4"/>
  <c r="AJ175" i="4"/>
  <c r="AJ168" i="4"/>
  <c r="AJ160" i="4"/>
  <c r="AJ166" i="4"/>
  <c r="AJ198" i="4"/>
  <c r="AJ141" i="4"/>
  <c r="AJ153" i="4"/>
  <c r="AJ122" i="4"/>
  <c r="AJ217" i="4"/>
  <c r="AJ151" i="4"/>
  <c r="AJ163" i="4"/>
  <c r="AJ212" i="4"/>
  <c r="AJ188" i="4"/>
  <c r="AJ149" i="4"/>
  <c r="AJ133" i="4"/>
  <c r="AJ208" i="4"/>
  <c r="AJ213" i="4"/>
  <c r="AJ220" i="4"/>
  <c r="AJ219" i="4"/>
  <c r="AJ135" i="4"/>
  <c r="AJ161" i="4"/>
  <c r="AJ189" i="4"/>
  <c r="AJ186" i="4"/>
  <c r="AJ206" i="4"/>
  <c r="AJ144" i="4"/>
  <c r="AJ172" i="4"/>
  <c r="AJ184" i="4"/>
  <c r="AJ214" i="4"/>
  <c r="AJ127" i="4"/>
  <c r="AJ211" i="4"/>
  <c r="AJ215" i="4"/>
  <c r="AJ197" i="4"/>
  <c r="AJ180" i="4"/>
  <c r="AJ182" i="4"/>
  <c r="AJ170" i="4"/>
  <c r="AJ159" i="4"/>
  <c r="AJ181" i="4"/>
  <c r="AJ164" i="4"/>
  <c r="AJ123" i="4"/>
  <c r="AJ129" i="4"/>
  <c r="AJ137" i="4"/>
  <c r="AJ207" i="4"/>
  <c r="AJ205" i="4"/>
  <c r="AJ134" i="4"/>
  <c r="AJ177" i="4"/>
  <c r="AJ173" i="4"/>
  <c r="AJ131" i="4"/>
  <c r="AJ157" i="4"/>
  <c r="AJ156" i="4"/>
  <c r="AJ201" i="4"/>
  <c r="AJ147" i="4"/>
  <c r="AJ132" i="4"/>
  <c r="AK11" i="4"/>
  <c r="AJ118" i="4"/>
  <c r="AJ191" i="4"/>
</calcChain>
</file>

<file path=xl/sharedStrings.xml><?xml version="1.0" encoding="utf-8"?>
<sst xmlns="http://schemas.openxmlformats.org/spreadsheetml/2006/main" count="152" uniqueCount="84">
  <si>
    <t>3M</t>
  </si>
  <si>
    <t>Amex</t>
  </si>
  <si>
    <t>Amgen</t>
  </si>
  <si>
    <t>Apple</t>
  </si>
  <si>
    <t>Carterpillar</t>
  </si>
  <si>
    <t>Chevron</t>
  </si>
  <si>
    <t>Cisco</t>
  </si>
  <si>
    <t>Dow</t>
  </si>
  <si>
    <t>Honey Well</t>
  </si>
  <si>
    <t>Intel</t>
  </si>
  <si>
    <t>IBM</t>
  </si>
  <si>
    <t>Johnson</t>
  </si>
  <si>
    <t>JP Morgan</t>
  </si>
  <si>
    <t>McDonald's</t>
  </si>
  <si>
    <t>Merck</t>
  </si>
  <si>
    <t>Microsoft</t>
  </si>
  <si>
    <t>Nike</t>
  </si>
  <si>
    <t>Salesforce</t>
  </si>
  <si>
    <t>Boeing</t>
  </si>
  <si>
    <t>Coca Cola</t>
  </si>
  <si>
    <t>Goldman Sachs</t>
  </si>
  <si>
    <t>Home Depot</t>
  </si>
  <si>
    <t>Procter and Gamble</t>
  </si>
  <si>
    <t>Travelers</t>
  </si>
  <si>
    <t>Disney</t>
  </si>
  <si>
    <t>United Health</t>
  </si>
  <si>
    <t>Verizon</t>
  </si>
  <si>
    <t>Visa</t>
  </si>
  <si>
    <t>Wallgreens</t>
  </si>
  <si>
    <t>Wallmart</t>
  </si>
  <si>
    <t>Average</t>
  </si>
  <si>
    <t>Date</t>
  </si>
  <si>
    <t>Day</t>
  </si>
  <si>
    <t>StandDev</t>
  </si>
  <si>
    <t>Sample size</t>
  </si>
  <si>
    <t>Sample cumulative frequency distributions</t>
  </si>
  <si>
    <t>Theoretical (Normality) cumulative frequency distributions</t>
  </si>
  <si>
    <t>Absolute difference</t>
  </si>
  <si>
    <t>KS Statistic</t>
  </si>
  <si>
    <t>Critical Value</t>
  </si>
  <si>
    <t>Watch out! Set for a sample</t>
  </si>
  <si>
    <t>n&gt;50 and at 5% significance level</t>
  </si>
  <si>
    <t>You can set it to your sample characteristics using Lilliefors critical values</t>
  </si>
  <si>
    <t>t-student</t>
  </si>
  <si>
    <t>Size</t>
  </si>
  <si>
    <t>Accumulated</t>
  </si>
  <si>
    <t>t-statistic</t>
  </si>
  <si>
    <t>Sum</t>
  </si>
  <si>
    <t>N</t>
  </si>
  <si>
    <t>T</t>
  </si>
  <si>
    <t>Sk(t)</t>
  </si>
  <si>
    <t>Corrado statistic</t>
  </si>
  <si>
    <t>Count</t>
  </si>
  <si>
    <t>Mean</t>
  </si>
  <si>
    <t>Std. Deviation</t>
  </si>
  <si>
    <t>Calculation of the t-statistics when normality is not rejected. A warning message appears if normality is rejected in the previous sheet.
This sheet is read-only.</t>
  </si>
  <si>
    <t>This workbook corresponds to the calculation of the average abnormal volumes (AAV) and their significance.
In the entire workbook, cells to be modified have white background. Grey-background cells are read-only.</t>
  </si>
  <si>
    <t>AAV</t>
  </si>
  <si>
    <t>Calculation of the average abnormal volumes.
Dates, days (relative to the event date), company names and abnormal volumes for each company should be entered here.</t>
  </si>
  <si>
    <t>AAV Chart</t>
  </si>
  <si>
    <t>AV</t>
  </si>
  <si>
    <t>AAV-1</t>
  </si>
  <si>
    <t>(AAV)</t>
  </si>
  <si>
    <t>Line chart of cumulative average abnormal volumes minus 1 (AAV-1), [-10; 10] window.
This sheet is read-only.</t>
  </si>
  <si>
    <t>AAV-1 sorted in ascending order</t>
  </si>
  <si>
    <t>AAV Normality Test</t>
  </si>
  <si>
    <t>Normality test of the daily average abnormal volumes minus 1.
Days (relative to event date) for the pre-event and the post-event should be specified here.</t>
  </si>
  <si>
    <t>Calculation of the Corrado statistics when normality is rejected. This sheet only works for the current values (30 companies and window from -99 to 10).
This sheet is read-only.</t>
  </si>
  <si>
    <t>Instructions</t>
  </si>
  <si>
    <t>Description of the worksheet content.</t>
  </si>
  <si>
    <t>Period</t>
  </si>
  <si>
    <t>[-2,-1]</t>
  </si>
  <si>
    <t>[-2,0]</t>
  </si>
  <si>
    <t>[-2,1]</t>
  </si>
  <si>
    <t>[-2,2]</t>
  </si>
  <si>
    <t>[-1,0]</t>
  </si>
  <si>
    <t>[-1,1]</t>
  </si>
  <si>
    <t>[-1,2]</t>
  </si>
  <si>
    <t>[0,1]</t>
  </si>
  <si>
    <t>[0,2]</t>
  </si>
  <si>
    <t>CAAV</t>
  </si>
  <si>
    <t>Starting Day</t>
  </si>
  <si>
    <t>AAV and CAAV t test</t>
  </si>
  <si>
    <t>AAV and CAAV Corrado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</si>
</sst>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\-dd\-yyyy"/>
    <numFmt numFmtId="165" formatCode="0.00000000"/>
    <numFmt numFmtId="166" formatCode="0.0000"/>
  </numFmts>
  <fonts count="11" x14ac:knownFonts="1">
    <font>
      <sz val="11"/>
      <color theme="1"/>
      <name val="Arial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 val="singleAccounting"/>
      <sz val="8"/>
      <color indexed="8"/>
      <name val="Arial"/>
      <family val="2"/>
    </font>
    <font>
      <b/>
      <u val="singleAccounting"/>
      <sz val="12"/>
      <color indexed="8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0CECE"/>
        <bgColor rgb="FF6D9EEB"/>
      </patternFill>
    </fill>
    <fill>
      <patternFill patternType="solid">
        <fgColor rgb="FFD0CECE"/>
        <bgColor rgb="FFFF9900"/>
      </patternFill>
    </fill>
    <fill>
      <patternFill patternType="solid">
        <fgColor rgb="FFD0CECE"/>
        <bgColor rgb="FFD9D9D9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5" fillId="0" borderId="2"/>
    <xf numFmtId="0" fontId="8" fillId="3" borderId="2" applyAlignment="0"/>
    <xf numFmtId="0" fontId="1" fillId="0" borderId="2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0" fontId="6" fillId="0" borderId="2" xfId="1" applyFont="1" applyAlignment="1">
      <alignment wrapText="1"/>
    </xf>
    <xf numFmtId="0" fontId="6" fillId="0" borderId="5" xfId="1" applyFont="1" applyBorder="1" applyAlignment="1">
      <alignment vertical="top" wrapText="1"/>
    </xf>
    <xf numFmtId="0" fontId="6" fillId="0" borderId="6" xfId="1" applyFont="1" applyBorder="1" applyAlignment="1">
      <alignment vertical="top" wrapText="1"/>
    </xf>
    <xf numFmtId="0" fontId="7" fillId="2" borderId="6" xfId="1" applyFont="1" applyFill="1" applyBorder="1" applyAlignment="1">
      <alignment horizontal="left" vertical="top" wrapText="1"/>
    </xf>
    <xf numFmtId="0" fontId="9" fillId="4" borderId="2" xfId="2" applyFont="1" applyFill="1" applyAlignment="1" applyProtection="1">
      <alignment horizontal="center" wrapText="1"/>
      <protection locked="0"/>
    </xf>
    <xf numFmtId="0" fontId="2" fillId="4" borderId="2" xfId="3" applyFont="1" applyFill="1"/>
    <xf numFmtId="0" fontId="2" fillId="4" borderId="2" xfId="3" applyFont="1" applyFill="1" applyAlignment="1">
      <alignment horizontal="center"/>
    </xf>
    <xf numFmtId="0" fontId="10" fillId="4" borderId="2" xfId="2" applyFont="1" applyFill="1" applyAlignment="1" applyProtection="1">
      <alignment horizontal="center" wrapText="1"/>
      <protection locked="0"/>
    </xf>
    <xf numFmtId="0" fontId="10" fillId="0" borderId="2" xfId="2" applyFont="1" applyFill="1" applyAlignment="1" applyProtection="1">
      <alignment horizontal="center" wrapText="1"/>
      <protection locked="0"/>
    </xf>
    <xf numFmtId="0" fontId="9" fillId="0" borderId="2" xfId="2" applyFont="1" applyFill="1" applyAlignment="1" applyProtection="1">
      <alignment horizontal="center" wrapText="1"/>
      <protection locked="0"/>
    </xf>
    <xf numFmtId="164" fontId="2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4" borderId="0" xfId="0" applyFont="1" applyFill="1"/>
    <xf numFmtId="0" fontId="2" fillId="0" borderId="0" xfId="0" applyFont="1" applyAlignment="1" applyProtection="1">
      <alignment horizontal="right"/>
      <protection locked="0"/>
    </xf>
    <xf numFmtId="11" fontId="2" fillId="0" borderId="0" xfId="0" applyNumberFormat="1" applyFont="1" applyAlignment="1" applyProtection="1">
      <alignment horizontal="right"/>
      <protection locked="0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center"/>
    </xf>
    <xf numFmtId="0" fontId="2" fillId="5" borderId="2" xfId="0" applyFont="1" applyFill="1" applyBorder="1"/>
    <xf numFmtId="165" fontId="2" fillId="4" borderId="0" xfId="0" applyNumberFormat="1" applyFont="1" applyFill="1"/>
    <xf numFmtId="0" fontId="4" fillId="6" borderId="2" xfId="0" applyFont="1" applyFill="1" applyBorder="1" applyAlignment="1">
      <alignment horizontal="center"/>
    </xf>
    <xf numFmtId="0" fontId="7" fillId="2" borderId="5" xfId="1" applyFont="1" applyFill="1" applyBorder="1" applyAlignment="1">
      <alignment vertical="top" wrapText="1"/>
    </xf>
    <xf numFmtId="0" fontId="7" fillId="2" borderId="6" xfId="1" applyFont="1" applyFill="1" applyBorder="1" applyAlignment="1">
      <alignment vertical="top" wrapText="1"/>
    </xf>
    <xf numFmtId="164" fontId="2" fillId="4" borderId="0" xfId="0" applyNumberFormat="1" applyFont="1" applyFill="1"/>
    <xf numFmtId="0" fontId="2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166" fontId="2" fillId="4" borderId="0" xfId="0" applyNumberFormat="1" applyFont="1" applyFill="1"/>
    <xf numFmtId="166" fontId="4" fillId="4" borderId="0" xfId="0" applyNumberFormat="1" applyFont="1" applyFill="1" applyAlignment="1">
      <alignment horizontal="right"/>
    </xf>
    <xf numFmtId="166" fontId="4" fillId="4" borderId="0" xfId="0" applyNumberFormat="1" applyFont="1" applyFill="1"/>
    <xf numFmtId="0" fontId="2" fillId="7" borderId="2" xfId="0" applyFont="1" applyFill="1" applyBorder="1"/>
    <xf numFmtId="0" fontId="2" fillId="0" borderId="2" xfId="0" applyFont="1" applyBorder="1" applyAlignment="1" applyProtection="1">
      <alignment horizontal="right"/>
      <protection locked="0"/>
    </xf>
    <xf numFmtId="0" fontId="7" fillId="2" borderId="5" xfId="0" applyFont="1" applyFill="1" applyBorder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10" fillId="4" borderId="2" xfId="2" applyFont="1" applyFill="1" applyAlignment="1">
      <alignment horizontal="center" wrapText="1"/>
    </xf>
    <xf numFmtId="0" fontId="9" fillId="4" borderId="2" xfId="2" applyFont="1" applyFill="1" applyAlignment="1">
      <alignment horizontal="center" wrapText="1"/>
    </xf>
    <xf numFmtId="0" fontId="2" fillId="0" borderId="0" xfId="0" applyFont="1" applyAlignment="1" applyProtection="1">
      <alignment horizontal="center"/>
      <protection locked="0"/>
    </xf>
    <xf numFmtId="0" fontId="3" fillId="4" borderId="7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/>
    <xf numFmtId="0" fontId="3" fillId="4" borderId="8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6" fontId="2" fillId="4" borderId="0" xfId="0" applyNumberFormat="1" applyFont="1" applyFill="1" applyAlignment="1">
      <alignment horizontal="right"/>
    </xf>
    <xf numFmtId="166" fontId="3" fillId="4" borderId="1" xfId="0" applyNumberFormat="1" applyFont="1" applyFill="1" applyBorder="1" applyAlignment="1">
      <alignment horizontal="center"/>
    </xf>
    <xf numFmtId="0" fontId="6" fillId="0" borderId="2" xfId="1" applyFont="1" applyAlignment="1">
      <alignment horizontal="left" vertical="top" wrapText="1"/>
    </xf>
    <xf numFmtId="0" fontId="6" fillId="0" borderId="4" xfId="1" applyFont="1" applyBorder="1" applyAlignment="1">
      <alignment horizontal="left" vertical="top" wrapText="1"/>
    </xf>
    <xf numFmtId="0" fontId="2" fillId="4" borderId="0" xfId="0" applyFont="1" applyFill="1" applyAlignment="1">
      <alignment horizontal="center" vertical="center"/>
    </xf>
  </cellXfs>
  <cellStyles count="4">
    <cellStyle name="ColumnHeaderNormal" xfId="2" xr:uid="{632A6C03-9469-4B72-8C05-D3A8DF558C52}"/>
    <cellStyle name="Normal" xfId="0" builtinId="0"/>
    <cellStyle name="Normal 2" xfId="1" xr:uid="{C63D33AA-5473-4908-B3B6-AFD6CB85E3FE}"/>
    <cellStyle name="Normal 3" xfId="3" xr:uid="{EDDDA53F-9BC0-42BD-BA12-D6C3FB1A2436}"/>
  </cellStyles>
  <dxfs count="1"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'AAV Chart'!$B$1</c:f>
              <c:strCache>
                <c:ptCount val="1"/>
                <c:pt idx="0">
                  <c:v>CAAV</c:v>
                </c:pt>
              </c:strCache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numRef>
              <c:f>'AAV Chart'!$A$2:$A$22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cat>
          <c:val>
            <c:numRef>
              <c:f>'AAV Chart'!$B$2:$B$22</c:f>
              <c:numCache>
                <c:formatCode>General</c:formatCode>
                <c:ptCount val="21"/>
                <c:pt idx="0">
                  <c:v>-1.5554696233334164E-3</c:v>
                </c:pt>
                <c:pt idx="1">
                  <c:v>-7.9548193720000104E-2</c:v>
                </c:pt>
                <c:pt idx="2">
                  <c:v>0.18216856783333346</c:v>
                </c:pt>
                <c:pt idx="3">
                  <c:v>0.24876893742000006</c:v>
                </c:pt>
                <c:pt idx="4">
                  <c:v>0.40693570338666663</c:v>
                </c:pt>
                <c:pt idx="5">
                  <c:v>0.34938581455666662</c:v>
                </c:pt>
                <c:pt idx="6">
                  <c:v>0.2587436783799999</c:v>
                </c:pt>
                <c:pt idx="7">
                  <c:v>0.49401925479999997</c:v>
                </c:pt>
                <c:pt idx="8">
                  <c:v>0.46416464855666673</c:v>
                </c:pt>
                <c:pt idx="9">
                  <c:v>0.23550704282000001</c:v>
                </c:pt>
                <c:pt idx="10">
                  <c:v>1.1704674714299999</c:v>
                </c:pt>
                <c:pt idx="11">
                  <c:v>1.5202417377499999</c:v>
                </c:pt>
                <c:pt idx="12">
                  <c:v>1.4354452932799999</c:v>
                </c:pt>
                <c:pt idx="13">
                  <c:v>1.3639067949033334</c:v>
                </c:pt>
                <c:pt idx="14">
                  <c:v>1.2607965016499998</c:v>
                </c:pt>
                <c:pt idx="15">
                  <c:v>1.3996047534666665</c:v>
                </c:pt>
                <c:pt idx="16">
                  <c:v>1.48256017041</c:v>
                </c:pt>
                <c:pt idx="17">
                  <c:v>1.5370650530166665</c:v>
                </c:pt>
                <c:pt idx="18">
                  <c:v>1.43853504944</c:v>
                </c:pt>
                <c:pt idx="19">
                  <c:v>1.31935227492</c:v>
                </c:pt>
                <c:pt idx="20">
                  <c:v>1.2259391134299999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A0-8D33-5A444637B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945090"/>
        <c:axId val="501687366"/>
      </c:lineChart>
      <c:catAx>
        <c:axId val="12519450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01687366"/>
        <c:crosses val="autoZero"/>
        <c:auto val="1"/>
        <c:lblAlgn val="ctr"/>
        <c:lblOffset val="100"/>
        <c:noMultiLvlLbl val="1"/>
      </c:catAx>
      <c:valAx>
        <c:axId val="501687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CAAV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spPr>
          <a:ln/>
        </c:spPr>
        <c:crossAx val="1251945090"/>
        <c:crosses val="autoZero"/>
        <c:crossBetween val="between"/>
      </c:valAx>
    </c:plotArea>
    <c:plotVisOnly val="1"/>
    <c:dispBlanksAs val="zero"/>
    <c:showDLblsOverMax val="1"/>
  </c:chart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390524</xdr:colOff>
      <xdr:row>1</xdr:row>
      <xdr:rowOff>57150</xdr:rowOff>
    </xdr:from>
    <xdr:ext cx="6120000" cy="41400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4880934E-9AD5-47B9-9E8E-1FD19BA1F3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E928-391E-4E57-9EB9-74F7A1968450}">
  <dimension ref="A1:B8"/>
  <sheetViews>
    <sheetView workbookViewId="0">
      <selection sqref="A1:B2"/>
    </sheetView>
  </sheetViews>
  <sheetFormatPr baseColWidth="10" defaultColWidth="11" defaultRowHeight="16" x14ac:dyDescent="0.2"/>
  <cols>
    <col min="1" max="1" width="18" style="4" customWidth="1"/>
    <col min="2" max="2" width="138.33203125" style="4" customWidth="1"/>
    <col min="3" max="16384" width="11" style="4"/>
  </cols>
  <sheetData>
    <row r="1" spans="1:2" ht="15.75" customHeight="1" x14ac:dyDescent="0.2">
      <c r="A1" s="46" t="s">
        <v>56</v>
      </c>
      <c r="B1" s="46"/>
    </row>
    <row r="2" spans="1:2" ht="21.75" customHeight="1" x14ac:dyDescent="0.2">
      <c r="A2" s="47"/>
      <c r="B2" s="47"/>
    </row>
    <row r="3" spans="1:2" ht="17" x14ac:dyDescent="0.2">
      <c r="A3" s="34" t="s">
        <v>68</v>
      </c>
      <c r="B3" s="35" t="s">
        <v>69</v>
      </c>
    </row>
    <row r="4" spans="1:2" ht="34" x14ac:dyDescent="0.2">
      <c r="A4" s="24" t="s">
        <v>57</v>
      </c>
      <c r="B4" s="5" t="s">
        <v>58</v>
      </c>
    </row>
    <row r="5" spans="1:2" ht="34" x14ac:dyDescent="0.2">
      <c r="A5" s="25" t="s">
        <v>59</v>
      </c>
      <c r="B5" s="6" t="s">
        <v>63</v>
      </c>
    </row>
    <row r="6" spans="1:2" ht="34" x14ac:dyDescent="0.2">
      <c r="A6" s="7" t="s">
        <v>65</v>
      </c>
      <c r="B6" s="6" t="s">
        <v>66</v>
      </c>
    </row>
    <row r="7" spans="1:2" ht="34" x14ac:dyDescent="0.2">
      <c r="A7" s="24" t="s">
        <v>82</v>
      </c>
      <c r="B7" s="5" t="s">
        <v>55</v>
      </c>
    </row>
    <row r="8" spans="1:2" ht="51" x14ac:dyDescent="0.2">
      <c r="A8" s="24" t="s">
        <v>83</v>
      </c>
      <c r="B8" s="5" t="s">
        <v>67</v>
      </c>
    </row>
  </sheetData>
  <sheetProtection sheet="1" objects="1" scenarios="1"/>
  <mergeCells count="1">
    <mergeCell ref="A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02"/>
  <sheetViews>
    <sheetView workbookViewId="0">
      <pane xSplit="4" ySplit="2" topLeftCell="E3" activePane="bottomRight" state="frozen"/>
      <selection sqref="A1:B2"/>
      <selection pane="topRight" sqref="A1:B2"/>
      <selection pane="bottomLeft" sqref="A1:B2"/>
      <selection pane="bottomRight" activeCell="B5" sqref="B5"/>
    </sheetView>
  </sheetViews>
  <sheetFormatPr baseColWidth="10" defaultColWidth="0" defaultRowHeight="15" customHeight="1" zeroHeight="1" x14ac:dyDescent="0.2"/>
  <cols>
    <col min="1" max="1" width="14" style="2" customWidth="1"/>
    <col min="2" max="34" width="10.1640625" style="2" customWidth="1"/>
    <col min="35" max="53" width="12.6640625" style="2" customWidth="1"/>
    <col min="54" max="54" width="0" style="2" hidden="1" customWidth="1"/>
    <col min="55" max="16384" width="12.6640625" style="2" hidden="1"/>
  </cols>
  <sheetData>
    <row r="1" spans="1:53" ht="51" x14ac:dyDescent="0.2">
      <c r="A1" s="36"/>
      <c r="B1" s="36"/>
      <c r="C1" s="36" t="s">
        <v>30</v>
      </c>
      <c r="D1" s="36"/>
      <c r="E1" s="12" t="s">
        <v>0</v>
      </c>
      <c r="F1" s="12" t="s">
        <v>1</v>
      </c>
      <c r="G1" s="12" t="s">
        <v>2</v>
      </c>
      <c r="H1" s="12" t="s">
        <v>3</v>
      </c>
      <c r="I1" s="12" t="s">
        <v>4</v>
      </c>
      <c r="J1" s="12" t="s">
        <v>5</v>
      </c>
      <c r="K1" s="12" t="s">
        <v>6</v>
      </c>
      <c r="L1" s="12" t="s">
        <v>7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2" t="s">
        <v>17</v>
      </c>
      <c r="W1" s="12" t="s">
        <v>18</v>
      </c>
      <c r="X1" s="12" t="s">
        <v>19</v>
      </c>
      <c r="Y1" s="12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2" t="s">
        <v>26</v>
      </c>
      <c r="AF1" s="12" t="s">
        <v>27</v>
      </c>
      <c r="AG1" s="12" t="s">
        <v>28</v>
      </c>
      <c r="AH1" s="12" t="s">
        <v>29</v>
      </c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</row>
    <row r="2" spans="1:53" ht="20" x14ac:dyDescent="0.35">
      <c r="A2" s="37" t="s">
        <v>31</v>
      </c>
      <c r="B2" s="37" t="s">
        <v>32</v>
      </c>
      <c r="C2" s="37" t="s">
        <v>62</v>
      </c>
      <c r="D2" s="37" t="s">
        <v>61</v>
      </c>
      <c r="E2" s="13" t="s">
        <v>60</v>
      </c>
      <c r="F2" s="13" t="s">
        <v>60</v>
      </c>
      <c r="G2" s="13" t="s">
        <v>60</v>
      </c>
      <c r="H2" s="13" t="s">
        <v>60</v>
      </c>
      <c r="I2" s="13" t="s">
        <v>60</v>
      </c>
      <c r="J2" s="13" t="s">
        <v>60</v>
      </c>
      <c r="K2" s="13" t="s">
        <v>60</v>
      </c>
      <c r="L2" s="13" t="s">
        <v>60</v>
      </c>
      <c r="M2" s="13" t="s">
        <v>60</v>
      </c>
      <c r="N2" s="13" t="s">
        <v>60</v>
      </c>
      <c r="O2" s="13" t="s">
        <v>60</v>
      </c>
      <c r="P2" s="13" t="s">
        <v>60</v>
      </c>
      <c r="Q2" s="13" t="s">
        <v>60</v>
      </c>
      <c r="R2" s="13" t="s">
        <v>60</v>
      </c>
      <c r="S2" s="13" t="s">
        <v>60</v>
      </c>
      <c r="T2" s="13" t="s">
        <v>60</v>
      </c>
      <c r="U2" s="13" t="s">
        <v>60</v>
      </c>
      <c r="V2" s="13" t="s">
        <v>60</v>
      </c>
      <c r="W2" s="13" t="s">
        <v>60</v>
      </c>
      <c r="X2" s="13" t="s">
        <v>60</v>
      </c>
      <c r="Y2" s="13" t="s">
        <v>60</v>
      </c>
      <c r="Z2" s="13" t="s">
        <v>60</v>
      </c>
      <c r="AA2" s="13" t="s">
        <v>60</v>
      </c>
      <c r="AB2" s="13" t="s">
        <v>60</v>
      </c>
      <c r="AC2" s="13" t="s">
        <v>60</v>
      </c>
      <c r="AD2" s="13" t="s">
        <v>60</v>
      </c>
      <c r="AE2" s="13" t="s">
        <v>60</v>
      </c>
      <c r="AF2" s="13" t="s">
        <v>60</v>
      </c>
      <c r="AG2" s="13" t="s">
        <v>60</v>
      </c>
      <c r="AH2" s="13" t="s">
        <v>60</v>
      </c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</row>
    <row r="3" spans="1:53" ht="16" x14ac:dyDescent="0.2">
      <c r="A3" s="14">
        <v>44064</v>
      </c>
      <c r="B3" s="15">
        <v>-55</v>
      </c>
      <c r="C3" s="16">
        <f t="shared" ref="C3:C66" si="0">IF(E3="","",AVERAGE(E3:BA3))</f>
        <v>0.88807435912000021</v>
      </c>
      <c r="D3" s="16">
        <f>IF(C3="","",C3-1)</f>
        <v>-0.11192564087999979</v>
      </c>
      <c r="E3" s="17">
        <v>0.76558499999999996</v>
      </c>
      <c r="F3" s="17">
        <v>0.706009</v>
      </c>
      <c r="G3" s="17">
        <v>0.70545800000000003</v>
      </c>
      <c r="H3" s="17">
        <v>2.3965339999999999</v>
      </c>
      <c r="I3" s="17">
        <v>0.81376027959999997</v>
      </c>
      <c r="J3" s="17">
        <v>0.84098258569999995</v>
      </c>
      <c r="K3" s="17">
        <v>0.82351288359999997</v>
      </c>
      <c r="L3" s="17">
        <v>0.59152970220000001</v>
      </c>
      <c r="M3" s="17">
        <v>0.84028653350000004</v>
      </c>
      <c r="N3" s="17">
        <v>0.90810656869999995</v>
      </c>
      <c r="O3" s="17">
        <v>0.57421564079999998</v>
      </c>
      <c r="P3" s="17">
        <v>0.91207554660000001</v>
      </c>
      <c r="Q3" s="17">
        <v>0.78695775469999996</v>
      </c>
      <c r="R3" s="17">
        <v>1.1576227189999999</v>
      </c>
      <c r="S3" s="17">
        <v>0.74821453130000004</v>
      </c>
      <c r="T3" s="17">
        <v>1.169775217</v>
      </c>
      <c r="U3" s="17">
        <v>0.88383453140000001</v>
      </c>
      <c r="V3" s="17">
        <v>0.5825030363</v>
      </c>
      <c r="W3" s="17">
        <v>0.88741615829999998</v>
      </c>
      <c r="X3" s="17">
        <v>0.89693659810000004</v>
      </c>
      <c r="Y3" s="17">
        <v>0.54477919990000001</v>
      </c>
      <c r="Z3" s="17">
        <v>1.4828624020000001</v>
      </c>
      <c r="AA3" s="17">
        <v>0.86724625300000002</v>
      </c>
      <c r="AB3" s="17">
        <v>0.75719749390000002</v>
      </c>
      <c r="AC3" s="17">
        <v>0.57825958359999996</v>
      </c>
      <c r="AD3" s="17">
        <v>0.85067479420000003</v>
      </c>
      <c r="AE3" s="17">
        <v>0.68269118709999999</v>
      </c>
      <c r="AF3" s="17">
        <v>1.213059941</v>
      </c>
      <c r="AG3" s="17">
        <v>0.76626903899999999</v>
      </c>
      <c r="AH3" s="17">
        <v>0.90787459309999996</v>
      </c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</row>
    <row r="4" spans="1:53" ht="16" x14ac:dyDescent="0.2">
      <c r="A4" s="14">
        <v>44067</v>
      </c>
      <c r="B4" s="15">
        <v>-54</v>
      </c>
      <c r="C4" s="16">
        <f t="shared" si="0"/>
        <v>0.95863178989333342</v>
      </c>
      <c r="D4" s="16">
        <f t="shared" ref="D4:D67" si="1">IF(C4="","",C4-1)</f>
        <v>-4.1368210106666581E-2</v>
      </c>
      <c r="E4" s="17">
        <v>0.99425300000000005</v>
      </c>
      <c r="F4" s="17">
        <v>1.0274890000000001</v>
      </c>
      <c r="G4" s="17">
        <v>0.56343299999999996</v>
      </c>
      <c r="H4" s="17">
        <v>2.4524189999999999</v>
      </c>
      <c r="I4" s="17">
        <v>0.94176608039999998</v>
      </c>
      <c r="J4" s="17">
        <v>0.81623674629999998</v>
      </c>
      <c r="K4" s="17">
        <v>0.84024733500000004</v>
      </c>
      <c r="L4" s="17">
        <v>1.0854853680000001</v>
      </c>
      <c r="M4" s="17">
        <v>0.69926677780000002</v>
      </c>
      <c r="N4" s="17">
        <v>0.96047202480000005</v>
      </c>
      <c r="O4" s="17">
        <v>0.69054387009999996</v>
      </c>
      <c r="P4" s="17">
        <v>0.73098047759999996</v>
      </c>
      <c r="Q4" s="17">
        <v>1.1518512279999999</v>
      </c>
      <c r="R4" s="17">
        <v>0.81848773819999998</v>
      </c>
      <c r="S4" s="17">
        <v>0.82332248100000005</v>
      </c>
      <c r="T4" s="17">
        <v>0.82160582550000005</v>
      </c>
      <c r="U4" s="17">
        <v>1.2983135029999999</v>
      </c>
      <c r="V4" s="17">
        <v>0.57956948350000004</v>
      </c>
      <c r="W4" s="17">
        <v>2.0589427950000001</v>
      </c>
      <c r="X4" s="17">
        <v>0.5635621515</v>
      </c>
      <c r="Y4" s="17">
        <v>0.94737953180000001</v>
      </c>
      <c r="Z4" s="17">
        <v>1.193733269</v>
      </c>
      <c r="AA4" s="17">
        <v>1.1276971099999999</v>
      </c>
      <c r="AB4" s="17">
        <v>0.95256462799999997</v>
      </c>
      <c r="AC4" s="17">
        <v>0.72594463279999999</v>
      </c>
      <c r="AD4" s="17">
        <v>0.99902516659999996</v>
      </c>
      <c r="AE4" s="17">
        <v>0.67480145459999996</v>
      </c>
      <c r="AF4" s="17">
        <v>0.7473223631</v>
      </c>
      <c r="AG4" s="17">
        <v>0.74876908799999997</v>
      </c>
      <c r="AH4" s="17">
        <v>0.72346856719999997</v>
      </c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</row>
    <row r="5" spans="1:53" ht="16" x14ac:dyDescent="0.2">
      <c r="A5" s="14">
        <v>44068</v>
      </c>
      <c r="B5" s="15">
        <v>-53</v>
      </c>
      <c r="C5" s="16">
        <f t="shared" si="0"/>
        <v>0.97917158100333312</v>
      </c>
      <c r="D5" s="16">
        <f t="shared" si="1"/>
        <v>-2.0828418996666875E-2</v>
      </c>
      <c r="E5" s="17">
        <v>0.74002699999999999</v>
      </c>
      <c r="F5" s="17">
        <v>0.73111700000000002</v>
      </c>
      <c r="G5" s="17">
        <v>2.3008169999999999</v>
      </c>
      <c r="H5" s="17">
        <v>1.4993339999999999</v>
      </c>
      <c r="I5" s="17">
        <v>0.79539292380000004</v>
      </c>
      <c r="J5" s="17">
        <v>0.63849806480000004</v>
      </c>
      <c r="K5" s="17">
        <v>0.7301159196</v>
      </c>
      <c r="L5" s="17">
        <v>0.98634633140000005</v>
      </c>
      <c r="M5" s="17">
        <v>2.479586286</v>
      </c>
      <c r="N5" s="17">
        <v>1.0157531420000001</v>
      </c>
      <c r="O5" s="17">
        <v>0.5051150459</v>
      </c>
      <c r="P5" s="17">
        <v>0.52415725400000002</v>
      </c>
      <c r="Q5" s="17">
        <v>0.87838303829999997</v>
      </c>
      <c r="R5" s="17">
        <v>0.76484585589999998</v>
      </c>
      <c r="S5" s="17">
        <v>1.1125691230000001</v>
      </c>
      <c r="T5" s="17">
        <v>0.74362634000000005</v>
      </c>
      <c r="U5" s="17">
        <v>0.69590464320000001</v>
      </c>
      <c r="V5" s="17">
        <v>2.755629704</v>
      </c>
      <c r="W5" s="17">
        <v>1.6400768590000001</v>
      </c>
      <c r="X5" s="17">
        <v>0.47651776289999997</v>
      </c>
      <c r="Y5" s="17">
        <v>0.80377046399999996</v>
      </c>
      <c r="Z5" s="17">
        <v>0.76903083240000003</v>
      </c>
      <c r="AA5" s="17">
        <v>0.71704340089999996</v>
      </c>
      <c r="AB5" s="17">
        <v>0.94876471520000005</v>
      </c>
      <c r="AC5" s="17">
        <v>0.52388074210000002</v>
      </c>
      <c r="AD5" s="17">
        <v>0.64250555229999995</v>
      </c>
      <c r="AE5" s="17">
        <v>0.69859040859999999</v>
      </c>
      <c r="AF5" s="17">
        <v>0.70713319509999994</v>
      </c>
      <c r="AG5" s="17">
        <v>0.75744875879999995</v>
      </c>
      <c r="AH5" s="17">
        <v>0.79316606690000002</v>
      </c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</row>
    <row r="6" spans="1:53" ht="16" x14ac:dyDescent="0.2">
      <c r="A6" s="14">
        <v>44069</v>
      </c>
      <c r="B6" s="15">
        <v>-52</v>
      </c>
      <c r="C6" s="16">
        <f t="shared" si="0"/>
        <v>1.06966089038</v>
      </c>
      <c r="D6" s="16">
        <f t="shared" si="1"/>
        <v>6.9660890380000007E-2</v>
      </c>
      <c r="E6" s="17">
        <v>0.95562000000000002</v>
      </c>
      <c r="F6" s="17">
        <v>0.72860100000000005</v>
      </c>
      <c r="G6" s="17">
        <v>1.124844</v>
      </c>
      <c r="H6" s="17">
        <v>1.1556960000000001</v>
      </c>
      <c r="I6" s="17">
        <v>0.76723735930000003</v>
      </c>
      <c r="J6" s="18">
        <v>0.6992744501</v>
      </c>
      <c r="K6" s="17">
        <v>1.0241288230000001</v>
      </c>
      <c r="L6" s="17">
        <v>0.92526729249999995</v>
      </c>
      <c r="M6" s="17">
        <v>1.161498218</v>
      </c>
      <c r="N6" s="17">
        <v>0.75727312849999995</v>
      </c>
      <c r="O6" s="17">
        <v>0.57483242570000004</v>
      </c>
      <c r="P6" s="17">
        <v>1.0864835859999999</v>
      </c>
      <c r="Q6" s="17">
        <v>0.77564020519999999</v>
      </c>
      <c r="R6" s="17">
        <v>0.769629016</v>
      </c>
      <c r="S6" s="17">
        <v>0.85179359379999997</v>
      </c>
      <c r="T6" s="17">
        <v>1.277929337</v>
      </c>
      <c r="U6" s="17">
        <v>0.71130234719999996</v>
      </c>
      <c r="V6" s="17">
        <v>6.4326782959999997</v>
      </c>
      <c r="W6" s="17">
        <v>0.84782049020000005</v>
      </c>
      <c r="X6" s="17">
        <v>0.61630559949999997</v>
      </c>
      <c r="Y6" s="17">
        <v>0.78399051909999995</v>
      </c>
      <c r="Z6" s="17">
        <v>1.0781749410000001</v>
      </c>
      <c r="AA6" s="17">
        <v>0.72128550319999996</v>
      </c>
      <c r="AB6" s="17">
        <v>0.83933380130000002</v>
      </c>
      <c r="AC6" s="17">
        <v>0.80548121380000004</v>
      </c>
      <c r="AD6" s="17">
        <v>1.0867174390000001</v>
      </c>
      <c r="AE6" s="17">
        <v>0.93190142180000002</v>
      </c>
      <c r="AF6" s="17">
        <v>0.85355889939999996</v>
      </c>
      <c r="AG6" s="17">
        <v>1.058535711</v>
      </c>
      <c r="AH6" s="18">
        <v>0.68699209380000004</v>
      </c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</row>
    <row r="7" spans="1:53" ht="16" x14ac:dyDescent="0.2">
      <c r="A7" s="14">
        <v>44070</v>
      </c>
      <c r="B7" s="15">
        <v>-51</v>
      </c>
      <c r="C7" s="16">
        <f t="shared" si="0"/>
        <v>1.1597040700733332</v>
      </c>
      <c r="D7" s="16">
        <f t="shared" si="1"/>
        <v>0.1597040700733332</v>
      </c>
      <c r="E7" s="17">
        <v>0.88787300000000002</v>
      </c>
      <c r="F7" s="17">
        <v>0.99054200000000003</v>
      </c>
      <c r="G7" s="17">
        <v>1.414031</v>
      </c>
      <c r="H7" s="17">
        <v>1.102741</v>
      </c>
      <c r="I7" s="17">
        <v>0.97031263170000004</v>
      </c>
      <c r="J7" s="17">
        <v>0.69475935330000005</v>
      </c>
      <c r="K7" s="17">
        <v>1.063479434</v>
      </c>
      <c r="L7" s="17">
        <v>0.8719466025</v>
      </c>
      <c r="M7" s="17">
        <v>1.4344030729999999</v>
      </c>
      <c r="N7" s="17">
        <v>0.64623536020000005</v>
      </c>
      <c r="O7" s="17">
        <v>0.58059434259999998</v>
      </c>
      <c r="P7" s="17">
        <v>0.75641789169999996</v>
      </c>
      <c r="Q7" s="17">
        <v>1.4263651939999999</v>
      </c>
      <c r="R7" s="17">
        <v>1.071888255</v>
      </c>
      <c r="S7" s="17">
        <v>0.70198850339999996</v>
      </c>
      <c r="T7" s="17">
        <v>1.8588383449999999</v>
      </c>
      <c r="U7" s="17">
        <v>0.69750869979999996</v>
      </c>
      <c r="V7" s="17">
        <v>2.3204304539999998</v>
      </c>
      <c r="W7" s="17">
        <v>1.54736159</v>
      </c>
      <c r="X7" s="17">
        <v>0.66546139120000003</v>
      </c>
      <c r="Y7" s="17">
        <v>1.1293596130000001</v>
      </c>
      <c r="Z7" s="17">
        <v>0.9243367683</v>
      </c>
      <c r="AA7" s="17">
        <v>0.93559342980000004</v>
      </c>
      <c r="AB7" s="17">
        <v>1.0797921150000001</v>
      </c>
      <c r="AC7" s="17">
        <v>1.303185992</v>
      </c>
      <c r="AD7" s="17">
        <v>0.79345771119999997</v>
      </c>
      <c r="AE7" s="17">
        <v>0.70404858989999997</v>
      </c>
      <c r="AF7" s="17">
        <v>1.045783425</v>
      </c>
      <c r="AG7" s="17">
        <v>0.82657877160000004</v>
      </c>
      <c r="AH7" s="17">
        <v>4.3458075650000003</v>
      </c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</row>
    <row r="8" spans="1:53" ht="16" x14ac:dyDescent="0.2">
      <c r="A8" s="14">
        <v>44071</v>
      </c>
      <c r="B8" s="15">
        <v>-50</v>
      </c>
      <c r="C8" s="16">
        <f t="shared" si="0"/>
        <v>1.2637670975333335</v>
      </c>
      <c r="D8" s="16">
        <f t="shared" si="1"/>
        <v>0.26376709753333349</v>
      </c>
      <c r="E8" s="17">
        <v>1.162941</v>
      </c>
      <c r="F8" s="17">
        <v>1.0874779999999999</v>
      </c>
      <c r="G8" s="17">
        <v>4.6211779999999996</v>
      </c>
      <c r="H8" s="17">
        <v>1.330144</v>
      </c>
      <c r="I8" s="17">
        <v>1.1922142579999999</v>
      </c>
      <c r="J8" s="17">
        <v>0.68259626750000002</v>
      </c>
      <c r="K8" s="17">
        <v>0.78487073029999999</v>
      </c>
      <c r="L8" s="17">
        <v>0.88858576659999999</v>
      </c>
      <c r="M8" s="17">
        <v>4.3597906130000004</v>
      </c>
      <c r="N8" s="17">
        <v>0.93637429309999998</v>
      </c>
      <c r="O8" s="17">
        <v>0.52585146679999994</v>
      </c>
      <c r="P8" s="17">
        <v>0.73203151170000003</v>
      </c>
      <c r="Q8" s="17">
        <v>0.88532055590000003</v>
      </c>
      <c r="R8" s="17">
        <v>1.0671476150000001</v>
      </c>
      <c r="S8" s="17">
        <v>0.66607332640000005</v>
      </c>
      <c r="T8" s="17">
        <v>0.84847888989999998</v>
      </c>
      <c r="U8" s="17">
        <v>0.59273003479999997</v>
      </c>
      <c r="V8" s="17">
        <v>2.854428376</v>
      </c>
      <c r="W8" s="17">
        <v>1.067455976</v>
      </c>
      <c r="X8" s="17">
        <v>0.99958003220000002</v>
      </c>
      <c r="Y8" s="17">
        <v>1.1308873820000001</v>
      </c>
      <c r="Z8" s="17">
        <v>0.83520841430000003</v>
      </c>
      <c r="AA8" s="17">
        <v>0.63315132190000001</v>
      </c>
      <c r="AB8" s="17">
        <v>1.2070161049999999</v>
      </c>
      <c r="AC8" s="17">
        <v>1.0507447409999999</v>
      </c>
      <c r="AD8" s="17">
        <v>0.98574104849999999</v>
      </c>
      <c r="AE8" s="17">
        <v>0.7329765801</v>
      </c>
      <c r="AF8" s="17">
        <v>0.89173016459999999</v>
      </c>
      <c r="AG8" s="17">
        <v>0.82155358440000004</v>
      </c>
      <c r="AH8" s="17">
        <v>2.3387328709999999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</row>
    <row r="9" spans="1:53" ht="16" x14ac:dyDescent="0.2">
      <c r="A9" s="14">
        <v>44074</v>
      </c>
      <c r="B9" s="15">
        <v>-49</v>
      </c>
      <c r="C9" s="16">
        <f t="shared" si="0"/>
        <v>1.1058387955200002</v>
      </c>
      <c r="D9" s="16">
        <f t="shared" si="1"/>
        <v>0.1058387955200002</v>
      </c>
      <c r="E9" s="17">
        <v>1.0999509999999999</v>
      </c>
      <c r="F9" s="17">
        <v>1.157667</v>
      </c>
      <c r="G9" s="17">
        <v>1.459193</v>
      </c>
      <c r="H9" s="17">
        <v>1.6000490000000001</v>
      </c>
      <c r="I9" s="17">
        <v>0.93040780010000002</v>
      </c>
      <c r="J9" s="17">
        <v>0.88151048170000001</v>
      </c>
      <c r="K9" s="17">
        <v>1.00860339</v>
      </c>
      <c r="L9" s="17">
        <v>0.92247078250000003</v>
      </c>
      <c r="M9" s="17">
        <v>1.5284947579999999</v>
      </c>
      <c r="N9" s="17">
        <v>1.220304547</v>
      </c>
      <c r="O9" s="17">
        <v>0.81896657799999995</v>
      </c>
      <c r="P9" s="17">
        <v>0.86322409820000001</v>
      </c>
      <c r="Q9" s="17">
        <v>0.91509846630000002</v>
      </c>
      <c r="R9" s="17">
        <v>0.96363018600000006</v>
      </c>
      <c r="S9" s="17">
        <v>0.86103930009999996</v>
      </c>
      <c r="T9" s="17">
        <v>0.92854981130000003</v>
      </c>
      <c r="U9" s="17">
        <v>0.55912172989999998</v>
      </c>
      <c r="V9" s="17">
        <v>1.628179737</v>
      </c>
      <c r="W9" s="17">
        <v>0.85172240030000002</v>
      </c>
      <c r="X9" s="18">
        <v>1.126840018</v>
      </c>
      <c r="Y9" s="17">
        <v>0.93169504790000002</v>
      </c>
      <c r="Z9" s="17">
        <v>1.1060589380000001</v>
      </c>
      <c r="AA9" s="17">
        <v>0.85060154080000006</v>
      </c>
      <c r="AB9" s="17">
        <v>1.607301562</v>
      </c>
      <c r="AC9" s="17">
        <v>1.107709619</v>
      </c>
      <c r="AD9" s="17">
        <v>1.4841416080000001</v>
      </c>
      <c r="AE9" s="17">
        <v>0.89851219250000003</v>
      </c>
      <c r="AF9" s="17">
        <v>1.1315945199999999</v>
      </c>
      <c r="AG9" s="17">
        <v>1.0807811279999999</v>
      </c>
      <c r="AH9" s="17">
        <v>1.6517436249999999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</row>
    <row r="10" spans="1:53" ht="16" x14ac:dyDescent="0.2">
      <c r="A10" s="14">
        <v>44075</v>
      </c>
      <c r="B10" s="15">
        <v>-48</v>
      </c>
      <c r="C10" s="16">
        <f t="shared" si="0"/>
        <v>1.0165533673133333</v>
      </c>
      <c r="D10" s="16">
        <f t="shared" si="1"/>
        <v>1.6553367313333345E-2</v>
      </c>
      <c r="E10" s="17">
        <v>1.1075600000000001</v>
      </c>
      <c r="F10" s="17">
        <v>0.77994200000000002</v>
      </c>
      <c r="G10" s="17">
        <v>1.0327999999999999</v>
      </c>
      <c r="H10" s="17">
        <v>1.0808899999999999</v>
      </c>
      <c r="I10" s="17">
        <v>0.86245957510000004</v>
      </c>
      <c r="J10" s="17">
        <v>0.84038535510000001</v>
      </c>
      <c r="K10" s="17">
        <v>1.105537902</v>
      </c>
      <c r="L10" s="17">
        <v>1.278518748</v>
      </c>
      <c r="M10" s="17">
        <v>1.3318716390000001</v>
      </c>
      <c r="N10" s="17">
        <v>0.80771342290000003</v>
      </c>
      <c r="O10" s="17">
        <v>0.53529712939999996</v>
      </c>
      <c r="P10" s="17">
        <v>0.85597308859999999</v>
      </c>
      <c r="Q10" s="17">
        <v>0.74665515390000003</v>
      </c>
      <c r="R10" s="17">
        <v>0.97227435510000004</v>
      </c>
      <c r="S10" s="17">
        <v>0.73816109029999999</v>
      </c>
      <c r="T10" s="17">
        <v>0.83229018799999999</v>
      </c>
      <c r="U10" s="17">
        <v>0.78057875129999998</v>
      </c>
      <c r="V10" s="17">
        <v>1.3529000950000001</v>
      </c>
      <c r="W10" s="17">
        <v>0.99484934250000001</v>
      </c>
      <c r="X10" s="17">
        <v>0.76643989950000002</v>
      </c>
      <c r="Y10" s="17">
        <v>0.75204806440000005</v>
      </c>
      <c r="Z10" s="17">
        <v>0.87238366479999996</v>
      </c>
      <c r="AA10" s="17">
        <v>0.8620230297</v>
      </c>
      <c r="AB10" s="17">
        <v>0.67836381629999998</v>
      </c>
      <c r="AC10" s="17">
        <v>0.79559359699999999</v>
      </c>
      <c r="AD10" s="17">
        <v>0.85023415530000002</v>
      </c>
      <c r="AE10" s="17">
        <v>0.82467735860000002</v>
      </c>
      <c r="AF10" s="17">
        <v>0.68534513559999999</v>
      </c>
      <c r="AG10" s="17">
        <v>1.461323833</v>
      </c>
      <c r="AH10" s="17">
        <v>3.9115106289999999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</row>
    <row r="11" spans="1:53" ht="16" x14ac:dyDescent="0.2">
      <c r="A11" s="14">
        <v>44076</v>
      </c>
      <c r="B11" s="15">
        <v>-47</v>
      </c>
      <c r="C11" s="16">
        <f t="shared" si="0"/>
        <v>1.2093950519966667</v>
      </c>
      <c r="D11" s="16">
        <f t="shared" si="1"/>
        <v>0.20939505199666675</v>
      </c>
      <c r="E11" s="18">
        <v>1.5054080000000001</v>
      </c>
      <c r="F11" s="17">
        <v>0.87756500000000004</v>
      </c>
      <c r="G11" s="17">
        <v>1.03363</v>
      </c>
      <c r="H11" s="17">
        <v>1.418682</v>
      </c>
      <c r="I11" s="17">
        <v>1.455485709</v>
      </c>
      <c r="J11" s="17">
        <v>1.0108580739999999</v>
      </c>
      <c r="K11" s="17">
        <v>1.422865477</v>
      </c>
      <c r="L11" s="17">
        <v>1.7206537209999999</v>
      </c>
      <c r="M11" s="17">
        <v>1.377709434</v>
      </c>
      <c r="N11" s="17">
        <v>1.4025426000000001</v>
      </c>
      <c r="O11" s="17">
        <v>1.1182922850000001</v>
      </c>
      <c r="P11" s="17">
        <v>0.93366020900000002</v>
      </c>
      <c r="Q11" s="17">
        <v>0.93158826340000001</v>
      </c>
      <c r="R11" s="17">
        <v>1.3593083699999999</v>
      </c>
      <c r="S11" s="17">
        <v>1.2565031719999999</v>
      </c>
      <c r="T11" s="17">
        <v>1.0997977889999999</v>
      </c>
      <c r="U11" s="17">
        <v>1.0762579379999999</v>
      </c>
      <c r="V11" s="17">
        <v>1.3183780190000001</v>
      </c>
      <c r="W11" s="17">
        <v>0.86679327269999995</v>
      </c>
      <c r="X11" s="17">
        <v>1.602993567</v>
      </c>
      <c r="Y11" s="17">
        <v>1.090463744</v>
      </c>
      <c r="Z11" s="17">
        <v>0.93341895679999998</v>
      </c>
      <c r="AA11" s="17">
        <v>1.2742408190000001</v>
      </c>
      <c r="AB11" s="17">
        <v>0.97314346730000001</v>
      </c>
      <c r="AC11" s="17">
        <v>0.78068894420000001</v>
      </c>
      <c r="AD11" s="17">
        <v>0.97304969050000001</v>
      </c>
      <c r="AE11" s="17">
        <v>1.340276099</v>
      </c>
      <c r="AF11" s="18">
        <v>1.196740675</v>
      </c>
      <c r="AG11" s="17">
        <v>1.044343416</v>
      </c>
      <c r="AH11" s="17">
        <v>1.886512848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</row>
    <row r="12" spans="1:53" ht="16" x14ac:dyDescent="0.2">
      <c r="A12" s="14">
        <v>44077</v>
      </c>
      <c r="B12" s="15">
        <v>-46</v>
      </c>
      <c r="C12" s="16">
        <f t="shared" si="0"/>
        <v>1.3621134125466665</v>
      </c>
      <c r="D12" s="16">
        <f t="shared" si="1"/>
        <v>0.36211341254666651</v>
      </c>
      <c r="E12" s="17">
        <v>1.328902</v>
      </c>
      <c r="F12" s="17">
        <v>1.67428</v>
      </c>
      <c r="G12" s="17">
        <v>1.12941</v>
      </c>
      <c r="H12" s="17">
        <v>1.826173</v>
      </c>
      <c r="I12" s="17">
        <v>1.4437428880000001</v>
      </c>
      <c r="J12" s="17">
        <v>1.5112810780000001</v>
      </c>
      <c r="K12" s="17">
        <v>1.860557311</v>
      </c>
      <c r="L12" s="17">
        <v>1.584291238</v>
      </c>
      <c r="M12" s="17">
        <v>1.181979576</v>
      </c>
      <c r="N12" s="17">
        <v>1.254182364</v>
      </c>
      <c r="O12" s="17">
        <v>0.96974824449999997</v>
      </c>
      <c r="P12" s="17">
        <v>1.176638356</v>
      </c>
      <c r="Q12" s="17">
        <v>1.4982746870000001</v>
      </c>
      <c r="R12" s="17">
        <v>1.0386406589999999</v>
      </c>
      <c r="S12" s="17">
        <v>1.409839627</v>
      </c>
      <c r="T12" s="17">
        <v>1.8845929219999999</v>
      </c>
      <c r="U12" s="17">
        <v>1.1539377689999999</v>
      </c>
      <c r="V12" s="18">
        <v>1.4238164900000001</v>
      </c>
      <c r="W12" s="17">
        <v>1.4557874099999999</v>
      </c>
      <c r="X12" s="17">
        <v>1.3568615340000001</v>
      </c>
      <c r="Y12" s="17">
        <v>1.0807505589999999</v>
      </c>
      <c r="Z12" s="17">
        <v>1.449465132</v>
      </c>
      <c r="AA12" s="17">
        <v>1.1060270400000001</v>
      </c>
      <c r="AB12" s="17">
        <v>0.9088512929</v>
      </c>
      <c r="AC12" s="17">
        <v>1.1517290600000001</v>
      </c>
      <c r="AD12" s="18">
        <v>1.3238081820000001</v>
      </c>
      <c r="AE12" s="17">
        <v>1.4276236659999999</v>
      </c>
      <c r="AF12" s="17">
        <v>1.372226022</v>
      </c>
      <c r="AG12" s="17">
        <v>1.126781641</v>
      </c>
      <c r="AH12" s="17">
        <v>1.7532026279999999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</row>
    <row r="13" spans="1:53" ht="16" x14ac:dyDescent="0.2">
      <c r="A13" s="14">
        <v>44078</v>
      </c>
      <c r="B13" s="15">
        <v>-45</v>
      </c>
      <c r="C13" s="16">
        <f t="shared" si="0"/>
        <v>1.2711687338399997</v>
      </c>
      <c r="D13" s="16">
        <f t="shared" si="1"/>
        <v>0.27116873383999973</v>
      </c>
      <c r="E13" s="17">
        <v>1.2471000000000001</v>
      </c>
      <c r="F13" s="17">
        <v>1.2989949999999999</v>
      </c>
      <c r="G13" s="17">
        <v>1.047593</v>
      </c>
      <c r="H13" s="17">
        <v>2.3579159999999999</v>
      </c>
      <c r="I13" s="17">
        <v>1.653369205</v>
      </c>
      <c r="J13" s="17">
        <v>0.98230140990000003</v>
      </c>
      <c r="K13" s="17">
        <v>1.651207367</v>
      </c>
      <c r="L13" s="17">
        <v>1.254433058</v>
      </c>
      <c r="M13" s="17">
        <v>1.114684402</v>
      </c>
      <c r="N13" s="17">
        <v>1.1463211790000001</v>
      </c>
      <c r="O13" s="17">
        <v>1.020890495</v>
      </c>
      <c r="P13" s="17">
        <v>0.97683156879999999</v>
      </c>
      <c r="Q13" s="17">
        <v>1.6941874800000001</v>
      </c>
      <c r="R13" s="17">
        <v>1.2718850669999999</v>
      </c>
      <c r="S13" s="17">
        <v>1.0163733559999999</v>
      </c>
      <c r="T13" s="17">
        <v>1.925375439</v>
      </c>
      <c r="U13" s="17">
        <v>0.81930088010000002</v>
      </c>
      <c r="V13" s="17">
        <v>1.4618227070000001</v>
      </c>
      <c r="W13" s="17">
        <v>0.98803369910000005</v>
      </c>
      <c r="X13" s="17">
        <v>1.279560888</v>
      </c>
      <c r="Y13" s="17">
        <v>1.122165793</v>
      </c>
      <c r="Z13" s="17">
        <v>1.4153504159999999</v>
      </c>
      <c r="AA13" s="17">
        <v>1.1303309100000001</v>
      </c>
      <c r="AB13" s="17">
        <v>1.0216086170000001</v>
      </c>
      <c r="AC13" s="17">
        <v>1.0725060799999999</v>
      </c>
      <c r="AD13" s="17">
        <v>0.99174419820000004</v>
      </c>
      <c r="AE13" s="17">
        <v>1.3735029780000001</v>
      </c>
      <c r="AF13" s="17">
        <v>1.6067999340000001</v>
      </c>
      <c r="AG13" s="17">
        <v>0.9520613081</v>
      </c>
      <c r="AH13" s="17">
        <v>1.2408095800000001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</row>
    <row r="14" spans="1:53" ht="16" x14ac:dyDescent="0.2">
      <c r="A14" s="14">
        <v>44082</v>
      </c>
      <c r="B14" s="15">
        <v>-44</v>
      </c>
      <c r="C14" s="16">
        <f t="shared" si="0"/>
        <v>1.2458703013100001</v>
      </c>
      <c r="D14" s="16">
        <f t="shared" si="1"/>
        <v>0.24587030131000009</v>
      </c>
      <c r="E14" s="17">
        <v>1.093224</v>
      </c>
      <c r="F14" s="17">
        <v>1.1207670000000001</v>
      </c>
      <c r="G14" s="17">
        <v>1.209014</v>
      </c>
      <c r="H14" s="17">
        <v>1.6402019999999999</v>
      </c>
      <c r="I14" s="17">
        <v>1.539201695</v>
      </c>
      <c r="J14" s="17">
        <v>1.3957047229999999</v>
      </c>
      <c r="K14" s="17">
        <v>1.3781659230000001</v>
      </c>
      <c r="L14" s="17">
        <v>1.0081863820000001</v>
      </c>
      <c r="M14" s="17">
        <v>0.93708212820000003</v>
      </c>
      <c r="N14" s="17">
        <v>1.0519636459999999</v>
      </c>
      <c r="O14" s="17">
        <v>0.88383636160000001</v>
      </c>
      <c r="P14" s="17">
        <v>1.1880392340000001</v>
      </c>
      <c r="Q14" s="17">
        <v>1.4228095549999999</v>
      </c>
      <c r="R14" s="17">
        <v>1.364596454</v>
      </c>
      <c r="S14" s="17">
        <v>0.9876501821</v>
      </c>
      <c r="T14" s="17">
        <v>1.7078822330000001</v>
      </c>
      <c r="U14" s="17">
        <v>0.84191652090000002</v>
      </c>
      <c r="V14" s="17">
        <v>1.5488041829999999</v>
      </c>
      <c r="W14" s="17">
        <v>1.1846955180000001</v>
      </c>
      <c r="X14" s="17">
        <v>1.0821560889999999</v>
      </c>
      <c r="Y14" s="17">
        <v>1.3992309169999999</v>
      </c>
      <c r="Z14" s="17">
        <v>1.4120476799999999</v>
      </c>
      <c r="AA14" s="17">
        <v>1.0406387269999999</v>
      </c>
      <c r="AB14" s="17">
        <v>1.179773255</v>
      </c>
      <c r="AC14" s="17">
        <v>1.645458673</v>
      </c>
      <c r="AD14" s="17">
        <v>0.88692854050000003</v>
      </c>
      <c r="AE14" s="17">
        <v>1.140138876</v>
      </c>
      <c r="AF14" s="17">
        <v>1.721244816</v>
      </c>
      <c r="AG14" s="17">
        <v>1.1244999019999999</v>
      </c>
      <c r="AH14" s="17">
        <v>1.240249825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</row>
    <row r="15" spans="1:53" ht="16" x14ac:dyDescent="0.2">
      <c r="A15" s="14">
        <v>44083</v>
      </c>
      <c r="B15" s="15">
        <v>-43</v>
      </c>
      <c r="C15" s="16">
        <f t="shared" si="0"/>
        <v>1.0175958814833332</v>
      </c>
      <c r="D15" s="16">
        <f t="shared" si="1"/>
        <v>1.7595881483333242E-2</v>
      </c>
      <c r="E15" s="17">
        <v>1.0389660000000001</v>
      </c>
      <c r="F15" s="17">
        <v>0.61402800000000002</v>
      </c>
      <c r="G15" s="17">
        <v>0.80795899999999998</v>
      </c>
      <c r="H15" s="17">
        <v>1.254365</v>
      </c>
      <c r="I15" s="17">
        <v>1.722887501</v>
      </c>
      <c r="J15" s="17">
        <v>0.8658461153</v>
      </c>
      <c r="K15" s="17">
        <v>1.105856613</v>
      </c>
      <c r="L15" s="17">
        <v>0.9816972571</v>
      </c>
      <c r="M15" s="17">
        <v>0.94076473859999998</v>
      </c>
      <c r="N15" s="17">
        <v>0.88484055979999998</v>
      </c>
      <c r="O15" s="17">
        <v>0.63963062420000005</v>
      </c>
      <c r="P15" s="17">
        <v>0.94435261930000003</v>
      </c>
      <c r="Q15" s="17">
        <v>0.86455240840000003</v>
      </c>
      <c r="R15" s="17">
        <v>1.0673814740000001</v>
      </c>
      <c r="S15" s="17">
        <v>0.96232363590000003</v>
      </c>
      <c r="T15" s="17">
        <v>1.47407318</v>
      </c>
      <c r="U15" s="17">
        <v>0.95275844970000001</v>
      </c>
      <c r="V15" s="17">
        <v>1.0158080780000001</v>
      </c>
      <c r="W15" s="17">
        <v>1.1495421939999999</v>
      </c>
      <c r="X15" s="17">
        <v>0.92847948410000003</v>
      </c>
      <c r="Y15" s="17">
        <v>1.431845346</v>
      </c>
      <c r="Z15" s="17">
        <v>1.280965763</v>
      </c>
      <c r="AA15" s="17">
        <v>0.91226186710000001</v>
      </c>
      <c r="AB15" s="17">
        <v>0.66974844249999999</v>
      </c>
      <c r="AC15" s="17">
        <v>0.84781661379999995</v>
      </c>
      <c r="AD15" s="17">
        <v>0.75058344200000005</v>
      </c>
      <c r="AE15" s="17">
        <v>0.9812750603</v>
      </c>
      <c r="AF15" s="17">
        <v>0.91390731839999995</v>
      </c>
      <c r="AG15" s="17">
        <v>1.293978485</v>
      </c>
      <c r="AH15" s="17">
        <v>1.229381174</v>
      </c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:53" ht="16" x14ac:dyDescent="0.2">
      <c r="A16" s="14">
        <v>44084</v>
      </c>
      <c r="B16" s="15">
        <v>-42</v>
      </c>
      <c r="C16" s="16">
        <f t="shared" si="0"/>
        <v>0.92723942822000005</v>
      </c>
      <c r="D16" s="16">
        <f t="shared" si="1"/>
        <v>-7.276057177999995E-2</v>
      </c>
      <c r="E16" s="17">
        <v>0.78419399999999995</v>
      </c>
      <c r="F16" s="17">
        <v>0.81607700000000005</v>
      </c>
      <c r="G16" s="17">
        <v>0.76551199999999997</v>
      </c>
      <c r="H16" s="17">
        <v>1.292178</v>
      </c>
      <c r="I16" s="17">
        <v>1.4140594769999999</v>
      </c>
      <c r="J16" s="17">
        <v>1.1064626040000001</v>
      </c>
      <c r="K16" s="17">
        <v>1.189068563</v>
      </c>
      <c r="L16" s="17">
        <v>0.99182818819999996</v>
      </c>
      <c r="M16" s="17">
        <v>0.9432518661</v>
      </c>
      <c r="N16" s="17">
        <v>0.86398477399999996</v>
      </c>
      <c r="O16" s="17">
        <v>0.67493578759999995</v>
      </c>
      <c r="P16" s="17">
        <v>0.84004043120000005</v>
      </c>
      <c r="Q16" s="17">
        <v>1.0247183230000001</v>
      </c>
      <c r="R16" s="17">
        <v>1.1047212820000001</v>
      </c>
      <c r="S16" s="17">
        <v>0.75005816479999998</v>
      </c>
      <c r="T16" s="17">
        <v>1.144352378</v>
      </c>
      <c r="U16" s="17">
        <v>0.799497342</v>
      </c>
      <c r="V16" s="17">
        <v>0.60458532750000005</v>
      </c>
      <c r="W16" s="17">
        <v>0.76103689910000005</v>
      </c>
      <c r="X16" s="17">
        <v>0.93987707279999999</v>
      </c>
      <c r="Y16" s="17">
        <v>0.76779157919999996</v>
      </c>
      <c r="Z16" s="17">
        <v>0.85033542689999997</v>
      </c>
      <c r="AA16" s="17">
        <v>0.79672270789999999</v>
      </c>
      <c r="AB16" s="17">
        <v>0.66459166780000001</v>
      </c>
      <c r="AC16" s="17">
        <v>0.93950666819999995</v>
      </c>
      <c r="AD16" s="17">
        <v>0.82781968429999997</v>
      </c>
      <c r="AE16" s="17">
        <v>0.97602737890000002</v>
      </c>
      <c r="AF16" s="17">
        <v>0.87876436309999995</v>
      </c>
      <c r="AG16" s="17">
        <v>1.074335963</v>
      </c>
      <c r="AH16" s="17">
        <v>1.2308479269999999</v>
      </c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</row>
    <row r="17" spans="1:53" ht="16" x14ac:dyDescent="0.2">
      <c r="A17" s="14">
        <v>44085</v>
      </c>
      <c r="B17" s="15">
        <v>-41</v>
      </c>
      <c r="C17" s="16">
        <f t="shared" si="0"/>
        <v>0.91511321930333311</v>
      </c>
      <c r="D17" s="16">
        <f t="shared" si="1"/>
        <v>-8.4886780696666886E-2</v>
      </c>
      <c r="E17" s="17">
        <v>0.64842599999999995</v>
      </c>
      <c r="F17" s="17">
        <v>0.64630900000000002</v>
      </c>
      <c r="G17" s="17">
        <v>0.683697</v>
      </c>
      <c r="H17" s="17">
        <v>1.2821530000000001</v>
      </c>
      <c r="I17" s="17">
        <v>1.043404606</v>
      </c>
      <c r="J17" s="17">
        <v>1.28267365</v>
      </c>
      <c r="K17" s="17">
        <v>1.0348849600000001</v>
      </c>
      <c r="L17" s="17">
        <v>1.466247144</v>
      </c>
      <c r="M17" s="17">
        <v>0.70928062359999999</v>
      </c>
      <c r="N17" s="17">
        <v>0.77624556369999997</v>
      </c>
      <c r="O17" s="17">
        <v>0.6018725707</v>
      </c>
      <c r="P17" s="17">
        <v>0.53381884499999999</v>
      </c>
      <c r="Q17" s="17">
        <v>0.88709740979999996</v>
      </c>
      <c r="R17" s="17">
        <v>1.2013484889999999</v>
      </c>
      <c r="S17" s="17">
        <v>0.7786887079</v>
      </c>
      <c r="T17" s="17">
        <v>1.084928618</v>
      </c>
      <c r="U17" s="17">
        <v>1.3605783149999999</v>
      </c>
      <c r="V17" s="17">
        <v>0.55478083069999995</v>
      </c>
      <c r="W17" s="17">
        <v>0.77097888839999995</v>
      </c>
      <c r="X17" s="17">
        <v>1.1123250309999999</v>
      </c>
      <c r="Y17" s="17">
        <v>0.72684033380000002</v>
      </c>
      <c r="Z17" s="17">
        <v>1.0047019189999999</v>
      </c>
      <c r="AA17" s="17">
        <v>0.66837365810000005</v>
      </c>
      <c r="AB17" s="17">
        <v>0.7274822178</v>
      </c>
      <c r="AC17" s="17">
        <v>0.68319475389999995</v>
      </c>
      <c r="AD17" s="17">
        <v>1.0549654559999999</v>
      </c>
      <c r="AE17" s="17">
        <v>0.8595826808</v>
      </c>
      <c r="AF17" s="17">
        <v>0.90258646190000003</v>
      </c>
      <c r="AG17" s="17">
        <v>1.311425622</v>
      </c>
      <c r="AH17" s="17">
        <v>1.0545042229999999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</row>
    <row r="18" spans="1:53" ht="16" x14ac:dyDescent="0.2">
      <c r="A18" s="14">
        <v>44088</v>
      </c>
      <c r="B18" s="15">
        <v>-40</v>
      </c>
      <c r="C18" s="16">
        <f t="shared" si="0"/>
        <v>0.86024962504666691</v>
      </c>
      <c r="D18" s="16">
        <f t="shared" si="1"/>
        <v>-0.13975037495333309</v>
      </c>
      <c r="E18" s="17">
        <v>0.86436500000000005</v>
      </c>
      <c r="F18" s="17">
        <v>0.89829899999999996</v>
      </c>
      <c r="G18" s="17">
        <v>0.75113600000000003</v>
      </c>
      <c r="H18" s="17">
        <v>0.99355099999999996</v>
      </c>
      <c r="I18" s="17">
        <v>0.82818682340000005</v>
      </c>
      <c r="J18" s="17">
        <v>0.76431691509999999</v>
      </c>
      <c r="K18" s="17">
        <v>0.94082310729999996</v>
      </c>
      <c r="L18" s="17">
        <v>1.2479747539999999</v>
      </c>
      <c r="M18" s="17">
        <v>0.71508481440000005</v>
      </c>
      <c r="N18" s="17">
        <v>0.72011605270000001</v>
      </c>
      <c r="O18" s="17">
        <v>0.61778344770000004</v>
      </c>
      <c r="P18" s="17">
        <v>0.59366375510000002</v>
      </c>
      <c r="Q18" s="17">
        <v>1.2238714129999999</v>
      </c>
      <c r="R18" s="17">
        <v>0.84513012890000005</v>
      </c>
      <c r="S18" s="17">
        <v>0.93122892150000003</v>
      </c>
      <c r="T18" s="17">
        <v>0.98023419290000002</v>
      </c>
      <c r="U18" s="17">
        <v>0.79270623220000003</v>
      </c>
      <c r="V18" s="17">
        <v>0.432741335</v>
      </c>
      <c r="W18" s="17">
        <v>0.9022115771</v>
      </c>
      <c r="X18" s="17">
        <v>0.66424511269999997</v>
      </c>
      <c r="Y18" s="17">
        <v>0.84322177369999995</v>
      </c>
      <c r="Z18" s="17">
        <v>0.82328526349999998</v>
      </c>
      <c r="AA18" s="18">
        <v>0.72451381079999999</v>
      </c>
      <c r="AB18" s="17">
        <v>0.68353527869999997</v>
      </c>
      <c r="AC18" s="17">
        <v>0.8001528658</v>
      </c>
      <c r="AD18" s="17">
        <v>0.61378881669999996</v>
      </c>
      <c r="AE18" s="17">
        <v>0.7365970543</v>
      </c>
      <c r="AF18" s="17">
        <v>1.4232147070000001</v>
      </c>
      <c r="AG18" s="17">
        <v>0.78159641790000001</v>
      </c>
      <c r="AH18" s="17">
        <v>1.66991318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</row>
    <row r="19" spans="1:53" ht="16" x14ac:dyDescent="0.2">
      <c r="A19" s="14">
        <v>44089</v>
      </c>
      <c r="B19" s="15">
        <v>-39</v>
      </c>
      <c r="C19" s="16">
        <f t="shared" si="0"/>
        <v>0.87148497379333323</v>
      </c>
      <c r="D19" s="16">
        <f t="shared" si="1"/>
        <v>-0.12851502620666677</v>
      </c>
      <c r="E19" s="17">
        <v>0.78501200000000004</v>
      </c>
      <c r="F19" s="17">
        <v>0.83657199999999998</v>
      </c>
      <c r="G19" s="17">
        <v>0.80768799999999996</v>
      </c>
      <c r="H19" s="17">
        <v>1.308962</v>
      </c>
      <c r="I19" s="17">
        <v>1.3191186559999999</v>
      </c>
      <c r="J19" s="17">
        <v>1.0958265949999999</v>
      </c>
      <c r="K19" s="17">
        <v>0.90091937050000004</v>
      </c>
      <c r="L19" s="17">
        <v>1.12379878</v>
      </c>
      <c r="M19" s="17">
        <v>0.62035987140000004</v>
      </c>
      <c r="N19" s="17">
        <v>0.73032456980000005</v>
      </c>
      <c r="O19" s="17">
        <v>0.49451706769999998</v>
      </c>
      <c r="P19" s="17">
        <v>0.4964458779</v>
      </c>
      <c r="Q19" s="17">
        <v>1.524128202</v>
      </c>
      <c r="R19" s="17">
        <v>0.87726323770000003</v>
      </c>
      <c r="S19" s="17">
        <v>1.1756181779999999</v>
      </c>
      <c r="T19" s="17">
        <v>0.70426435970000001</v>
      </c>
      <c r="U19" s="17">
        <v>0.94263834280000003</v>
      </c>
      <c r="V19" s="17">
        <v>0.42037222940000002</v>
      </c>
      <c r="W19" s="17">
        <v>0.77931895279999996</v>
      </c>
      <c r="X19" s="17">
        <v>0.78153441479999997</v>
      </c>
      <c r="Y19" s="17">
        <v>1.1370737</v>
      </c>
      <c r="Z19" s="17">
        <v>1.1247826169999999</v>
      </c>
      <c r="AA19" s="17">
        <v>0.61495271210000002</v>
      </c>
      <c r="AB19" s="17">
        <v>0.72878242729999998</v>
      </c>
      <c r="AC19" s="17">
        <v>0.69500354320000002</v>
      </c>
      <c r="AD19" s="17">
        <v>0.50199540760000005</v>
      </c>
      <c r="AE19" s="17">
        <v>0.58299900660000004</v>
      </c>
      <c r="AF19" s="17">
        <v>0.76782399749999997</v>
      </c>
      <c r="AG19" s="17">
        <v>1.155421042</v>
      </c>
      <c r="AH19" s="17">
        <v>1.1110320549999999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</row>
    <row r="20" spans="1:53" ht="16" x14ac:dyDescent="0.2">
      <c r="A20" s="14">
        <v>44090</v>
      </c>
      <c r="B20" s="15">
        <v>-38</v>
      </c>
      <c r="C20" s="16">
        <f t="shared" si="0"/>
        <v>0.98484835537666671</v>
      </c>
      <c r="D20" s="16">
        <f t="shared" si="1"/>
        <v>-1.5151644623333294E-2</v>
      </c>
      <c r="E20" s="17">
        <v>1.11954</v>
      </c>
      <c r="F20" s="17">
        <v>1.438876</v>
      </c>
      <c r="G20" s="17">
        <v>0.83708400000000005</v>
      </c>
      <c r="H20" s="17">
        <v>1.0990139999999999</v>
      </c>
      <c r="I20" s="17">
        <v>1.0650494180000001</v>
      </c>
      <c r="J20" s="17">
        <v>1.216293627</v>
      </c>
      <c r="K20" s="17">
        <v>1.151831958</v>
      </c>
      <c r="L20" s="17">
        <v>1.3811160929999999</v>
      </c>
      <c r="M20" s="17">
        <v>1.0566475200000001</v>
      </c>
      <c r="N20" s="17">
        <v>0.70272449940000004</v>
      </c>
      <c r="O20" s="17">
        <v>0.64281632799999999</v>
      </c>
      <c r="P20" s="17">
        <v>0.58656876589999996</v>
      </c>
      <c r="Q20" s="17">
        <v>1.2410459519999999</v>
      </c>
      <c r="R20" s="17">
        <v>1.1507487750000001</v>
      </c>
      <c r="S20" s="17">
        <v>1.1271651330000001</v>
      </c>
      <c r="T20" s="17">
        <v>0.85104631230000005</v>
      </c>
      <c r="U20" s="17">
        <v>1.116324882</v>
      </c>
      <c r="V20" s="17">
        <v>0.55354073699999995</v>
      </c>
      <c r="W20" s="17">
        <v>1.146130444</v>
      </c>
      <c r="X20" s="17">
        <v>0.93471306350000005</v>
      </c>
      <c r="Y20" s="17">
        <v>1.0924919</v>
      </c>
      <c r="Z20" s="17">
        <v>0.91062875499999996</v>
      </c>
      <c r="AA20" s="17">
        <v>0.91942666449999999</v>
      </c>
      <c r="AB20" s="17">
        <v>0.73358529880000001</v>
      </c>
      <c r="AC20" s="17">
        <v>0.62986588769999996</v>
      </c>
      <c r="AD20" s="17">
        <v>1.175342949</v>
      </c>
      <c r="AE20" s="17">
        <v>0.78402619259999995</v>
      </c>
      <c r="AF20" s="17">
        <v>0.74440385360000005</v>
      </c>
      <c r="AG20" s="17">
        <v>1.119476213</v>
      </c>
      <c r="AH20" s="17">
        <v>1.0179254390000001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</row>
    <row r="21" spans="1:53" ht="15.75" customHeight="1" x14ac:dyDescent="0.2">
      <c r="A21" s="14">
        <v>44091</v>
      </c>
      <c r="B21" s="15">
        <v>-37</v>
      </c>
      <c r="C21" s="16">
        <f t="shared" si="0"/>
        <v>0.96303346084999997</v>
      </c>
      <c r="D21" s="16">
        <f t="shared" si="1"/>
        <v>-3.6966539150000033E-2</v>
      </c>
      <c r="E21" s="17">
        <v>1.0520689999999999</v>
      </c>
      <c r="F21" s="17">
        <v>0.79786100000000004</v>
      </c>
      <c r="G21" s="17">
        <v>1.008264</v>
      </c>
      <c r="H21" s="17">
        <v>1.261954</v>
      </c>
      <c r="I21" s="17">
        <v>1.4463018700000001</v>
      </c>
      <c r="J21" s="17">
        <v>0.98216410480000005</v>
      </c>
      <c r="K21" s="17">
        <v>1.05254713</v>
      </c>
      <c r="L21" s="17">
        <v>1.2373318120000001</v>
      </c>
      <c r="M21" s="17">
        <v>0.89175596499999998</v>
      </c>
      <c r="N21" s="17">
        <v>0.71343263229999998</v>
      </c>
      <c r="O21" s="17">
        <v>0.53795001659999997</v>
      </c>
      <c r="P21" s="17">
        <v>0.74094908940000004</v>
      </c>
      <c r="Q21" s="17">
        <v>1.177067624</v>
      </c>
      <c r="R21" s="17">
        <v>1.1217903760000001</v>
      </c>
      <c r="S21" s="17">
        <v>0.87850858350000005</v>
      </c>
      <c r="T21" s="17">
        <v>1.0975524240000001</v>
      </c>
      <c r="U21" s="17">
        <v>1.1717317089999999</v>
      </c>
      <c r="V21" s="17">
        <v>0.53691306800000005</v>
      </c>
      <c r="W21" s="17">
        <v>1.0325754869999999</v>
      </c>
      <c r="X21" s="17">
        <v>0.808851981</v>
      </c>
      <c r="Y21" s="17">
        <v>1.307480357</v>
      </c>
      <c r="Z21" s="17">
        <v>0.85320737170000005</v>
      </c>
      <c r="AA21" s="17">
        <v>0.70646610769999996</v>
      </c>
      <c r="AB21" s="17">
        <v>0.83713974160000004</v>
      </c>
      <c r="AC21" s="17">
        <v>0.64107836890000003</v>
      </c>
      <c r="AD21" s="17">
        <v>0.81844833029999997</v>
      </c>
      <c r="AE21" s="17">
        <v>0.92571544189999999</v>
      </c>
      <c r="AF21" s="17">
        <v>0.90690896190000003</v>
      </c>
      <c r="AG21" s="17">
        <v>0.98703330590000005</v>
      </c>
      <c r="AH21" s="17">
        <v>1.359953966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</row>
    <row r="22" spans="1:53" ht="15.75" customHeight="1" x14ac:dyDescent="0.2">
      <c r="A22" s="14">
        <v>44092</v>
      </c>
      <c r="B22" s="15">
        <v>-36</v>
      </c>
      <c r="C22" s="16">
        <f t="shared" si="0"/>
        <v>1.5533822586133332</v>
      </c>
      <c r="D22" s="16">
        <f t="shared" si="1"/>
        <v>0.55338225861333323</v>
      </c>
      <c r="E22" s="17">
        <v>1.5592490000000001</v>
      </c>
      <c r="F22" s="17">
        <v>1.6450990000000001</v>
      </c>
      <c r="G22" s="17">
        <v>2.1749839999999998</v>
      </c>
      <c r="H22" s="17">
        <v>2.0353409999999998</v>
      </c>
      <c r="I22" s="17">
        <v>1.6482512419999999</v>
      </c>
      <c r="J22" s="17">
        <v>1.356031948</v>
      </c>
      <c r="K22" s="17">
        <v>2.105043115</v>
      </c>
      <c r="L22" s="17">
        <v>1.4770365759999999</v>
      </c>
      <c r="M22" s="17">
        <v>1.6445413820000001</v>
      </c>
      <c r="N22" s="17">
        <v>1.3264033159999999</v>
      </c>
      <c r="O22" s="17">
        <v>0.91458705429999998</v>
      </c>
      <c r="P22" s="17">
        <v>1.651649894</v>
      </c>
      <c r="Q22" s="17">
        <v>1.294933345</v>
      </c>
      <c r="R22" s="17">
        <v>1.2828229870000001</v>
      </c>
      <c r="S22" s="17">
        <v>1.3365130629999999</v>
      </c>
      <c r="T22" s="17">
        <v>1.782136116</v>
      </c>
      <c r="U22" s="17">
        <v>2.0454294549999998</v>
      </c>
      <c r="V22" s="17">
        <v>0.67074891150000004</v>
      </c>
      <c r="W22" s="17">
        <v>1.155078496</v>
      </c>
      <c r="X22" s="17">
        <v>1.4498307450000001</v>
      </c>
      <c r="Y22" s="17">
        <v>2.7731216669999998</v>
      </c>
      <c r="Z22" s="17">
        <v>1.6361280709999999</v>
      </c>
      <c r="AA22" s="17">
        <v>1.5490010590000001</v>
      </c>
      <c r="AB22" s="17">
        <v>1.604921458</v>
      </c>
      <c r="AC22" s="17">
        <v>0.94549902159999999</v>
      </c>
      <c r="AD22" s="17">
        <v>1.2975793980000001</v>
      </c>
      <c r="AE22" s="17">
        <v>1.394146162</v>
      </c>
      <c r="AF22" s="17">
        <v>1.1021472379999999</v>
      </c>
      <c r="AG22" s="17">
        <v>1.7455862499999999</v>
      </c>
      <c r="AH22" s="17">
        <v>1.997626788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</row>
    <row r="23" spans="1:53" ht="15.75" customHeight="1" x14ac:dyDescent="0.2">
      <c r="A23" s="14">
        <v>44095</v>
      </c>
      <c r="B23" s="15">
        <v>-35</v>
      </c>
      <c r="C23" s="16">
        <f t="shared" si="0"/>
        <v>1.2454383129866669</v>
      </c>
      <c r="D23" s="16">
        <f t="shared" si="1"/>
        <v>0.24543831298666685</v>
      </c>
      <c r="E23" s="17">
        <v>1.493193</v>
      </c>
      <c r="F23" s="17">
        <v>2.0693709999999998</v>
      </c>
      <c r="G23" s="17">
        <v>0.98825200000000002</v>
      </c>
      <c r="H23" s="17">
        <v>1.3874519999999999</v>
      </c>
      <c r="I23" s="17">
        <v>1.378983801</v>
      </c>
      <c r="J23" s="17">
        <v>1.5130772530000001</v>
      </c>
      <c r="K23" s="17">
        <v>1.3494289049999999</v>
      </c>
      <c r="L23" s="17">
        <v>1.523500941</v>
      </c>
      <c r="M23" s="17">
        <v>1.49420939</v>
      </c>
      <c r="N23" s="17">
        <v>0.72447260759999998</v>
      </c>
      <c r="O23" s="17">
        <v>0.90099454859999994</v>
      </c>
      <c r="P23" s="17">
        <v>1.0276312359999999</v>
      </c>
      <c r="Q23" s="17">
        <v>1.826328527</v>
      </c>
      <c r="R23" s="17">
        <v>0.94067042000000001</v>
      </c>
      <c r="S23" s="17">
        <v>1.134226041</v>
      </c>
      <c r="T23" s="17">
        <v>1.285636445</v>
      </c>
      <c r="U23" s="17">
        <v>1.348050376</v>
      </c>
      <c r="V23" s="17">
        <v>0.56559854789999997</v>
      </c>
      <c r="W23" s="17">
        <v>1.2110186169999999</v>
      </c>
      <c r="X23" s="17">
        <v>1.066208109</v>
      </c>
      <c r="Y23" s="17">
        <v>1.489933908</v>
      </c>
      <c r="Z23" s="17">
        <v>0.95587185330000002</v>
      </c>
      <c r="AA23" s="17">
        <v>1.0778815100000001</v>
      </c>
      <c r="AB23" s="17">
        <v>1.31774513</v>
      </c>
      <c r="AC23" s="17">
        <v>0.98711120490000004</v>
      </c>
      <c r="AD23" s="17">
        <v>1.4100243649999999</v>
      </c>
      <c r="AE23" s="17">
        <v>0.97974230029999998</v>
      </c>
      <c r="AF23" s="17">
        <v>1.171533876</v>
      </c>
      <c r="AG23" s="17">
        <v>1.0188006890000001</v>
      </c>
      <c r="AH23" s="17">
        <v>1.7262007880000001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</row>
    <row r="24" spans="1:53" ht="15.75" customHeight="1" x14ac:dyDescent="0.2">
      <c r="A24" s="14">
        <v>44096</v>
      </c>
      <c r="B24" s="15">
        <v>-34</v>
      </c>
      <c r="C24" s="16">
        <f t="shared" si="0"/>
        <v>0.90568835247666668</v>
      </c>
      <c r="D24" s="16">
        <f t="shared" si="1"/>
        <v>-9.431164752333332E-2</v>
      </c>
      <c r="E24" s="17">
        <v>0.80305899999999997</v>
      </c>
      <c r="F24" s="17">
        <v>1.211929</v>
      </c>
      <c r="G24" s="17">
        <v>0.78202300000000002</v>
      </c>
      <c r="H24" s="17">
        <v>1.297715</v>
      </c>
      <c r="I24" s="17">
        <v>0.83145622109999995</v>
      </c>
      <c r="J24" s="17">
        <v>0.85511819499999997</v>
      </c>
      <c r="K24" s="17">
        <v>0.83616944609999999</v>
      </c>
      <c r="L24" s="17">
        <v>0.98489225920000001</v>
      </c>
      <c r="M24" s="17">
        <v>0.83803059540000002</v>
      </c>
      <c r="N24" s="17">
        <v>0.58987641759999998</v>
      </c>
      <c r="O24" s="17">
        <v>0.50174138899999998</v>
      </c>
      <c r="P24" s="17">
        <v>0.71849614009999996</v>
      </c>
      <c r="Q24" s="17">
        <v>1.239292909</v>
      </c>
      <c r="R24" s="17">
        <v>0.82248760139999999</v>
      </c>
      <c r="S24" s="17">
        <v>0.88423373620000001</v>
      </c>
      <c r="T24" s="17">
        <v>1.081604781</v>
      </c>
      <c r="U24" s="17">
        <v>2.06618148</v>
      </c>
      <c r="V24" s="17">
        <v>0.36618855639999998</v>
      </c>
      <c r="W24" s="17">
        <v>0.93051574260000003</v>
      </c>
      <c r="X24" s="17">
        <v>0.79347987659999997</v>
      </c>
      <c r="Y24" s="17">
        <v>1.026394096</v>
      </c>
      <c r="Z24" s="17">
        <v>0.8007027793</v>
      </c>
      <c r="AA24" s="17">
        <v>0.71775872569999999</v>
      </c>
      <c r="AB24" s="17">
        <v>0.96873366599999999</v>
      </c>
      <c r="AC24" s="18">
        <v>0.66541458760000005</v>
      </c>
      <c r="AD24" s="17">
        <v>1.0814639559999999</v>
      </c>
      <c r="AE24" s="17">
        <v>0.75304197049999999</v>
      </c>
      <c r="AF24" s="17">
        <v>0.91518258139999997</v>
      </c>
      <c r="AG24" s="17">
        <v>0.59879002309999996</v>
      </c>
      <c r="AH24" s="17">
        <v>1.208676842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</row>
    <row r="25" spans="1:53" ht="15.75" customHeight="1" x14ac:dyDescent="0.2">
      <c r="A25" s="14">
        <v>44097</v>
      </c>
      <c r="B25" s="15">
        <v>-33</v>
      </c>
      <c r="C25" s="16">
        <f t="shared" si="0"/>
        <v>1.2212515580233334</v>
      </c>
      <c r="D25" s="16">
        <f t="shared" si="1"/>
        <v>0.22125155802333341</v>
      </c>
      <c r="E25" s="17">
        <v>0.85819699999999999</v>
      </c>
      <c r="F25" s="17">
        <v>2.339089</v>
      </c>
      <c r="G25" s="17">
        <v>0.75750700000000004</v>
      </c>
      <c r="H25" s="17">
        <v>1.068473</v>
      </c>
      <c r="I25" s="17">
        <v>0.78008287220000005</v>
      </c>
      <c r="J25" s="17">
        <v>1.5551150380000001</v>
      </c>
      <c r="K25" s="17">
        <v>1.1764948749999999</v>
      </c>
      <c r="L25" s="17">
        <v>0.94629222469999996</v>
      </c>
      <c r="M25" s="17">
        <v>0.84033009089999999</v>
      </c>
      <c r="N25" s="17">
        <v>0.7959663642</v>
      </c>
      <c r="O25" s="17">
        <v>0.66825106830000003</v>
      </c>
      <c r="P25" s="17">
        <v>1.1917829069999999</v>
      </c>
      <c r="Q25" s="17">
        <v>1.2840630660000001</v>
      </c>
      <c r="R25" s="17">
        <v>0.92272069769999998</v>
      </c>
      <c r="S25" s="17">
        <v>0.7694573401</v>
      </c>
      <c r="T25" s="17">
        <v>0.99404618960000002</v>
      </c>
      <c r="U25" s="17">
        <v>6.0080877409999998</v>
      </c>
      <c r="V25" s="17">
        <v>0.76353332220000003</v>
      </c>
      <c r="W25" s="17">
        <v>0.95557782989999995</v>
      </c>
      <c r="X25" s="17">
        <v>1.0422502229999999</v>
      </c>
      <c r="Y25" s="17">
        <v>0.95310216619999999</v>
      </c>
      <c r="Z25" s="17">
        <v>1.203633666</v>
      </c>
      <c r="AA25" s="17">
        <v>0.96866188919999996</v>
      </c>
      <c r="AB25" s="17">
        <v>2.0167598249999998</v>
      </c>
      <c r="AC25" s="17">
        <v>0.79363790830000003</v>
      </c>
      <c r="AD25" s="17">
        <v>1.2682887039999999</v>
      </c>
      <c r="AE25" s="17">
        <v>0.95164519800000003</v>
      </c>
      <c r="AF25" s="17">
        <v>0.76563805760000003</v>
      </c>
      <c r="AG25" s="17">
        <v>1.154179514</v>
      </c>
      <c r="AH25" s="17">
        <v>0.84468196259999995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</row>
    <row r="26" spans="1:53" ht="15.75" customHeight="1" x14ac:dyDescent="0.2">
      <c r="A26" s="14">
        <v>44098</v>
      </c>
      <c r="B26" s="15">
        <v>-32</v>
      </c>
      <c r="C26" s="16">
        <f t="shared" si="0"/>
        <v>0.98827501676000007</v>
      </c>
      <c r="D26" s="16">
        <f t="shared" si="1"/>
        <v>-1.1724983239999931E-2</v>
      </c>
      <c r="E26" s="17">
        <v>0.59919500000000003</v>
      </c>
      <c r="F26" s="17">
        <v>1.0542670000000001</v>
      </c>
      <c r="G26" s="17">
        <v>0.65771599999999997</v>
      </c>
      <c r="H26" s="17">
        <v>1.1891640000000001</v>
      </c>
      <c r="I26" s="17">
        <v>0.68940519339999995</v>
      </c>
      <c r="J26" s="17">
        <v>1.420075915</v>
      </c>
      <c r="K26" s="17">
        <v>1.463813429</v>
      </c>
      <c r="L26" s="17">
        <v>1.094836272</v>
      </c>
      <c r="M26" s="17">
        <v>0.74996189290000004</v>
      </c>
      <c r="N26" s="17">
        <v>0.77650569209999998</v>
      </c>
      <c r="O26" s="17">
        <v>0.60154500980000003</v>
      </c>
      <c r="P26" s="17">
        <v>0.76176491089999998</v>
      </c>
      <c r="Q26" s="17">
        <v>1.181985668</v>
      </c>
      <c r="R26" s="17">
        <v>0.57370049720000005</v>
      </c>
      <c r="S26" s="17">
        <v>0.85176901360000001</v>
      </c>
      <c r="T26" s="17">
        <v>1.006912668</v>
      </c>
      <c r="U26" s="17">
        <v>2.142200227</v>
      </c>
      <c r="V26" s="17">
        <v>0.42374836760000001</v>
      </c>
      <c r="W26" s="17">
        <v>1.419064629</v>
      </c>
      <c r="X26" s="17">
        <v>1.0219722179999999</v>
      </c>
      <c r="Y26" s="17">
        <v>1.564339473</v>
      </c>
      <c r="Z26" s="17">
        <v>0.83398420070000001</v>
      </c>
      <c r="AA26" s="17">
        <v>0.86747694409999998</v>
      </c>
      <c r="AB26" s="17">
        <v>1.2213561770000001</v>
      </c>
      <c r="AC26" s="17">
        <v>0.80855314469999995</v>
      </c>
      <c r="AD26" s="17">
        <v>0.98079249229999999</v>
      </c>
      <c r="AE26" s="17">
        <v>0.67133283659999998</v>
      </c>
      <c r="AF26" s="17">
        <v>1.1969182970000001</v>
      </c>
      <c r="AG26" s="17">
        <v>0.74845397589999996</v>
      </c>
      <c r="AH26" s="17">
        <v>1.0754393579999999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</row>
    <row r="27" spans="1:53" ht="15.75" customHeight="1" x14ac:dyDescent="0.2">
      <c r="A27" s="14">
        <v>44099</v>
      </c>
      <c r="B27" s="15">
        <v>-31</v>
      </c>
      <c r="C27" s="16">
        <f t="shared" si="0"/>
        <v>0.85107126079333317</v>
      </c>
      <c r="D27" s="16">
        <f t="shared" si="1"/>
        <v>-0.14892873920666683</v>
      </c>
      <c r="E27" s="17">
        <v>0.744008</v>
      </c>
      <c r="F27" s="17">
        <v>0.68874400000000002</v>
      </c>
      <c r="G27" s="17">
        <v>0.94872599999999996</v>
      </c>
      <c r="H27" s="17">
        <v>1.0632470000000001</v>
      </c>
      <c r="I27" s="17">
        <v>0.59594515820000005</v>
      </c>
      <c r="J27" s="17">
        <v>1.0340402230000001</v>
      </c>
      <c r="K27" s="17">
        <v>1.0876256879999999</v>
      </c>
      <c r="L27" s="17">
        <v>0.96330915549999996</v>
      </c>
      <c r="M27" s="17">
        <v>0.86923980590000005</v>
      </c>
      <c r="N27" s="17">
        <v>0.70479203040000005</v>
      </c>
      <c r="O27" s="17">
        <v>0.50104199299999996</v>
      </c>
      <c r="P27" s="17">
        <v>0.75041816490000002</v>
      </c>
      <c r="Q27" s="17">
        <v>0.85548215130000005</v>
      </c>
      <c r="R27" s="17">
        <v>0.72975860839999995</v>
      </c>
      <c r="S27" s="17">
        <v>0.75276074179999997</v>
      </c>
      <c r="T27" s="17">
        <v>0.94994983860000004</v>
      </c>
      <c r="U27" s="17">
        <v>1.458675476</v>
      </c>
      <c r="V27" s="17">
        <v>0.52046936889999995</v>
      </c>
      <c r="W27" s="17">
        <v>1.5251022169999999</v>
      </c>
      <c r="X27" s="17">
        <v>0.76722822820000003</v>
      </c>
      <c r="Y27" s="17">
        <v>0.94999677299999996</v>
      </c>
      <c r="Z27" s="17">
        <v>0.6621966426</v>
      </c>
      <c r="AA27" s="17">
        <v>0.75532095050000003</v>
      </c>
      <c r="AB27" s="17">
        <v>1.1988364650000001</v>
      </c>
      <c r="AC27" s="17">
        <v>0.6533079302</v>
      </c>
      <c r="AD27" s="17">
        <v>0.83951080219999996</v>
      </c>
      <c r="AE27" s="17">
        <v>0.65906273159999995</v>
      </c>
      <c r="AF27" s="17">
        <v>0.66681687700000003</v>
      </c>
      <c r="AG27" s="17">
        <v>0.81063042439999999</v>
      </c>
      <c r="AH27" s="17">
        <v>0.8258943782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</row>
    <row r="28" spans="1:53" ht="15.75" customHeight="1" x14ac:dyDescent="0.2">
      <c r="A28" s="14">
        <v>44102</v>
      </c>
      <c r="B28" s="15">
        <v>-30</v>
      </c>
      <c r="C28" s="16">
        <f t="shared" si="0"/>
        <v>0.89696536766666668</v>
      </c>
      <c r="D28" s="16">
        <f t="shared" si="1"/>
        <v>-0.10303463233333332</v>
      </c>
      <c r="E28" s="17">
        <v>0.80106200000000005</v>
      </c>
      <c r="F28" s="17">
        <v>0.97538199999999997</v>
      </c>
      <c r="G28" s="17">
        <v>0.79704699999999995</v>
      </c>
      <c r="H28" s="17">
        <v>0.97598600000000002</v>
      </c>
      <c r="I28" s="17">
        <v>0.71322219009999999</v>
      </c>
      <c r="J28" s="17">
        <v>1.201545002</v>
      </c>
      <c r="K28" s="17">
        <v>1.1496180300000001</v>
      </c>
      <c r="L28" s="17">
        <v>0.94044249280000003</v>
      </c>
      <c r="M28" s="17">
        <v>0.84199599390000002</v>
      </c>
      <c r="N28" s="17">
        <v>0.78467869810000002</v>
      </c>
      <c r="O28" s="17">
        <v>0.59533916379999996</v>
      </c>
      <c r="P28" s="17">
        <v>0.7927444374</v>
      </c>
      <c r="Q28" s="17">
        <v>1.3446498609999999</v>
      </c>
      <c r="R28" s="17">
        <v>0.70161440060000002</v>
      </c>
      <c r="S28" s="17">
        <v>0.66494161019999998</v>
      </c>
      <c r="T28" s="17">
        <v>1.0328079429999999</v>
      </c>
      <c r="U28" s="17">
        <v>1.195334755</v>
      </c>
      <c r="V28" s="17">
        <v>0.41577104860000003</v>
      </c>
      <c r="W28" s="17">
        <v>2.0354323600000002</v>
      </c>
      <c r="X28" s="17">
        <v>0.68275409539999998</v>
      </c>
      <c r="Y28" s="17">
        <v>1.003261929</v>
      </c>
      <c r="Z28" s="17">
        <v>0.82469510280000002</v>
      </c>
      <c r="AA28" s="17">
        <v>0.88307518799999996</v>
      </c>
      <c r="AB28" s="17">
        <v>1.0881850749999999</v>
      </c>
      <c r="AC28" s="17">
        <v>0.59913790150000001</v>
      </c>
      <c r="AD28" s="17">
        <v>0.88049500719999996</v>
      </c>
      <c r="AE28" s="17">
        <v>0.73523405230000005</v>
      </c>
      <c r="AF28" s="17">
        <v>0.67521606950000002</v>
      </c>
      <c r="AG28" s="17">
        <v>0.8033127457</v>
      </c>
      <c r="AH28" s="17">
        <v>0.77397887710000002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</row>
    <row r="29" spans="1:53" ht="15.75" customHeight="1" x14ac:dyDescent="0.2">
      <c r="A29" s="14">
        <v>44103</v>
      </c>
      <c r="B29" s="15">
        <v>-29</v>
      </c>
      <c r="C29" s="16">
        <f t="shared" si="0"/>
        <v>0.73463517821333324</v>
      </c>
      <c r="D29" s="16">
        <f t="shared" si="1"/>
        <v>-0.26536482178666676</v>
      </c>
      <c r="E29" s="17">
        <v>0.773397</v>
      </c>
      <c r="F29" s="17">
        <v>0.79415500000000006</v>
      </c>
      <c r="G29" s="17">
        <v>0.72294899999999995</v>
      </c>
      <c r="H29" s="17">
        <v>0.70934799999999998</v>
      </c>
      <c r="I29" s="17">
        <v>0.52351428359999996</v>
      </c>
      <c r="J29" s="17">
        <v>0.98647847470000005</v>
      </c>
      <c r="K29" s="17">
        <v>0.78029180710000001</v>
      </c>
      <c r="L29" s="17">
        <v>0.63986123370000003</v>
      </c>
      <c r="M29" s="17">
        <v>0.73470507669999996</v>
      </c>
      <c r="N29" s="17">
        <v>0.52098315080000002</v>
      </c>
      <c r="O29" s="17">
        <v>0.36141351269999999</v>
      </c>
      <c r="P29" s="17">
        <v>0.91862256539999998</v>
      </c>
      <c r="Q29" s="17">
        <v>0.82726807820000003</v>
      </c>
      <c r="R29" s="17">
        <v>0.57543916370000003</v>
      </c>
      <c r="S29" s="17">
        <v>0.73213938119999999</v>
      </c>
      <c r="T29" s="17">
        <v>0.78947496650000004</v>
      </c>
      <c r="U29" s="17">
        <v>1.2389689690000001</v>
      </c>
      <c r="V29" s="17">
        <v>0.40779820430000002</v>
      </c>
      <c r="W29" s="17">
        <v>1.0432134420000001</v>
      </c>
      <c r="X29" s="17">
        <v>0.75653800469999999</v>
      </c>
      <c r="Y29" s="17">
        <v>0.73452903420000004</v>
      </c>
      <c r="Z29" s="17">
        <v>0.55209204590000005</v>
      </c>
      <c r="AA29" s="17">
        <v>0.68282680490000003</v>
      </c>
      <c r="AB29" s="17">
        <v>0.91375348109999999</v>
      </c>
      <c r="AC29" s="17">
        <v>0.70868249380000004</v>
      </c>
      <c r="AD29" s="17">
        <v>0.61457608699999999</v>
      </c>
      <c r="AE29" s="17">
        <v>0.61780722720000003</v>
      </c>
      <c r="AF29" s="17">
        <v>0.67455289870000001</v>
      </c>
      <c r="AG29" s="17">
        <v>0.69141827830000002</v>
      </c>
      <c r="AH29" s="17">
        <v>1.0122576809999999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</row>
    <row r="30" spans="1:53" ht="15.75" customHeight="1" x14ac:dyDescent="0.2">
      <c r="A30" s="14">
        <v>44104</v>
      </c>
      <c r="B30" s="15">
        <v>-28</v>
      </c>
      <c r="C30" s="16">
        <f t="shared" si="0"/>
        <v>1.1236858942366665</v>
      </c>
      <c r="D30" s="16">
        <f t="shared" si="1"/>
        <v>0.12368589423666654</v>
      </c>
      <c r="E30" s="17">
        <v>1.1669039999999999</v>
      </c>
      <c r="F30" s="17">
        <v>1.255722</v>
      </c>
      <c r="G30" s="17">
        <v>1.269382</v>
      </c>
      <c r="H30" s="17">
        <v>1.011452</v>
      </c>
      <c r="I30" s="17">
        <v>1.174196309</v>
      </c>
      <c r="J30" s="17">
        <v>0.97761715689999995</v>
      </c>
      <c r="K30" s="17">
        <v>1.2839927820000001</v>
      </c>
      <c r="L30" s="17">
        <v>1.098341212</v>
      </c>
      <c r="M30" s="17">
        <v>0.96610576250000002</v>
      </c>
      <c r="N30" s="17">
        <v>0.73331723699999996</v>
      </c>
      <c r="O30" s="17">
        <v>0.55321238750000001</v>
      </c>
      <c r="P30" s="17">
        <v>1.151523565</v>
      </c>
      <c r="Q30" s="17">
        <v>1.0554673569999999</v>
      </c>
      <c r="R30" s="17">
        <v>1.0078884509999999</v>
      </c>
      <c r="S30" s="17">
        <v>1.2589043</v>
      </c>
      <c r="T30" s="17">
        <v>1.09167375</v>
      </c>
      <c r="U30" s="17">
        <v>1.38193476</v>
      </c>
      <c r="V30" s="17">
        <v>0.83274954619999997</v>
      </c>
      <c r="W30" s="17">
        <v>2.0128373100000001</v>
      </c>
      <c r="X30" s="17">
        <v>0.95913725049999998</v>
      </c>
      <c r="Y30" s="17">
        <v>0.94077204530000003</v>
      </c>
      <c r="Z30" s="17">
        <v>1.2875461800000001</v>
      </c>
      <c r="AA30" s="17">
        <v>1.326392204</v>
      </c>
      <c r="AB30" s="17">
        <v>1.1161329339999999</v>
      </c>
      <c r="AC30" s="17">
        <v>1.3007841689999999</v>
      </c>
      <c r="AD30" s="17">
        <v>1.1955419190000001</v>
      </c>
      <c r="AE30" s="17">
        <v>1.0091875889999999</v>
      </c>
      <c r="AF30" s="17">
        <v>1.1110586710000001</v>
      </c>
      <c r="AG30" s="17">
        <v>0.90916100820000001</v>
      </c>
      <c r="AH30" s="17">
        <v>1.2716409710000001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</row>
    <row r="31" spans="1:53" ht="15.75" customHeight="1" x14ac:dyDescent="0.2">
      <c r="A31" s="14">
        <v>44105</v>
      </c>
      <c r="B31" s="15">
        <v>-27</v>
      </c>
      <c r="C31" s="16">
        <f t="shared" si="0"/>
        <v>0.89419446219666654</v>
      </c>
      <c r="D31" s="16">
        <f t="shared" si="1"/>
        <v>-0.10580553780333346</v>
      </c>
      <c r="E31" s="17">
        <v>0.75937399999999999</v>
      </c>
      <c r="F31" s="17">
        <v>1.0369630000000001</v>
      </c>
      <c r="G31" s="17">
        <v>0.87408699999999995</v>
      </c>
      <c r="H31" s="17">
        <v>0.82320000000000004</v>
      </c>
      <c r="I31" s="17">
        <v>0.69539892810000004</v>
      </c>
      <c r="J31" s="17">
        <v>1.3945978750000001</v>
      </c>
      <c r="K31" s="17">
        <v>0.98329357949999996</v>
      </c>
      <c r="L31" s="17">
        <v>0.802599324</v>
      </c>
      <c r="M31" s="17">
        <v>0.80731324839999996</v>
      </c>
      <c r="N31" s="17">
        <v>0.58555558740000002</v>
      </c>
      <c r="O31" s="17">
        <v>0.5448030116</v>
      </c>
      <c r="P31" s="17">
        <v>0.87612969039999999</v>
      </c>
      <c r="Q31" s="17">
        <v>1.015443415</v>
      </c>
      <c r="R31" s="17">
        <v>0.81164834090000004</v>
      </c>
      <c r="S31" s="17">
        <v>0.9132378766</v>
      </c>
      <c r="T31" s="17">
        <v>0.8764094509</v>
      </c>
      <c r="U31" s="17">
        <v>0.89545925550000005</v>
      </c>
      <c r="V31" s="17">
        <v>0.43912892590000002</v>
      </c>
      <c r="W31" s="17">
        <v>1.606485137</v>
      </c>
      <c r="X31" s="17">
        <v>1.070012175</v>
      </c>
      <c r="Y31" s="17">
        <v>0.7000060414</v>
      </c>
      <c r="Z31" s="17">
        <v>0.72658666790000004</v>
      </c>
      <c r="AA31" s="17">
        <v>0.86828466689999995</v>
      </c>
      <c r="AB31" s="17">
        <v>0.92573513139999997</v>
      </c>
      <c r="AC31" s="17">
        <v>0.84939262550000005</v>
      </c>
      <c r="AD31" s="17">
        <v>0.93366087860000002</v>
      </c>
      <c r="AE31" s="17">
        <v>0.89799365909999995</v>
      </c>
      <c r="AF31" s="17">
        <v>0.87775225729999995</v>
      </c>
      <c r="AG31" s="17">
        <v>0.65457030859999998</v>
      </c>
      <c r="AH31" s="17">
        <v>1.580711808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</row>
    <row r="32" spans="1:53" ht="15.75" customHeight="1" x14ac:dyDescent="0.2">
      <c r="A32" s="14">
        <v>44106</v>
      </c>
      <c r="B32" s="15">
        <v>-26</v>
      </c>
      <c r="C32" s="16">
        <f t="shared" si="0"/>
        <v>0.87579032695666681</v>
      </c>
      <c r="D32" s="16">
        <f t="shared" si="1"/>
        <v>-0.12420967304333319</v>
      </c>
      <c r="E32" s="17">
        <v>0.675288</v>
      </c>
      <c r="F32" s="17">
        <v>0.93879199999999996</v>
      </c>
      <c r="G32" s="17">
        <v>0.90507000000000004</v>
      </c>
      <c r="H32" s="17">
        <v>1.0258910000000001</v>
      </c>
      <c r="I32" s="17">
        <v>1.0380706820000001</v>
      </c>
      <c r="J32" s="17">
        <v>0.92048626919999998</v>
      </c>
      <c r="K32" s="17">
        <v>1.159906755</v>
      </c>
      <c r="L32" s="17">
        <v>1.073723964</v>
      </c>
      <c r="M32" s="17">
        <v>0.78407537670000005</v>
      </c>
      <c r="N32" s="17">
        <v>0.68304921480000003</v>
      </c>
      <c r="O32" s="17">
        <v>0.4962145831</v>
      </c>
      <c r="P32" s="17">
        <v>0.74423067119999997</v>
      </c>
      <c r="Q32" s="17">
        <v>0.97495740149999999</v>
      </c>
      <c r="R32" s="17">
        <v>1.273309153</v>
      </c>
      <c r="S32" s="17">
        <v>0.57065775590000001</v>
      </c>
      <c r="T32" s="17">
        <v>1.069913586</v>
      </c>
      <c r="U32" s="17">
        <v>1.189948029</v>
      </c>
      <c r="V32" s="17">
        <v>0.45707367319999997</v>
      </c>
      <c r="W32" s="17">
        <v>1.6639172099999999</v>
      </c>
      <c r="X32" s="17">
        <v>0.82851027990000004</v>
      </c>
      <c r="Y32" s="17">
        <v>0.77736926900000003</v>
      </c>
      <c r="Z32" s="17">
        <v>0.79303851250000001</v>
      </c>
      <c r="AA32" s="17">
        <v>0.92366208009999995</v>
      </c>
      <c r="AB32" s="17">
        <v>0.85346265060000004</v>
      </c>
      <c r="AC32" s="17">
        <v>0.61883294730000005</v>
      </c>
      <c r="AD32" s="17">
        <v>0.79925130960000002</v>
      </c>
      <c r="AE32" s="17">
        <v>0.66309124220000004</v>
      </c>
      <c r="AF32" s="17">
        <v>0.73035339300000002</v>
      </c>
      <c r="AG32" s="17">
        <v>0.7438777043</v>
      </c>
      <c r="AH32" s="17">
        <v>0.89768509559999998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</row>
    <row r="33" spans="1:53" ht="15.75" customHeight="1" x14ac:dyDescent="0.2">
      <c r="A33" s="14">
        <v>44109</v>
      </c>
      <c r="B33" s="15">
        <v>-25</v>
      </c>
      <c r="C33" s="16">
        <f t="shared" si="0"/>
        <v>0.77696850902666648</v>
      </c>
      <c r="D33" s="16">
        <f t="shared" si="1"/>
        <v>-0.22303149097333352</v>
      </c>
      <c r="E33" s="17">
        <v>0.556253</v>
      </c>
      <c r="F33" s="17">
        <v>0.71048299999999998</v>
      </c>
      <c r="G33" s="17">
        <v>1.0266919999999999</v>
      </c>
      <c r="H33" s="17">
        <v>0.75318200000000002</v>
      </c>
      <c r="I33" s="17">
        <v>0.83730522939999996</v>
      </c>
      <c r="J33" s="17">
        <v>1.125510655</v>
      </c>
      <c r="K33" s="17">
        <v>1.275272038</v>
      </c>
      <c r="L33" s="17">
        <v>0.92166743939999995</v>
      </c>
      <c r="M33" s="17">
        <v>0.58638744649999996</v>
      </c>
      <c r="N33" s="17">
        <v>0.55262725160000004</v>
      </c>
      <c r="O33" s="17">
        <v>0.51754098690000006</v>
      </c>
      <c r="P33" s="17">
        <v>0.67736661119999997</v>
      </c>
      <c r="Q33" s="17">
        <v>0.89273108599999995</v>
      </c>
      <c r="R33" s="17">
        <v>0.96793433250000005</v>
      </c>
      <c r="S33" s="17">
        <v>0.95633026249999997</v>
      </c>
      <c r="T33" s="17">
        <v>0.68837512590000005</v>
      </c>
      <c r="U33" s="17">
        <v>1.313723438</v>
      </c>
      <c r="V33" s="17">
        <v>0.34612932429999999</v>
      </c>
      <c r="W33" s="17">
        <v>0.99928644950000001</v>
      </c>
      <c r="X33" s="17">
        <v>0.64702241449999998</v>
      </c>
      <c r="Y33" s="17">
        <v>0.78044162939999995</v>
      </c>
      <c r="Z33" s="17">
        <v>0.62793294070000005</v>
      </c>
      <c r="AA33" s="17">
        <v>0.96256985100000003</v>
      </c>
      <c r="AB33" s="17">
        <v>0.90667611729999997</v>
      </c>
      <c r="AC33" s="17">
        <v>0.56438078300000005</v>
      </c>
      <c r="AD33" s="17">
        <v>0.56015427500000003</v>
      </c>
      <c r="AE33" s="17">
        <v>0.64553950419999995</v>
      </c>
      <c r="AF33" s="17">
        <v>0.73894258280000003</v>
      </c>
      <c r="AG33" s="17">
        <v>0.64994517090000004</v>
      </c>
      <c r="AH33" s="17">
        <v>0.52065232530000005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</row>
    <row r="34" spans="1:53" ht="15.75" customHeight="1" x14ac:dyDescent="0.2">
      <c r="A34" s="14">
        <v>44110</v>
      </c>
      <c r="B34" s="15">
        <v>-24</v>
      </c>
      <c r="C34" s="16">
        <f t="shared" si="0"/>
        <v>0.93161789928000016</v>
      </c>
      <c r="D34" s="16">
        <f t="shared" si="1"/>
        <v>-6.8382100719999839E-2</v>
      </c>
      <c r="E34" s="17">
        <v>0.77189099999999999</v>
      </c>
      <c r="F34" s="17">
        <v>0.821071</v>
      </c>
      <c r="G34" s="17">
        <v>0.87519400000000003</v>
      </c>
      <c r="H34" s="17">
        <v>1.1448910000000001</v>
      </c>
      <c r="I34" s="17">
        <v>0.82509825299999995</v>
      </c>
      <c r="J34" s="17">
        <v>1.4285785580000001</v>
      </c>
      <c r="K34" s="17">
        <v>1.346390497</v>
      </c>
      <c r="L34" s="17">
        <v>1.053864833</v>
      </c>
      <c r="M34" s="17">
        <v>0.7860036292</v>
      </c>
      <c r="N34" s="17">
        <v>0.67857754709999996</v>
      </c>
      <c r="O34" s="17">
        <v>0.6568631103</v>
      </c>
      <c r="P34" s="17">
        <v>0.69438693360000003</v>
      </c>
      <c r="Q34" s="17">
        <v>1.2369400740000001</v>
      </c>
      <c r="R34" s="17">
        <v>0.81506289070000004</v>
      </c>
      <c r="S34" s="17">
        <v>1.115521599</v>
      </c>
      <c r="T34" s="17">
        <v>0.92145357969999997</v>
      </c>
      <c r="U34" s="17">
        <v>0.94959910319999996</v>
      </c>
      <c r="V34" s="17">
        <v>0.45236082909999997</v>
      </c>
      <c r="W34" s="17">
        <v>2.468218652</v>
      </c>
      <c r="X34" s="17">
        <v>0.61346152890000005</v>
      </c>
      <c r="Y34" s="17">
        <v>0.86653684460000002</v>
      </c>
      <c r="Z34" s="17">
        <v>0.80622359470000005</v>
      </c>
      <c r="AA34" s="17">
        <v>0.91833870829999997</v>
      </c>
      <c r="AB34" s="17">
        <v>1.043391146</v>
      </c>
      <c r="AC34" s="17">
        <v>0.86309217130000004</v>
      </c>
      <c r="AD34" s="17">
        <v>0.83219154699999998</v>
      </c>
      <c r="AE34" s="17">
        <v>0.77316662179999995</v>
      </c>
      <c r="AF34" s="17">
        <v>0.70868532529999995</v>
      </c>
      <c r="AG34" s="17">
        <v>0.69733571599999999</v>
      </c>
      <c r="AH34" s="17">
        <v>0.7841466856</v>
      </c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</row>
    <row r="35" spans="1:53" ht="15.75" customHeight="1" x14ac:dyDescent="0.2">
      <c r="A35" s="14">
        <v>44111</v>
      </c>
      <c r="B35" s="15">
        <v>-23</v>
      </c>
      <c r="C35" s="16">
        <f t="shared" si="0"/>
        <v>0.81312178010333314</v>
      </c>
      <c r="D35" s="16">
        <f t="shared" si="1"/>
        <v>-0.18687821989666686</v>
      </c>
      <c r="E35" s="17">
        <v>0.82283700000000004</v>
      </c>
      <c r="F35" s="17">
        <v>0.75644900000000004</v>
      </c>
      <c r="G35" s="17">
        <v>0.66332199999999997</v>
      </c>
      <c r="H35" s="17">
        <v>0.686581</v>
      </c>
      <c r="I35" s="17">
        <v>0.75246559960000003</v>
      </c>
      <c r="J35" s="17">
        <v>1.4393976420000001</v>
      </c>
      <c r="K35" s="17">
        <v>0.97525098430000001</v>
      </c>
      <c r="L35" s="17">
        <v>1.0613433889999999</v>
      </c>
      <c r="M35" s="17">
        <v>0.68036722299999997</v>
      </c>
      <c r="N35" s="17">
        <v>0.58161502620000005</v>
      </c>
      <c r="O35" s="17">
        <v>0.47762876659999998</v>
      </c>
      <c r="P35" s="17">
        <v>0.76017472480000003</v>
      </c>
      <c r="Q35" s="17">
        <v>1.052760567</v>
      </c>
      <c r="R35" s="17">
        <v>0.65533079159999996</v>
      </c>
      <c r="S35" s="17">
        <v>1.069093125</v>
      </c>
      <c r="T35" s="17">
        <v>0.82873432729999996</v>
      </c>
      <c r="U35" s="17">
        <v>0.6974235567</v>
      </c>
      <c r="V35" s="17">
        <v>0.50473948140000002</v>
      </c>
      <c r="W35" s="17">
        <v>1.3625563199999999</v>
      </c>
      <c r="X35" s="17">
        <v>0.61700565969999999</v>
      </c>
      <c r="Y35" s="17">
        <v>0.7117100676</v>
      </c>
      <c r="Z35" s="17">
        <v>0.92237678720000005</v>
      </c>
      <c r="AA35" s="17">
        <v>0.70528544950000005</v>
      </c>
      <c r="AB35" s="17">
        <v>0.97078504539999999</v>
      </c>
      <c r="AC35" s="17">
        <v>0.97139018020000001</v>
      </c>
      <c r="AD35" s="17">
        <v>0.8876197522</v>
      </c>
      <c r="AE35" s="17">
        <v>0.84413902789999995</v>
      </c>
      <c r="AF35" s="17">
        <v>0.81451748040000005</v>
      </c>
      <c r="AG35" s="17">
        <v>0.50187651560000002</v>
      </c>
      <c r="AH35" s="17">
        <v>0.61887691290000002</v>
      </c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</row>
    <row r="36" spans="1:53" ht="15.75" customHeight="1" x14ac:dyDescent="0.2">
      <c r="A36" s="14">
        <v>44112</v>
      </c>
      <c r="B36" s="15">
        <v>-22</v>
      </c>
      <c r="C36" s="16">
        <f t="shared" si="0"/>
        <v>0.87757741625666674</v>
      </c>
      <c r="D36" s="16">
        <f t="shared" si="1"/>
        <v>-0.12242258374333326</v>
      </c>
      <c r="E36" s="17">
        <v>0.72635799999999995</v>
      </c>
      <c r="F36" s="17">
        <v>0.72523300000000002</v>
      </c>
      <c r="G36" s="17">
        <v>2.0129380000000001</v>
      </c>
      <c r="H36" s="17">
        <v>0.59178500000000001</v>
      </c>
      <c r="I36" s="17">
        <v>0.59412914849999998</v>
      </c>
      <c r="J36" s="17">
        <v>1.082643434</v>
      </c>
      <c r="K36" s="17">
        <v>0.90126270689999999</v>
      </c>
      <c r="L36" s="17">
        <v>0.69760702289999998</v>
      </c>
      <c r="M36" s="17">
        <v>0.66272078089999997</v>
      </c>
      <c r="N36" s="17">
        <v>0.59195850309999998</v>
      </c>
      <c r="O36" s="17">
        <v>4.2898317180000003</v>
      </c>
      <c r="P36" s="17">
        <v>0.59878298470000002</v>
      </c>
      <c r="Q36" s="17">
        <v>1.007743286</v>
      </c>
      <c r="R36" s="17">
        <v>1.061598099</v>
      </c>
      <c r="S36" s="17">
        <v>1.000847848</v>
      </c>
      <c r="T36" s="17">
        <v>0.64301216689999996</v>
      </c>
      <c r="U36" s="17">
        <v>0.57115374259999996</v>
      </c>
      <c r="V36" s="17">
        <v>0.42208572280000001</v>
      </c>
      <c r="W36" s="17">
        <v>1.0786993010000001</v>
      </c>
      <c r="X36" s="17">
        <v>0.73925869290000001</v>
      </c>
      <c r="Y36" s="17">
        <v>0.71283930149999997</v>
      </c>
      <c r="Z36" s="17">
        <v>0.60785411330000005</v>
      </c>
      <c r="AA36" s="17">
        <v>0.69452518389999995</v>
      </c>
      <c r="AB36" s="17">
        <v>0.51362259450000003</v>
      </c>
      <c r="AC36" s="17">
        <v>0.70601302789999998</v>
      </c>
      <c r="AD36" s="17">
        <v>0.70307374720000004</v>
      </c>
      <c r="AE36" s="17">
        <v>0.88067032270000001</v>
      </c>
      <c r="AF36" s="17">
        <v>0.47992331780000003</v>
      </c>
      <c r="AG36" s="17">
        <v>0.49324571099999998</v>
      </c>
      <c r="AH36" s="17">
        <v>0.53590600970000002</v>
      </c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</row>
    <row r="37" spans="1:53" ht="15.75" customHeight="1" x14ac:dyDescent="0.2">
      <c r="A37" s="14">
        <v>44113</v>
      </c>
      <c r="B37" s="15">
        <v>-21</v>
      </c>
      <c r="C37" s="16">
        <f t="shared" si="0"/>
        <v>0.85729816520666668</v>
      </c>
      <c r="D37" s="16">
        <f t="shared" si="1"/>
        <v>-0.14270183479333332</v>
      </c>
      <c r="E37" s="17">
        <v>0.76941300000000001</v>
      </c>
      <c r="F37" s="17">
        <v>0.87109700000000001</v>
      </c>
      <c r="G37" s="17">
        <v>1.505654</v>
      </c>
      <c r="H37" s="17">
        <v>0.71251299999999995</v>
      </c>
      <c r="I37" s="17">
        <v>1.3164655540000001</v>
      </c>
      <c r="J37" s="17">
        <v>1.145224682</v>
      </c>
      <c r="K37" s="17">
        <v>0.76563868440000005</v>
      </c>
      <c r="L37" s="17">
        <v>1.0534887150000001</v>
      </c>
      <c r="M37" s="17">
        <v>0.88355310190000003</v>
      </c>
      <c r="N37" s="17">
        <v>0.64420540630000001</v>
      </c>
      <c r="O37" s="17">
        <v>1.4170621050000001</v>
      </c>
      <c r="P37" s="17">
        <v>0.68569104039999995</v>
      </c>
      <c r="Q37" s="17">
        <v>0.88096948389999996</v>
      </c>
      <c r="R37" s="17">
        <v>1.0755247059999999</v>
      </c>
      <c r="S37" s="17">
        <v>0.64678658310000003</v>
      </c>
      <c r="T37" s="17">
        <v>0.85380832439999998</v>
      </c>
      <c r="U37" s="17">
        <v>0.68199789529999999</v>
      </c>
      <c r="V37" s="17">
        <v>0.42967232179999998</v>
      </c>
      <c r="W37" s="17">
        <v>0.91150892130000005</v>
      </c>
      <c r="X37" s="17">
        <v>0.69444814440000002</v>
      </c>
      <c r="Y37" s="17">
        <v>0.93009570770000005</v>
      </c>
      <c r="Z37" s="17">
        <v>0.60351144189999995</v>
      </c>
      <c r="AA37" s="17">
        <v>0.99567584720000002</v>
      </c>
      <c r="AB37" s="17">
        <v>0.63214588199999999</v>
      </c>
      <c r="AC37" s="17">
        <v>1.096715962</v>
      </c>
      <c r="AD37" s="17">
        <v>0.69358616569999998</v>
      </c>
      <c r="AE37" s="17">
        <v>0.60780706390000006</v>
      </c>
      <c r="AF37" s="17">
        <v>0.67493313600000004</v>
      </c>
      <c r="AG37" s="17">
        <v>1.0104928909999999</v>
      </c>
      <c r="AH37" s="17">
        <v>0.52925818960000004</v>
      </c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</row>
    <row r="38" spans="1:53" ht="15.75" customHeight="1" x14ac:dyDescent="0.2">
      <c r="A38" s="14">
        <v>44116</v>
      </c>
      <c r="B38" s="15">
        <v>-20</v>
      </c>
      <c r="C38" s="16">
        <f t="shared" si="0"/>
        <v>0.91925043160666642</v>
      </c>
      <c r="D38" s="16">
        <f t="shared" si="1"/>
        <v>-8.0749568393333582E-2</v>
      </c>
      <c r="E38" s="17">
        <v>0.58551399999999998</v>
      </c>
      <c r="F38" s="17">
        <v>0.65175099999999997</v>
      </c>
      <c r="G38" s="17">
        <v>1.037264</v>
      </c>
      <c r="H38" s="17">
        <v>1.7030130000000001</v>
      </c>
      <c r="I38" s="17">
        <v>1.379506621</v>
      </c>
      <c r="J38" s="17">
        <v>0.84595686079999999</v>
      </c>
      <c r="K38" s="17">
        <v>1.077709187</v>
      </c>
      <c r="L38" s="17">
        <v>0.70788891929999997</v>
      </c>
      <c r="M38" s="17">
        <v>1.137947738</v>
      </c>
      <c r="N38" s="17">
        <v>0.72252362950000004</v>
      </c>
      <c r="O38" s="17">
        <v>0.78626748310000005</v>
      </c>
      <c r="P38" s="17">
        <v>0.98674971140000001</v>
      </c>
      <c r="Q38" s="17">
        <v>1.0334185360000001</v>
      </c>
      <c r="R38" s="17">
        <v>0.80144322540000001</v>
      </c>
      <c r="S38" s="17">
        <v>0.89869170990000002</v>
      </c>
      <c r="T38" s="17">
        <v>1.3056991929999999</v>
      </c>
      <c r="U38" s="17">
        <v>0.81592931140000002</v>
      </c>
      <c r="V38" s="17">
        <v>0.43902712710000003</v>
      </c>
      <c r="W38" s="17">
        <v>0.63766144550000003</v>
      </c>
      <c r="X38" s="17">
        <v>0.69315151109999995</v>
      </c>
      <c r="Y38" s="17">
        <v>1.062622256</v>
      </c>
      <c r="Z38" s="17">
        <v>0.64979743869999995</v>
      </c>
      <c r="AA38" s="17">
        <v>0.88016768999999995</v>
      </c>
      <c r="AB38" s="17">
        <v>0.95877961509999998</v>
      </c>
      <c r="AC38" s="17">
        <v>1.0448484039999999</v>
      </c>
      <c r="AD38" s="17">
        <v>0.8286893394</v>
      </c>
      <c r="AE38" s="17">
        <v>1.247643195</v>
      </c>
      <c r="AF38" s="17">
        <v>0.80351085960000002</v>
      </c>
      <c r="AG38" s="17">
        <v>1.1823995380000001</v>
      </c>
      <c r="AH38" s="17">
        <v>0.67194040290000001</v>
      </c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</row>
    <row r="39" spans="1:53" ht="15.75" customHeight="1" x14ac:dyDescent="0.2">
      <c r="A39" s="14">
        <v>44117</v>
      </c>
      <c r="B39" s="15">
        <v>-19</v>
      </c>
      <c r="C39" s="16">
        <f t="shared" si="0"/>
        <v>0.98117021900666646</v>
      </c>
      <c r="D39" s="16">
        <f t="shared" si="1"/>
        <v>-1.8829780993333545E-2</v>
      </c>
      <c r="E39" s="17">
        <v>0.60139100000000001</v>
      </c>
      <c r="F39" s="17">
        <v>0.64575899999999997</v>
      </c>
      <c r="G39" s="17">
        <v>0.74360400000000004</v>
      </c>
      <c r="H39" s="17">
        <v>1.8597109999999999</v>
      </c>
      <c r="I39" s="17">
        <v>1.0698895319999999</v>
      </c>
      <c r="J39" s="17">
        <v>0.97517088389999995</v>
      </c>
      <c r="K39" s="17">
        <v>1.109960075</v>
      </c>
      <c r="L39" s="17">
        <v>1.6090959570000001</v>
      </c>
      <c r="M39" s="17">
        <v>0.77574820739999995</v>
      </c>
      <c r="N39" s="17">
        <v>0.52940675859999997</v>
      </c>
      <c r="O39" s="17">
        <v>0.91704978309999996</v>
      </c>
      <c r="P39" s="17">
        <v>1.5001786029999999</v>
      </c>
      <c r="Q39" s="17">
        <v>1.396340159</v>
      </c>
      <c r="R39" s="17">
        <v>0.69725112489999996</v>
      </c>
      <c r="S39" s="17">
        <v>0.99092982640000005</v>
      </c>
      <c r="T39" s="17">
        <v>0.93425132200000005</v>
      </c>
      <c r="U39" s="17">
        <v>0.67433438720000005</v>
      </c>
      <c r="V39" s="17">
        <v>0.37762448990000003</v>
      </c>
      <c r="W39" s="17">
        <v>0.79507793550000005</v>
      </c>
      <c r="X39" s="17">
        <v>0.87448414590000001</v>
      </c>
      <c r="Y39" s="17">
        <v>1.0146319559999999</v>
      </c>
      <c r="Z39" s="17">
        <v>0.72738386160000001</v>
      </c>
      <c r="AA39" s="17">
        <v>0.68530042739999997</v>
      </c>
      <c r="AB39" s="17">
        <v>0.86043370360000004</v>
      </c>
      <c r="AC39" s="17">
        <v>2.134749824</v>
      </c>
      <c r="AD39" s="17">
        <v>0.92760816130000001</v>
      </c>
      <c r="AE39" s="17">
        <v>1.3648268029999999</v>
      </c>
      <c r="AF39" s="17">
        <v>0.68205815739999998</v>
      </c>
      <c r="AG39" s="17">
        <v>1.0918180820000001</v>
      </c>
      <c r="AH39" s="17">
        <v>0.86903740309999999</v>
      </c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</row>
    <row r="40" spans="1:53" ht="15.75" customHeight="1" x14ac:dyDescent="0.2">
      <c r="A40" s="14">
        <v>44118</v>
      </c>
      <c r="B40" s="15">
        <v>-18</v>
      </c>
      <c r="C40" s="16">
        <f t="shared" si="0"/>
        <v>0.87980282987666669</v>
      </c>
      <c r="D40" s="16">
        <f t="shared" si="1"/>
        <v>-0.12019717012333331</v>
      </c>
      <c r="E40" s="17">
        <v>0.54791800000000002</v>
      </c>
      <c r="F40" s="17">
        <v>0.70133500000000004</v>
      </c>
      <c r="G40" s="17">
        <v>0.96974400000000005</v>
      </c>
      <c r="H40" s="17">
        <v>1.0709090000000001</v>
      </c>
      <c r="I40" s="17">
        <v>1.317544072</v>
      </c>
      <c r="J40" s="17">
        <v>0.65925607770000005</v>
      </c>
      <c r="K40" s="17">
        <v>0.77876692000000003</v>
      </c>
      <c r="L40" s="17">
        <v>1.2538574579999999</v>
      </c>
      <c r="M40" s="17">
        <v>0.79956807289999998</v>
      </c>
      <c r="N40" s="17">
        <v>0.57913917569999995</v>
      </c>
      <c r="O40" s="17">
        <v>0.63275388060000004</v>
      </c>
      <c r="P40" s="17">
        <v>1.045613729</v>
      </c>
      <c r="Q40" s="17">
        <v>0.97916238659999999</v>
      </c>
      <c r="R40" s="17">
        <v>0.61876032940000003</v>
      </c>
      <c r="S40" s="17">
        <v>0.99540138570000003</v>
      </c>
      <c r="T40" s="17">
        <v>0.75679293140000004</v>
      </c>
      <c r="U40" s="17">
        <v>0.56983799690000003</v>
      </c>
      <c r="V40" s="17">
        <v>0.52202065549999999</v>
      </c>
      <c r="W40" s="17">
        <v>0.55204827030000003</v>
      </c>
      <c r="X40" s="17">
        <v>0.64423434869999996</v>
      </c>
      <c r="Y40" s="17">
        <v>2.3113885669999998</v>
      </c>
      <c r="Z40" s="17">
        <v>0.59841629939999996</v>
      </c>
      <c r="AA40" s="17">
        <v>0.58672754989999998</v>
      </c>
      <c r="AB40" s="17">
        <v>0.74845272860000001</v>
      </c>
      <c r="AC40" s="17">
        <v>1.0999930819999999</v>
      </c>
      <c r="AD40" s="17">
        <v>1.523168748</v>
      </c>
      <c r="AE40" s="17">
        <v>1.024517659</v>
      </c>
      <c r="AF40" s="17">
        <v>0.64568944029999997</v>
      </c>
      <c r="AG40" s="17">
        <v>1.1409331</v>
      </c>
      <c r="AH40" s="17">
        <v>0.72013403170000001</v>
      </c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</row>
    <row r="41" spans="1:53" ht="15.75" customHeight="1" x14ac:dyDescent="0.2">
      <c r="A41" s="14">
        <v>44119</v>
      </c>
      <c r="B41" s="15">
        <v>-17</v>
      </c>
      <c r="C41" s="16">
        <f t="shared" si="0"/>
        <v>0.83871463413000003</v>
      </c>
      <c r="D41" s="16">
        <f t="shared" si="1"/>
        <v>-0.16128536586999997</v>
      </c>
      <c r="E41" s="17">
        <v>0.62537200000000004</v>
      </c>
      <c r="F41" s="17">
        <v>0.66976000000000002</v>
      </c>
      <c r="G41" s="18">
        <v>0.911138</v>
      </c>
      <c r="H41" s="17">
        <v>0.79795400000000005</v>
      </c>
      <c r="I41" s="17">
        <v>0.9537545167</v>
      </c>
      <c r="J41" s="17">
        <v>0.93899238470000002</v>
      </c>
      <c r="K41" s="17">
        <v>0.73199172010000002</v>
      </c>
      <c r="L41" s="17">
        <v>0.65798767759999999</v>
      </c>
      <c r="M41" s="17">
        <v>0.81668546009999998</v>
      </c>
      <c r="N41" s="17">
        <v>0.48354953979999998</v>
      </c>
      <c r="O41" s="17">
        <v>0.57493658020000005</v>
      </c>
      <c r="P41" s="17">
        <v>0.81117192719999998</v>
      </c>
      <c r="Q41" s="17">
        <v>1.1050603109999999</v>
      </c>
      <c r="R41" s="17">
        <v>0.72358524599999996</v>
      </c>
      <c r="S41" s="17">
        <v>0.99400258669999997</v>
      </c>
      <c r="T41" s="17">
        <v>0.73360190439999995</v>
      </c>
      <c r="U41" s="17">
        <v>0.67289267429999999</v>
      </c>
      <c r="V41" s="17">
        <v>0.53516835360000004</v>
      </c>
      <c r="W41" s="17">
        <v>0.69265685450000003</v>
      </c>
      <c r="X41" s="17">
        <v>0.60650719180000001</v>
      </c>
      <c r="Y41" s="17">
        <v>1.325600095</v>
      </c>
      <c r="Z41" s="17">
        <v>0.72745256189999996</v>
      </c>
      <c r="AA41" s="17">
        <v>0.75941852889999995</v>
      </c>
      <c r="AB41" s="17">
        <v>0.86647663500000005</v>
      </c>
      <c r="AC41" s="17">
        <v>0.73881731829999997</v>
      </c>
      <c r="AD41" s="17">
        <v>1.0845685979999999</v>
      </c>
      <c r="AE41" s="17">
        <v>0.84235564350000003</v>
      </c>
      <c r="AF41" s="17">
        <v>1.0782733330000001</v>
      </c>
      <c r="AG41" s="17">
        <v>2.2012723689999998</v>
      </c>
      <c r="AH41" s="17">
        <v>0.50043501260000001</v>
      </c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</row>
    <row r="42" spans="1:53" ht="15.75" customHeight="1" x14ac:dyDescent="0.2">
      <c r="A42" s="14">
        <v>44120</v>
      </c>
      <c r="B42" s="15">
        <v>-16</v>
      </c>
      <c r="C42" s="16">
        <f t="shared" si="0"/>
        <v>0.90135422833333334</v>
      </c>
      <c r="D42" s="16">
        <f t="shared" si="1"/>
        <v>-9.864577166666666E-2</v>
      </c>
      <c r="E42" s="17">
        <v>0.94621999999999995</v>
      </c>
      <c r="F42" s="17">
        <v>0.59408399999999995</v>
      </c>
      <c r="G42" s="17">
        <v>0.74146699999999999</v>
      </c>
      <c r="H42" s="17">
        <v>0.81804900000000003</v>
      </c>
      <c r="I42" s="17">
        <v>1.795708718</v>
      </c>
      <c r="J42" s="17">
        <v>0.86922148619999995</v>
      </c>
      <c r="K42" s="17">
        <v>1.0084674760000001</v>
      </c>
      <c r="L42" s="17">
        <v>0.64876253880000001</v>
      </c>
      <c r="M42" s="17">
        <v>1.215899397</v>
      </c>
      <c r="N42" s="17">
        <v>0.61979329770000002</v>
      </c>
      <c r="O42" s="17">
        <v>0.79970324820000005</v>
      </c>
      <c r="P42" s="17">
        <v>0.82736941210000003</v>
      </c>
      <c r="Q42" s="17">
        <v>0.85440870229999999</v>
      </c>
      <c r="R42" s="17">
        <v>0.71850012799999996</v>
      </c>
      <c r="S42" s="17">
        <v>0.85821530109999999</v>
      </c>
      <c r="T42" s="17">
        <v>0.84089473189999997</v>
      </c>
      <c r="U42" s="17">
        <v>0.95486844019999995</v>
      </c>
      <c r="V42" s="17">
        <v>0.3150617946</v>
      </c>
      <c r="W42" s="17">
        <v>1.6642754049999999</v>
      </c>
      <c r="X42" s="17">
        <v>0.8261252053</v>
      </c>
      <c r="Y42" s="17">
        <v>0.99301807669999997</v>
      </c>
      <c r="Z42" s="17">
        <v>0.83771368769999999</v>
      </c>
      <c r="AA42" s="17">
        <v>1.034593192</v>
      </c>
      <c r="AB42" s="17">
        <v>1.1478149600000001</v>
      </c>
      <c r="AC42" s="17">
        <v>0.60022811379999996</v>
      </c>
      <c r="AD42" s="17">
        <v>1.1258149980000001</v>
      </c>
      <c r="AE42" s="17">
        <v>0.8251100871</v>
      </c>
      <c r="AF42" s="17">
        <v>0.77503334079999997</v>
      </c>
      <c r="AG42" s="17">
        <v>1.165590111</v>
      </c>
      <c r="AH42" s="17">
        <v>0.61861500049999996</v>
      </c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</row>
    <row r="43" spans="1:53" ht="15.75" customHeight="1" x14ac:dyDescent="0.2">
      <c r="A43" s="14">
        <v>44123</v>
      </c>
      <c r="B43" s="15">
        <v>-15</v>
      </c>
      <c r="C43" s="16">
        <f t="shared" si="0"/>
        <v>0.82164191135333342</v>
      </c>
      <c r="D43" s="16">
        <f t="shared" si="1"/>
        <v>-0.17835808864666658</v>
      </c>
      <c r="E43" s="17">
        <v>0.72914599999999996</v>
      </c>
      <c r="F43" s="17">
        <v>0.79318699999999998</v>
      </c>
      <c r="G43" s="17">
        <v>0.98979300000000003</v>
      </c>
      <c r="H43" s="17">
        <v>0.85523499999999997</v>
      </c>
      <c r="I43" s="17">
        <v>0.88903378639999997</v>
      </c>
      <c r="J43" s="17">
        <v>0.78058981409999995</v>
      </c>
      <c r="K43" s="17">
        <v>0.92821437510000004</v>
      </c>
      <c r="L43" s="17">
        <v>0.68380888120000005</v>
      </c>
      <c r="M43" s="17">
        <v>0.70483006270000004</v>
      </c>
      <c r="N43" s="17">
        <v>1.1521125409999999</v>
      </c>
      <c r="O43" s="17">
        <v>1.268638674</v>
      </c>
      <c r="P43" s="17">
        <v>0.98370867230000003</v>
      </c>
      <c r="Q43" s="17">
        <v>0.75461077470000004</v>
      </c>
      <c r="R43" s="17">
        <v>0.66757453850000004</v>
      </c>
      <c r="S43" s="17">
        <v>0.93540346939999997</v>
      </c>
      <c r="T43" s="17">
        <v>0.8914932189</v>
      </c>
      <c r="U43" s="17">
        <v>0.81980331920000005</v>
      </c>
      <c r="V43" s="17">
        <v>0.32972854140000002</v>
      </c>
      <c r="W43" s="17">
        <v>0.86509289659999999</v>
      </c>
      <c r="X43" s="17">
        <v>0.60451372469999998</v>
      </c>
      <c r="Y43" s="17">
        <v>0.98954656949999997</v>
      </c>
      <c r="Z43" s="17">
        <v>0.65425407189999996</v>
      </c>
      <c r="AA43" s="17">
        <v>0.97679914540000001</v>
      </c>
      <c r="AB43" s="17">
        <v>0.83337549889999996</v>
      </c>
      <c r="AC43" s="17">
        <v>0.62709830850000003</v>
      </c>
      <c r="AD43" s="17">
        <v>0.8485765462</v>
      </c>
      <c r="AE43" s="17">
        <v>0.99231920419999997</v>
      </c>
      <c r="AF43" s="17">
        <v>0.90383479050000004</v>
      </c>
      <c r="AG43" s="17">
        <v>0.66225795480000005</v>
      </c>
      <c r="AH43" s="17">
        <v>0.53467696050000002</v>
      </c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</row>
    <row r="44" spans="1:53" ht="15.75" customHeight="1" x14ac:dyDescent="0.2">
      <c r="A44" s="14">
        <v>44124</v>
      </c>
      <c r="B44" s="15">
        <v>-14</v>
      </c>
      <c r="C44" s="16">
        <f t="shared" si="0"/>
        <v>0.87618419583666685</v>
      </c>
      <c r="D44" s="16">
        <f t="shared" si="1"/>
        <v>-0.12381580416333315</v>
      </c>
      <c r="E44" s="17">
        <v>0.69215199999999999</v>
      </c>
      <c r="F44" s="17">
        <v>0.733213</v>
      </c>
      <c r="G44" s="17">
        <v>0.70218400000000003</v>
      </c>
      <c r="H44" s="17">
        <v>0.88206300000000004</v>
      </c>
      <c r="I44" s="17">
        <v>0.96967828540000001</v>
      </c>
      <c r="J44" s="17">
        <v>0.72419084680000001</v>
      </c>
      <c r="K44" s="17">
        <v>0.78445920020000004</v>
      </c>
      <c r="L44" s="17">
        <v>0.58985636519999995</v>
      </c>
      <c r="M44" s="17">
        <v>0.52948975809999999</v>
      </c>
      <c r="N44" s="17">
        <v>0.72044445489999998</v>
      </c>
      <c r="O44" s="17">
        <v>3.6472864629999999</v>
      </c>
      <c r="P44" s="17">
        <v>0.72265075720000005</v>
      </c>
      <c r="Q44" s="17">
        <v>0.72445381060000003</v>
      </c>
      <c r="R44" s="17">
        <v>0.62572031049999999</v>
      </c>
      <c r="S44" s="17">
        <v>1.2101602739999999</v>
      </c>
      <c r="T44" s="17">
        <v>0.73426183140000001</v>
      </c>
      <c r="U44" s="17">
        <v>0.60363199619999997</v>
      </c>
      <c r="V44" s="17">
        <v>0.30403905609999998</v>
      </c>
      <c r="W44" s="17">
        <v>0.64516467560000001</v>
      </c>
      <c r="X44" s="17">
        <v>0.66796273669999995</v>
      </c>
      <c r="Y44" s="17">
        <v>1.02055707</v>
      </c>
      <c r="Z44" s="17">
        <v>0.61473896780000004</v>
      </c>
      <c r="AA44" s="17">
        <v>1.1527322609999999</v>
      </c>
      <c r="AB44" s="17">
        <v>1.609229145</v>
      </c>
      <c r="AC44" s="17">
        <v>0.58792418079999997</v>
      </c>
      <c r="AD44" s="17">
        <v>0.67981765240000003</v>
      </c>
      <c r="AE44" s="17">
        <v>1.154118907</v>
      </c>
      <c r="AF44" s="17">
        <v>0.90143446650000003</v>
      </c>
      <c r="AG44" s="17">
        <v>0.82138044290000001</v>
      </c>
      <c r="AH44" s="17">
        <v>0.53052995979999995</v>
      </c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</row>
    <row r="45" spans="1:53" ht="15.75" customHeight="1" x14ac:dyDescent="0.2">
      <c r="A45" s="14">
        <v>44125</v>
      </c>
      <c r="B45" s="15">
        <v>-13</v>
      </c>
      <c r="C45" s="16">
        <f t="shared" si="0"/>
        <v>0.79749058920000004</v>
      </c>
      <c r="D45" s="16">
        <f t="shared" si="1"/>
        <v>-0.20250941079999996</v>
      </c>
      <c r="E45" s="17">
        <v>0.57683200000000001</v>
      </c>
      <c r="F45" s="17">
        <v>0.64223300000000005</v>
      </c>
      <c r="G45" s="17">
        <v>0.712229</v>
      </c>
      <c r="H45" s="17">
        <v>0.63764399999999999</v>
      </c>
      <c r="I45" s="17">
        <v>0.80647303290000005</v>
      </c>
      <c r="J45" s="17">
        <v>0.91542120459999998</v>
      </c>
      <c r="K45" s="17">
        <v>0.80583508589999997</v>
      </c>
      <c r="L45" s="17">
        <v>0.96385508019999999</v>
      </c>
      <c r="M45" s="17">
        <v>0.61214025540000006</v>
      </c>
      <c r="N45" s="17">
        <v>0.5786342673</v>
      </c>
      <c r="O45" s="17">
        <v>1.6548201</v>
      </c>
      <c r="P45" s="17">
        <v>0.70837937679999996</v>
      </c>
      <c r="Q45" s="17">
        <v>0.69056744820000004</v>
      </c>
      <c r="R45" s="17">
        <v>0.50432624049999997</v>
      </c>
      <c r="S45" s="17">
        <v>1.0521712080000001</v>
      </c>
      <c r="T45" s="17">
        <v>0.73333890170000005</v>
      </c>
      <c r="U45" s="17">
        <v>0.78095569980000001</v>
      </c>
      <c r="V45" s="17">
        <v>0.28414386130000002</v>
      </c>
      <c r="W45" s="17">
        <v>0.59964308970000002</v>
      </c>
      <c r="X45" s="17">
        <v>0.76199482169999999</v>
      </c>
      <c r="Y45" s="17">
        <v>0.94314673979999997</v>
      </c>
      <c r="Z45" s="17">
        <v>0.62085545580000001</v>
      </c>
      <c r="AA45" s="17">
        <v>0.85857998790000001</v>
      </c>
      <c r="AB45" s="17">
        <v>2.0739333700000002</v>
      </c>
      <c r="AC45" s="17">
        <v>0.62849010729999999</v>
      </c>
      <c r="AD45" s="17">
        <v>0.73121925889999995</v>
      </c>
      <c r="AE45" s="17">
        <v>1.327093622</v>
      </c>
      <c r="AF45" s="17">
        <v>0.73611312699999998</v>
      </c>
      <c r="AG45" s="17">
        <v>0.50479814239999998</v>
      </c>
      <c r="AH45" s="17">
        <v>0.47885019089999997</v>
      </c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</row>
    <row r="46" spans="1:53" ht="15.75" customHeight="1" x14ac:dyDescent="0.2">
      <c r="A46" s="14">
        <v>44126</v>
      </c>
      <c r="B46" s="15">
        <v>-12</v>
      </c>
      <c r="C46" s="16">
        <f t="shared" si="0"/>
        <v>0.8024734865566665</v>
      </c>
      <c r="D46" s="16">
        <f t="shared" si="1"/>
        <v>-0.1975265134433335</v>
      </c>
      <c r="E46" s="17">
        <v>0.63491399999999998</v>
      </c>
      <c r="F46" s="17">
        <v>0.93015400000000004</v>
      </c>
      <c r="G46" s="17">
        <v>0.78212700000000002</v>
      </c>
      <c r="H46" s="17">
        <v>0.72301199999999999</v>
      </c>
      <c r="I46" s="17">
        <v>0.75997847760000004</v>
      </c>
      <c r="J46" s="17">
        <v>0.91655700760000003</v>
      </c>
      <c r="K46" s="17">
        <v>0.96603204750000005</v>
      </c>
      <c r="L46" s="17">
        <v>1.235895639</v>
      </c>
      <c r="M46" s="17">
        <v>0.63084413699999997</v>
      </c>
      <c r="N46" s="17">
        <v>1.0988039549999999</v>
      </c>
      <c r="O46" s="17">
        <v>1.3330012550000001</v>
      </c>
      <c r="P46" s="17">
        <v>0.71637100799999998</v>
      </c>
      <c r="Q46" s="17">
        <v>0.95485468939999996</v>
      </c>
      <c r="R46" s="17">
        <v>0.65156810990000003</v>
      </c>
      <c r="S46" s="17">
        <v>0.65977258589999999</v>
      </c>
      <c r="T46" s="17">
        <v>0.72128724799999999</v>
      </c>
      <c r="U46" s="17">
        <v>0.45605275610000001</v>
      </c>
      <c r="V46" s="17">
        <v>0.37510942050000001</v>
      </c>
      <c r="W46" s="17">
        <v>0.74561830579999999</v>
      </c>
      <c r="X46" s="17">
        <v>1.229015325</v>
      </c>
      <c r="Y46" s="17">
        <v>0.65387383899999996</v>
      </c>
      <c r="Z46" s="17">
        <v>0.7509440463</v>
      </c>
      <c r="AA46" s="17">
        <v>0.68437188819999994</v>
      </c>
      <c r="AB46" s="17">
        <v>1.585560997</v>
      </c>
      <c r="AC46" s="17">
        <v>0.49391087010000001</v>
      </c>
      <c r="AD46" s="17">
        <v>0.71812828350000002</v>
      </c>
      <c r="AE46" s="17">
        <v>1.027101066</v>
      </c>
      <c r="AF46" s="17">
        <v>0.59594847790000005</v>
      </c>
      <c r="AG46" s="17">
        <v>0.55576626470000001</v>
      </c>
      <c r="AH46" s="17">
        <v>0.48762989670000001</v>
      </c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</row>
    <row r="47" spans="1:53" ht="15.75" customHeight="1" x14ac:dyDescent="0.2">
      <c r="A47" s="14">
        <v>44127</v>
      </c>
      <c r="B47" s="15">
        <v>-11</v>
      </c>
      <c r="C47" s="16">
        <f t="shared" si="0"/>
        <v>0.79864104749666665</v>
      </c>
      <c r="D47" s="16">
        <f t="shared" si="1"/>
        <v>-0.20135895250333335</v>
      </c>
      <c r="E47" s="17">
        <v>0.81593499999999997</v>
      </c>
      <c r="F47" s="17">
        <v>2.2135370000000001</v>
      </c>
      <c r="G47" s="17">
        <v>0.75740700000000005</v>
      </c>
      <c r="H47" s="17">
        <v>0.58537300000000003</v>
      </c>
      <c r="I47" s="17">
        <v>0.92097931219999996</v>
      </c>
      <c r="J47" s="17">
        <v>0.8151591346</v>
      </c>
      <c r="K47" s="17">
        <v>0.73668524670000002</v>
      </c>
      <c r="L47" s="17">
        <v>0.73561567819999996</v>
      </c>
      <c r="M47" s="17">
        <v>0.66614070670000003</v>
      </c>
      <c r="N47" s="17">
        <v>2.575416191</v>
      </c>
      <c r="O47" s="17">
        <v>0.66044185330000005</v>
      </c>
      <c r="P47" s="17">
        <v>0.56362292810000003</v>
      </c>
      <c r="Q47" s="17">
        <v>0.97096993779999996</v>
      </c>
      <c r="R47" s="17">
        <v>0.75676308290000005</v>
      </c>
      <c r="S47" s="17">
        <v>0.79369359240000004</v>
      </c>
      <c r="T47" s="17">
        <v>0.60925004599999999</v>
      </c>
      <c r="U47" s="17">
        <v>0.64279493080000005</v>
      </c>
      <c r="V47" s="17">
        <v>0.32132643379999998</v>
      </c>
      <c r="W47" s="17">
        <v>0.52494227550000006</v>
      </c>
      <c r="X47" s="17">
        <v>0.82127835380000003</v>
      </c>
      <c r="Y47" s="17">
        <v>0.64541070190000005</v>
      </c>
      <c r="Z47" s="17">
        <v>0.47167435969999999</v>
      </c>
      <c r="AA47" s="17">
        <v>0.65017307270000002</v>
      </c>
      <c r="AB47" s="17">
        <v>0.96231445019999995</v>
      </c>
      <c r="AC47" s="17">
        <v>0.51868569099999995</v>
      </c>
      <c r="AD47" s="17">
        <v>0.80317467099999995</v>
      </c>
      <c r="AE47" s="17">
        <v>0.79505737320000003</v>
      </c>
      <c r="AF47" s="17">
        <v>0.71306484879999998</v>
      </c>
      <c r="AG47" s="17">
        <v>0.52747369040000003</v>
      </c>
      <c r="AH47" s="17">
        <v>0.3848708622</v>
      </c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</row>
    <row r="48" spans="1:53" ht="15.75" customHeight="1" x14ac:dyDescent="0.2">
      <c r="A48" s="14">
        <v>44130</v>
      </c>
      <c r="B48" s="15">
        <v>-10</v>
      </c>
      <c r="C48" s="16">
        <f t="shared" si="0"/>
        <v>0.99844453037666658</v>
      </c>
      <c r="D48" s="16">
        <f t="shared" si="1"/>
        <v>-1.5554696233334164E-3</v>
      </c>
      <c r="E48" s="17">
        <v>1.2744979999999999</v>
      </c>
      <c r="F48" s="17">
        <v>1.422104</v>
      </c>
      <c r="G48" s="17">
        <v>1.1111979999999999</v>
      </c>
      <c r="H48" s="17">
        <v>0.79293100000000005</v>
      </c>
      <c r="I48" s="17">
        <v>1.452606976</v>
      </c>
      <c r="J48" s="17">
        <v>0.90704138879999996</v>
      </c>
      <c r="K48" s="17">
        <v>1.3802856100000001</v>
      </c>
      <c r="L48" s="17">
        <v>0.94826749249999998</v>
      </c>
      <c r="M48" s="17">
        <v>0.77858312389999995</v>
      </c>
      <c r="N48" s="17">
        <v>1.433254155</v>
      </c>
      <c r="O48" s="17">
        <v>1.221927062</v>
      </c>
      <c r="P48" s="17">
        <v>0.94012026339999999</v>
      </c>
      <c r="Q48" s="17">
        <v>0.79869876309999999</v>
      </c>
      <c r="R48" s="17">
        <v>0.84310976780000002</v>
      </c>
      <c r="S48" s="17">
        <v>0.99060595870000001</v>
      </c>
      <c r="T48" s="17">
        <v>1.1975999310000001</v>
      </c>
      <c r="U48" s="17">
        <v>0.86135121179999996</v>
      </c>
      <c r="V48" s="17">
        <v>0.59636607129999997</v>
      </c>
      <c r="W48" s="17">
        <v>0.84579648240000005</v>
      </c>
      <c r="X48" s="17">
        <v>0.89464040069999995</v>
      </c>
      <c r="Y48" s="17">
        <v>0.99395064290000001</v>
      </c>
      <c r="Z48" s="17">
        <v>0.78449784450000004</v>
      </c>
      <c r="AA48" s="17">
        <v>0.80780819020000005</v>
      </c>
      <c r="AB48" s="17">
        <v>0.93148081220000001</v>
      </c>
      <c r="AC48" s="17">
        <v>0.81798347120000003</v>
      </c>
      <c r="AD48" s="17">
        <v>0.82332133860000001</v>
      </c>
      <c r="AE48" s="17">
        <v>0.93810159969999996</v>
      </c>
      <c r="AF48" s="17">
        <v>1.529768512</v>
      </c>
      <c r="AG48" s="17">
        <v>1.0471376370000001</v>
      </c>
      <c r="AH48" s="17">
        <v>0.58830020459999999</v>
      </c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</row>
    <row r="49" spans="1:53" ht="15.75" customHeight="1" x14ac:dyDescent="0.2">
      <c r="A49" s="14">
        <v>44131</v>
      </c>
      <c r="B49" s="15">
        <v>-9</v>
      </c>
      <c r="C49" s="16">
        <f t="shared" si="0"/>
        <v>0.92200727590333331</v>
      </c>
      <c r="D49" s="16">
        <f t="shared" si="1"/>
        <v>-7.7992724096666688E-2</v>
      </c>
      <c r="E49" s="17">
        <v>1.486605</v>
      </c>
      <c r="F49" s="17">
        <v>0.937967</v>
      </c>
      <c r="G49" s="17">
        <v>0.69627600000000001</v>
      </c>
      <c r="H49" s="17">
        <v>0.65416799999999997</v>
      </c>
      <c r="I49" s="17">
        <v>1.5658358590000001</v>
      </c>
      <c r="J49" s="17">
        <v>1.331177853</v>
      </c>
      <c r="K49" s="17">
        <v>1.795363654</v>
      </c>
      <c r="L49" s="17">
        <v>0.97530607520000001</v>
      </c>
      <c r="M49" s="17">
        <v>0.67332499690000003</v>
      </c>
      <c r="N49" s="17">
        <v>1.3265890840000001</v>
      </c>
      <c r="O49" s="17">
        <v>1.006958214</v>
      </c>
      <c r="P49" s="17">
        <v>0.66343413409999996</v>
      </c>
      <c r="Q49" s="17">
        <v>0.66875996019999995</v>
      </c>
      <c r="R49" s="17">
        <v>0.59857498880000004</v>
      </c>
      <c r="S49" s="17">
        <v>1.3292368510000001</v>
      </c>
      <c r="T49" s="17">
        <v>1.18432943</v>
      </c>
      <c r="U49" s="17">
        <v>0.47427304679999999</v>
      </c>
      <c r="V49" s="17">
        <v>0.43583211129999999</v>
      </c>
      <c r="W49" s="17">
        <v>0.8112715693</v>
      </c>
      <c r="X49" s="17">
        <v>0.84567940829999999</v>
      </c>
      <c r="Y49" s="17">
        <v>1.049227132</v>
      </c>
      <c r="Z49" s="18">
        <v>0.81208683429999995</v>
      </c>
      <c r="AA49" s="17">
        <v>1.0344117399999999</v>
      </c>
      <c r="AB49" s="17">
        <v>0.81063057640000002</v>
      </c>
      <c r="AC49" s="17">
        <v>0.64968793739999997</v>
      </c>
      <c r="AD49" s="17">
        <v>0.82989297750000002</v>
      </c>
      <c r="AE49" s="17">
        <v>0.75638157250000004</v>
      </c>
      <c r="AF49" s="17">
        <v>1.0543699449999999</v>
      </c>
      <c r="AG49" s="17">
        <v>0.77057511720000005</v>
      </c>
      <c r="AH49" s="17">
        <v>0.43199120889999998</v>
      </c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</row>
    <row r="50" spans="1:53" ht="15.75" customHeight="1" x14ac:dyDescent="0.2">
      <c r="A50" s="14">
        <v>44132</v>
      </c>
      <c r="B50" s="15">
        <v>-8</v>
      </c>
      <c r="C50" s="16">
        <f t="shared" si="0"/>
        <v>1.2617167615533336</v>
      </c>
      <c r="D50" s="16">
        <f t="shared" si="1"/>
        <v>0.26171676155333357</v>
      </c>
      <c r="E50" s="17">
        <v>1.1700600000000001</v>
      </c>
      <c r="F50" s="17">
        <v>1.746211</v>
      </c>
      <c r="G50" s="17">
        <v>1.0344789999999999</v>
      </c>
      <c r="H50" s="17">
        <v>1.020402</v>
      </c>
      <c r="I50" s="17">
        <v>1.8195985610000001</v>
      </c>
      <c r="J50" s="17">
        <v>1.4909141509999999</v>
      </c>
      <c r="K50" s="17">
        <v>1.63671952</v>
      </c>
      <c r="L50" s="17">
        <v>1.450085369</v>
      </c>
      <c r="M50" s="17">
        <v>1.083473181</v>
      </c>
      <c r="N50" s="17">
        <v>1.192568458</v>
      </c>
      <c r="O50" s="17">
        <v>1.5991827510000001</v>
      </c>
      <c r="P50" s="17">
        <v>1.143162776</v>
      </c>
      <c r="Q50" s="17">
        <v>1.054751081</v>
      </c>
      <c r="R50" s="17">
        <v>1.0872724970000001</v>
      </c>
      <c r="S50" s="17">
        <v>0.97617245149999998</v>
      </c>
      <c r="T50" s="17">
        <v>1.6520953330000001</v>
      </c>
      <c r="U50" s="17">
        <v>1.3690096979999999</v>
      </c>
      <c r="V50" s="17">
        <v>0.45005474709999999</v>
      </c>
      <c r="W50" s="17">
        <v>1.062002938</v>
      </c>
      <c r="X50" s="17">
        <v>1.2105659989999999</v>
      </c>
      <c r="Y50" s="17">
        <v>1.289071275</v>
      </c>
      <c r="Z50" s="17">
        <v>0.87716925150000002</v>
      </c>
      <c r="AA50" s="17">
        <v>1.2449649330000001</v>
      </c>
      <c r="AB50" s="17">
        <v>2.028132286</v>
      </c>
      <c r="AC50" s="17">
        <v>1.1112537140000001</v>
      </c>
      <c r="AD50" s="17">
        <v>1.128656077</v>
      </c>
      <c r="AE50" s="17">
        <v>1.1556016659999999</v>
      </c>
      <c r="AF50" s="17">
        <v>2.1607586369999998</v>
      </c>
      <c r="AG50" s="17">
        <v>0.99188330979999995</v>
      </c>
      <c r="AH50" s="17">
        <v>0.61523018569999999</v>
      </c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</row>
    <row r="51" spans="1:53" ht="15.75" customHeight="1" x14ac:dyDescent="0.2">
      <c r="A51" s="14">
        <v>44133</v>
      </c>
      <c r="B51" s="15">
        <v>-7</v>
      </c>
      <c r="C51" s="16">
        <f t="shared" si="0"/>
        <v>1.0666003695866666</v>
      </c>
      <c r="D51" s="16">
        <f t="shared" si="1"/>
        <v>6.6600369586666597E-2</v>
      </c>
      <c r="E51" s="17">
        <v>1.023361</v>
      </c>
      <c r="F51" s="17">
        <v>1.3446830000000001</v>
      </c>
      <c r="G51" s="17">
        <v>1.077723</v>
      </c>
      <c r="H51" s="17">
        <v>1.035938</v>
      </c>
      <c r="I51" s="17">
        <v>1.246506632</v>
      </c>
      <c r="J51" s="17">
        <v>1.148147319</v>
      </c>
      <c r="K51" s="17">
        <v>1.6732069409999999</v>
      </c>
      <c r="L51" s="17">
        <v>1.012737011</v>
      </c>
      <c r="M51" s="17">
        <v>1.0432462490000001</v>
      </c>
      <c r="N51" s="17">
        <v>0.97374280589999995</v>
      </c>
      <c r="O51" s="17">
        <v>1.1467585330000001</v>
      </c>
      <c r="P51" s="17">
        <v>0.97755658830000003</v>
      </c>
      <c r="Q51" s="17">
        <v>0.91441501150000004</v>
      </c>
      <c r="R51" s="17">
        <v>0.82302042929999997</v>
      </c>
      <c r="S51" s="17">
        <v>1.011394033</v>
      </c>
      <c r="T51" s="17">
        <v>1.014337088</v>
      </c>
      <c r="U51" s="17">
        <v>0.78583347410000004</v>
      </c>
      <c r="V51" s="17">
        <v>0.4666833313</v>
      </c>
      <c r="W51" s="17">
        <v>0.76217222870000001</v>
      </c>
      <c r="X51" s="17">
        <v>0.93563836050000004</v>
      </c>
      <c r="Y51" s="17">
        <v>1.095331195</v>
      </c>
      <c r="Z51" s="17">
        <v>0.77388969949999997</v>
      </c>
      <c r="AA51" s="17">
        <v>0.83232345050000001</v>
      </c>
      <c r="AB51" s="17">
        <v>1.815546994</v>
      </c>
      <c r="AC51" s="17">
        <v>0.91379400160000002</v>
      </c>
      <c r="AD51" s="17">
        <v>1.1209761739999999</v>
      </c>
      <c r="AE51" s="17">
        <v>1.181894395</v>
      </c>
      <c r="AF51" s="17">
        <v>2.040817664</v>
      </c>
      <c r="AG51" s="17">
        <v>1.253007107</v>
      </c>
      <c r="AH51" s="17">
        <v>0.55332937140000005</v>
      </c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</row>
    <row r="52" spans="1:53" ht="15.75" customHeight="1" x14ac:dyDescent="0.2">
      <c r="A52" s="14">
        <v>44134</v>
      </c>
      <c r="B52" s="15">
        <v>-6</v>
      </c>
      <c r="C52" s="16">
        <f t="shared" si="0"/>
        <v>1.1581667659666666</v>
      </c>
      <c r="D52" s="16">
        <f t="shared" si="1"/>
        <v>0.15816676596666657</v>
      </c>
      <c r="E52" s="17">
        <v>0.85297900000000004</v>
      </c>
      <c r="F52" s="17">
        <v>1.175214</v>
      </c>
      <c r="G52" s="17">
        <v>1.174418</v>
      </c>
      <c r="H52" s="17">
        <v>1.3510120000000001</v>
      </c>
      <c r="I52" s="17">
        <v>1.410300782</v>
      </c>
      <c r="J52" s="17">
        <v>1.606419518</v>
      </c>
      <c r="K52" s="17">
        <v>1.380906457</v>
      </c>
      <c r="L52" s="17">
        <v>1.216695952</v>
      </c>
      <c r="M52" s="17">
        <v>1.470902162</v>
      </c>
      <c r="N52" s="17">
        <v>1.2383002430000001</v>
      </c>
      <c r="O52" s="17">
        <v>1.3441502009999999</v>
      </c>
      <c r="P52" s="17">
        <v>0.99917462550000002</v>
      </c>
      <c r="Q52" s="17">
        <v>0.97824725209999996</v>
      </c>
      <c r="R52" s="17">
        <v>1.14651638</v>
      </c>
      <c r="S52" s="17">
        <v>1.205015489</v>
      </c>
      <c r="T52" s="17">
        <v>1.1933580050000001</v>
      </c>
      <c r="U52" s="17">
        <v>1.2378152499999999</v>
      </c>
      <c r="V52" s="17">
        <v>0.58406459430000002</v>
      </c>
      <c r="W52" s="17">
        <v>0.80608141619999996</v>
      </c>
      <c r="X52" s="17">
        <v>0.96212620319999997</v>
      </c>
      <c r="Y52" s="17">
        <v>1.119807615</v>
      </c>
      <c r="Z52" s="17">
        <v>1.0438605889999999</v>
      </c>
      <c r="AA52" s="17">
        <v>0.97596969079999996</v>
      </c>
      <c r="AB52" s="17">
        <v>1.839655772</v>
      </c>
      <c r="AC52" s="17">
        <v>0.7722153424</v>
      </c>
      <c r="AD52" s="17">
        <v>1.2160659840000001</v>
      </c>
      <c r="AE52" s="17">
        <v>1.0887293769999999</v>
      </c>
      <c r="AF52" s="17">
        <v>1.2443612129999999</v>
      </c>
      <c r="AG52" s="17">
        <v>1.43118605</v>
      </c>
      <c r="AH52" s="17">
        <v>0.67945381549999995</v>
      </c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</row>
    <row r="53" spans="1:53" ht="15.75" customHeight="1" x14ac:dyDescent="0.2">
      <c r="A53" s="14">
        <v>44137</v>
      </c>
      <c r="B53" s="15">
        <v>-5</v>
      </c>
      <c r="C53" s="16">
        <f t="shared" si="0"/>
        <v>0.94245011116999999</v>
      </c>
      <c r="D53" s="16">
        <f t="shared" si="1"/>
        <v>-5.7549888830000007E-2</v>
      </c>
      <c r="E53" s="17">
        <v>0.80797799999999997</v>
      </c>
      <c r="F53" s="17">
        <v>0.886598</v>
      </c>
      <c r="G53" s="17">
        <v>0.73038000000000003</v>
      </c>
      <c r="H53" s="17">
        <v>0.871027</v>
      </c>
      <c r="I53" s="17">
        <v>1.3126536740000001</v>
      </c>
      <c r="J53" s="17">
        <v>1.0718682509999999</v>
      </c>
      <c r="K53" s="17">
        <v>1.1120830770000001</v>
      </c>
      <c r="L53" s="17">
        <v>0.86570732809999995</v>
      </c>
      <c r="M53" s="17">
        <v>1.4066851549999999</v>
      </c>
      <c r="N53" s="17">
        <v>0.89594087</v>
      </c>
      <c r="O53" s="17">
        <v>0.901004048</v>
      </c>
      <c r="P53" s="17">
        <v>0.96163166410000001</v>
      </c>
      <c r="Q53" s="17">
        <v>0.96607827999999996</v>
      </c>
      <c r="R53" s="17">
        <v>0.99103394919999999</v>
      </c>
      <c r="S53" s="17">
        <v>0.88451515749999998</v>
      </c>
      <c r="T53" s="17">
        <v>0.99528472239999999</v>
      </c>
      <c r="U53" s="17">
        <v>0.75300321120000002</v>
      </c>
      <c r="V53" s="17">
        <v>0.40204845719999999</v>
      </c>
      <c r="W53" s="17">
        <v>0.72553480650000002</v>
      </c>
      <c r="X53" s="17">
        <v>0.92262758960000002</v>
      </c>
      <c r="Y53" s="17">
        <v>0.75228082360000004</v>
      </c>
      <c r="Z53" s="17">
        <v>0.79660042440000001</v>
      </c>
      <c r="AA53" s="17">
        <v>1.015602361</v>
      </c>
      <c r="AB53" s="17">
        <v>1.2349884419999999</v>
      </c>
      <c r="AC53" s="17">
        <v>0.87586998530000004</v>
      </c>
      <c r="AD53" s="17">
        <v>1.5448714960000001</v>
      </c>
      <c r="AE53" s="17">
        <v>0.99301798969999999</v>
      </c>
      <c r="AF53" s="17">
        <v>0.97753810510000005</v>
      </c>
      <c r="AG53" s="17">
        <v>1.0138129339999999</v>
      </c>
      <c r="AH53" s="17">
        <v>0.60523753319999996</v>
      </c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</row>
    <row r="54" spans="1:53" ht="15.75" customHeight="1" x14ac:dyDescent="0.2">
      <c r="A54" s="14">
        <v>44138</v>
      </c>
      <c r="B54" s="15">
        <v>-4</v>
      </c>
      <c r="C54" s="16">
        <f t="shared" si="0"/>
        <v>0.90935786382333328</v>
      </c>
      <c r="D54" s="16">
        <f t="shared" si="1"/>
        <v>-9.0642136176666721E-2</v>
      </c>
      <c r="E54" s="17">
        <v>0.72411199999999998</v>
      </c>
      <c r="F54" s="17">
        <v>0.99354799999999999</v>
      </c>
      <c r="G54" s="17">
        <v>0.91195800000000005</v>
      </c>
      <c r="H54" s="17">
        <v>0.76297000000000004</v>
      </c>
      <c r="I54" s="17">
        <v>1.5612275010000001</v>
      </c>
      <c r="J54" s="17">
        <v>0.80402452960000004</v>
      </c>
      <c r="K54" s="17">
        <v>1.294870151</v>
      </c>
      <c r="L54" s="17">
        <v>0.77566012870000001</v>
      </c>
      <c r="M54" s="17">
        <v>1.2463510440000001</v>
      </c>
      <c r="N54" s="17">
        <v>0.88881711029999999</v>
      </c>
      <c r="O54" s="17">
        <v>0.7131849281</v>
      </c>
      <c r="P54" s="17">
        <v>0.86326412080000003</v>
      </c>
      <c r="Q54" s="17">
        <v>1.125099954</v>
      </c>
      <c r="R54" s="17">
        <v>0.86867454389999998</v>
      </c>
      <c r="S54" s="17">
        <v>0.83540470410000001</v>
      </c>
      <c r="T54" s="17">
        <v>0.88782053989999998</v>
      </c>
      <c r="U54" s="17">
        <v>0.55452432389999995</v>
      </c>
      <c r="V54" s="17">
        <v>0.42218274169999997</v>
      </c>
      <c r="W54" s="17">
        <v>0.64149108830000001</v>
      </c>
      <c r="X54" s="17">
        <v>0.93047678629999997</v>
      </c>
      <c r="Y54" s="17">
        <v>1.3902759579999999</v>
      </c>
      <c r="Z54" s="17">
        <v>0.81833856770000002</v>
      </c>
      <c r="AA54" s="17">
        <v>0.94893491289999998</v>
      </c>
      <c r="AB54" s="17">
        <v>1.081430141</v>
      </c>
      <c r="AC54" s="17">
        <v>0.77660603539999995</v>
      </c>
      <c r="AD54" s="17">
        <v>1.3823810240000001</v>
      </c>
      <c r="AE54" s="17">
        <v>0.66010844059999996</v>
      </c>
      <c r="AF54" s="17">
        <v>0.78472259830000002</v>
      </c>
      <c r="AG54" s="17">
        <v>1.0694831</v>
      </c>
      <c r="AH54" s="17">
        <v>0.56279294120000001</v>
      </c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</row>
    <row r="55" spans="1:53" ht="15.75" customHeight="1" x14ac:dyDescent="0.2">
      <c r="A55" s="14">
        <v>44139</v>
      </c>
      <c r="B55" s="15">
        <v>-3</v>
      </c>
      <c r="C55" s="16">
        <f t="shared" si="0"/>
        <v>1.2352755764200001</v>
      </c>
      <c r="D55" s="16">
        <f t="shared" si="1"/>
        <v>0.23527557642000008</v>
      </c>
      <c r="E55" s="17">
        <v>1.1989510000000001</v>
      </c>
      <c r="F55" s="17">
        <v>1.127837</v>
      </c>
      <c r="G55" s="17">
        <v>1.3714090000000001</v>
      </c>
      <c r="H55" s="17">
        <v>0.97997800000000002</v>
      </c>
      <c r="I55" s="17">
        <v>2.927301323</v>
      </c>
      <c r="J55" s="17">
        <v>1.0205095959999999</v>
      </c>
      <c r="K55" s="17">
        <v>1.426475954</v>
      </c>
      <c r="L55" s="17">
        <v>1.069778138</v>
      </c>
      <c r="M55" s="17">
        <v>1.446987475</v>
      </c>
      <c r="N55" s="17">
        <v>0.91952998850000001</v>
      </c>
      <c r="O55" s="17">
        <v>0.98388221809999998</v>
      </c>
      <c r="P55" s="17">
        <v>1.3924499770000001</v>
      </c>
      <c r="Q55" s="17">
        <v>1.2154505019999999</v>
      </c>
      <c r="R55" s="17">
        <v>1.1164258890000001</v>
      </c>
      <c r="S55" s="17">
        <v>1.59961632</v>
      </c>
      <c r="T55" s="17">
        <v>1.3654124160000001</v>
      </c>
      <c r="U55" s="17">
        <v>0.80406123080000003</v>
      </c>
      <c r="V55" s="17">
        <v>0.66158143209999998</v>
      </c>
      <c r="W55" s="17">
        <v>0.59409578949999997</v>
      </c>
      <c r="X55" s="17">
        <v>0.7871610725</v>
      </c>
      <c r="Y55" s="17">
        <v>1.1832224179999999</v>
      </c>
      <c r="Z55" s="17">
        <v>0.94976721949999998</v>
      </c>
      <c r="AA55" s="17">
        <v>0.88456221859999995</v>
      </c>
      <c r="AB55" s="17">
        <v>1.695417154</v>
      </c>
      <c r="AC55" s="17">
        <v>0.71349529369999998</v>
      </c>
      <c r="AD55" s="17">
        <v>3.5363648900000002</v>
      </c>
      <c r="AE55" s="17">
        <v>1.283102854</v>
      </c>
      <c r="AF55" s="17">
        <v>0.98306707599999998</v>
      </c>
      <c r="AG55" s="17">
        <v>1.165776184</v>
      </c>
      <c r="AH55" s="17">
        <v>0.65459766330000002</v>
      </c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</row>
    <row r="56" spans="1:53" ht="15.75" customHeight="1" x14ac:dyDescent="0.2">
      <c r="A56" s="14">
        <v>44140</v>
      </c>
      <c r="B56" s="15">
        <v>-2</v>
      </c>
      <c r="C56" s="16">
        <f t="shared" si="0"/>
        <v>0.97014539375666675</v>
      </c>
      <c r="D56" s="16">
        <f t="shared" si="1"/>
        <v>-2.9854606243333248E-2</v>
      </c>
      <c r="E56" s="17">
        <v>0.83158200000000004</v>
      </c>
      <c r="F56" s="17">
        <v>1.041423</v>
      </c>
      <c r="G56" s="17">
        <v>0.74521700000000002</v>
      </c>
      <c r="H56" s="17">
        <v>0.89598199999999995</v>
      </c>
      <c r="I56" s="17">
        <v>1.554144612</v>
      </c>
      <c r="J56" s="17">
        <v>0.99268149049999999</v>
      </c>
      <c r="K56" s="17">
        <v>1.09629434</v>
      </c>
      <c r="L56" s="17">
        <v>1.0016510649999999</v>
      </c>
      <c r="M56" s="17">
        <v>1.536280476</v>
      </c>
      <c r="N56" s="17">
        <v>0.82307502219999995</v>
      </c>
      <c r="O56" s="17">
        <v>0.83157487429999999</v>
      </c>
      <c r="P56" s="17">
        <v>1.087551036</v>
      </c>
      <c r="Q56" s="17">
        <v>1.1479319809999999</v>
      </c>
      <c r="R56" s="17">
        <v>1.2031888040000001</v>
      </c>
      <c r="S56" s="17">
        <v>1.0073725419999999</v>
      </c>
      <c r="T56" s="17">
        <v>1.164315733</v>
      </c>
      <c r="U56" s="17">
        <v>0.62586528770000005</v>
      </c>
      <c r="V56" s="17">
        <v>0.91138118700000004</v>
      </c>
      <c r="W56" s="17">
        <v>0.64560456349999995</v>
      </c>
      <c r="X56" s="17">
        <v>0.75803917720000003</v>
      </c>
      <c r="Y56" s="17">
        <v>0.88479544359999995</v>
      </c>
      <c r="Z56" s="17">
        <v>0.67799718819999999</v>
      </c>
      <c r="AA56" s="17">
        <v>0.86214916509999995</v>
      </c>
      <c r="AB56" s="17">
        <v>0.95330320850000005</v>
      </c>
      <c r="AC56" s="17">
        <v>0.72986830999999996</v>
      </c>
      <c r="AD56" s="17">
        <v>1.636234164</v>
      </c>
      <c r="AE56" s="17">
        <v>1.2442597639999999</v>
      </c>
      <c r="AF56" s="17">
        <v>0.86531810860000002</v>
      </c>
      <c r="AG56" s="17">
        <v>0.83068775169999998</v>
      </c>
      <c r="AH56" s="17">
        <v>0.51859251760000002</v>
      </c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</row>
    <row r="57" spans="1:53" ht="15.75" customHeight="1" x14ac:dyDescent="0.2">
      <c r="A57" s="14">
        <v>44141</v>
      </c>
      <c r="B57" s="15">
        <v>-1</v>
      </c>
      <c r="C57" s="16">
        <f t="shared" si="0"/>
        <v>0.77134239426333329</v>
      </c>
      <c r="D57" s="16">
        <f t="shared" si="1"/>
        <v>-0.22865760573666671</v>
      </c>
      <c r="E57" s="17">
        <v>0.64333399999999996</v>
      </c>
      <c r="F57" s="17">
        <v>0.77576199999999995</v>
      </c>
      <c r="G57" s="17">
        <v>0.73019800000000001</v>
      </c>
      <c r="H57" s="17">
        <v>0.81141399999999997</v>
      </c>
      <c r="I57" s="17">
        <v>0.9615094649</v>
      </c>
      <c r="J57" s="17">
        <v>0.78151069240000004</v>
      </c>
      <c r="K57" s="17">
        <v>0.92228625829999999</v>
      </c>
      <c r="L57" s="17">
        <v>0.72104010009999997</v>
      </c>
      <c r="M57" s="17">
        <v>1.032114653</v>
      </c>
      <c r="N57" s="17">
        <v>0.95884112840000002</v>
      </c>
      <c r="O57" s="17">
        <v>0.89043151480000005</v>
      </c>
      <c r="P57" s="17">
        <v>0.806223099</v>
      </c>
      <c r="Q57" s="17">
        <v>0.8078404548</v>
      </c>
      <c r="R57" s="17">
        <v>1.3008693760000001</v>
      </c>
      <c r="S57" s="17">
        <v>0.75418958339999997</v>
      </c>
      <c r="T57" s="17">
        <v>0.81424013709999998</v>
      </c>
      <c r="U57" s="17">
        <v>0.46924754299999999</v>
      </c>
      <c r="V57" s="17">
        <v>0.38631023050000002</v>
      </c>
      <c r="W57" s="17">
        <v>0.47107591199999999</v>
      </c>
      <c r="X57" s="17">
        <v>0.56582535479999996</v>
      </c>
      <c r="Y57" s="17">
        <v>0.75703785909999999</v>
      </c>
      <c r="Z57" s="17">
        <v>0.76490018910000002</v>
      </c>
      <c r="AA57" s="17">
        <v>0.71464515569999998</v>
      </c>
      <c r="AB57" s="17">
        <v>0.73031763959999996</v>
      </c>
      <c r="AC57" s="17">
        <v>0.59685135440000003</v>
      </c>
      <c r="AD57" s="17">
        <v>1.023804183</v>
      </c>
      <c r="AE57" s="17">
        <v>0.73991134690000004</v>
      </c>
      <c r="AF57" s="17">
        <v>0.74985966459999998</v>
      </c>
      <c r="AG57" s="17">
        <v>0.86721598129999999</v>
      </c>
      <c r="AH57" s="17">
        <v>0.59146495170000002</v>
      </c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</row>
    <row r="58" spans="1:53" ht="15.75" customHeight="1" x14ac:dyDescent="0.2">
      <c r="A58" s="14">
        <v>44144</v>
      </c>
      <c r="B58" s="15">
        <v>0</v>
      </c>
      <c r="C58" s="16">
        <f t="shared" si="0"/>
        <v>1.9349604286099999</v>
      </c>
      <c r="D58" s="16">
        <f t="shared" si="1"/>
        <v>0.93496042860999995</v>
      </c>
      <c r="E58" s="17">
        <v>1.68651</v>
      </c>
      <c r="F58" s="17">
        <v>4.2829740000000003</v>
      </c>
      <c r="G58" s="17">
        <v>1.078497</v>
      </c>
      <c r="H58" s="17">
        <v>1.095388</v>
      </c>
      <c r="I58" s="17">
        <v>1.9241773849999999</v>
      </c>
      <c r="J58" s="17">
        <v>2.243134204</v>
      </c>
      <c r="K58" s="17">
        <v>2.0197432059999998</v>
      </c>
      <c r="L58" s="17">
        <v>2.1686857650000002</v>
      </c>
      <c r="M58" s="17">
        <v>2.5917405539999998</v>
      </c>
      <c r="N58" s="17">
        <v>1.282957643</v>
      </c>
      <c r="O58" s="17">
        <v>1.5253638199999999</v>
      </c>
      <c r="P58" s="17">
        <v>1.675744855</v>
      </c>
      <c r="Q58" s="17">
        <v>3.0757020740000001</v>
      </c>
      <c r="R58" s="17">
        <v>2.6512542080000001</v>
      </c>
      <c r="S58" s="17">
        <v>1.2144265430000001</v>
      </c>
      <c r="T58" s="17">
        <v>1.432636867</v>
      </c>
      <c r="U58" s="17">
        <v>1.1900530279999999</v>
      </c>
      <c r="V58" s="17">
        <v>0.89264269429999998</v>
      </c>
      <c r="W58" s="17">
        <v>2.5667671489999999</v>
      </c>
      <c r="X58" s="17">
        <v>2.0357719950000002</v>
      </c>
      <c r="Y58" s="17">
        <v>2.128942662</v>
      </c>
      <c r="Z58" s="17">
        <v>2.1166230189999999</v>
      </c>
      <c r="AA58" s="17">
        <v>1.924653701</v>
      </c>
      <c r="AB58" s="17">
        <v>1.912401756</v>
      </c>
      <c r="AC58" s="17">
        <v>3.3977055150000002</v>
      </c>
      <c r="AD58" s="17">
        <v>1.5845717290000001</v>
      </c>
      <c r="AE58" s="17">
        <v>1.497940498</v>
      </c>
      <c r="AF58" s="17">
        <v>2.1737951720000002</v>
      </c>
      <c r="AG58" s="17">
        <v>1.6483751900000001</v>
      </c>
      <c r="AH58" s="17">
        <v>1.0296326259999999</v>
      </c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</row>
    <row r="59" spans="1:53" ht="15.75" customHeight="1" x14ac:dyDescent="0.2">
      <c r="A59" s="14">
        <v>44145</v>
      </c>
      <c r="B59" s="15">
        <v>1</v>
      </c>
      <c r="C59" s="16">
        <f t="shared" si="0"/>
        <v>1.3497742663200001</v>
      </c>
      <c r="D59" s="16">
        <f t="shared" si="1"/>
        <v>0.34977426632000008</v>
      </c>
      <c r="E59" s="17">
        <v>1.3362160000000001</v>
      </c>
      <c r="F59" s="17">
        <v>1.750934</v>
      </c>
      <c r="G59" s="17">
        <v>1.3472109999999999</v>
      </c>
      <c r="H59" s="17">
        <v>0.97847399999999995</v>
      </c>
      <c r="I59" s="17">
        <v>1.1278606630000001</v>
      </c>
      <c r="J59" s="17">
        <v>1.4047780700000001</v>
      </c>
      <c r="K59" s="17">
        <v>1.492424478</v>
      </c>
      <c r="L59" s="17">
        <v>1.4481131629999999</v>
      </c>
      <c r="M59" s="17">
        <v>1.970866035</v>
      </c>
      <c r="N59" s="17">
        <v>1.037985253</v>
      </c>
      <c r="O59" s="17">
        <v>0.95380378020000001</v>
      </c>
      <c r="P59" s="17">
        <v>1.002120017</v>
      </c>
      <c r="Q59" s="17">
        <v>1.321818478</v>
      </c>
      <c r="R59" s="17">
        <v>1.413647181</v>
      </c>
      <c r="S59" s="17">
        <v>0.93317759010000001</v>
      </c>
      <c r="T59" s="17">
        <v>1.42134776</v>
      </c>
      <c r="U59" s="17">
        <v>1.273133563</v>
      </c>
      <c r="V59" s="17">
        <v>0.69796639469999999</v>
      </c>
      <c r="W59" s="17">
        <v>2.4300808979999999</v>
      </c>
      <c r="X59" s="17">
        <v>1.808387575</v>
      </c>
      <c r="Y59" s="17">
        <v>1.2743536129999999</v>
      </c>
      <c r="Z59" s="17">
        <v>1.300867585</v>
      </c>
      <c r="AA59" s="17">
        <v>1.193568841</v>
      </c>
      <c r="AB59" s="17">
        <v>1.112828905</v>
      </c>
      <c r="AC59" s="17">
        <v>1.7272732200000001</v>
      </c>
      <c r="AD59" s="17">
        <v>1.276190122</v>
      </c>
      <c r="AE59" s="17">
        <v>1.3612625030000001</v>
      </c>
      <c r="AF59" s="17">
        <v>0.96376414759999995</v>
      </c>
      <c r="AG59" s="17">
        <v>2.4682492200000001</v>
      </c>
      <c r="AH59" s="17">
        <v>0.66452393399999998</v>
      </c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</row>
    <row r="60" spans="1:53" ht="15.75" customHeight="1" x14ac:dyDescent="0.2">
      <c r="A60" s="14">
        <v>44146</v>
      </c>
      <c r="B60" s="15">
        <v>2</v>
      </c>
      <c r="C60" s="16">
        <f t="shared" si="0"/>
        <v>0.9152035555300001</v>
      </c>
      <c r="D60" s="16">
        <f t="shared" si="1"/>
        <v>-8.4796444469999899E-2</v>
      </c>
      <c r="E60" s="17">
        <v>1.101051</v>
      </c>
      <c r="F60" s="17">
        <v>1.4000570000000001</v>
      </c>
      <c r="G60" s="17">
        <v>0.80801299999999998</v>
      </c>
      <c r="H60" s="17">
        <v>0.79608100000000004</v>
      </c>
      <c r="I60" s="17">
        <v>0.75602767339999999</v>
      </c>
      <c r="J60" s="17">
        <v>1.0872865890000001</v>
      </c>
      <c r="K60" s="17">
        <v>1.294392795</v>
      </c>
      <c r="L60" s="17">
        <v>0.96996717629999996</v>
      </c>
      <c r="M60" s="17">
        <v>1.085075088</v>
      </c>
      <c r="N60" s="17">
        <v>0.83349418249999996</v>
      </c>
      <c r="O60" s="17">
        <v>0.72765697979999999</v>
      </c>
      <c r="P60" s="17">
        <v>0.86590004980000002</v>
      </c>
      <c r="Q60" s="17">
        <v>0.92951215659999997</v>
      </c>
      <c r="R60" s="17">
        <v>1.3710060019999999</v>
      </c>
      <c r="S60" s="17">
        <v>0.62346014189999999</v>
      </c>
      <c r="T60" s="17">
        <v>0.95006213910000004</v>
      </c>
      <c r="U60" s="17">
        <v>0.96241297039999996</v>
      </c>
      <c r="V60" s="17">
        <v>0.42340453</v>
      </c>
      <c r="W60" s="17">
        <v>1.5661971690000001</v>
      </c>
      <c r="X60" s="17">
        <v>1.0592166380000001</v>
      </c>
      <c r="Y60" s="17">
        <v>0.81992107810000003</v>
      </c>
      <c r="Z60" s="17">
        <v>0.80497378679999998</v>
      </c>
      <c r="AA60" s="17">
        <v>0.84409568710000005</v>
      </c>
      <c r="AB60" s="17">
        <v>0.67584662760000003</v>
      </c>
      <c r="AC60" s="17">
        <v>0.91542579209999997</v>
      </c>
      <c r="AD60" s="17">
        <v>0.70026856260000003</v>
      </c>
      <c r="AE60" s="17">
        <v>0.7529185102</v>
      </c>
      <c r="AF60" s="17">
        <v>0.64683815980000003</v>
      </c>
      <c r="AG60" s="17">
        <v>0.99887512320000005</v>
      </c>
      <c r="AH60" s="17">
        <v>0.68666905759999997</v>
      </c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</row>
    <row r="61" spans="1:53" ht="15.75" customHeight="1" x14ac:dyDescent="0.2">
      <c r="A61" s="14">
        <v>44147</v>
      </c>
      <c r="B61" s="15">
        <v>3</v>
      </c>
      <c r="C61" s="16">
        <f t="shared" si="0"/>
        <v>0.92846150162333363</v>
      </c>
      <c r="D61" s="16">
        <f t="shared" si="1"/>
        <v>-7.1538498376666371E-2</v>
      </c>
      <c r="E61" s="17">
        <v>0.84661299999999995</v>
      </c>
      <c r="F61" s="17">
        <v>1.2264349999999999</v>
      </c>
      <c r="G61" s="17">
        <v>0.87799700000000003</v>
      </c>
      <c r="H61" s="17">
        <v>0.73267300000000002</v>
      </c>
      <c r="I61" s="17">
        <v>0.70480872080000001</v>
      </c>
      <c r="J61" s="17">
        <v>0.83405231970000004</v>
      </c>
      <c r="K61" s="17">
        <v>1.3990895510000001</v>
      </c>
      <c r="L61" s="17">
        <v>0.81691630609999999</v>
      </c>
      <c r="M61" s="17">
        <v>0.89150969820000003</v>
      </c>
      <c r="N61" s="17">
        <v>1.135512488</v>
      </c>
      <c r="O61" s="17">
        <v>1.1027486630000001</v>
      </c>
      <c r="P61" s="17">
        <v>0.63930023570000005</v>
      </c>
      <c r="Q61" s="17">
        <v>1.4200969729999999</v>
      </c>
      <c r="R61" s="17">
        <v>1.414284315</v>
      </c>
      <c r="S61" s="17">
        <v>0.81077220890000001</v>
      </c>
      <c r="T61" s="17">
        <v>0.69755795300000001</v>
      </c>
      <c r="U61" s="17">
        <v>0.76206443109999999</v>
      </c>
      <c r="V61" s="17">
        <v>0.57079282580000001</v>
      </c>
      <c r="W61" s="17">
        <v>1.064958565</v>
      </c>
      <c r="X61" s="17">
        <v>0.91476317429999998</v>
      </c>
      <c r="Y61" s="17">
        <v>0.92041341389999998</v>
      </c>
      <c r="Z61" s="17">
        <v>1.02924196</v>
      </c>
      <c r="AA61" s="17">
        <v>0.85599877030000004</v>
      </c>
      <c r="AB61" s="17">
        <v>0.90242088649999996</v>
      </c>
      <c r="AC61" s="17">
        <v>1.3247022850000001</v>
      </c>
      <c r="AD61" s="17">
        <v>0.99416480659999995</v>
      </c>
      <c r="AE61" s="17">
        <v>0.82088342260000002</v>
      </c>
      <c r="AF61" s="17">
        <v>0.88614659669999996</v>
      </c>
      <c r="AG61" s="17">
        <v>0.7976946305</v>
      </c>
      <c r="AH61" s="17">
        <v>0.459231848</v>
      </c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</row>
    <row r="62" spans="1:53" ht="15.75" customHeight="1" x14ac:dyDescent="0.2">
      <c r="A62" s="14">
        <v>44148</v>
      </c>
      <c r="B62" s="15">
        <v>4</v>
      </c>
      <c r="C62" s="16">
        <f t="shared" si="0"/>
        <v>0.89688970674666635</v>
      </c>
      <c r="D62" s="16">
        <f t="shared" si="1"/>
        <v>-0.10311029325333365</v>
      </c>
      <c r="E62" s="17">
        <v>0.69235899999999995</v>
      </c>
      <c r="F62" s="17">
        <v>1.1941839999999999</v>
      </c>
      <c r="G62" s="17">
        <v>0.63611899999999999</v>
      </c>
      <c r="H62" s="17">
        <v>0.57910600000000001</v>
      </c>
      <c r="I62" s="17">
        <v>0.68372895430000002</v>
      </c>
      <c r="J62" s="17">
        <v>1.0180035439999999</v>
      </c>
      <c r="K62" s="17">
        <v>2.3261678379999999</v>
      </c>
      <c r="L62" s="17">
        <v>0.82034611710000005</v>
      </c>
      <c r="M62" s="17">
        <v>0.78918499450000001</v>
      </c>
      <c r="N62" s="17">
        <v>0.8176475218</v>
      </c>
      <c r="O62" s="17">
        <v>0.79447720119999998</v>
      </c>
      <c r="P62" s="17">
        <v>0.79998215130000006</v>
      </c>
      <c r="Q62" s="17">
        <v>0.76305420980000005</v>
      </c>
      <c r="R62" s="17">
        <v>1.02068695</v>
      </c>
      <c r="S62" s="17">
        <v>0.83563867169999995</v>
      </c>
      <c r="T62" s="17">
        <v>0.6012050686</v>
      </c>
      <c r="U62" s="17">
        <v>0.63328607459999997</v>
      </c>
      <c r="V62" s="17">
        <v>0.52505499</v>
      </c>
      <c r="W62" s="17">
        <v>1.036082546</v>
      </c>
      <c r="X62" s="17">
        <v>0.75785716160000005</v>
      </c>
      <c r="Y62" s="17">
        <v>0.86639186720000005</v>
      </c>
      <c r="Z62" s="17">
        <v>1.0619425259999999</v>
      </c>
      <c r="AA62" s="17">
        <v>0.98279589820000002</v>
      </c>
      <c r="AB62" s="17">
        <v>0.79385374809999998</v>
      </c>
      <c r="AC62" s="17">
        <v>2.009413554</v>
      </c>
      <c r="AD62" s="17">
        <v>0.83489998929999998</v>
      </c>
      <c r="AE62" s="17">
        <v>0.65777010189999996</v>
      </c>
      <c r="AF62" s="17">
        <v>0.77388328669999995</v>
      </c>
      <c r="AG62" s="17">
        <v>0.87817766249999996</v>
      </c>
      <c r="AH62" s="17">
        <v>0.72339057399999995</v>
      </c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</row>
    <row r="63" spans="1:53" ht="15.75" customHeight="1" x14ac:dyDescent="0.2">
      <c r="A63" s="14">
        <v>44151</v>
      </c>
      <c r="B63" s="15">
        <v>5</v>
      </c>
      <c r="C63" s="16">
        <f t="shared" si="0"/>
        <v>1.1388082518166667</v>
      </c>
      <c r="D63" s="16">
        <f t="shared" si="1"/>
        <v>0.13880825181666667</v>
      </c>
      <c r="E63" s="17">
        <v>0.92922199999999999</v>
      </c>
      <c r="F63" s="17">
        <v>1.3247370000000001</v>
      </c>
      <c r="G63" s="17">
        <v>0.74494199999999999</v>
      </c>
      <c r="H63" s="17">
        <v>0.64641400000000004</v>
      </c>
      <c r="I63" s="17">
        <v>1.257846217</v>
      </c>
      <c r="J63" s="17">
        <v>1.772843604</v>
      </c>
      <c r="K63" s="17">
        <v>1.637248021</v>
      </c>
      <c r="L63" s="17">
        <v>0.95986921729999997</v>
      </c>
      <c r="M63" s="17">
        <v>1.6413794500000001</v>
      </c>
      <c r="N63" s="17">
        <v>0.96076258530000003</v>
      </c>
      <c r="O63" s="17">
        <v>0.89793165890000004</v>
      </c>
      <c r="P63" s="17">
        <v>0.85015922960000001</v>
      </c>
      <c r="Q63" s="17">
        <v>1.278006574</v>
      </c>
      <c r="R63" s="17">
        <v>1.2297996369999999</v>
      </c>
      <c r="S63" s="17">
        <v>1.0319352799999999</v>
      </c>
      <c r="T63" s="17">
        <v>0.80525093169999995</v>
      </c>
      <c r="U63" s="17">
        <v>0.97158919700000002</v>
      </c>
      <c r="V63" s="17">
        <v>0.58095093610000004</v>
      </c>
      <c r="W63" s="17">
        <v>2.1241786889999998</v>
      </c>
      <c r="X63" s="17">
        <v>0.90753246570000001</v>
      </c>
      <c r="Y63" s="17">
        <v>0.91909240599999997</v>
      </c>
      <c r="Z63" s="17">
        <v>1.444097883</v>
      </c>
      <c r="AA63" s="17">
        <v>1.2122419019999999</v>
      </c>
      <c r="AB63" s="17">
        <v>0.81374086759999997</v>
      </c>
      <c r="AC63" s="17">
        <v>1.562042275</v>
      </c>
      <c r="AD63" s="17">
        <v>0.95387933380000001</v>
      </c>
      <c r="AE63" s="17">
        <v>0.88208394349999997</v>
      </c>
      <c r="AF63" s="18">
        <v>1.466013851</v>
      </c>
      <c r="AG63" s="17">
        <v>1.0965295180000001</v>
      </c>
      <c r="AH63" s="17">
        <v>1.2619268809999999</v>
      </c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</row>
    <row r="64" spans="1:53" ht="15.75" customHeight="1" x14ac:dyDescent="0.2">
      <c r="A64" s="14">
        <v>44152</v>
      </c>
      <c r="B64" s="15">
        <v>6</v>
      </c>
      <c r="C64" s="16">
        <f t="shared" si="0"/>
        <v>1.0829554169433335</v>
      </c>
      <c r="D64" s="16">
        <f t="shared" si="1"/>
        <v>8.2955416943333526E-2</v>
      </c>
      <c r="E64" s="17">
        <v>0.98866600000000004</v>
      </c>
      <c r="F64" s="17">
        <v>0.998247</v>
      </c>
      <c r="G64" s="17">
        <v>0.696658</v>
      </c>
      <c r="H64" s="17">
        <v>0.52652100000000002</v>
      </c>
      <c r="I64" s="17">
        <v>0.68050758379999998</v>
      </c>
      <c r="J64" s="17">
        <v>1.3383989810000001</v>
      </c>
      <c r="K64" s="17">
        <v>1.095878074</v>
      </c>
      <c r="L64" s="17">
        <v>1.129285112</v>
      </c>
      <c r="M64" s="17">
        <v>1.155217911</v>
      </c>
      <c r="N64" s="17">
        <v>0.82225070899999997</v>
      </c>
      <c r="O64" s="17">
        <v>0.70133913120000002</v>
      </c>
      <c r="P64" s="17">
        <v>0.99008257639999997</v>
      </c>
      <c r="Q64" s="17">
        <v>0.93658095929999996</v>
      </c>
      <c r="R64" s="17">
        <v>0.81171444609999999</v>
      </c>
      <c r="S64" s="17">
        <v>1.0325497859999999</v>
      </c>
      <c r="T64" s="17">
        <v>0.77945956660000004</v>
      </c>
      <c r="U64" s="17">
        <v>1.1124103679999999</v>
      </c>
      <c r="V64" s="17">
        <v>0.51770575190000001</v>
      </c>
      <c r="W64" s="17">
        <v>2.0056420020000001</v>
      </c>
      <c r="X64" s="17">
        <v>0.86736605560000002</v>
      </c>
      <c r="Y64" s="17">
        <v>0.83283172059999999</v>
      </c>
      <c r="Z64" s="17">
        <v>2.2986924630000001</v>
      </c>
      <c r="AA64" s="17">
        <v>0.97212544710000004</v>
      </c>
      <c r="AB64" s="17">
        <v>0.85188337520000001</v>
      </c>
      <c r="AC64" s="17">
        <v>0.89197707520000002</v>
      </c>
      <c r="AD64" s="17">
        <v>0.87431238860000005</v>
      </c>
      <c r="AE64" s="17">
        <v>0.72213120730000002</v>
      </c>
      <c r="AF64" s="17">
        <v>0.88190126040000005</v>
      </c>
      <c r="AG64" s="17">
        <v>3.4167692939999998</v>
      </c>
      <c r="AH64" s="17">
        <v>1.5595572630000001</v>
      </c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</row>
    <row r="65" spans="1:53" ht="15.75" customHeight="1" x14ac:dyDescent="0.2">
      <c r="A65" s="14">
        <v>44153</v>
      </c>
      <c r="B65" s="15">
        <v>7</v>
      </c>
      <c r="C65" s="16">
        <f t="shared" si="0"/>
        <v>1.0545048826066665</v>
      </c>
      <c r="D65" s="16">
        <f t="shared" si="1"/>
        <v>5.4504882606666527E-2</v>
      </c>
      <c r="E65" s="17">
        <v>0.99852600000000002</v>
      </c>
      <c r="F65" s="17">
        <v>0.80993000000000004</v>
      </c>
      <c r="G65" s="17">
        <v>0.88779699999999995</v>
      </c>
      <c r="H65" s="17">
        <v>0.54106200000000004</v>
      </c>
      <c r="I65" s="17">
        <v>1.0202051940000001</v>
      </c>
      <c r="J65" s="17">
        <v>0.98856980920000004</v>
      </c>
      <c r="K65" s="17">
        <v>1.0100108320000001</v>
      </c>
      <c r="L65" s="17">
        <v>1.3903544210000001</v>
      </c>
      <c r="M65" s="17">
        <v>1.4817476190000001</v>
      </c>
      <c r="N65" s="17">
        <v>0.86845088449999996</v>
      </c>
      <c r="O65" s="17">
        <v>0.78146908049999997</v>
      </c>
      <c r="P65" s="17">
        <v>0.90369779920000004</v>
      </c>
      <c r="Q65" s="17">
        <v>0.80902652580000001</v>
      </c>
      <c r="R65" s="17">
        <v>1.0281697940000001</v>
      </c>
      <c r="S65" s="17">
        <v>0.94232110619999998</v>
      </c>
      <c r="T65" s="17">
        <v>0.91559749450000005</v>
      </c>
      <c r="U65" s="17">
        <v>0.88526639579999999</v>
      </c>
      <c r="V65" s="17">
        <v>0.59803380100000003</v>
      </c>
      <c r="W65" s="17">
        <v>3.4557742349999998</v>
      </c>
      <c r="X65" s="17">
        <v>0.93005796760000004</v>
      </c>
      <c r="Y65" s="17">
        <v>0.87360403819999999</v>
      </c>
      <c r="Z65" s="17">
        <v>1.379993435</v>
      </c>
      <c r="AA65" s="17">
        <v>0.92661790479999995</v>
      </c>
      <c r="AB65" s="17">
        <v>0.93243411259999998</v>
      </c>
      <c r="AC65" s="17">
        <v>0.90163518870000003</v>
      </c>
      <c r="AD65" s="17">
        <v>0.93066665339999999</v>
      </c>
      <c r="AE65" s="17">
        <v>0.72216701080000001</v>
      </c>
      <c r="AF65" s="17">
        <v>0.84660713229999995</v>
      </c>
      <c r="AG65" s="17">
        <v>1.964817153</v>
      </c>
      <c r="AH65" s="17">
        <v>0.91053589010000002</v>
      </c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</row>
    <row r="66" spans="1:53" ht="15.75" customHeight="1" x14ac:dyDescent="0.2">
      <c r="A66" s="14">
        <v>44154</v>
      </c>
      <c r="B66" s="15">
        <v>8</v>
      </c>
      <c r="C66" s="16">
        <f t="shared" si="0"/>
        <v>0.90146999642333336</v>
      </c>
      <c r="D66" s="16">
        <f t="shared" si="1"/>
        <v>-9.8530003576666636E-2</v>
      </c>
      <c r="E66" s="17">
        <v>1.1398410000000001</v>
      </c>
      <c r="F66" s="17">
        <v>0.80634799999999995</v>
      </c>
      <c r="G66" s="17">
        <v>0.93430500000000005</v>
      </c>
      <c r="H66" s="17">
        <v>0.52540100000000001</v>
      </c>
      <c r="I66" s="17">
        <v>0.64855077630000002</v>
      </c>
      <c r="J66" s="17">
        <v>0.82384784020000001</v>
      </c>
      <c r="K66" s="17">
        <v>1.0502640620000001</v>
      </c>
      <c r="L66" s="17">
        <v>0.82760164049999996</v>
      </c>
      <c r="M66" s="17">
        <v>1.093295039</v>
      </c>
      <c r="N66" s="17">
        <v>0.77983152469999995</v>
      </c>
      <c r="O66" s="17">
        <v>0.58347708220000005</v>
      </c>
      <c r="P66" s="17">
        <v>1.0836920430000001</v>
      </c>
      <c r="Q66" s="17">
        <v>0.65658905739999995</v>
      </c>
      <c r="R66" s="17">
        <v>0.9435637684</v>
      </c>
      <c r="S66" s="17">
        <v>0.76412820270000004</v>
      </c>
      <c r="T66" s="17">
        <v>0.80006864960000001</v>
      </c>
      <c r="U66" s="17">
        <v>0.73749828419999996</v>
      </c>
      <c r="V66" s="17">
        <v>0.82217569840000004</v>
      </c>
      <c r="W66" s="17">
        <v>1.792860911</v>
      </c>
      <c r="X66" s="17">
        <v>1.046410407</v>
      </c>
      <c r="Y66" s="17">
        <v>0.46036590690000001</v>
      </c>
      <c r="Z66" s="17">
        <v>1.0586381730000001</v>
      </c>
      <c r="AA66" s="17">
        <v>0.80302461729999997</v>
      </c>
      <c r="AB66" s="17">
        <v>0.78250017100000002</v>
      </c>
      <c r="AC66" s="17">
        <v>0.84788097380000005</v>
      </c>
      <c r="AD66" s="17">
        <v>1.3453571</v>
      </c>
      <c r="AE66" s="17">
        <v>0.78168661930000005</v>
      </c>
      <c r="AF66" s="17">
        <v>0.68637422709999996</v>
      </c>
      <c r="AG66" s="17">
        <v>1.7397114170000001</v>
      </c>
      <c r="AH66" s="17">
        <v>0.67881070070000005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</row>
    <row r="67" spans="1:53" ht="15.75" customHeight="1" x14ac:dyDescent="0.2">
      <c r="A67" s="14">
        <v>44155</v>
      </c>
      <c r="B67" s="15">
        <v>9</v>
      </c>
      <c r="C67" s="16">
        <f t="shared" ref="C67:C130" si="2">IF(E67="","",AVERAGE(E67:BA67))</f>
        <v>0.88081722547999997</v>
      </c>
      <c r="D67" s="16">
        <f t="shared" si="1"/>
        <v>-0.11918277452000003</v>
      </c>
      <c r="E67" s="17">
        <v>1.014273</v>
      </c>
      <c r="F67" s="17">
        <v>0.91877799999999998</v>
      </c>
      <c r="G67" s="17">
        <v>1.064101</v>
      </c>
      <c r="H67" s="17">
        <v>0.52179500000000001</v>
      </c>
      <c r="I67" s="17">
        <v>0.78984400509999997</v>
      </c>
      <c r="J67" s="17">
        <v>0.77497935849999999</v>
      </c>
      <c r="K67" s="17">
        <v>0.93666660619999997</v>
      </c>
      <c r="L67" s="17">
        <v>0.67635740899999997</v>
      </c>
      <c r="M67" s="17">
        <v>0.7904163286</v>
      </c>
      <c r="N67" s="17">
        <v>0.64037837009999998</v>
      </c>
      <c r="O67" s="17">
        <v>0.8523357224</v>
      </c>
      <c r="P67" s="17">
        <v>0.86233668190000001</v>
      </c>
      <c r="Q67" s="17">
        <v>0.81865410120000004</v>
      </c>
      <c r="R67" s="17">
        <v>1.3064760280000001</v>
      </c>
      <c r="S67" s="17">
        <v>0.91395366290000002</v>
      </c>
      <c r="T67" s="17">
        <v>0.73715356990000003</v>
      </c>
      <c r="U67" s="17">
        <v>0.68623471420000004</v>
      </c>
      <c r="V67" s="17">
        <v>0.74133123180000005</v>
      </c>
      <c r="W67" s="17">
        <v>0.95470748039999997</v>
      </c>
      <c r="X67" s="17">
        <v>0.9525639897</v>
      </c>
      <c r="Y67" s="17">
        <v>0.56543879720000001</v>
      </c>
      <c r="Z67" s="17">
        <v>1.1079733890000001</v>
      </c>
      <c r="AA67" s="17">
        <v>0.71842146870000001</v>
      </c>
      <c r="AB67" s="17">
        <v>0.92490073129999995</v>
      </c>
      <c r="AC67" s="17">
        <v>0.8091178926</v>
      </c>
      <c r="AD67" s="17">
        <v>1.2657299900000001</v>
      </c>
      <c r="AE67" s="17">
        <v>0.87815728770000001</v>
      </c>
      <c r="AF67" s="17">
        <v>1.1713726330000001</v>
      </c>
      <c r="AG67" s="17">
        <v>1.22813503</v>
      </c>
      <c r="AH67" s="18">
        <v>0.80193328500000005</v>
      </c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</row>
    <row r="68" spans="1:53" ht="15.75" customHeight="1" x14ac:dyDescent="0.2">
      <c r="A68" s="14">
        <v>44158</v>
      </c>
      <c r="B68" s="15">
        <v>10</v>
      </c>
      <c r="C68" s="16">
        <f t="shared" si="2"/>
        <v>0.90658683850999999</v>
      </c>
      <c r="D68" s="16">
        <f t="shared" ref="D68:D131" si="3">IF(C68="","",C68-1)</f>
        <v>-9.3413161490000007E-2</v>
      </c>
      <c r="E68" s="17">
        <v>0.78829800000000005</v>
      </c>
      <c r="F68" s="17">
        <v>0.75033799999999995</v>
      </c>
      <c r="G68" s="17">
        <v>0.73192599999999997</v>
      </c>
      <c r="H68" s="17">
        <v>0.90712800000000005</v>
      </c>
      <c r="I68" s="17">
        <v>0.77525081650000005</v>
      </c>
      <c r="J68" s="18">
        <v>1.2504218899999999</v>
      </c>
      <c r="K68" s="17">
        <v>0.93087629750000001</v>
      </c>
      <c r="L68" s="17">
        <v>1.074729614</v>
      </c>
      <c r="M68" s="17">
        <v>0.94083778110000005</v>
      </c>
      <c r="N68" s="17">
        <v>0.93915181849999996</v>
      </c>
      <c r="O68" s="17">
        <v>0.95929360610000003</v>
      </c>
      <c r="P68" s="17">
        <v>0.99286638559999996</v>
      </c>
      <c r="Q68" s="17">
        <v>0.85008465960000001</v>
      </c>
      <c r="R68" s="17">
        <v>1.000305287</v>
      </c>
      <c r="S68" s="17">
        <v>1.031403732</v>
      </c>
      <c r="T68" s="17">
        <v>0.8288137122</v>
      </c>
      <c r="U68" s="17">
        <v>0.97205097080000002</v>
      </c>
      <c r="V68" s="17">
        <v>0.54770210669999997</v>
      </c>
      <c r="W68" s="17">
        <v>1.4857945699999999</v>
      </c>
      <c r="X68" s="17">
        <v>0.80318331970000001</v>
      </c>
      <c r="Y68" s="17">
        <v>1.033249023</v>
      </c>
      <c r="Z68" s="17">
        <v>0.88750609729999996</v>
      </c>
      <c r="AA68" s="17">
        <v>0.72507929280000005</v>
      </c>
      <c r="AB68" s="17">
        <v>0.64205936699999999</v>
      </c>
      <c r="AC68" s="17">
        <v>1.2287580769999999</v>
      </c>
      <c r="AD68" s="17">
        <v>0.86764434930000001</v>
      </c>
      <c r="AE68" s="17">
        <v>0.71620572869999999</v>
      </c>
      <c r="AF68" s="17">
        <v>0.74097322480000005</v>
      </c>
      <c r="AG68" s="17">
        <v>1.118084547</v>
      </c>
      <c r="AH68" s="17">
        <v>0.67758888110000004</v>
      </c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</row>
    <row r="69" spans="1:53" ht="15.75" customHeight="1" x14ac:dyDescent="0.2">
      <c r="A69" s="14">
        <v>44159</v>
      </c>
      <c r="B69" s="15">
        <v>11</v>
      </c>
      <c r="C69" s="16">
        <f t="shared" si="2"/>
        <v>1.1927363026100002</v>
      </c>
      <c r="D69" s="16">
        <f t="shared" si="3"/>
        <v>0.19273630261000019</v>
      </c>
      <c r="E69" s="17">
        <v>1.178029</v>
      </c>
      <c r="F69" s="17">
        <v>1.5306949999999999</v>
      </c>
      <c r="G69" s="17">
        <v>1.1514960000000001</v>
      </c>
      <c r="H69" s="17">
        <v>0.80727599999999999</v>
      </c>
      <c r="I69" s="17">
        <v>1.1113628230000001</v>
      </c>
      <c r="J69" s="17">
        <v>1.6127682459999999</v>
      </c>
      <c r="K69" s="17">
        <v>1.0820887379999999</v>
      </c>
      <c r="L69" s="17">
        <v>1.046341999</v>
      </c>
      <c r="M69" s="17">
        <v>1.3584922450000001</v>
      </c>
      <c r="N69" s="17">
        <v>0.89711660800000004</v>
      </c>
      <c r="O69" s="17">
        <v>1.3161818249999999</v>
      </c>
      <c r="P69" s="17">
        <v>1.497634793</v>
      </c>
      <c r="Q69" s="17">
        <v>1.2949320580000001</v>
      </c>
      <c r="R69" s="17">
        <v>1.2863023140000001</v>
      </c>
      <c r="S69" s="17">
        <v>1.389062478</v>
      </c>
      <c r="T69" s="17">
        <v>1.0965349419999999</v>
      </c>
      <c r="U69" s="17">
        <v>1.1446319220000001</v>
      </c>
      <c r="V69" s="17">
        <v>0.59005709220000002</v>
      </c>
      <c r="W69" s="17">
        <v>1.6303082069999999</v>
      </c>
      <c r="X69" s="17">
        <v>0.84228624699999999</v>
      </c>
      <c r="Y69" s="17">
        <v>1.199056162</v>
      </c>
      <c r="Z69" s="17">
        <v>1.286533725</v>
      </c>
      <c r="AA69" s="17">
        <v>1.0796135170000001</v>
      </c>
      <c r="AB69" s="17">
        <v>1.468037171</v>
      </c>
      <c r="AC69" s="17">
        <v>1.5934356970000001</v>
      </c>
      <c r="AD69" s="17">
        <v>1.285332439</v>
      </c>
      <c r="AE69" s="17">
        <v>0.95589285079999997</v>
      </c>
      <c r="AF69" s="17">
        <v>1.226944791</v>
      </c>
      <c r="AG69" s="17">
        <v>1.1967498649999999</v>
      </c>
      <c r="AH69" s="17">
        <v>0.62689432329999994</v>
      </c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</row>
    <row r="70" spans="1:53" ht="15.75" customHeight="1" x14ac:dyDescent="0.2">
      <c r="A70" s="14">
        <v>44160</v>
      </c>
      <c r="B70" s="15">
        <v>12</v>
      </c>
      <c r="C70" s="16">
        <f t="shared" si="2"/>
        <v>0.88721685266000005</v>
      </c>
      <c r="D70" s="16">
        <f t="shared" si="3"/>
        <v>-0.11278314733999995</v>
      </c>
      <c r="E70" s="17">
        <v>0.78345399999999998</v>
      </c>
      <c r="F70" s="17">
        <v>1.1529180000000001</v>
      </c>
      <c r="G70" s="17">
        <v>0.91801200000000005</v>
      </c>
      <c r="H70" s="17">
        <v>0.54231799999999997</v>
      </c>
      <c r="I70" s="17">
        <v>0.80795768690000003</v>
      </c>
      <c r="J70" s="17">
        <v>0.9860338676</v>
      </c>
      <c r="K70" s="17">
        <v>1.0710986600000001</v>
      </c>
      <c r="L70" s="17">
        <v>0.97937978540000004</v>
      </c>
      <c r="M70" s="17">
        <v>0.81570608879999995</v>
      </c>
      <c r="N70" s="17">
        <v>0.74431354869999999</v>
      </c>
      <c r="O70" s="17">
        <v>0.70158323280000001</v>
      </c>
      <c r="P70" s="17">
        <v>1.0303605060000001</v>
      </c>
      <c r="Q70" s="17">
        <v>0.75396464590000001</v>
      </c>
      <c r="R70" s="17">
        <v>0.62756760219999996</v>
      </c>
      <c r="S70" s="17">
        <v>0.65407713430000003</v>
      </c>
      <c r="T70" s="17">
        <v>0.67809156010000005</v>
      </c>
      <c r="U70" s="17">
        <v>0.7124114305</v>
      </c>
      <c r="V70" s="17">
        <v>2.6842831309999999</v>
      </c>
      <c r="W70" s="17">
        <v>1.008293154</v>
      </c>
      <c r="X70" s="17">
        <v>0.62060396910000004</v>
      </c>
      <c r="Y70" s="17">
        <v>0.69519976250000004</v>
      </c>
      <c r="Z70" s="17">
        <v>0.80871054799999997</v>
      </c>
      <c r="AA70" s="17">
        <v>1.2782861190000001</v>
      </c>
      <c r="AB70" s="17">
        <v>0.69009018070000006</v>
      </c>
      <c r="AC70" s="17">
        <v>0.91076469140000005</v>
      </c>
      <c r="AD70" s="17">
        <v>1.0752187799999999</v>
      </c>
      <c r="AE70" s="17">
        <v>0.65460581360000003</v>
      </c>
      <c r="AF70" s="17">
        <v>0.82173167670000002</v>
      </c>
      <c r="AG70" s="17">
        <v>0.90436504299999998</v>
      </c>
      <c r="AH70" s="17">
        <v>0.50510496159999996</v>
      </c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</row>
    <row r="71" spans="1:53" ht="15.75" customHeight="1" x14ac:dyDescent="0.2">
      <c r="A71" s="14">
        <v>44162</v>
      </c>
      <c r="B71" s="15">
        <v>13</v>
      </c>
      <c r="C71" s="16">
        <f t="shared" si="2"/>
        <v>0.47754689306000003</v>
      </c>
      <c r="D71" s="16">
        <f t="shared" si="3"/>
        <v>-0.52245310694000002</v>
      </c>
      <c r="E71" s="17">
        <v>0.48369800000000002</v>
      </c>
      <c r="F71" s="17">
        <v>0.60732699999999995</v>
      </c>
      <c r="G71" s="17">
        <v>0.61130799999999996</v>
      </c>
      <c r="H71" s="17">
        <v>0.33100400000000002</v>
      </c>
      <c r="I71" s="17">
        <v>0.31487139739999997</v>
      </c>
      <c r="J71" s="17">
        <v>0.43224680650000002</v>
      </c>
      <c r="K71" s="17">
        <v>0.51000936600000002</v>
      </c>
      <c r="L71" s="17">
        <v>0.67060258979999998</v>
      </c>
      <c r="M71" s="17">
        <v>0.48052621709999999</v>
      </c>
      <c r="N71" s="17">
        <v>0.4213238158</v>
      </c>
      <c r="O71" s="17">
        <v>0.35473371279999999</v>
      </c>
      <c r="P71" s="17">
        <v>0.41501413469999998</v>
      </c>
      <c r="Q71" s="17">
        <v>0.38507901090000002</v>
      </c>
      <c r="R71" s="17">
        <v>0.4631902007</v>
      </c>
      <c r="S71" s="17">
        <v>0.61291429900000005</v>
      </c>
      <c r="T71" s="17">
        <v>0.46831288409999999</v>
      </c>
      <c r="U71" s="17">
        <v>0.55705653479999995</v>
      </c>
      <c r="V71" s="17">
        <v>0.75205304880000001</v>
      </c>
      <c r="W71" s="17">
        <v>0.52211693859999997</v>
      </c>
      <c r="X71" s="17">
        <v>0.51739251220000004</v>
      </c>
      <c r="Y71" s="17">
        <v>0.32127377480000002</v>
      </c>
      <c r="Z71" s="17">
        <v>0.43788482499999998</v>
      </c>
      <c r="AA71" s="17">
        <v>0.64620345339999996</v>
      </c>
      <c r="AB71" s="17">
        <v>0.37625431339999998</v>
      </c>
      <c r="AC71" s="17">
        <v>0.50595278610000005</v>
      </c>
      <c r="AD71" s="17">
        <v>0.53280765640000005</v>
      </c>
      <c r="AE71" s="17">
        <v>0.35579310669999997</v>
      </c>
      <c r="AF71" s="17">
        <v>0.42620709179999999</v>
      </c>
      <c r="AG71" s="17">
        <v>0.4116145276</v>
      </c>
      <c r="AH71" s="17">
        <v>0.40163478740000003</v>
      </c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</row>
    <row r="72" spans="1:53" ht="15.75" customHeight="1" x14ac:dyDescent="0.2">
      <c r="A72" s="14">
        <v>44165</v>
      </c>
      <c r="B72" s="15">
        <v>14</v>
      </c>
      <c r="C72" s="16">
        <f t="shared" si="2"/>
        <v>1.466063987893333</v>
      </c>
      <c r="D72" s="16">
        <f t="shared" si="3"/>
        <v>0.46606398789333303</v>
      </c>
      <c r="E72" s="17">
        <v>2.3443130000000001</v>
      </c>
      <c r="F72" s="17">
        <v>0.87280400000000002</v>
      </c>
      <c r="G72" s="17">
        <v>1.7486649999999999</v>
      </c>
      <c r="H72" s="17">
        <v>1.2009810000000001</v>
      </c>
      <c r="I72" s="17">
        <v>0.76799967079999998</v>
      </c>
      <c r="J72" s="17">
        <v>1.334606744</v>
      </c>
      <c r="K72" s="17">
        <v>1.6452513099999999</v>
      </c>
      <c r="L72" s="17">
        <v>2.063265533</v>
      </c>
      <c r="M72" s="17">
        <v>2.1663787760000002</v>
      </c>
      <c r="N72" s="17">
        <v>1.2260877059999999</v>
      </c>
      <c r="O72" s="17">
        <v>1.0157596120000001</v>
      </c>
      <c r="P72" s="17">
        <v>2.1250290519999999</v>
      </c>
      <c r="Q72" s="17">
        <v>0.92748109860000005</v>
      </c>
      <c r="R72" s="17">
        <v>1.1339494160000001</v>
      </c>
      <c r="S72" s="17">
        <v>1.574690114</v>
      </c>
      <c r="T72" s="17">
        <v>1.0670082940000001</v>
      </c>
      <c r="U72" s="17">
        <v>1.5332907920000001</v>
      </c>
      <c r="V72" s="17">
        <v>1.9288307570000001</v>
      </c>
      <c r="W72" s="17">
        <v>0.86416284799999998</v>
      </c>
      <c r="X72" s="17">
        <v>2.6300098709999999</v>
      </c>
      <c r="Y72" s="17">
        <v>0.82747520019999998</v>
      </c>
      <c r="Z72" s="17">
        <v>1.245801951</v>
      </c>
      <c r="AA72" s="17">
        <v>1.768996478</v>
      </c>
      <c r="AB72" s="17">
        <v>1.8774101059999999</v>
      </c>
      <c r="AC72" s="17">
        <v>0.92584459419999998</v>
      </c>
      <c r="AD72" s="17">
        <v>1.8000585170000001</v>
      </c>
      <c r="AE72" s="17">
        <v>1.3481318790000001</v>
      </c>
      <c r="AF72" s="17">
        <v>0.93730986999999999</v>
      </c>
      <c r="AG72" s="17">
        <v>1.8864924009999999</v>
      </c>
      <c r="AH72" s="17">
        <v>1.1938340460000001</v>
      </c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</row>
    <row r="73" spans="1:53" ht="15.75" customHeight="1" x14ac:dyDescent="0.2">
      <c r="A73" s="14">
        <v>44166</v>
      </c>
      <c r="B73" s="15">
        <v>15</v>
      </c>
      <c r="C73" s="16">
        <f t="shared" si="2"/>
        <v>1.0651253327400001</v>
      </c>
      <c r="D73" s="16">
        <f t="shared" si="3"/>
        <v>6.5125332740000097E-2</v>
      </c>
      <c r="E73" s="17">
        <v>1.473417</v>
      </c>
      <c r="F73" s="17">
        <v>0.88937100000000002</v>
      </c>
      <c r="G73" s="17">
        <v>1.0980719999999999</v>
      </c>
      <c r="H73" s="17">
        <v>0.90859900000000005</v>
      </c>
      <c r="I73" s="17">
        <v>0.87359319099999999</v>
      </c>
      <c r="J73" s="17">
        <v>0.92617369039999997</v>
      </c>
      <c r="K73" s="17">
        <v>1.134136638</v>
      </c>
      <c r="L73" s="17">
        <v>1.019509964</v>
      </c>
      <c r="M73" s="17">
        <v>1.2717054699999999</v>
      </c>
      <c r="N73" s="17">
        <v>1.5289671069999999</v>
      </c>
      <c r="O73" s="17">
        <v>0.90109904240000005</v>
      </c>
      <c r="P73" s="17">
        <v>1.321595053</v>
      </c>
      <c r="Q73" s="17">
        <v>0.81591255900000004</v>
      </c>
      <c r="R73" s="17">
        <v>1.403913438</v>
      </c>
      <c r="S73" s="17">
        <v>1.104007226</v>
      </c>
      <c r="T73" s="17">
        <v>0.99816193939999998</v>
      </c>
      <c r="U73" s="17">
        <v>0.6090998943</v>
      </c>
      <c r="V73" s="17">
        <v>1.967746145</v>
      </c>
      <c r="W73" s="17">
        <v>0.8276783392</v>
      </c>
      <c r="X73" s="17">
        <v>1.1547547659999999</v>
      </c>
      <c r="Y73" s="17">
        <v>0.78941310519999996</v>
      </c>
      <c r="Z73" s="17">
        <v>1.062800607</v>
      </c>
      <c r="AA73" s="17">
        <v>1.0896057240000001</v>
      </c>
      <c r="AB73" s="17">
        <v>0.85208550569999997</v>
      </c>
      <c r="AC73" s="17">
        <v>0.84171832830000004</v>
      </c>
      <c r="AD73" s="17">
        <v>1.3050928209999999</v>
      </c>
      <c r="AE73" s="17">
        <v>0.8817018338</v>
      </c>
      <c r="AF73" s="17">
        <v>0.97661092780000003</v>
      </c>
      <c r="AG73" s="17">
        <v>1.089548186</v>
      </c>
      <c r="AH73" s="17">
        <v>0.83766948070000002</v>
      </c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</row>
    <row r="74" spans="1:53" ht="15.75" customHeight="1" x14ac:dyDescent="0.2">
      <c r="A74" s="14">
        <v>44167</v>
      </c>
      <c r="B74" s="15">
        <v>16</v>
      </c>
      <c r="C74" s="16">
        <f t="shared" si="2"/>
        <v>1.0703375910566666</v>
      </c>
      <c r="D74" s="16">
        <f t="shared" si="3"/>
        <v>7.0337591056666593E-2</v>
      </c>
      <c r="E74" s="17">
        <v>0.92451000000000005</v>
      </c>
      <c r="F74" s="17">
        <v>0.81183399999999994</v>
      </c>
      <c r="G74" s="17">
        <v>0.95068600000000003</v>
      </c>
      <c r="H74" s="17">
        <v>0.63096799999999997</v>
      </c>
      <c r="I74" s="17">
        <v>0.63532749209999995</v>
      </c>
      <c r="J74" s="17">
        <v>0.98164850999999997</v>
      </c>
      <c r="K74" s="17">
        <v>0.82505671329999997</v>
      </c>
      <c r="L74" s="17">
        <v>0.87681305750000005</v>
      </c>
      <c r="M74" s="17">
        <v>0.82425975650000005</v>
      </c>
      <c r="N74" s="17">
        <v>0.89320938979999998</v>
      </c>
      <c r="O74" s="17">
        <v>0.62607000950000002</v>
      </c>
      <c r="P74" s="17">
        <v>1.050832811</v>
      </c>
      <c r="Q74" s="17">
        <v>0.69576350720000002</v>
      </c>
      <c r="R74" s="17">
        <v>2.0674190189999999</v>
      </c>
      <c r="S74" s="17">
        <v>0.77809991960000002</v>
      </c>
      <c r="T74" s="17">
        <v>0.76559626010000004</v>
      </c>
      <c r="U74" s="17">
        <v>0.65651709619999998</v>
      </c>
      <c r="V74" s="17">
        <v>5.311182691</v>
      </c>
      <c r="W74" s="17">
        <v>1.356962936</v>
      </c>
      <c r="X74" s="17">
        <v>0.90783014340000001</v>
      </c>
      <c r="Y74" s="17">
        <v>0.65341199090000002</v>
      </c>
      <c r="Z74" s="17">
        <v>1.1230880080000001</v>
      </c>
      <c r="AA74" s="17">
        <v>1.058171403</v>
      </c>
      <c r="AB74" s="17">
        <v>0.66329285719999997</v>
      </c>
      <c r="AC74" s="17">
        <v>1.0108710430000001</v>
      </c>
      <c r="AD74" s="17">
        <v>0.9791417201</v>
      </c>
      <c r="AE74" s="17">
        <v>0.87471336170000002</v>
      </c>
      <c r="AF74" s="17">
        <v>1.180373363</v>
      </c>
      <c r="AG74" s="17">
        <v>1.1366881390000001</v>
      </c>
      <c r="AH74" s="17">
        <v>0.85978853359999996</v>
      </c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</row>
    <row r="75" spans="1:53" ht="15.75" customHeight="1" x14ac:dyDescent="0.2">
      <c r="A75" s="14">
        <v>44168</v>
      </c>
      <c r="B75" s="15">
        <v>17</v>
      </c>
      <c r="C75" s="16">
        <f t="shared" si="2"/>
        <v>1.0800954788000001</v>
      </c>
      <c r="D75" s="16">
        <f t="shared" si="3"/>
        <v>8.0095478800000119E-2</v>
      </c>
      <c r="E75" s="17">
        <v>0.90765399999999996</v>
      </c>
      <c r="F75" s="17">
        <v>1.063304</v>
      </c>
      <c r="G75" s="17">
        <v>0.78035299999999996</v>
      </c>
      <c r="H75" s="17">
        <v>0.55981700000000001</v>
      </c>
      <c r="I75" s="17">
        <v>0.93608210530000002</v>
      </c>
      <c r="J75" s="17">
        <v>0.77056738059999996</v>
      </c>
      <c r="K75" s="17">
        <v>1.312288908</v>
      </c>
      <c r="L75" s="17">
        <v>0.75692181569999994</v>
      </c>
      <c r="M75" s="17">
        <v>0.9312675507</v>
      </c>
      <c r="N75" s="17">
        <v>1.3300459069999999</v>
      </c>
      <c r="O75" s="17">
        <v>0.77151723360000002</v>
      </c>
      <c r="P75" s="17">
        <v>0.99181236669999995</v>
      </c>
      <c r="Q75" s="17">
        <v>0.83046911830000003</v>
      </c>
      <c r="R75" s="17">
        <v>1.239902107</v>
      </c>
      <c r="S75" s="17">
        <v>0.76934274599999997</v>
      </c>
      <c r="T75" s="17">
        <v>0.81065878300000005</v>
      </c>
      <c r="U75" s="17">
        <v>0.78326186870000003</v>
      </c>
      <c r="V75" s="17">
        <v>2.1758406570000002</v>
      </c>
      <c r="W75" s="17">
        <v>2.4060368369999998</v>
      </c>
      <c r="X75" s="17">
        <v>1.0542833439999999</v>
      </c>
      <c r="Y75" s="17">
        <v>0.65542362990000003</v>
      </c>
      <c r="Z75" s="17">
        <v>1.1231645219999999</v>
      </c>
      <c r="AA75" s="17">
        <v>1.328596839</v>
      </c>
      <c r="AB75" s="17">
        <v>0.68598602310000001</v>
      </c>
      <c r="AC75" s="17">
        <v>0.86416445809999998</v>
      </c>
      <c r="AD75" s="18">
        <v>1.42521769</v>
      </c>
      <c r="AE75" s="17">
        <v>0.73688533420000002</v>
      </c>
      <c r="AF75" s="17">
        <v>1.116607661</v>
      </c>
      <c r="AG75" s="17">
        <v>2.3460469800000001</v>
      </c>
      <c r="AH75" s="17">
        <v>0.93934449809999998</v>
      </c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</row>
    <row r="76" spans="1:53" ht="15.75" customHeight="1" x14ac:dyDescent="0.2">
      <c r="A76" s="14">
        <v>44169</v>
      </c>
      <c r="B76" s="15">
        <v>18</v>
      </c>
      <c r="C76" s="16">
        <f t="shared" si="2"/>
        <v>1.0315027812966666</v>
      </c>
      <c r="D76" s="16">
        <f t="shared" si="3"/>
        <v>3.1502781296666615E-2</v>
      </c>
      <c r="E76" s="17">
        <v>1.016805</v>
      </c>
      <c r="F76" s="17">
        <v>1.252661</v>
      </c>
      <c r="G76" s="17">
        <v>0.71663299999999996</v>
      </c>
      <c r="H76" s="17">
        <v>0.55480300000000005</v>
      </c>
      <c r="I76" s="17">
        <v>1.961753702</v>
      </c>
      <c r="J76" s="17">
        <v>1.007941974</v>
      </c>
      <c r="K76" s="17">
        <v>0.82020927740000005</v>
      </c>
      <c r="L76" s="17">
        <v>0.77589941240000004</v>
      </c>
      <c r="M76" s="17">
        <v>1.0717927620000001</v>
      </c>
      <c r="N76" s="17">
        <v>1.0523613810000001</v>
      </c>
      <c r="O76" s="17">
        <v>0.93684117980000003</v>
      </c>
      <c r="P76" s="17">
        <v>0.91537557950000004</v>
      </c>
      <c r="Q76" s="17">
        <v>0.87418191450000005</v>
      </c>
      <c r="R76" s="17">
        <v>1.046741038</v>
      </c>
      <c r="S76" s="17">
        <v>0.93943622550000005</v>
      </c>
      <c r="T76" s="17">
        <v>0.79597968409999997</v>
      </c>
      <c r="U76" s="17">
        <v>0.69004550019999999</v>
      </c>
      <c r="V76" s="17">
        <v>2.0852743600000001</v>
      </c>
      <c r="W76" s="17">
        <v>1.5384748079999999</v>
      </c>
      <c r="X76" s="17">
        <v>1.1031974630000001</v>
      </c>
      <c r="Y76" s="17">
        <v>0.72580836319999997</v>
      </c>
      <c r="Z76" s="17">
        <v>2.083326241</v>
      </c>
      <c r="AA76" s="17">
        <v>1.005644803</v>
      </c>
      <c r="AB76" s="17">
        <v>0.65368501590000005</v>
      </c>
      <c r="AC76" s="17">
        <v>0.57526202429999995</v>
      </c>
      <c r="AD76" s="17">
        <v>1.112852899</v>
      </c>
      <c r="AE76" s="17">
        <v>0.64790994260000001</v>
      </c>
      <c r="AF76" s="17">
        <v>0.69400336019999997</v>
      </c>
      <c r="AG76" s="17">
        <v>1.5274415649999999</v>
      </c>
      <c r="AH76" s="17">
        <v>0.76274096329999996</v>
      </c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</row>
    <row r="77" spans="1:53" ht="15.75" customHeight="1" x14ac:dyDescent="0.2">
      <c r="A77" s="14">
        <v>44172</v>
      </c>
      <c r="B77" s="15">
        <v>19</v>
      </c>
      <c r="C77" s="16">
        <f t="shared" si="2"/>
        <v>0.98651796791333335</v>
      </c>
      <c r="D77" s="16">
        <f t="shared" si="3"/>
        <v>-1.3482032086666651E-2</v>
      </c>
      <c r="E77" s="17">
        <v>0.96454700000000004</v>
      </c>
      <c r="F77" s="17">
        <v>1.0554250000000001</v>
      </c>
      <c r="G77" s="17">
        <v>0.80998199999999998</v>
      </c>
      <c r="H77" s="17">
        <v>0.61471799999999999</v>
      </c>
      <c r="I77" s="17">
        <v>1.4786561110000001</v>
      </c>
      <c r="J77" s="17">
        <v>0.8778539621</v>
      </c>
      <c r="K77" s="17">
        <v>0.66710635539999996</v>
      </c>
      <c r="L77" s="17">
        <v>0.84849303539999998</v>
      </c>
      <c r="M77" s="17">
        <v>0.86951622790000005</v>
      </c>
      <c r="N77" s="17">
        <v>1.3506643220000001</v>
      </c>
      <c r="O77" s="17">
        <v>1.411090352</v>
      </c>
      <c r="P77" s="17">
        <v>0.90013443120000003</v>
      </c>
      <c r="Q77" s="17">
        <v>0.62581215729999995</v>
      </c>
      <c r="R77" s="17">
        <v>1.270947636</v>
      </c>
      <c r="S77" s="17">
        <v>0.95871739280000001</v>
      </c>
      <c r="T77" s="17">
        <v>0.79449396110000003</v>
      </c>
      <c r="U77" s="17">
        <v>0.72923988679999996</v>
      </c>
      <c r="V77" s="17">
        <v>1.308237807</v>
      </c>
      <c r="W77" s="17">
        <v>1.7410478810000001</v>
      </c>
      <c r="X77" s="17">
        <v>0.98683284920000003</v>
      </c>
      <c r="Y77" s="17">
        <v>0.54704806689999996</v>
      </c>
      <c r="Z77" s="17">
        <v>1.7185838680000001</v>
      </c>
      <c r="AA77" s="17">
        <v>1.0513354690000001</v>
      </c>
      <c r="AB77" s="17">
        <v>0.67905623550000005</v>
      </c>
      <c r="AC77" s="17">
        <v>0.64984240159999995</v>
      </c>
      <c r="AD77" s="17">
        <v>1.0253253959999999</v>
      </c>
      <c r="AE77" s="17">
        <v>0.77394503920000002</v>
      </c>
      <c r="AF77" s="17">
        <v>1.2890336389999999</v>
      </c>
      <c r="AG77" s="17">
        <v>0.92310910820000003</v>
      </c>
      <c r="AH77" s="17">
        <v>0.67474344580000001</v>
      </c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</row>
    <row r="78" spans="1:53" ht="15.75" customHeight="1" x14ac:dyDescent="0.2">
      <c r="A78" s="14">
        <v>44173</v>
      </c>
      <c r="B78" s="15">
        <v>20</v>
      </c>
      <c r="C78" s="16">
        <f t="shared" si="2"/>
        <v>0.84212390446666674</v>
      </c>
      <c r="D78" s="16">
        <f t="shared" si="3"/>
        <v>-0.15787609553333326</v>
      </c>
      <c r="E78" s="17">
        <v>0.66079900000000003</v>
      </c>
      <c r="F78" s="17">
        <v>0.89901900000000001</v>
      </c>
      <c r="G78" s="17">
        <v>0.76479200000000003</v>
      </c>
      <c r="H78" s="17">
        <v>0.58291199999999999</v>
      </c>
      <c r="I78" s="17">
        <v>0.64517081929999998</v>
      </c>
      <c r="J78" s="17">
        <v>0.7124282811</v>
      </c>
      <c r="K78" s="17">
        <v>0.63213955879999995</v>
      </c>
      <c r="L78" s="17">
        <v>0.74459281919999998</v>
      </c>
      <c r="M78" s="17">
        <v>0.77140989059999998</v>
      </c>
      <c r="N78" s="17">
        <v>0.76626753680000004</v>
      </c>
      <c r="O78" s="17">
        <v>0.91517296589999997</v>
      </c>
      <c r="P78" s="17">
        <v>1.1314655950000001</v>
      </c>
      <c r="Q78" s="17">
        <v>0.61730546080000004</v>
      </c>
      <c r="R78" s="17">
        <v>0.90004295840000004</v>
      </c>
      <c r="S78" s="17">
        <v>0.94088646099999995</v>
      </c>
      <c r="T78" s="17">
        <v>0.75138378939999995</v>
      </c>
      <c r="U78" s="17">
        <v>1.104569108</v>
      </c>
      <c r="V78" s="17">
        <v>1.232237577</v>
      </c>
      <c r="W78" s="17">
        <v>1.0307007269999999</v>
      </c>
      <c r="X78" s="17">
        <v>0.76007056930000005</v>
      </c>
      <c r="Y78" s="17">
        <v>0.41957279089999999</v>
      </c>
      <c r="Z78" s="17">
        <v>1.438165943</v>
      </c>
      <c r="AA78" s="17">
        <v>0.98685153280000004</v>
      </c>
      <c r="AB78" s="17">
        <v>0.77879607790000005</v>
      </c>
      <c r="AC78" s="17">
        <v>0.75330625250000005</v>
      </c>
      <c r="AD78" s="17">
        <v>0.844789923</v>
      </c>
      <c r="AE78" s="17">
        <v>0.82848549250000003</v>
      </c>
      <c r="AF78" s="17">
        <v>1.049017141</v>
      </c>
      <c r="AG78" s="17">
        <v>0.84493599080000004</v>
      </c>
      <c r="AH78" s="17">
        <v>0.756429872</v>
      </c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</row>
    <row r="79" spans="1:53" ht="15.75" customHeight="1" x14ac:dyDescent="0.2">
      <c r="A79" s="14">
        <v>44174</v>
      </c>
      <c r="B79" s="15">
        <v>21</v>
      </c>
      <c r="C79" s="16">
        <f t="shared" si="2"/>
        <v>0.96180584974666672</v>
      </c>
      <c r="D79" s="16">
        <f t="shared" si="3"/>
        <v>-3.8194150253333281E-2</v>
      </c>
      <c r="E79" s="17">
        <v>1.0653790000000001</v>
      </c>
      <c r="F79" s="17">
        <v>0.89890199999999998</v>
      </c>
      <c r="G79" s="17">
        <v>0.79550299999999996</v>
      </c>
      <c r="H79" s="17">
        <v>0.81588899999999998</v>
      </c>
      <c r="I79" s="17">
        <v>0.93974603550000002</v>
      </c>
      <c r="J79" s="17">
        <v>1.0395427020000001</v>
      </c>
      <c r="K79" s="17">
        <v>1.0740390399999999</v>
      </c>
      <c r="L79" s="17">
        <v>0.75814696690000005</v>
      </c>
      <c r="M79" s="17">
        <v>0.98723947690000002</v>
      </c>
      <c r="N79" s="17">
        <v>0.90154170119999999</v>
      </c>
      <c r="O79" s="17">
        <v>1.1049060530000001</v>
      </c>
      <c r="P79" s="17">
        <v>1.1450626960000001</v>
      </c>
      <c r="Q79" s="17">
        <v>0.84137865430000003</v>
      </c>
      <c r="R79" s="17">
        <v>1.000233535</v>
      </c>
      <c r="S79" s="17">
        <v>0.77837405780000002</v>
      </c>
      <c r="T79" s="17">
        <v>1.046866807</v>
      </c>
      <c r="U79" s="17">
        <v>0.68961168370000003</v>
      </c>
      <c r="V79" s="17">
        <v>1.591745757</v>
      </c>
      <c r="W79" s="17">
        <v>0.99726767839999997</v>
      </c>
      <c r="X79" s="17">
        <v>0.70058310660000001</v>
      </c>
      <c r="Y79" s="17">
        <v>1.0864912390000001</v>
      </c>
      <c r="Z79" s="17">
        <v>1.2258637569999999</v>
      </c>
      <c r="AA79" s="18">
        <v>1.0293880529999999</v>
      </c>
      <c r="AB79" s="17">
        <v>1.119250219</v>
      </c>
      <c r="AC79" s="17">
        <v>1.0301752559999999</v>
      </c>
      <c r="AD79" s="17">
        <v>0.88894953139999999</v>
      </c>
      <c r="AE79" s="17">
        <v>0.92283572970000005</v>
      </c>
      <c r="AF79" s="17">
        <v>0.75842010010000005</v>
      </c>
      <c r="AG79" s="17">
        <v>0.88546907060000002</v>
      </c>
      <c r="AH79" s="17">
        <v>0.73537358529999997</v>
      </c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</row>
    <row r="80" spans="1:53" ht="15.75" customHeight="1" x14ac:dyDescent="0.2">
      <c r="A80" s="14">
        <v>44175</v>
      </c>
      <c r="B80" s="15">
        <v>22</v>
      </c>
      <c r="C80" s="16">
        <f t="shared" si="2"/>
        <v>0.87690596426333334</v>
      </c>
      <c r="D80" s="16">
        <f t="shared" si="3"/>
        <v>-0.12309403573666666</v>
      </c>
      <c r="E80" s="18">
        <v>0.85085200000000005</v>
      </c>
      <c r="F80" s="17">
        <v>0.699411</v>
      </c>
      <c r="G80" s="17">
        <v>0.56085499999999999</v>
      </c>
      <c r="H80" s="17">
        <v>0.57643699999999998</v>
      </c>
      <c r="I80" s="17">
        <v>1.0022617030000001</v>
      </c>
      <c r="J80" s="17">
        <v>1.1201193270000001</v>
      </c>
      <c r="K80" s="17">
        <v>0.84017914130000004</v>
      </c>
      <c r="L80" s="17">
        <v>0.80121378679999999</v>
      </c>
      <c r="M80" s="17">
        <v>1.0009748000000001</v>
      </c>
      <c r="N80" s="17">
        <v>0.89195135290000005</v>
      </c>
      <c r="O80" s="17">
        <v>0.81477546069999995</v>
      </c>
      <c r="P80" s="17">
        <v>1.002997259</v>
      </c>
      <c r="Q80" s="17">
        <v>0.879637326</v>
      </c>
      <c r="R80" s="17">
        <v>0.98206689439999995</v>
      </c>
      <c r="S80" s="17">
        <v>0.7980148252</v>
      </c>
      <c r="T80" s="17">
        <v>0.85409778869999997</v>
      </c>
      <c r="U80" s="17">
        <v>0.71656803059999996</v>
      </c>
      <c r="V80" s="17">
        <v>0.94157656280000002</v>
      </c>
      <c r="W80" s="17">
        <v>0.84757122039999999</v>
      </c>
      <c r="X80" s="17">
        <v>0.73642314470000003</v>
      </c>
      <c r="Y80" s="17">
        <v>0.77743533460000003</v>
      </c>
      <c r="Z80" s="17">
        <v>1.1407817200000001</v>
      </c>
      <c r="AA80" s="17">
        <v>1.033527576</v>
      </c>
      <c r="AB80" s="17">
        <v>0.94621465400000004</v>
      </c>
      <c r="AC80" s="17">
        <v>0.85748769459999996</v>
      </c>
      <c r="AD80" s="17">
        <v>0.99030605400000005</v>
      </c>
      <c r="AE80" s="17">
        <v>0.95462244389999995</v>
      </c>
      <c r="AF80" s="17">
        <v>1.272962728</v>
      </c>
      <c r="AG80" s="17">
        <v>0.66176439259999997</v>
      </c>
      <c r="AH80" s="17">
        <v>0.75409270669999995</v>
      </c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</row>
    <row r="81" spans="1:53" ht="15.75" customHeight="1" x14ac:dyDescent="0.2">
      <c r="A81" s="14">
        <v>44176</v>
      </c>
      <c r="B81" s="15">
        <v>23</v>
      </c>
      <c r="C81" s="16">
        <f t="shared" si="2"/>
        <v>1.0655181794199999</v>
      </c>
      <c r="D81" s="16">
        <f t="shared" si="3"/>
        <v>6.5518179419999933E-2</v>
      </c>
      <c r="E81" s="17">
        <v>0.71603000000000006</v>
      </c>
      <c r="F81" s="17">
        <v>0.73016099999999995</v>
      </c>
      <c r="G81" s="17">
        <v>0.72683699999999996</v>
      </c>
      <c r="H81" s="17">
        <v>0.61633300000000002</v>
      </c>
      <c r="I81" s="17">
        <v>0.86177558990000003</v>
      </c>
      <c r="J81" s="17">
        <v>0.89523445580000005</v>
      </c>
      <c r="K81" s="17">
        <v>0.6903528323</v>
      </c>
      <c r="L81" s="17">
        <v>0.62995192259999999</v>
      </c>
      <c r="M81" s="17">
        <v>1.045222415</v>
      </c>
      <c r="N81" s="17">
        <v>0.77797278439999995</v>
      </c>
      <c r="O81" s="17">
        <v>0.7601950932</v>
      </c>
      <c r="P81" s="17">
        <v>0.810390469</v>
      </c>
      <c r="Q81" s="17">
        <v>0.64237313149999997</v>
      </c>
      <c r="R81" s="17">
        <v>0.92042927210000003</v>
      </c>
      <c r="S81" s="17">
        <v>0.86642180859999995</v>
      </c>
      <c r="T81" s="17">
        <v>0.99971478459999996</v>
      </c>
      <c r="U81" s="17">
        <v>0.66278749910000001</v>
      </c>
      <c r="V81" s="17">
        <v>0.83538431300000004</v>
      </c>
      <c r="W81" s="17">
        <v>0.90657746409999995</v>
      </c>
      <c r="X81" s="17">
        <v>0.64759220260000006</v>
      </c>
      <c r="Y81" s="17">
        <v>0.63539869140000005</v>
      </c>
      <c r="Z81" s="17">
        <v>0.93069114809999998</v>
      </c>
      <c r="AA81" s="17">
        <v>0.99511264479999995</v>
      </c>
      <c r="AB81" s="17">
        <v>0.89069662029999996</v>
      </c>
      <c r="AC81" s="17">
        <v>8.3344600680000003</v>
      </c>
      <c r="AD81" s="17">
        <v>1.0500596310000001</v>
      </c>
      <c r="AE81" s="17">
        <v>0.84403470400000002</v>
      </c>
      <c r="AF81" s="17">
        <v>1.1195572300000001</v>
      </c>
      <c r="AG81" s="17">
        <v>0.80814886559999999</v>
      </c>
      <c r="AH81" s="17">
        <v>0.61564874160000005</v>
      </c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</row>
    <row r="82" spans="1:53" ht="15.75" customHeight="1" x14ac:dyDescent="0.2">
      <c r="A82" s="14">
        <v>44179</v>
      </c>
      <c r="B82" s="15">
        <v>24</v>
      </c>
      <c r="C82" s="16">
        <f t="shared" si="2"/>
        <v>1.0920844852</v>
      </c>
      <c r="D82" s="16">
        <f t="shared" si="3"/>
        <v>9.208448520000001E-2</v>
      </c>
      <c r="E82" s="17">
        <v>1.412541</v>
      </c>
      <c r="F82" s="17">
        <v>1.3240499999999999</v>
      </c>
      <c r="G82" s="17">
        <v>1.04555</v>
      </c>
      <c r="H82" s="17">
        <v>0.560585</v>
      </c>
      <c r="I82" s="17">
        <v>0.81666479920000001</v>
      </c>
      <c r="J82" s="17">
        <v>1.1393887469999999</v>
      </c>
      <c r="K82" s="17">
        <v>0.76302743370000004</v>
      </c>
      <c r="L82" s="17">
        <v>0.73525416200000004</v>
      </c>
      <c r="M82" s="17">
        <v>1.120924502</v>
      </c>
      <c r="N82" s="17">
        <v>0.88481753730000001</v>
      </c>
      <c r="O82" s="17">
        <v>0.85664948419999998</v>
      </c>
      <c r="P82" s="17">
        <v>1.1596101649999999</v>
      </c>
      <c r="Q82" s="17">
        <v>0.77949574030000002</v>
      </c>
      <c r="R82" s="17">
        <v>1.576213831</v>
      </c>
      <c r="S82" s="17">
        <v>1.4267328669999999</v>
      </c>
      <c r="T82" s="17">
        <v>0.92933139720000002</v>
      </c>
      <c r="U82" s="17">
        <v>1.207085446</v>
      </c>
      <c r="V82" s="17">
        <v>0.86529351340000005</v>
      </c>
      <c r="W82" s="17">
        <v>1.0070939350000001</v>
      </c>
      <c r="X82" s="17">
        <v>1.3570228529999999</v>
      </c>
      <c r="Y82" s="17">
        <v>0.58963046200000002</v>
      </c>
      <c r="Z82" s="17">
        <v>1.233043619</v>
      </c>
      <c r="AA82" s="17">
        <v>0.98556647090000005</v>
      </c>
      <c r="AB82" s="17">
        <v>0.9405060422</v>
      </c>
      <c r="AC82" s="17">
        <v>2.9500176809999998</v>
      </c>
      <c r="AD82" s="17">
        <v>0.84741905719999999</v>
      </c>
      <c r="AE82" s="17">
        <v>0.96956423059999997</v>
      </c>
      <c r="AF82" s="17">
        <v>1.451999424</v>
      </c>
      <c r="AG82" s="17">
        <v>0.9114024557</v>
      </c>
      <c r="AH82" s="17">
        <v>0.91605270009999995</v>
      </c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</row>
    <row r="83" spans="1:53" ht="15.75" customHeight="1" x14ac:dyDescent="0.2">
      <c r="A83" s="14">
        <v>44180</v>
      </c>
      <c r="B83" s="15">
        <v>25</v>
      </c>
      <c r="C83" s="16">
        <f t="shared" si="2"/>
        <v>0.96394430230666672</v>
      </c>
      <c r="D83" s="16">
        <f t="shared" si="3"/>
        <v>-3.6055697693333277E-2</v>
      </c>
      <c r="E83" s="17">
        <v>0.86674600000000002</v>
      </c>
      <c r="F83" s="17">
        <v>1.1238189999999999</v>
      </c>
      <c r="G83" s="17">
        <v>0.92388999999999999</v>
      </c>
      <c r="H83" s="17">
        <v>1.1170599999999999</v>
      </c>
      <c r="I83" s="17">
        <v>0.76094450199999997</v>
      </c>
      <c r="J83" s="17">
        <v>1.100544473</v>
      </c>
      <c r="K83" s="17">
        <v>0.8602470338</v>
      </c>
      <c r="L83" s="17">
        <v>0.5500401291</v>
      </c>
      <c r="M83" s="17">
        <v>0.83847454580000003</v>
      </c>
      <c r="N83" s="17">
        <v>0.67408418010000004</v>
      </c>
      <c r="O83" s="17">
        <v>0.73953127500000004</v>
      </c>
      <c r="P83" s="17">
        <v>1.033091268</v>
      </c>
      <c r="Q83" s="17">
        <v>0.81032650589999999</v>
      </c>
      <c r="R83" s="17">
        <v>1.2620759189999999</v>
      </c>
      <c r="S83" s="17">
        <v>1.095496424</v>
      </c>
      <c r="T83" s="17">
        <v>0.87188160989999997</v>
      </c>
      <c r="U83" s="17">
        <v>1.2140180899999999</v>
      </c>
      <c r="V83" s="17">
        <v>1.0958699860000001</v>
      </c>
      <c r="W83" s="17">
        <v>0.99567517959999996</v>
      </c>
      <c r="X83" s="17">
        <v>0.98583632880000005</v>
      </c>
      <c r="Y83" s="17">
        <v>0.71839554829999996</v>
      </c>
      <c r="Z83" s="17">
        <v>1.0119259650000001</v>
      </c>
      <c r="AA83" s="17">
        <v>0.82036626589999995</v>
      </c>
      <c r="AB83" s="17">
        <v>0.68233368660000004</v>
      </c>
      <c r="AC83" s="17">
        <v>1.794186737</v>
      </c>
      <c r="AD83" s="17">
        <v>0.89456263540000003</v>
      </c>
      <c r="AE83" s="17">
        <v>0.98010033519999995</v>
      </c>
      <c r="AF83" s="17">
        <v>1.1888824769999999</v>
      </c>
      <c r="AG83" s="17">
        <v>0.7433385428</v>
      </c>
      <c r="AH83" s="17">
        <v>1.164584426</v>
      </c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</row>
    <row r="84" spans="1:53" ht="15.75" customHeight="1" x14ac:dyDescent="0.2">
      <c r="A84" s="14">
        <v>44181</v>
      </c>
      <c r="B84" s="15">
        <v>26</v>
      </c>
      <c r="C84" s="16">
        <f t="shared" si="2"/>
        <v>0.88977824454666665</v>
      </c>
      <c r="D84" s="16">
        <f t="shared" si="3"/>
        <v>-0.11022175545333335</v>
      </c>
      <c r="E84" s="17">
        <v>0.74432299999999996</v>
      </c>
      <c r="F84" s="17">
        <v>0.730406</v>
      </c>
      <c r="G84" s="17">
        <v>0.93205099999999996</v>
      </c>
      <c r="H84" s="17">
        <v>0.69621900000000003</v>
      </c>
      <c r="I84" s="17">
        <v>0.6549774008</v>
      </c>
      <c r="J84" s="17">
        <v>0.92404742240000004</v>
      </c>
      <c r="K84" s="17">
        <v>0.76679939809999997</v>
      </c>
      <c r="L84" s="17">
        <v>0.45898963399999998</v>
      </c>
      <c r="M84" s="17">
        <v>0.98175493039999995</v>
      </c>
      <c r="N84" s="17">
        <v>0.75024357600000002</v>
      </c>
      <c r="O84" s="17">
        <v>0.76845281730000004</v>
      </c>
      <c r="P84" s="17">
        <v>1.151303508</v>
      </c>
      <c r="Q84" s="17">
        <v>0.71880919399999998</v>
      </c>
      <c r="R84" s="17">
        <v>0.89092010799999999</v>
      </c>
      <c r="S84" s="17">
        <v>1.030217393</v>
      </c>
      <c r="T84" s="17">
        <v>1.1302096109999999</v>
      </c>
      <c r="U84" s="17">
        <v>1.044185385</v>
      </c>
      <c r="V84" s="17">
        <v>0.89710892310000001</v>
      </c>
      <c r="W84" s="17">
        <v>0.93520107210000003</v>
      </c>
      <c r="X84" s="17">
        <v>0.95449554709999995</v>
      </c>
      <c r="Y84" s="17">
        <v>0.73434154220000003</v>
      </c>
      <c r="Z84" s="17">
        <v>1.258045973</v>
      </c>
      <c r="AA84" s="17">
        <v>0.81797607510000003</v>
      </c>
      <c r="AB84" s="17">
        <v>0.87657616400000005</v>
      </c>
      <c r="AC84" s="17">
        <v>1.0589179959999999</v>
      </c>
      <c r="AD84" s="17">
        <v>0.80869445120000005</v>
      </c>
      <c r="AE84" s="17">
        <v>1.059652</v>
      </c>
      <c r="AF84" s="17">
        <v>0.91047741760000001</v>
      </c>
      <c r="AG84" s="17">
        <v>1.0713377019999999</v>
      </c>
      <c r="AH84" s="17">
        <v>0.93661309500000001</v>
      </c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</row>
    <row r="85" spans="1:53" ht="15.75" customHeight="1" x14ac:dyDescent="0.2">
      <c r="A85" s="14">
        <v>44182</v>
      </c>
      <c r="B85" s="15">
        <v>27</v>
      </c>
      <c r="C85" s="16">
        <f t="shared" si="2"/>
        <v>0.90836830141666669</v>
      </c>
      <c r="D85" s="16">
        <f t="shared" si="3"/>
        <v>-9.163169858333331E-2</v>
      </c>
      <c r="E85" s="17">
        <v>0.88860600000000001</v>
      </c>
      <c r="F85" s="17">
        <v>0.92971300000000001</v>
      </c>
      <c r="G85" s="17">
        <v>0.90360399999999996</v>
      </c>
      <c r="H85" s="17">
        <v>0.66893499999999995</v>
      </c>
      <c r="I85" s="17">
        <v>0.74028215340000003</v>
      </c>
      <c r="J85" s="17">
        <v>1.097407005</v>
      </c>
      <c r="K85" s="17">
        <v>0.76441356549999995</v>
      </c>
      <c r="L85" s="17">
        <v>0.52339956740000004</v>
      </c>
      <c r="M85" s="17">
        <v>0.71990092230000002</v>
      </c>
      <c r="N85" s="17">
        <v>0.6985894373</v>
      </c>
      <c r="O85" s="17">
        <v>0.6425625573</v>
      </c>
      <c r="P85" s="17">
        <v>1.345887007</v>
      </c>
      <c r="Q85" s="17">
        <v>0.74768162329999999</v>
      </c>
      <c r="R85" s="17">
        <v>0.85000331149999997</v>
      </c>
      <c r="S85" s="17">
        <v>1.271536961</v>
      </c>
      <c r="T85" s="17">
        <v>1.0492928859999999</v>
      </c>
      <c r="U85" s="17">
        <v>1.3862741949999999</v>
      </c>
      <c r="V85" s="17">
        <v>1.0115690399999999</v>
      </c>
      <c r="W85" s="17">
        <v>0.91463160139999999</v>
      </c>
      <c r="X85" s="17">
        <v>0.77172991960000004</v>
      </c>
      <c r="Y85" s="17">
        <v>0.91256566650000004</v>
      </c>
      <c r="Z85" s="17">
        <v>1.1442108120000001</v>
      </c>
      <c r="AA85" s="17">
        <v>1.1253792570000001</v>
      </c>
      <c r="AB85" s="17">
        <v>0.99934559000000001</v>
      </c>
      <c r="AC85" s="17">
        <v>0.85857066039999996</v>
      </c>
      <c r="AD85" s="17">
        <v>0.86338632110000002</v>
      </c>
      <c r="AE85" s="17">
        <v>0.74665660209999996</v>
      </c>
      <c r="AF85" s="17">
        <v>0.79071261000000004</v>
      </c>
      <c r="AG85" s="17">
        <v>0.7639858034</v>
      </c>
      <c r="AH85" s="17">
        <v>1.120215967</v>
      </c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</row>
    <row r="86" spans="1:53" ht="15.75" customHeight="1" x14ac:dyDescent="0.2">
      <c r="A86" s="14">
        <v>44183</v>
      </c>
      <c r="B86" s="15">
        <v>28</v>
      </c>
      <c r="C86" s="16">
        <f t="shared" si="2"/>
        <v>2.1213074004266668</v>
      </c>
      <c r="D86" s="16">
        <f t="shared" si="3"/>
        <v>1.1213074004266668</v>
      </c>
      <c r="E86" s="17">
        <v>1.7872619999999999</v>
      </c>
      <c r="F86" s="17">
        <v>2.0827460000000002</v>
      </c>
      <c r="G86" s="17">
        <v>2.1196920000000001</v>
      </c>
      <c r="H86" s="17">
        <v>1.3649629999999999</v>
      </c>
      <c r="I86" s="17">
        <v>1.6963419769999999</v>
      </c>
      <c r="J86" s="17">
        <v>2.5618717050000002</v>
      </c>
      <c r="K86" s="17">
        <v>1.942903579</v>
      </c>
      <c r="L86" s="17">
        <v>2.7170659819999998</v>
      </c>
      <c r="M86" s="17">
        <v>2.2402440810000002</v>
      </c>
      <c r="N86" s="17">
        <v>3.1569581800000002</v>
      </c>
      <c r="O86" s="17">
        <v>1.2812101600000001</v>
      </c>
      <c r="P86" s="17">
        <v>2.3250050189999998</v>
      </c>
      <c r="Q86" s="17">
        <v>1.863396622</v>
      </c>
      <c r="R86" s="17">
        <v>2.6339303260000002</v>
      </c>
      <c r="S86" s="17">
        <v>3.6008775380000002</v>
      </c>
      <c r="T86" s="18">
        <v>2.0444801520000002</v>
      </c>
      <c r="U86" s="17">
        <v>2.8546408859999999</v>
      </c>
      <c r="V86" s="17">
        <v>1.204646154</v>
      </c>
      <c r="W86" s="17">
        <v>0.99984206980000001</v>
      </c>
      <c r="X86" s="17">
        <v>2.159845185</v>
      </c>
      <c r="Y86" s="17">
        <v>1.2503983780000001</v>
      </c>
      <c r="Z86" s="17">
        <v>2.6448380500000002</v>
      </c>
      <c r="AA86" s="17">
        <v>3.037706333</v>
      </c>
      <c r="AB86" s="17">
        <v>2.3410204480000001</v>
      </c>
      <c r="AC86" s="17">
        <v>2.0187214529999999</v>
      </c>
      <c r="AD86" s="17">
        <v>2.988758056</v>
      </c>
      <c r="AE86" s="17">
        <v>1.9697700810000001</v>
      </c>
      <c r="AF86" s="17">
        <v>1.613429215</v>
      </c>
      <c r="AG86" s="17">
        <v>1.6255686970000001</v>
      </c>
      <c r="AH86" s="17">
        <v>1.5110886859999999</v>
      </c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</row>
    <row r="87" spans="1:53" ht="15.75" customHeight="1" x14ac:dyDescent="0.2">
      <c r="A87" s="14">
        <v>44186</v>
      </c>
      <c r="B87" s="15">
        <v>29</v>
      </c>
      <c r="C87" s="16">
        <f t="shared" si="2"/>
        <v>1.12532573429</v>
      </c>
      <c r="D87" s="16">
        <f t="shared" si="3"/>
        <v>0.12532573429000005</v>
      </c>
      <c r="E87" s="17">
        <v>0.65069100000000002</v>
      </c>
      <c r="F87" s="17">
        <v>1.1235599999999999</v>
      </c>
      <c r="G87" s="17">
        <v>0.83201700000000001</v>
      </c>
      <c r="H87" s="17">
        <v>0.85957600000000001</v>
      </c>
      <c r="I87" s="17">
        <v>0.66753668430000002</v>
      </c>
      <c r="J87" s="17">
        <v>1.0676612969999999</v>
      </c>
      <c r="K87" s="17">
        <v>0.94075586079999995</v>
      </c>
      <c r="L87" s="17">
        <v>1.050126025</v>
      </c>
      <c r="M87" s="17">
        <v>0.82674018279999995</v>
      </c>
      <c r="N87" s="17">
        <v>1.423050401</v>
      </c>
      <c r="O87" s="17">
        <v>1.0374183260000001</v>
      </c>
      <c r="P87" s="17">
        <v>1.070890645</v>
      </c>
      <c r="Q87" s="17">
        <v>1.822780611</v>
      </c>
      <c r="R87" s="17">
        <v>1.4425152240000001</v>
      </c>
      <c r="S87" s="17">
        <v>1.2097267060000001</v>
      </c>
      <c r="T87" s="17">
        <v>1.1998694990000001</v>
      </c>
      <c r="U87" s="17">
        <v>2.5592581110000001</v>
      </c>
      <c r="V87" s="17">
        <v>0.93754529230000005</v>
      </c>
      <c r="W87" s="17">
        <v>0.98066243529999997</v>
      </c>
      <c r="X87" s="17">
        <v>0.90865377950000004</v>
      </c>
      <c r="Y87" s="17">
        <v>2.2659580070000001</v>
      </c>
      <c r="Z87" s="17">
        <v>1.1689938630000001</v>
      </c>
      <c r="AA87" s="17">
        <v>1.0231212489999999</v>
      </c>
      <c r="AB87" s="17">
        <v>0.96041694180000003</v>
      </c>
      <c r="AC87" s="17">
        <v>1.089280703</v>
      </c>
      <c r="AD87" s="17">
        <v>0.98896670310000001</v>
      </c>
      <c r="AE87" s="17">
        <v>1.1461754689999999</v>
      </c>
      <c r="AF87" s="17">
        <v>0.91925272229999999</v>
      </c>
      <c r="AG87" s="17">
        <v>0.65353799319999994</v>
      </c>
      <c r="AH87" s="17">
        <v>0.93303329729999995</v>
      </c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</row>
    <row r="88" spans="1:53" ht="15.75" customHeight="1" x14ac:dyDescent="0.2">
      <c r="A88" s="14">
        <v>44187</v>
      </c>
      <c r="B88" s="15">
        <v>30</v>
      </c>
      <c r="C88" s="16">
        <f t="shared" si="2"/>
        <v>0.8500240834366668</v>
      </c>
      <c r="D88" s="16">
        <f t="shared" si="3"/>
        <v>-0.1499759165633332</v>
      </c>
      <c r="E88" s="17">
        <v>0.52728699999999995</v>
      </c>
      <c r="F88" s="17">
        <v>0.90176400000000001</v>
      </c>
      <c r="G88" s="17">
        <v>1.285755</v>
      </c>
      <c r="H88" s="17">
        <v>1.2005669999999999</v>
      </c>
      <c r="I88" s="17">
        <v>0.80424766349999999</v>
      </c>
      <c r="J88" s="17">
        <v>0.80234511050000001</v>
      </c>
      <c r="K88" s="17">
        <v>0.75920195619999997</v>
      </c>
      <c r="L88" s="17">
        <v>0.53522197019999995</v>
      </c>
      <c r="M88" s="17">
        <v>0.67683404790000001</v>
      </c>
      <c r="N88" s="17">
        <v>0.85180187460000001</v>
      </c>
      <c r="O88" s="17">
        <v>0.7358258164</v>
      </c>
      <c r="P88" s="17">
        <v>0.63808029259999999</v>
      </c>
      <c r="Q88" s="17">
        <v>0.7599657917</v>
      </c>
      <c r="R88" s="17">
        <v>0.92138995680000002</v>
      </c>
      <c r="S88" s="17">
        <v>0.98339426910000005</v>
      </c>
      <c r="T88" s="17">
        <v>0.73070855229999998</v>
      </c>
      <c r="U88" s="17">
        <v>1.007357053</v>
      </c>
      <c r="V88" s="17">
        <v>1.0543277630000001</v>
      </c>
      <c r="W88" s="17">
        <v>0.69785957580000002</v>
      </c>
      <c r="X88" s="17">
        <v>0.58997335279999996</v>
      </c>
      <c r="Y88" s="17">
        <v>1.1022118139999999</v>
      </c>
      <c r="Z88" s="17">
        <v>0.8468872073</v>
      </c>
      <c r="AA88" s="17">
        <v>0.76341200760000005</v>
      </c>
      <c r="AB88" s="17">
        <v>0.82993298630000001</v>
      </c>
      <c r="AC88" s="17">
        <v>0.61260327189999997</v>
      </c>
      <c r="AD88" s="17">
        <v>0.70758029710000003</v>
      </c>
      <c r="AE88" s="17">
        <v>0.79994022929999997</v>
      </c>
      <c r="AF88" s="17">
        <v>0.89828082620000005</v>
      </c>
      <c r="AG88" s="17">
        <v>1.1007823750000001</v>
      </c>
      <c r="AH88" s="17">
        <v>1.375183442</v>
      </c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</row>
    <row r="89" spans="1:53" ht="15.75" customHeight="1" x14ac:dyDescent="0.2">
      <c r="A89" s="14">
        <v>44188</v>
      </c>
      <c r="B89" s="15">
        <v>31</v>
      </c>
      <c r="C89" s="16">
        <f t="shared" si="2"/>
        <v>0.70055515648000011</v>
      </c>
      <c r="D89" s="16">
        <f t="shared" si="3"/>
        <v>-0.29944484351999989</v>
      </c>
      <c r="E89" s="17">
        <v>0.67283300000000001</v>
      </c>
      <c r="F89" s="17">
        <v>0.67618</v>
      </c>
      <c r="G89" s="17">
        <v>0.63480599999999998</v>
      </c>
      <c r="H89" s="17">
        <v>0.62543499999999996</v>
      </c>
      <c r="I89" s="17">
        <v>0.60034722510000005</v>
      </c>
      <c r="J89" s="17">
        <v>0.67467366849999999</v>
      </c>
      <c r="K89" s="17">
        <v>0.56982661229999998</v>
      </c>
      <c r="L89" s="17">
        <v>0.53029145499999997</v>
      </c>
      <c r="M89" s="17">
        <v>0.68587790390000003</v>
      </c>
      <c r="N89" s="17">
        <v>0.59711052679999999</v>
      </c>
      <c r="O89" s="17">
        <v>0.45697190339999999</v>
      </c>
      <c r="P89" s="17">
        <v>0.62506819950000003</v>
      </c>
      <c r="Q89" s="17">
        <v>0.96360896129999996</v>
      </c>
      <c r="R89" s="17">
        <v>0.55102010040000005</v>
      </c>
      <c r="S89" s="17">
        <v>0.65759928109999999</v>
      </c>
      <c r="T89" s="17">
        <v>0.60344236610000002</v>
      </c>
      <c r="U89" s="17">
        <v>0.53822451680000005</v>
      </c>
      <c r="V89" s="17">
        <v>0.72108548729999999</v>
      </c>
      <c r="W89" s="17">
        <v>0.56918399720000001</v>
      </c>
      <c r="X89" s="17">
        <v>0.42859681659999999</v>
      </c>
      <c r="Y89" s="17">
        <v>1.0326256810000001</v>
      </c>
      <c r="Z89" s="17">
        <v>0.62965880159999998</v>
      </c>
      <c r="AA89" s="17">
        <v>0.91246869880000003</v>
      </c>
      <c r="AB89" s="17">
        <v>1.329945696</v>
      </c>
      <c r="AC89" s="17">
        <v>0.95291502029999997</v>
      </c>
      <c r="AD89" s="17">
        <v>0.80273334839999999</v>
      </c>
      <c r="AE89" s="17">
        <v>0.86498715680000005</v>
      </c>
      <c r="AF89" s="17">
        <v>0.79142321940000004</v>
      </c>
      <c r="AG89" s="17">
        <v>0.57172386779999995</v>
      </c>
      <c r="AH89" s="17">
        <v>0.74599018299999997</v>
      </c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</row>
    <row r="90" spans="1:53" ht="15.75" customHeight="1" x14ac:dyDescent="0.2">
      <c r="A90" s="14">
        <v>44189</v>
      </c>
      <c r="B90" s="15">
        <v>32</v>
      </c>
      <c r="C90" s="16">
        <f t="shared" si="2"/>
        <v>0.32148912081333336</v>
      </c>
      <c r="D90" s="16">
        <f t="shared" si="3"/>
        <v>-0.67851087918666664</v>
      </c>
      <c r="E90" s="17">
        <v>0.25048300000000001</v>
      </c>
      <c r="F90" s="17">
        <v>0.17541300000000001</v>
      </c>
      <c r="G90" s="17">
        <v>0.34389599999999998</v>
      </c>
      <c r="H90" s="17">
        <v>0.38940999999999998</v>
      </c>
      <c r="I90" s="17">
        <v>0.1887986123</v>
      </c>
      <c r="J90" s="17">
        <v>0.31156550300000002</v>
      </c>
      <c r="K90" s="17">
        <v>0.27090603470000002</v>
      </c>
      <c r="L90" s="17">
        <v>0.25315080960000003</v>
      </c>
      <c r="M90" s="17">
        <v>0.2529388139</v>
      </c>
      <c r="N90" s="17">
        <v>0.31399691239999999</v>
      </c>
      <c r="O90" s="17">
        <v>0.29874403599999999</v>
      </c>
      <c r="P90" s="17">
        <v>0.28692825160000002</v>
      </c>
      <c r="Q90" s="17">
        <v>0.26803710460000002</v>
      </c>
      <c r="R90" s="17">
        <v>0.34801566719999999</v>
      </c>
      <c r="S90" s="17">
        <v>0.32114032840000001</v>
      </c>
      <c r="T90" s="17">
        <v>0.34046970560000001</v>
      </c>
      <c r="U90" s="17">
        <v>0.28940687799999998</v>
      </c>
      <c r="V90" s="17">
        <v>0.62505867000000004</v>
      </c>
      <c r="W90" s="17">
        <v>0.33507462939999999</v>
      </c>
      <c r="X90" s="17">
        <v>0.1987886052</v>
      </c>
      <c r="Y90" s="17">
        <v>0.29611681680000002</v>
      </c>
      <c r="Z90" s="17">
        <v>0.29472376690000002</v>
      </c>
      <c r="AA90" s="17">
        <v>0.39332513019999998</v>
      </c>
      <c r="AB90" s="17">
        <v>0.29150849470000001</v>
      </c>
      <c r="AC90" s="17">
        <v>0.25943924260000001</v>
      </c>
      <c r="AD90" s="17">
        <v>0.46511437459999999</v>
      </c>
      <c r="AE90" s="17">
        <v>0.4784767492</v>
      </c>
      <c r="AF90" s="17">
        <v>0.40861498870000001</v>
      </c>
      <c r="AG90" s="17">
        <v>0.36451976590000001</v>
      </c>
      <c r="AH90" s="17">
        <v>0.33061173290000001</v>
      </c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</row>
    <row r="91" spans="1:53" ht="15.75" customHeight="1" x14ac:dyDescent="0.2">
      <c r="A91" s="14">
        <v>44193</v>
      </c>
      <c r="B91" s="15">
        <v>33</v>
      </c>
      <c r="C91" s="16">
        <f t="shared" si="2"/>
        <v>0.67240630743999996</v>
      </c>
      <c r="D91" s="16">
        <f t="shared" si="3"/>
        <v>-0.32759369256000004</v>
      </c>
      <c r="E91" s="17">
        <v>0.53567399999999998</v>
      </c>
      <c r="F91" s="17">
        <v>0.46615099999999998</v>
      </c>
      <c r="G91" s="17">
        <v>0.53819700000000004</v>
      </c>
      <c r="H91" s="17">
        <v>0.88250600000000001</v>
      </c>
      <c r="I91" s="17">
        <v>0.4863344336</v>
      </c>
      <c r="J91" s="17">
        <v>0.75208881959999996</v>
      </c>
      <c r="K91" s="17">
        <v>0.63734737959999999</v>
      </c>
      <c r="L91" s="17">
        <v>0.86391576240000001</v>
      </c>
      <c r="M91" s="17">
        <v>0.57486819010000001</v>
      </c>
      <c r="N91" s="17">
        <v>0.56283973809999999</v>
      </c>
      <c r="O91" s="17">
        <v>0.61326018940000004</v>
      </c>
      <c r="P91" s="17">
        <v>0.52307040299999996</v>
      </c>
      <c r="Q91" s="17">
        <v>0.51951844790000001</v>
      </c>
      <c r="R91" s="17">
        <v>0.84711129190000001</v>
      </c>
      <c r="S91" s="17">
        <v>0.52166587949999998</v>
      </c>
      <c r="T91" s="17">
        <v>0.57871882419999998</v>
      </c>
      <c r="U91" s="17">
        <v>0.64834733649999998</v>
      </c>
      <c r="V91" s="17">
        <v>0.65315054429999997</v>
      </c>
      <c r="W91" s="17">
        <v>0.4760518292</v>
      </c>
      <c r="X91" s="17">
        <v>0.54912003149999999</v>
      </c>
      <c r="Y91" s="17">
        <v>0.85438595750000002</v>
      </c>
      <c r="Z91" s="17">
        <v>0.70959154410000003</v>
      </c>
      <c r="AA91" s="17">
        <v>0.564521936</v>
      </c>
      <c r="AB91" s="17">
        <v>0.76965474519999999</v>
      </c>
      <c r="AC91" s="17">
        <v>1.2533951189999999</v>
      </c>
      <c r="AD91" s="17">
        <v>0.78905542419999997</v>
      </c>
      <c r="AE91" s="17">
        <v>0.94790558459999996</v>
      </c>
      <c r="AF91" s="17">
        <v>0.70566029109999995</v>
      </c>
      <c r="AG91" s="17">
        <v>0.64172598569999995</v>
      </c>
      <c r="AH91" s="17">
        <v>0.70635553500000003</v>
      </c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</row>
    <row r="92" spans="1:53" ht="15.75" customHeight="1" x14ac:dyDescent="0.2">
      <c r="A92" s="14">
        <v>44194</v>
      </c>
      <c r="B92" s="15">
        <v>34</v>
      </c>
      <c r="C92" s="16">
        <f t="shared" si="2"/>
        <v>0.6737047834033334</v>
      </c>
      <c r="D92" s="16">
        <f t="shared" si="3"/>
        <v>-0.3262952165966666</v>
      </c>
      <c r="E92" s="17">
        <v>0.46538600000000002</v>
      </c>
      <c r="F92" s="17">
        <v>0.46160000000000001</v>
      </c>
      <c r="G92" s="17">
        <v>0.56311500000000003</v>
      </c>
      <c r="H92" s="17">
        <v>0.85812699999999997</v>
      </c>
      <c r="I92" s="17">
        <v>0.48038453590000002</v>
      </c>
      <c r="J92" s="17">
        <v>0.71649157870000002</v>
      </c>
      <c r="K92" s="17">
        <v>0.56018099129999999</v>
      </c>
      <c r="L92" s="17">
        <v>0.5233133687</v>
      </c>
      <c r="M92" s="17">
        <v>0.51184733670000004</v>
      </c>
      <c r="N92" s="17">
        <v>2.2369291050000002</v>
      </c>
      <c r="O92" s="17">
        <v>0.59151072140000005</v>
      </c>
      <c r="P92" s="17">
        <v>0.70710733660000002</v>
      </c>
      <c r="Q92" s="17">
        <v>0.53989068060000001</v>
      </c>
      <c r="R92" s="17">
        <v>0.5533321216</v>
      </c>
      <c r="S92" s="17">
        <v>0.6198103143</v>
      </c>
      <c r="T92" s="17">
        <v>0.56160622449999997</v>
      </c>
      <c r="U92" s="17">
        <v>0.51346806889999996</v>
      </c>
      <c r="V92" s="17">
        <v>0.6226345177</v>
      </c>
      <c r="W92" s="17">
        <v>0.76424074900000005</v>
      </c>
      <c r="X92" s="17">
        <v>0.50651485519999995</v>
      </c>
      <c r="Y92" s="17">
        <v>0.4376448154</v>
      </c>
      <c r="Z92" s="17">
        <v>0.69295069870000003</v>
      </c>
      <c r="AA92" s="17">
        <v>0.78103905659999995</v>
      </c>
      <c r="AB92" s="17">
        <v>0.60081426169999996</v>
      </c>
      <c r="AC92" s="17">
        <v>0.65555471710000002</v>
      </c>
      <c r="AD92" s="17">
        <v>0.77799090920000002</v>
      </c>
      <c r="AE92" s="17">
        <v>0.96830740439999996</v>
      </c>
      <c r="AF92" s="17">
        <v>0.73929248849999996</v>
      </c>
      <c r="AG92" s="17">
        <v>0.54507178209999996</v>
      </c>
      <c r="AH92" s="17">
        <v>0.65498686230000003</v>
      </c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</row>
    <row r="93" spans="1:53" ht="15.75" customHeight="1" x14ac:dyDescent="0.2">
      <c r="A93" s="14">
        <v>44195</v>
      </c>
      <c r="B93" s="15">
        <v>35</v>
      </c>
      <c r="C93" s="16">
        <f t="shared" si="2"/>
        <v>0.68043791185333324</v>
      </c>
      <c r="D93" s="16">
        <f t="shared" si="3"/>
        <v>-0.31956208814666676</v>
      </c>
      <c r="E93" s="17">
        <v>0.54170300000000005</v>
      </c>
      <c r="F93" s="17">
        <v>0.48488100000000001</v>
      </c>
      <c r="G93" s="17">
        <v>0.68081400000000003</v>
      </c>
      <c r="H93" s="17">
        <v>0.68376700000000001</v>
      </c>
      <c r="I93" s="17">
        <v>0.87693640240000004</v>
      </c>
      <c r="J93" s="17">
        <v>0.73807071359999998</v>
      </c>
      <c r="K93" s="17">
        <v>0.52296569660000003</v>
      </c>
      <c r="L93" s="17">
        <v>0.89261284470000002</v>
      </c>
      <c r="M93" s="17">
        <v>0.53681443709999999</v>
      </c>
      <c r="N93" s="17">
        <v>0.98931901779999998</v>
      </c>
      <c r="O93" s="17">
        <v>0.57344262420000003</v>
      </c>
      <c r="P93" s="17">
        <v>0.73435024469999999</v>
      </c>
      <c r="Q93" s="17">
        <v>0.47609930560000002</v>
      </c>
      <c r="R93" s="17">
        <v>0.61620348629999999</v>
      </c>
      <c r="S93" s="17">
        <v>0.64427279609999999</v>
      </c>
      <c r="T93" s="17">
        <v>0.65419381430000001</v>
      </c>
      <c r="U93" s="17">
        <v>0.48482633479999998</v>
      </c>
      <c r="V93" s="17">
        <v>0.48041771960000001</v>
      </c>
      <c r="W93" s="17">
        <v>0.56623098810000005</v>
      </c>
      <c r="X93" s="17">
        <v>0.49568821120000001</v>
      </c>
      <c r="Y93" s="17">
        <v>0.47921083879999998</v>
      </c>
      <c r="Z93" s="17">
        <v>0.67660028080000001</v>
      </c>
      <c r="AA93" s="17">
        <v>0.49563891160000001</v>
      </c>
      <c r="AB93" s="17">
        <v>0.87692656999999996</v>
      </c>
      <c r="AC93" s="17">
        <v>1.1137098860000001</v>
      </c>
      <c r="AD93" s="17">
        <v>0.63789200469999996</v>
      </c>
      <c r="AE93" s="17">
        <v>1.1271798630000001</v>
      </c>
      <c r="AF93" s="17">
        <v>1.076780895</v>
      </c>
      <c r="AG93" s="17">
        <v>0.57091546579999997</v>
      </c>
      <c r="AH93" s="17">
        <v>0.68467300279999999</v>
      </c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</row>
    <row r="94" spans="1:53" ht="15.75" customHeight="1" x14ac:dyDescent="0.2">
      <c r="A94" s="14">
        <v>44196</v>
      </c>
      <c r="B94" s="15">
        <v>36</v>
      </c>
      <c r="C94" s="16">
        <f t="shared" si="2"/>
        <v>0.65744456464000001</v>
      </c>
      <c r="D94" s="16">
        <f t="shared" si="3"/>
        <v>-0.34255543535999999</v>
      </c>
      <c r="E94" s="17">
        <v>0.70288799999999996</v>
      </c>
      <c r="F94" s="17">
        <v>0.43366900000000003</v>
      </c>
      <c r="G94" s="17">
        <v>0.65557100000000001</v>
      </c>
      <c r="H94" s="17">
        <v>0.70265599999999995</v>
      </c>
      <c r="I94" s="17">
        <v>0.55372019210000001</v>
      </c>
      <c r="J94" s="17">
        <v>0.77999389109999995</v>
      </c>
      <c r="K94" s="17">
        <v>0.71534629930000004</v>
      </c>
      <c r="L94" s="17">
        <v>0.62729295360000004</v>
      </c>
      <c r="M94" s="17">
        <v>0.47122235699999998</v>
      </c>
      <c r="N94" s="17">
        <v>0.75621911900000005</v>
      </c>
      <c r="O94" s="17">
        <v>0.60638565099999997</v>
      </c>
      <c r="P94" s="17">
        <v>0.69189983440000002</v>
      </c>
      <c r="Q94" s="17">
        <v>0.55218353689999999</v>
      </c>
      <c r="R94" s="17">
        <v>0.86731158080000004</v>
      </c>
      <c r="S94" s="17">
        <v>0.59842912780000002</v>
      </c>
      <c r="T94" s="17">
        <v>0.67580811600000001</v>
      </c>
      <c r="U94" s="17">
        <v>0.46859086150000001</v>
      </c>
      <c r="V94" s="17">
        <v>0.61131319669999995</v>
      </c>
      <c r="W94" s="17">
        <v>0.54920889890000002</v>
      </c>
      <c r="X94" s="17">
        <v>0.51712971569999999</v>
      </c>
      <c r="Y94" s="17">
        <v>0.62488660039999999</v>
      </c>
      <c r="Z94" s="17">
        <v>0.70266708600000005</v>
      </c>
      <c r="AA94" s="17">
        <v>0.61949449999999995</v>
      </c>
      <c r="AB94" s="17">
        <v>0.67859392330000001</v>
      </c>
      <c r="AC94" s="17">
        <v>0.67444559550000005</v>
      </c>
      <c r="AD94" s="17">
        <v>0.67317149119999997</v>
      </c>
      <c r="AE94" s="17">
        <v>0.79670988970000001</v>
      </c>
      <c r="AF94" s="17">
        <v>0.71851629210000001</v>
      </c>
      <c r="AG94" s="17">
        <v>1.047556199</v>
      </c>
      <c r="AH94" s="17">
        <v>0.65045603019999998</v>
      </c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</row>
    <row r="95" spans="1:53" ht="15.75" customHeight="1" x14ac:dyDescent="0.2">
      <c r="A95" s="14">
        <v>44200</v>
      </c>
      <c r="B95" s="15">
        <v>37</v>
      </c>
      <c r="C95" s="16">
        <f t="shared" si="2"/>
        <v>1.1638079699766664</v>
      </c>
      <c r="D95" s="16">
        <f t="shared" si="3"/>
        <v>0.16380796997666636</v>
      </c>
      <c r="E95" s="17">
        <v>1.1437600000000001</v>
      </c>
      <c r="F95" s="17">
        <v>0.86150400000000005</v>
      </c>
      <c r="G95" s="17">
        <v>1.111588</v>
      </c>
      <c r="H95" s="17">
        <v>1.0158940000000001</v>
      </c>
      <c r="I95" s="17">
        <v>1.3145934589999999</v>
      </c>
      <c r="J95" s="17">
        <v>0.86258619270000003</v>
      </c>
      <c r="K95" s="17">
        <v>1.1551511910000001</v>
      </c>
      <c r="L95" s="17">
        <v>1.1429709130000001</v>
      </c>
      <c r="M95" s="17">
        <v>0.78040750869999997</v>
      </c>
      <c r="N95" s="17">
        <v>1.2199957269999999</v>
      </c>
      <c r="O95" s="17">
        <v>0.87855552329999997</v>
      </c>
      <c r="P95" s="17">
        <v>1.596273541</v>
      </c>
      <c r="Q95" s="17">
        <v>1.0824535280000001</v>
      </c>
      <c r="R95" s="17">
        <v>1.347153982</v>
      </c>
      <c r="S95" s="17">
        <v>1.140428574</v>
      </c>
      <c r="T95" s="17">
        <v>1.198199513</v>
      </c>
      <c r="U95" s="17">
        <v>0.98145085659999998</v>
      </c>
      <c r="V95" s="17">
        <v>1.0495052899999999</v>
      </c>
      <c r="W95" s="17">
        <v>1.111533264</v>
      </c>
      <c r="X95" s="17">
        <v>1.5590705730000001</v>
      </c>
      <c r="Y95" s="17">
        <v>1.092543896</v>
      </c>
      <c r="Z95" s="17">
        <v>1.347600269</v>
      </c>
      <c r="AA95" s="17">
        <v>1.26606329</v>
      </c>
      <c r="AB95" s="17">
        <v>1.0909099900000001</v>
      </c>
      <c r="AC95" s="17">
        <v>1.280203242</v>
      </c>
      <c r="AD95" s="17">
        <v>1.4370575109999999</v>
      </c>
      <c r="AE95" s="17">
        <v>1.180886959</v>
      </c>
      <c r="AF95" s="17">
        <v>1.2518870980000001</v>
      </c>
      <c r="AG95" s="17">
        <v>1.238920711</v>
      </c>
      <c r="AH95" s="17">
        <v>1.175090497</v>
      </c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</row>
    <row r="96" spans="1:53" ht="15.75" customHeight="1" x14ac:dyDescent="0.2">
      <c r="A96" s="14">
        <v>44201</v>
      </c>
      <c r="B96" s="15">
        <v>38</v>
      </c>
      <c r="C96" s="16">
        <f t="shared" si="2"/>
        <v>0.92095089278666697</v>
      </c>
      <c r="D96" s="16">
        <f t="shared" si="3"/>
        <v>-7.9049107213333025E-2</v>
      </c>
      <c r="E96" s="17">
        <v>0.87617699999999998</v>
      </c>
      <c r="F96" s="17">
        <v>0.52419800000000005</v>
      </c>
      <c r="G96" s="17">
        <v>0.89778400000000003</v>
      </c>
      <c r="H96" s="17">
        <v>0.69236500000000001</v>
      </c>
      <c r="I96" s="17">
        <v>0.94563372339999996</v>
      </c>
      <c r="J96" s="17">
        <v>1.253007336</v>
      </c>
      <c r="K96" s="17">
        <v>0.84122904030000001</v>
      </c>
      <c r="L96" s="17">
        <v>0.7331102652</v>
      </c>
      <c r="M96" s="17">
        <v>0.72783004399999995</v>
      </c>
      <c r="N96" s="17">
        <v>0.65803640279999998</v>
      </c>
      <c r="O96" s="17">
        <v>1.037239872</v>
      </c>
      <c r="P96" s="17">
        <v>1.3027410180000001</v>
      </c>
      <c r="Q96" s="17">
        <v>0.88367820480000003</v>
      </c>
      <c r="R96" s="17">
        <v>0.85573519750000004</v>
      </c>
      <c r="S96" s="17">
        <v>1.1897165510000001</v>
      </c>
      <c r="T96" s="17">
        <v>0.76877294519999995</v>
      </c>
      <c r="U96" s="17">
        <v>0.66131179250000005</v>
      </c>
      <c r="V96" s="17">
        <v>0.88041515100000001</v>
      </c>
      <c r="W96" s="17">
        <v>1.012700411</v>
      </c>
      <c r="X96" s="17">
        <v>1.2372084640000001</v>
      </c>
      <c r="Y96" s="17">
        <v>1.2867764100000001</v>
      </c>
      <c r="Z96" s="17">
        <v>1.0298694230000001</v>
      </c>
      <c r="AA96" s="17">
        <v>1.04197166</v>
      </c>
      <c r="AB96" s="17">
        <v>0.65583711079999996</v>
      </c>
      <c r="AC96" s="17">
        <v>0.74102796820000005</v>
      </c>
      <c r="AD96" s="17">
        <v>1.0803885099999999</v>
      </c>
      <c r="AE96" s="17">
        <v>1.0012651400000001</v>
      </c>
      <c r="AF96" s="17">
        <v>0.83347899589999996</v>
      </c>
      <c r="AG96" s="17">
        <v>1.011484099</v>
      </c>
      <c r="AH96" s="17">
        <v>0.96753704799999996</v>
      </c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</row>
    <row r="97" spans="1:53" ht="15.75" customHeight="1" x14ac:dyDescent="0.2">
      <c r="A97" s="14">
        <v>44202</v>
      </c>
      <c r="B97" s="15">
        <v>39</v>
      </c>
      <c r="C97" s="16">
        <f t="shared" si="2"/>
        <v>1.3093167257833334</v>
      </c>
      <c r="D97" s="16">
        <f t="shared" si="3"/>
        <v>0.30931672578333336</v>
      </c>
      <c r="E97" s="17">
        <v>1.277415</v>
      </c>
      <c r="F97" s="17">
        <v>1.454345</v>
      </c>
      <c r="G97" s="17">
        <v>1.3516349999999999</v>
      </c>
      <c r="H97" s="17">
        <v>1.099448</v>
      </c>
      <c r="I97" s="17">
        <v>2.5898393959999999</v>
      </c>
      <c r="J97" s="17">
        <v>1.2998928329999999</v>
      </c>
      <c r="K97" s="17">
        <v>1.0334713609999999</v>
      </c>
      <c r="L97" s="17">
        <v>1.462185209</v>
      </c>
      <c r="M97" s="17">
        <v>0.92079266660000003</v>
      </c>
      <c r="N97" s="17">
        <v>0.97408258700000006</v>
      </c>
      <c r="O97" s="17">
        <v>1.349723995</v>
      </c>
      <c r="P97" s="17">
        <v>1.116574339</v>
      </c>
      <c r="Q97" s="17">
        <v>1.603033777</v>
      </c>
      <c r="R97" s="17">
        <v>1.024273905</v>
      </c>
      <c r="S97" s="17">
        <v>1.1424735150000001</v>
      </c>
      <c r="T97" s="17">
        <v>1.159491651</v>
      </c>
      <c r="U97" s="17">
        <v>0.9646799036</v>
      </c>
      <c r="V97" s="17">
        <v>0.99559863920000002</v>
      </c>
      <c r="W97" s="17">
        <v>0.84846827749999998</v>
      </c>
      <c r="X97" s="17">
        <v>2.3573473840000001</v>
      </c>
      <c r="Y97" s="17">
        <v>1.952464384</v>
      </c>
      <c r="Z97" s="17">
        <v>1.063966089</v>
      </c>
      <c r="AA97" s="17">
        <v>1.607535505</v>
      </c>
      <c r="AB97" s="17">
        <v>0.89444547590000001</v>
      </c>
      <c r="AC97" s="17">
        <v>0.71680530929999997</v>
      </c>
      <c r="AD97" s="17">
        <v>2.242997371</v>
      </c>
      <c r="AE97" s="17">
        <v>1.399950032</v>
      </c>
      <c r="AF97" s="17">
        <v>0.87430901059999999</v>
      </c>
      <c r="AG97" s="17">
        <v>1.7019170219999999</v>
      </c>
      <c r="AH97" s="17">
        <v>0.80033913580000005</v>
      </c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</row>
    <row r="98" spans="1:53" ht="15.75" customHeight="1" x14ac:dyDescent="0.2">
      <c r="A98" s="14">
        <v>44203</v>
      </c>
      <c r="B98" s="15">
        <v>40</v>
      </c>
      <c r="C98" s="16">
        <f t="shared" si="2"/>
        <v>1.1872764709366666</v>
      </c>
      <c r="D98" s="16">
        <f t="shared" si="3"/>
        <v>0.18727647093666655</v>
      </c>
      <c r="E98" s="17">
        <v>2.2382080000000002</v>
      </c>
      <c r="F98" s="17">
        <v>2.15781</v>
      </c>
      <c r="G98" s="17">
        <v>0.95317600000000002</v>
      </c>
      <c r="H98" s="17">
        <v>0.77682099999999998</v>
      </c>
      <c r="I98" s="17">
        <v>1.707544572</v>
      </c>
      <c r="J98" s="17">
        <v>0.86741550349999996</v>
      </c>
      <c r="K98" s="17">
        <v>0.86278109300000005</v>
      </c>
      <c r="L98" s="17">
        <v>1.0451140219999999</v>
      </c>
      <c r="M98" s="17">
        <v>0.6893293251</v>
      </c>
      <c r="N98" s="18">
        <v>0.84925007610000003</v>
      </c>
      <c r="O98" s="17">
        <v>0.76459977820000002</v>
      </c>
      <c r="P98" s="17">
        <v>1.0510559880000001</v>
      </c>
      <c r="Q98" s="17">
        <v>1.4119836809999999</v>
      </c>
      <c r="R98" s="17">
        <v>1.043736075</v>
      </c>
      <c r="S98" s="17">
        <v>1.1344972200000001</v>
      </c>
      <c r="T98" s="17">
        <v>0.89370824999999998</v>
      </c>
      <c r="U98" s="17">
        <v>0.83505932999999999</v>
      </c>
      <c r="V98" s="17">
        <v>0.85864252720000001</v>
      </c>
      <c r="W98" s="17">
        <v>0.75797391800000002</v>
      </c>
      <c r="X98" s="17">
        <v>3.240103806</v>
      </c>
      <c r="Y98" s="17">
        <v>1.2264146979999999</v>
      </c>
      <c r="Z98" s="17">
        <v>1.032727897</v>
      </c>
      <c r="AA98" s="17">
        <v>1.1178371170000001</v>
      </c>
      <c r="AB98" s="17">
        <v>0.87995572929999999</v>
      </c>
      <c r="AC98" s="17">
        <v>0.69612016700000001</v>
      </c>
      <c r="AD98" s="17">
        <v>1.150894839</v>
      </c>
      <c r="AE98" s="17">
        <v>1.1778041539999999</v>
      </c>
      <c r="AF98" s="17">
        <v>1.330693527</v>
      </c>
      <c r="AG98" s="17">
        <v>2.1171217859999998</v>
      </c>
      <c r="AH98" s="17">
        <v>0.7499140487</v>
      </c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</row>
    <row r="99" spans="1:53" ht="15.75" customHeight="1" x14ac:dyDescent="0.2">
      <c r="A99" s="14">
        <v>44204</v>
      </c>
      <c r="B99" s="15">
        <v>41</v>
      </c>
      <c r="C99" s="16">
        <f t="shared" si="2"/>
        <v>0.99149606003999979</v>
      </c>
      <c r="D99" s="16">
        <f t="shared" si="3"/>
        <v>-8.5039399600002064E-3</v>
      </c>
      <c r="E99" s="17">
        <v>1.8353930000000001</v>
      </c>
      <c r="F99" s="17">
        <v>0.72809999999999997</v>
      </c>
      <c r="G99" s="17">
        <v>0.90397499999999997</v>
      </c>
      <c r="H99" s="17">
        <v>0.74548599999999998</v>
      </c>
      <c r="I99" s="17">
        <v>1.0271514159999999</v>
      </c>
      <c r="J99" s="17">
        <v>1.041662992</v>
      </c>
      <c r="K99" s="17">
        <v>0.99147398289999999</v>
      </c>
      <c r="L99" s="17">
        <v>0.95702795939999996</v>
      </c>
      <c r="M99" s="17">
        <v>1.0986288099999999</v>
      </c>
      <c r="N99" s="17">
        <v>0.91628116240000002</v>
      </c>
      <c r="O99" s="17">
        <v>0.79328553089999998</v>
      </c>
      <c r="P99" s="17">
        <v>1.1164185900000001</v>
      </c>
      <c r="Q99" s="17">
        <v>0.77452621239999997</v>
      </c>
      <c r="R99" s="17">
        <v>0.87668988299999995</v>
      </c>
      <c r="S99" s="17">
        <v>1.038419234</v>
      </c>
      <c r="T99" s="17">
        <v>0.74080301439999996</v>
      </c>
      <c r="U99" s="17">
        <v>0.62757100750000006</v>
      </c>
      <c r="V99" s="17">
        <v>0.74256227450000001</v>
      </c>
      <c r="W99" s="17">
        <v>0.74068841969999999</v>
      </c>
      <c r="X99" s="17">
        <v>1.8063957509999999</v>
      </c>
      <c r="Y99" s="17">
        <v>0.85664687220000002</v>
      </c>
      <c r="Z99" s="17">
        <v>1.0123764239999999</v>
      </c>
      <c r="AA99" s="17">
        <v>1.131947875</v>
      </c>
      <c r="AB99" s="17">
        <v>0.69608065620000004</v>
      </c>
      <c r="AC99" s="17">
        <v>0.75272262570000004</v>
      </c>
      <c r="AD99" s="17">
        <v>1.007761372</v>
      </c>
      <c r="AE99" s="17">
        <v>1.753850307</v>
      </c>
      <c r="AF99" s="17">
        <v>0.7902334916</v>
      </c>
      <c r="AG99" s="17">
        <v>1.3469336510000001</v>
      </c>
      <c r="AH99" s="17">
        <v>0.89378828639999996</v>
      </c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</row>
    <row r="100" spans="1:53" ht="15.75" customHeight="1" x14ac:dyDescent="0.2">
      <c r="A100" s="14">
        <v>44207</v>
      </c>
      <c r="B100" s="15">
        <v>42</v>
      </c>
      <c r="C100" s="16">
        <f t="shared" si="2"/>
        <v>0.93883249679333325</v>
      </c>
      <c r="D100" s="16">
        <f t="shared" si="3"/>
        <v>-6.1167503206666751E-2</v>
      </c>
      <c r="E100" s="17">
        <v>1.0448109999999999</v>
      </c>
      <c r="F100" s="17">
        <v>0.82158200000000003</v>
      </c>
      <c r="G100" s="17">
        <v>0.93606199999999995</v>
      </c>
      <c r="H100" s="17">
        <v>0.71332099999999998</v>
      </c>
      <c r="I100" s="17">
        <v>0.81912643689999998</v>
      </c>
      <c r="J100" s="17">
        <v>0.9939013578</v>
      </c>
      <c r="K100" s="17">
        <v>1.186866948</v>
      </c>
      <c r="L100" s="17">
        <v>0.81390995180000003</v>
      </c>
      <c r="M100" s="17">
        <v>0.98470309609999995</v>
      </c>
      <c r="N100" s="17">
        <v>0.87150362189999997</v>
      </c>
      <c r="O100" s="17">
        <v>0.95036193089999998</v>
      </c>
      <c r="P100" s="17">
        <v>0.95893821099999998</v>
      </c>
      <c r="Q100" s="17">
        <v>1.0264082969999999</v>
      </c>
      <c r="R100" s="17">
        <v>0.84571245260000005</v>
      </c>
      <c r="S100" s="17">
        <v>1.464737822</v>
      </c>
      <c r="T100" s="17">
        <v>0.7437338</v>
      </c>
      <c r="U100" s="17">
        <v>0.67576609269999999</v>
      </c>
      <c r="V100" s="17">
        <v>0.73287593669999995</v>
      </c>
      <c r="W100" s="17">
        <v>0.87921434440000001</v>
      </c>
      <c r="X100" s="17">
        <v>1.175527682</v>
      </c>
      <c r="Y100" s="17">
        <v>0.81056911279999999</v>
      </c>
      <c r="Z100" s="17">
        <v>1.0144018720000001</v>
      </c>
      <c r="AA100" s="17">
        <v>1.100271464</v>
      </c>
      <c r="AB100" s="17">
        <v>0.71143977359999999</v>
      </c>
      <c r="AC100" s="17">
        <v>0.61634502459999996</v>
      </c>
      <c r="AD100" s="17">
        <v>0.92133529540000003</v>
      </c>
      <c r="AE100" s="17">
        <v>0.96925928350000001</v>
      </c>
      <c r="AF100" s="17">
        <v>0.89229918600000002</v>
      </c>
      <c r="AG100" s="17">
        <v>1.5279560889999999</v>
      </c>
      <c r="AH100" s="17">
        <v>0.96203382110000002</v>
      </c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</row>
    <row r="101" spans="1:53" ht="15.75" customHeight="1" x14ac:dyDescent="0.2">
      <c r="A101" s="14">
        <v>44208</v>
      </c>
      <c r="B101" s="15">
        <v>43</v>
      </c>
      <c r="C101" s="16">
        <f t="shared" si="2"/>
        <v>0.9417276273733336</v>
      </c>
      <c r="D101" s="16">
        <f t="shared" si="3"/>
        <v>-5.8272372626666402E-2</v>
      </c>
      <c r="E101" s="17">
        <v>1.1258589999999999</v>
      </c>
      <c r="F101" s="17">
        <v>0.66280600000000001</v>
      </c>
      <c r="G101" s="17">
        <v>0.63767399999999996</v>
      </c>
      <c r="H101" s="17">
        <v>0.65185899999999997</v>
      </c>
      <c r="I101" s="17">
        <v>0.79489395620000003</v>
      </c>
      <c r="J101" s="17">
        <v>1.020341468</v>
      </c>
      <c r="K101" s="17">
        <v>0.95400343539999999</v>
      </c>
      <c r="L101" s="17">
        <v>1.4686133669999999</v>
      </c>
      <c r="M101" s="17">
        <v>0.83723718059999996</v>
      </c>
      <c r="N101" s="17">
        <v>1.0554355529999999</v>
      </c>
      <c r="O101" s="17">
        <v>0.63598945640000004</v>
      </c>
      <c r="P101" s="17">
        <v>0.93655445339999999</v>
      </c>
      <c r="Q101" s="17">
        <v>1.160551441</v>
      </c>
      <c r="R101" s="17">
        <v>0.98059995680000001</v>
      </c>
      <c r="S101" s="17">
        <v>1.0998192499999999</v>
      </c>
      <c r="T101" s="17">
        <v>0.75026239760000002</v>
      </c>
      <c r="U101" s="17">
        <v>0.58437886969999997</v>
      </c>
      <c r="V101" s="17">
        <v>1.091815325</v>
      </c>
      <c r="W101" s="17">
        <v>0.6722020689</v>
      </c>
      <c r="X101" s="17">
        <v>1.1285372069999999</v>
      </c>
      <c r="Y101" s="17">
        <v>1.472519176</v>
      </c>
      <c r="Z101" s="17">
        <v>1.0859900790000001</v>
      </c>
      <c r="AA101" s="17">
        <v>0.96250936679999999</v>
      </c>
      <c r="AB101" s="17">
        <v>0.58055225659999998</v>
      </c>
      <c r="AC101" s="17">
        <v>0.79614280309999996</v>
      </c>
      <c r="AD101" s="17">
        <v>0.81111813610000005</v>
      </c>
      <c r="AE101" s="17">
        <v>1.4012296989999999</v>
      </c>
      <c r="AF101" s="17">
        <v>1.1321719130000001</v>
      </c>
      <c r="AG101" s="17">
        <v>0.9067129344</v>
      </c>
      <c r="AH101" s="17">
        <v>0.85344907120000002</v>
      </c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</row>
    <row r="102" spans="1:53" ht="15.75" customHeight="1" x14ac:dyDescent="0.2">
      <c r="A102" s="14">
        <v>44209</v>
      </c>
      <c r="B102" s="15">
        <v>44</v>
      </c>
      <c r="C102" s="16">
        <f t="shared" si="2"/>
        <v>0.9246649601500001</v>
      </c>
      <c r="D102" s="16">
        <f t="shared" si="3"/>
        <v>-7.5335039849999896E-2</v>
      </c>
      <c r="E102" s="33">
        <v>0.80086400000000002</v>
      </c>
      <c r="F102" s="33">
        <v>0.91267500000000001</v>
      </c>
      <c r="G102" s="33">
        <v>0.50835699999999995</v>
      </c>
      <c r="H102" s="33">
        <v>0.628363</v>
      </c>
      <c r="I102" s="33">
        <v>1.0168623050000001</v>
      </c>
      <c r="J102" s="33">
        <v>0.90820194399999998</v>
      </c>
      <c r="K102" s="33">
        <v>0.91717078320000001</v>
      </c>
      <c r="L102" s="33">
        <v>0.76218935350000006</v>
      </c>
      <c r="M102" s="33">
        <v>0.71877010529999996</v>
      </c>
      <c r="N102" s="33">
        <v>3.2832461400000001</v>
      </c>
      <c r="O102" s="33">
        <v>1.3023962769999999</v>
      </c>
      <c r="P102" s="33">
        <v>0.90126347549999997</v>
      </c>
      <c r="Q102" s="33">
        <v>0.953539264</v>
      </c>
      <c r="R102" s="33">
        <v>0.68760242250000003</v>
      </c>
      <c r="S102" s="33">
        <v>1.0960434480000001</v>
      </c>
      <c r="T102" s="33">
        <v>0.64821542470000004</v>
      </c>
      <c r="U102" s="33">
        <v>0.52898713350000004</v>
      </c>
      <c r="V102" s="33">
        <v>0.69552342850000004</v>
      </c>
      <c r="W102" s="33">
        <v>0.44881491540000001</v>
      </c>
      <c r="X102" s="33">
        <v>1.148351345</v>
      </c>
      <c r="Y102" s="33">
        <v>0.7382904964</v>
      </c>
      <c r="Z102" s="33">
        <v>1.0564817900000001</v>
      </c>
      <c r="AA102" s="33">
        <v>0.92380903550000004</v>
      </c>
      <c r="AB102" s="33">
        <v>0.98563219219999998</v>
      </c>
      <c r="AC102" s="33">
        <v>0.65213838820000003</v>
      </c>
      <c r="AD102" s="33">
        <v>0.6749661804</v>
      </c>
      <c r="AE102" s="33">
        <v>1.0485097050000001</v>
      </c>
      <c r="AF102" s="33">
        <v>0.81148807840000003</v>
      </c>
      <c r="AG102" s="33">
        <v>1.3944356760000001</v>
      </c>
      <c r="AH102" s="33">
        <v>0.58676049730000002</v>
      </c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</row>
    <row r="103" spans="1:53" ht="15.75" customHeight="1" x14ac:dyDescent="0.2">
      <c r="A103" s="14">
        <v>44210</v>
      </c>
      <c r="B103" s="15">
        <v>45</v>
      </c>
      <c r="C103" s="16">
        <f t="shared" si="2"/>
        <v>1.0904907429433335</v>
      </c>
      <c r="D103" s="16">
        <f t="shared" si="3"/>
        <v>9.049074294333348E-2</v>
      </c>
      <c r="E103" s="17">
        <v>1.1052649999999999</v>
      </c>
      <c r="F103" s="17">
        <v>0.84477999999999998</v>
      </c>
      <c r="G103" s="17">
        <v>0.93373799999999996</v>
      </c>
      <c r="H103" s="17">
        <v>0.63959900000000003</v>
      </c>
      <c r="I103" s="17">
        <v>0.80150011870000004</v>
      </c>
      <c r="J103" s="17">
        <v>1.3030190930000001</v>
      </c>
      <c r="K103" s="17">
        <v>1.0576408209999999</v>
      </c>
      <c r="L103" s="17">
        <v>0.84285738700000001</v>
      </c>
      <c r="M103" s="17">
        <v>1.2268098549999999</v>
      </c>
      <c r="N103" s="17">
        <v>1.9762582449999999</v>
      </c>
      <c r="O103" s="17">
        <v>1.2727853469999999</v>
      </c>
      <c r="P103" s="17">
        <v>1.3608755379999999</v>
      </c>
      <c r="Q103" s="17">
        <v>1.194797551</v>
      </c>
      <c r="R103" s="17">
        <v>1.218035236</v>
      </c>
      <c r="S103" s="17">
        <v>1.234230723</v>
      </c>
      <c r="T103" s="17">
        <v>0.94702712050000004</v>
      </c>
      <c r="U103" s="17">
        <v>0.6519198491</v>
      </c>
      <c r="V103" s="17">
        <v>0.66591474289999997</v>
      </c>
      <c r="W103" s="17">
        <v>0.65181012439999997</v>
      </c>
      <c r="X103" s="17">
        <v>2.0882235480000002</v>
      </c>
      <c r="Y103" s="17">
        <v>0.97635575939999997</v>
      </c>
      <c r="Z103" s="17">
        <v>1.2504601049999999</v>
      </c>
      <c r="AA103" s="17">
        <v>0.93808240129999998</v>
      </c>
      <c r="AB103" s="17">
        <v>1.134498829</v>
      </c>
      <c r="AC103" s="17">
        <v>0.8534787761</v>
      </c>
      <c r="AD103" s="17">
        <v>0.99814764909999998</v>
      </c>
      <c r="AE103" s="17">
        <v>1.132198525</v>
      </c>
      <c r="AF103" s="17">
        <v>1.5635931329999999</v>
      </c>
      <c r="AG103" s="17">
        <v>1.0103816830000001</v>
      </c>
      <c r="AH103" s="17">
        <v>0.84043812780000005</v>
      </c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</row>
    <row r="104" spans="1:53" ht="15.75" customHeight="1" x14ac:dyDescent="0.2">
      <c r="A104" s="14">
        <v>44211</v>
      </c>
      <c r="B104" s="15">
        <v>46</v>
      </c>
      <c r="C104" s="16">
        <f t="shared" si="2"/>
        <v>1.1554745946600002</v>
      </c>
      <c r="D104" s="16">
        <f t="shared" si="3"/>
        <v>0.15547459466000024</v>
      </c>
      <c r="E104" s="17">
        <v>1.355396</v>
      </c>
      <c r="F104" s="17">
        <v>0.97965500000000005</v>
      </c>
      <c r="G104" s="17">
        <v>1.027744</v>
      </c>
      <c r="H104" s="17">
        <v>0.79114300000000004</v>
      </c>
      <c r="I104" s="17">
        <v>1.0692116709999999</v>
      </c>
      <c r="J104" s="17">
        <v>0.95689529159999998</v>
      </c>
      <c r="K104" s="17">
        <v>1.4335676260000001</v>
      </c>
      <c r="L104" s="17">
        <v>1.576291015</v>
      </c>
      <c r="M104" s="17">
        <v>1.3025501390000001</v>
      </c>
      <c r="N104" s="17">
        <v>1.3301573149999999</v>
      </c>
      <c r="O104" s="17">
        <v>0.83213466250000001</v>
      </c>
      <c r="P104" s="17">
        <v>1.035271075</v>
      </c>
      <c r="Q104" s="17">
        <v>1.794295601</v>
      </c>
      <c r="R104" s="17">
        <v>1.193790903</v>
      </c>
      <c r="S104" s="17">
        <v>1.107956682</v>
      </c>
      <c r="T104" s="17">
        <v>1.0244683379999999</v>
      </c>
      <c r="U104" s="17">
        <v>1.0185951390000001</v>
      </c>
      <c r="V104" s="17">
        <v>0.86702805810000005</v>
      </c>
      <c r="W104" s="17">
        <v>0.58145529760000003</v>
      </c>
      <c r="X104" s="17">
        <v>1.483323451</v>
      </c>
      <c r="Y104" s="17">
        <v>1.1817570449999999</v>
      </c>
      <c r="Z104" s="17">
        <v>1.3825587880000001</v>
      </c>
      <c r="AA104" s="17">
        <v>1.1789293780000001</v>
      </c>
      <c r="AB104" s="17">
        <v>1.3399976650000001</v>
      </c>
      <c r="AC104" s="17">
        <v>1.1663516730000001</v>
      </c>
      <c r="AD104" s="17">
        <v>1.2911486000000001</v>
      </c>
      <c r="AE104" s="17">
        <v>0.97442733299999995</v>
      </c>
      <c r="AF104" s="17">
        <v>1.0622196500000001</v>
      </c>
      <c r="AG104" s="17">
        <v>1.01433018</v>
      </c>
      <c r="AH104" s="17">
        <v>1.3115872630000001</v>
      </c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</row>
    <row r="105" spans="1:53" ht="15.75" customHeight="1" x14ac:dyDescent="0.2">
      <c r="A105" s="14">
        <v>44215</v>
      </c>
      <c r="B105" s="15">
        <v>47</v>
      </c>
      <c r="C105" s="16">
        <f t="shared" si="2"/>
        <v>1.0836873607133335</v>
      </c>
      <c r="D105" s="16">
        <f t="shared" si="3"/>
        <v>8.3687360713333492E-2</v>
      </c>
      <c r="E105" s="17">
        <v>1.489946</v>
      </c>
      <c r="F105" s="17">
        <v>1.443678</v>
      </c>
      <c r="G105" s="17">
        <v>0.78213699999999997</v>
      </c>
      <c r="H105" s="17">
        <v>0.64339599999999997</v>
      </c>
      <c r="I105" s="17">
        <v>0.76108020310000002</v>
      </c>
      <c r="J105" s="17">
        <v>0.89432852220000003</v>
      </c>
      <c r="K105" s="17">
        <v>1.367134643</v>
      </c>
      <c r="L105" s="17">
        <v>1.158579697</v>
      </c>
      <c r="M105" s="17">
        <v>0.89010849020000005</v>
      </c>
      <c r="N105" s="17">
        <v>0.94331969429999996</v>
      </c>
      <c r="O105" s="17">
        <v>0.91567032930000003</v>
      </c>
      <c r="P105" s="17">
        <v>1.228836915</v>
      </c>
      <c r="Q105" s="17">
        <v>1.2770554009999999</v>
      </c>
      <c r="R105" s="17">
        <v>1.1067124100000001</v>
      </c>
      <c r="S105" s="17">
        <v>0.91942527480000003</v>
      </c>
      <c r="T105" s="17">
        <v>0.98362547519999999</v>
      </c>
      <c r="U105" s="17">
        <v>1.0385225789999999</v>
      </c>
      <c r="V105" s="17">
        <v>0.78853360660000005</v>
      </c>
      <c r="W105" s="17">
        <v>0.62564727009999999</v>
      </c>
      <c r="X105" s="17">
        <v>1.7723375180000001</v>
      </c>
      <c r="Y105" s="17">
        <v>2.057760858</v>
      </c>
      <c r="Z105" s="17">
        <v>0.97414264859999999</v>
      </c>
      <c r="AA105" s="17">
        <v>1.3958361509999999</v>
      </c>
      <c r="AB105" s="17">
        <v>1.1307317889999999</v>
      </c>
      <c r="AC105" s="17">
        <v>0.74702880770000002</v>
      </c>
      <c r="AD105" s="17">
        <v>1.149034857</v>
      </c>
      <c r="AE105" s="17">
        <v>1.1618413510000001</v>
      </c>
      <c r="AF105" s="17">
        <v>1.1856069039999999</v>
      </c>
      <c r="AG105" s="17">
        <v>0.79772702650000005</v>
      </c>
      <c r="AH105" s="17">
        <v>0.88083539980000003</v>
      </c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</row>
    <row r="106" spans="1:53" ht="15.75" customHeight="1" x14ac:dyDescent="0.2">
      <c r="A106" s="14">
        <v>44216</v>
      </c>
      <c r="B106" s="15">
        <v>48</v>
      </c>
      <c r="C106" s="16">
        <f t="shared" si="2"/>
        <v>1.0342516796633332</v>
      </c>
      <c r="D106" s="16">
        <f t="shared" si="3"/>
        <v>3.4251679663333201E-2</v>
      </c>
      <c r="E106" s="17">
        <v>1.020162</v>
      </c>
      <c r="F106" s="17">
        <v>1.014856</v>
      </c>
      <c r="G106" s="17">
        <v>0.99653599999999998</v>
      </c>
      <c r="H106" s="17">
        <v>0.739541</v>
      </c>
      <c r="I106" s="17">
        <v>0.80618003449999998</v>
      </c>
      <c r="J106" s="17">
        <v>0.81592636200000002</v>
      </c>
      <c r="K106" s="17">
        <v>0.78135828090000004</v>
      </c>
      <c r="L106" s="17">
        <v>0.87715361280000004</v>
      </c>
      <c r="M106" s="17">
        <v>0.82170896829999995</v>
      </c>
      <c r="N106" s="17">
        <v>0.7595129317</v>
      </c>
      <c r="O106" s="17">
        <v>0.94972394199999999</v>
      </c>
      <c r="P106" s="17">
        <v>0.92796126219999997</v>
      </c>
      <c r="Q106" s="17">
        <v>1.0315438619999999</v>
      </c>
      <c r="R106" s="17">
        <v>1.3545690589999999</v>
      </c>
      <c r="S106" s="17">
        <v>1.20506556</v>
      </c>
      <c r="T106" s="17">
        <v>1.2190822480000001</v>
      </c>
      <c r="U106" s="17">
        <v>0.73934712700000005</v>
      </c>
      <c r="V106" s="17">
        <v>1.0025036650000001</v>
      </c>
      <c r="W106" s="17">
        <v>0.50938155650000005</v>
      </c>
      <c r="X106" s="17">
        <v>1.407169686</v>
      </c>
      <c r="Y106" s="17">
        <v>1.465876516</v>
      </c>
      <c r="Z106" s="17">
        <v>0.94251838779999997</v>
      </c>
      <c r="AA106" s="17">
        <v>1.9006378150000001</v>
      </c>
      <c r="AB106" s="17">
        <v>1.349722308</v>
      </c>
      <c r="AC106" s="17">
        <v>0.93529341830000001</v>
      </c>
      <c r="AD106" s="17">
        <v>1.038119308</v>
      </c>
      <c r="AE106" s="17">
        <v>1.229856265</v>
      </c>
      <c r="AF106" s="17">
        <v>1.5379022419999999</v>
      </c>
      <c r="AG106" s="17">
        <v>0.78020311890000005</v>
      </c>
      <c r="AH106" s="17">
        <v>0.86813785300000001</v>
      </c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</row>
    <row r="107" spans="1:53" ht="15.75" customHeight="1" x14ac:dyDescent="0.2">
      <c r="A107" s="14">
        <v>44217</v>
      </c>
      <c r="B107" s="15">
        <v>49</v>
      </c>
      <c r="C107" s="16">
        <f t="shared" si="2"/>
        <v>1.0084196158200003</v>
      </c>
      <c r="D107" s="16">
        <f t="shared" si="3"/>
        <v>8.4196158200002813E-3</v>
      </c>
      <c r="E107" s="17">
        <v>1.026267</v>
      </c>
      <c r="F107" s="17">
        <v>0.90691900000000003</v>
      </c>
      <c r="G107" s="17">
        <v>0.79767500000000002</v>
      </c>
      <c r="H107" s="17">
        <v>0.85445700000000002</v>
      </c>
      <c r="I107" s="17">
        <v>0.62900014550000005</v>
      </c>
      <c r="J107" s="17">
        <v>0.9710246428</v>
      </c>
      <c r="K107" s="17">
        <v>0.82854832580000004</v>
      </c>
      <c r="L107" s="17">
        <v>0.81065324459999999</v>
      </c>
      <c r="M107" s="17">
        <v>0.90662813590000002</v>
      </c>
      <c r="N107" s="17">
        <v>2.3063955539999998</v>
      </c>
      <c r="O107" s="17">
        <v>2.174561733</v>
      </c>
      <c r="P107" s="17">
        <v>0.92564402160000003</v>
      </c>
      <c r="Q107" s="17">
        <v>0.86332965490000002</v>
      </c>
      <c r="R107" s="17">
        <v>0.88903494699999996</v>
      </c>
      <c r="S107" s="17">
        <v>0.98221783039999999</v>
      </c>
      <c r="T107" s="17">
        <v>0.99229617309999996</v>
      </c>
      <c r="U107" s="17">
        <v>0.6375667357</v>
      </c>
      <c r="V107" s="17">
        <v>0.69162222849999999</v>
      </c>
      <c r="W107" s="17">
        <v>0.58231883929999995</v>
      </c>
      <c r="X107" s="17">
        <v>1.1996718449999999</v>
      </c>
      <c r="Y107" s="17">
        <v>0.77007910369999999</v>
      </c>
      <c r="Z107" s="17">
        <v>1.185749478</v>
      </c>
      <c r="AA107" s="17">
        <v>1.332125896</v>
      </c>
      <c r="AB107" s="17">
        <v>1.983135527</v>
      </c>
      <c r="AC107" s="17">
        <v>0.80320591770000005</v>
      </c>
      <c r="AD107" s="17">
        <v>1.2819871389999999</v>
      </c>
      <c r="AE107" s="17">
        <v>0.83982964510000002</v>
      </c>
      <c r="AF107" s="17">
        <v>0.79079996509999995</v>
      </c>
      <c r="AG107" s="17">
        <v>0.76587824550000005</v>
      </c>
      <c r="AH107" s="17">
        <v>0.52396550040000001</v>
      </c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</row>
    <row r="108" spans="1:53" ht="15.75" customHeight="1" x14ac:dyDescent="0.2">
      <c r="A108" s="14">
        <v>44218</v>
      </c>
      <c r="B108" s="15">
        <v>50</v>
      </c>
      <c r="C108" s="16">
        <f t="shared" si="2"/>
        <v>1.0794571852200001</v>
      </c>
      <c r="D108" s="16">
        <f t="shared" si="3"/>
        <v>7.9457185220000115E-2</v>
      </c>
      <c r="E108" s="17">
        <v>0.89680800000000005</v>
      </c>
      <c r="F108" s="17">
        <v>0.73319999999999996</v>
      </c>
      <c r="G108" s="17">
        <v>0.671875</v>
      </c>
      <c r="H108" s="17">
        <v>0.81142400000000003</v>
      </c>
      <c r="I108" s="17">
        <v>0.65342086710000002</v>
      </c>
      <c r="J108" s="17">
        <v>0.72955144439999997</v>
      </c>
      <c r="K108" s="17">
        <v>0.69346464370000005</v>
      </c>
      <c r="L108" s="17">
        <v>0.61747078320000004</v>
      </c>
      <c r="M108" s="17">
        <v>1.1736952940000001</v>
      </c>
      <c r="N108" s="17">
        <v>2.268629571</v>
      </c>
      <c r="O108" s="17">
        <v>6.4568227399999998</v>
      </c>
      <c r="P108" s="17">
        <v>1.1039478199999999</v>
      </c>
      <c r="Q108" s="17">
        <v>0.83232384240000001</v>
      </c>
      <c r="R108" s="17">
        <v>0.72964167859999995</v>
      </c>
      <c r="S108" s="17">
        <v>1.0247126660000001</v>
      </c>
      <c r="T108" s="17">
        <v>0.97367977900000002</v>
      </c>
      <c r="U108" s="17">
        <v>0.65929504640000003</v>
      </c>
      <c r="V108" s="17">
        <v>1.0358941580000001</v>
      </c>
      <c r="W108" s="17">
        <v>0.39352315809999999</v>
      </c>
      <c r="X108" s="17">
        <v>0.93749321559999998</v>
      </c>
      <c r="Y108" s="17">
        <v>0.78567917040000002</v>
      </c>
      <c r="Z108" s="17">
        <v>1.2128823520000001</v>
      </c>
      <c r="AA108" s="17">
        <v>1.094618165</v>
      </c>
      <c r="AB108" s="17">
        <v>0.86585555599999997</v>
      </c>
      <c r="AC108" s="17">
        <v>0.90744885949999998</v>
      </c>
      <c r="AD108" s="17">
        <v>0.88379074020000004</v>
      </c>
      <c r="AE108" s="17">
        <v>1.010183914</v>
      </c>
      <c r="AF108" s="17">
        <v>0.88764922570000004</v>
      </c>
      <c r="AG108" s="17">
        <v>0.63696513880000005</v>
      </c>
      <c r="AH108" s="17">
        <v>0.70176872749999997</v>
      </c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</row>
    <row r="109" spans="1:53" ht="15.75" customHeight="1" x14ac:dyDescent="0.2">
      <c r="A109" s="14">
        <v>44221</v>
      </c>
      <c r="B109" s="15">
        <v>51</v>
      </c>
      <c r="C109" s="16">
        <f t="shared" si="2"/>
        <v>1.1392656357866668</v>
      </c>
      <c r="D109" s="16">
        <f t="shared" si="3"/>
        <v>0.13926563578666684</v>
      </c>
      <c r="E109" s="17">
        <v>1.2799689999999999</v>
      </c>
      <c r="F109" s="17">
        <v>1.527606</v>
      </c>
      <c r="G109" s="17">
        <v>0.65896299999999997</v>
      </c>
      <c r="H109" s="17">
        <v>1.1173390000000001</v>
      </c>
      <c r="I109" s="17">
        <v>1.236816734</v>
      </c>
      <c r="J109" s="17">
        <v>0.71823040329999999</v>
      </c>
      <c r="K109" s="17">
        <v>0.78523443010000005</v>
      </c>
      <c r="L109" s="17">
        <v>0.86729870580000001</v>
      </c>
      <c r="M109" s="17">
        <v>1.5873964220000001</v>
      </c>
      <c r="N109" s="17">
        <v>1.639855361</v>
      </c>
      <c r="O109" s="17">
        <v>2.3216605019999998</v>
      </c>
      <c r="P109" s="17">
        <v>1.346446781</v>
      </c>
      <c r="Q109" s="17">
        <v>0.91466857189999995</v>
      </c>
      <c r="R109" s="17">
        <v>0.86879645650000004</v>
      </c>
      <c r="S109" s="17">
        <v>1.0812562590000001</v>
      </c>
      <c r="T109" s="17">
        <v>1.0698271020000001</v>
      </c>
      <c r="U109" s="17">
        <v>0.95289331249999998</v>
      </c>
      <c r="V109" s="17">
        <v>0.83528403979999999</v>
      </c>
      <c r="W109" s="17">
        <v>0.74761246410000004</v>
      </c>
      <c r="X109" s="17">
        <v>1.010777952</v>
      </c>
      <c r="Y109" s="17">
        <v>1.3993101349999999</v>
      </c>
      <c r="Z109" s="17">
        <v>1.084631967</v>
      </c>
      <c r="AA109" s="17">
        <v>1.464988467</v>
      </c>
      <c r="AB109" s="17">
        <v>0.89863356309999998</v>
      </c>
      <c r="AC109" s="17">
        <v>0.74693412680000004</v>
      </c>
      <c r="AD109" s="17">
        <v>0.85679006930000001</v>
      </c>
      <c r="AE109" s="17">
        <v>1.3854928280000001</v>
      </c>
      <c r="AF109" s="17">
        <v>2.3394616859999999</v>
      </c>
      <c r="AG109" s="17">
        <v>0.73889661920000005</v>
      </c>
      <c r="AH109" s="17">
        <v>0.69489711519999997</v>
      </c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</row>
    <row r="110" spans="1:53" ht="15.75" customHeight="1" x14ac:dyDescent="0.2">
      <c r="A110" s="14">
        <v>44222</v>
      </c>
      <c r="B110" s="15">
        <v>52</v>
      </c>
      <c r="C110" s="16">
        <f t="shared" si="2"/>
        <v>1.01574165728</v>
      </c>
      <c r="D110" s="16">
        <f t="shared" si="3"/>
        <v>1.5741657279999988E-2</v>
      </c>
      <c r="E110" s="17">
        <v>1.96546</v>
      </c>
      <c r="F110" s="17">
        <v>2.2163349999999999</v>
      </c>
      <c r="G110" s="17">
        <v>0.72316400000000003</v>
      </c>
      <c r="H110" s="17">
        <v>0.69750900000000005</v>
      </c>
      <c r="I110" s="17">
        <v>0.80774591579999999</v>
      </c>
      <c r="J110" s="17">
        <v>0.73114988150000004</v>
      </c>
      <c r="K110" s="17">
        <v>0.61979318289999996</v>
      </c>
      <c r="L110" s="17">
        <v>0.72074358620000001</v>
      </c>
      <c r="M110" s="17">
        <v>0.7377638111</v>
      </c>
      <c r="N110" s="17">
        <v>0.83320150500000001</v>
      </c>
      <c r="O110" s="17">
        <v>1.8141734810000001</v>
      </c>
      <c r="P110" s="17">
        <v>1.927283496</v>
      </c>
      <c r="Q110" s="17">
        <v>0.72771984970000003</v>
      </c>
      <c r="R110" s="17">
        <v>0.96593888539999995</v>
      </c>
      <c r="S110" s="17">
        <v>0.84134743759999997</v>
      </c>
      <c r="T110" s="17">
        <v>1.5867160950000001</v>
      </c>
      <c r="U110" s="17">
        <v>0.84385971989999997</v>
      </c>
      <c r="V110" s="17">
        <v>0.51062448549999995</v>
      </c>
      <c r="W110" s="17">
        <v>0.57665947250000005</v>
      </c>
      <c r="X110" s="17">
        <v>0.78666250790000003</v>
      </c>
      <c r="Y110" s="17">
        <v>1.0083722319999999</v>
      </c>
      <c r="Z110" s="17">
        <v>0.66604628789999998</v>
      </c>
      <c r="AA110" s="17">
        <v>0.91131934650000002</v>
      </c>
      <c r="AB110" s="17">
        <v>0.89340684709999996</v>
      </c>
      <c r="AC110" s="17">
        <v>0.71732409929999996</v>
      </c>
      <c r="AD110" s="17">
        <v>0.84352065050000002</v>
      </c>
      <c r="AE110" s="17">
        <v>2.3391238849999998</v>
      </c>
      <c r="AF110" s="17">
        <v>1.165374007</v>
      </c>
      <c r="AG110" s="17">
        <v>0.74505675439999997</v>
      </c>
      <c r="AH110" s="17">
        <v>0.54885429569999999</v>
      </c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</row>
    <row r="111" spans="1:53" ht="15.75" customHeight="1" x14ac:dyDescent="0.2">
      <c r="A111" s="14">
        <v>44223</v>
      </c>
      <c r="B111" s="15">
        <v>53</v>
      </c>
      <c r="C111" s="16">
        <f t="shared" si="2"/>
        <v>1.5219182839800001</v>
      </c>
      <c r="D111" s="16">
        <f t="shared" si="3"/>
        <v>0.52191828398000006</v>
      </c>
      <c r="E111" s="17">
        <v>3.0908419999999999</v>
      </c>
      <c r="F111" s="17">
        <v>1.443287</v>
      </c>
      <c r="G111" s="17">
        <v>1.1654800000000001</v>
      </c>
      <c r="H111" s="17">
        <v>0.99846800000000002</v>
      </c>
      <c r="I111" s="17">
        <v>1.320041488</v>
      </c>
      <c r="J111" s="17">
        <v>0.95072123129999997</v>
      </c>
      <c r="K111" s="17">
        <v>1.4033928579999999</v>
      </c>
      <c r="L111" s="17">
        <v>1.4798695909999999</v>
      </c>
      <c r="M111" s="17">
        <v>1.376604081</v>
      </c>
      <c r="N111" s="17">
        <v>1.3158036799999999</v>
      </c>
      <c r="O111" s="17">
        <v>2.0604514530000002</v>
      </c>
      <c r="P111" s="17">
        <v>1.9275005679999999</v>
      </c>
      <c r="Q111" s="17">
        <v>1.1329036960000001</v>
      </c>
      <c r="R111" s="17">
        <v>1.8150731959999999</v>
      </c>
      <c r="S111" s="17">
        <v>1.7623843130000001</v>
      </c>
      <c r="T111" s="17">
        <v>2.2547441730000002</v>
      </c>
      <c r="U111" s="17">
        <v>1.2415413689999999</v>
      </c>
      <c r="V111" s="17">
        <v>0.77707316410000005</v>
      </c>
      <c r="W111" s="17">
        <v>1.0970206300000001</v>
      </c>
      <c r="X111" s="17">
        <v>1.293127446</v>
      </c>
      <c r="Y111" s="17">
        <v>1.1903562889999999</v>
      </c>
      <c r="Z111" s="17">
        <v>1.168441566</v>
      </c>
      <c r="AA111" s="17">
        <v>1.6453366279999999</v>
      </c>
      <c r="AB111" s="17">
        <v>1.1453768049999999</v>
      </c>
      <c r="AC111" s="17">
        <v>1.7390811509999999</v>
      </c>
      <c r="AD111" s="17">
        <v>1.6309102609999999</v>
      </c>
      <c r="AE111" s="18">
        <v>2.2987684069999998</v>
      </c>
      <c r="AF111" s="17">
        <v>1.670962252</v>
      </c>
      <c r="AG111" s="17">
        <v>2.1698496359999999</v>
      </c>
      <c r="AH111" s="17">
        <v>1.092135587</v>
      </c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</row>
    <row r="112" spans="1:53" ht="15.75" customHeight="1" x14ac:dyDescent="0.2">
      <c r="A112" s="14">
        <v>44224</v>
      </c>
      <c r="B112" s="15">
        <v>54</v>
      </c>
      <c r="C112" s="16">
        <f t="shared" si="2"/>
        <v>1.1877925574166666</v>
      </c>
      <c r="D112" s="16">
        <f t="shared" si="3"/>
        <v>0.18779255741666656</v>
      </c>
      <c r="E112" s="17">
        <v>1.585582</v>
      </c>
      <c r="F112" s="17">
        <v>1.436234</v>
      </c>
      <c r="G112" s="17">
        <v>1.8737649999999999</v>
      </c>
      <c r="H112" s="17">
        <v>1.0110680000000001</v>
      </c>
      <c r="I112" s="17">
        <v>1.1105657</v>
      </c>
      <c r="J112" s="17">
        <v>0.76176509469999998</v>
      </c>
      <c r="K112" s="17">
        <v>1.002354194</v>
      </c>
      <c r="L112" s="17">
        <v>1.3699995300000001</v>
      </c>
      <c r="M112" s="17">
        <v>1.2503442520000001</v>
      </c>
      <c r="N112" s="17">
        <v>1.3020327540000001</v>
      </c>
      <c r="O112" s="17">
        <v>1.3713201150000001</v>
      </c>
      <c r="P112" s="17">
        <v>1.21348506</v>
      </c>
      <c r="Q112" s="17">
        <v>0.88564426380000005</v>
      </c>
      <c r="R112" s="17">
        <v>1.7943384179999999</v>
      </c>
      <c r="S112" s="17">
        <v>1.408573061</v>
      </c>
      <c r="T112" s="17">
        <v>1.584830221</v>
      </c>
      <c r="U112" s="17">
        <v>0.99194775319999995</v>
      </c>
      <c r="V112" s="17">
        <v>0.73690130890000005</v>
      </c>
      <c r="W112" s="17">
        <v>0.54479116790000004</v>
      </c>
      <c r="X112" s="17">
        <v>1.065240199</v>
      </c>
      <c r="Y112" s="17">
        <v>1.1557507149999999</v>
      </c>
      <c r="Z112" s="17">
        <v>0.93296903679999998</v>
      </c>
      <c r="AA112" s="17">
        <v>1.252578499</v>
      </c>
      <c r="AB112" s="17">
        <v>1.1755180240000001</v>
      </c>
      <c r="AC112" s="17">
        <v>1.3776968599999999</v>
      </c>
      <c r="AD112" s="17">
        <v>0.94697747210000005</v>
      </c>
      <c r="AE112" s="17">
        <v>1.4815708919999999</v>
      </c>
      <c r="AF112" s="17">
        <v>1.339596467</v>
      </c>
      <c r="AG112" s="17">
        <v>0.85602317240000003</v>
      </c>
      <c r="AH112" s="17">
        <v>0.8143134917</v>
      </c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</row>
    <row r="113" spans="1:53" ht="15.75" customHeight="1" x14ac:dyDescent="0.2">
      <c r="A113" s="14">
        <v>44225</v>
      </c>
      <c r="B113" s="15">
        <v>55</v>
      </c>
      <c r="C113" s="16">
        <f t="shared" si="2"/>
        <v>1.4118600742499996</v>
      </c>
      <c r="D113" s="16">
        <f t="shared" si="3"/>
        <v>0.4118600742499996</v>
      </c>
      <c r="E113" s="17">
        <v>1.6098140000000001</v>
      </c>
      <c r="F113" s="17">
        <v>1.255306</v>
      </c>
      <c r="G113" s="17">
        <v>1.365281</v>
      </c>
      <c r="H113" s="17">
        <v>1.2585</v>
      </c>
      <c r="I113" s="17">
        <v>1.463821174</v>
      </c>
      <c r="J113" s="17">
        <v>1.3730363000000001</v>
      </c>
      <c r="K113" s="17">
        <v>1.0706459290000001</v>
      </c>
      <c r="L113" s="17">
        <v>2.0950141879999999</v>
      </c>
      <c r="M113" s="17">
        <v>1.5531244559999999</v>
      </c>
      <c r="N113" s="17">
        <v>0.98590056579999996</v>
      </c>
      <c r="O113" s="17">
        <v>2.005992542</v>
      </c>
      <c r="P113" s="17">
        <v>3.0533661200000002</v>
      </c>
      <c r="Q113" s="17">
        <v>0.95298258940000002</v>
      </c>
      <c r="R113" s="17">
        <v>1.728473052</v>
      </c>
      <c r="S113" s="17">
        <v>1.1587681809999999</v>
      </c>
      <c r="T113" s="17">
        <v>1.3715876549999999</v>
      </c>
      <c r="U113" s="17">
        <v>1.1383195829999999</v>
      </c>
      <c r="V113" s="17">
        <v>0.6582831938</v>
      </c>
      <c r="W113" s="17">
        <v>0.71658465950000005</v>
      </c>
      <c r="X113" s="17">
        <v>1.136548331</v>
      </c>
      <c r="Y113" s="17">
        <v>1.043585244</v>
      </c>
      <c r="Z113" s="17">
        <v>1.0990671270000001</v>
      </c>
      <c r="AA113" s="17">
        <v>1.2680550150000001</v>
      </c>
      <c r="AB113" s="17">
        <v>1.5926495510000001</v>
      </c>
      <c r="AC113" s="17">
        <v>1.225113865</v>
      </c>
      <c r="AD113" s="17">
        <v>1.333027073</v>
      </c>
      <c r="AE113" s="17">
        <v>1.6192538540000001</v>
      </c>
      <c r="AF113" s="17">
        <v>2.6088890679999999</v>
      </c>
      <c r="AG113" s="17">
        <v>1.427785834</v>
      </c>
      <c r="AH113" s="17">
        <v>1.1870260770000001</v>
      </c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</row>
    <row r="114" spans="1:53" ht="15.75" customHeight="1" x14ac:dyDescent="0.2">
      <c r="A114" s="14"/>
      <c r="B114" s="15"/>
      <c r="C114" s="16" t="str">
        <f t="shared" si="2"/>
        <v/>
      </c>
      <c r="D114" s="16" t="str">
        <f t="shared" si="3"/>
        <v/>
      </c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</row>
    <row r="115" spans="1:53" ht="15.75" customHeight="1" x14ac:dyDescent="0.2">
      <c r="A115" s="14"/>
      <c r="B115" s="15"/>
      <c r="C115" s="16" t="str">
        <f t="shared" si="2"/>
        <v/>
      </c>
      <c r="D115" s="16" t="str">
        <f t="shared" si="3"/>
        <v/>
      </c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</row>
    <row r="116" spans="1:53" ht="15.75" customHeight="1" x14ac:dyDescent="0.2">
      <c r="A116" s="14"/>
      <c r="B116" s="15"/>
      <c r="C116" s="16" t="str">
        <f t="shared" si="2"/>
        <v/>
      </c>
      <c r="D116" s="16" t="str">
        <f t="shared" si="3"/>
        <v/>
      </c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</row>
    <row r="117" spans="1:53" ht="15.75" customHeight="1" x14ac:dyDescent="0.2">
      <c r="A117" s="14"/>
      <c r="B117" s="15"/>
      <c r="C117" s="16" t="str">
        <f t="shared" si="2"/>
        <v/>
      </c>
      <c r="D117" s="16" t="str">
        <f t="shared" si="3"/>
        <v/>
      </c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8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</row>
    <row r="118" spans="1:53" ht="15.75" customHeight="1" x14ac:dyDescent="0.2">
      <c r="A118" s="14"/>
      <c r="B118" s="15"/>
      <c r="C118" s="16" t="str">
        <f t="shared" si="2"/>
        <v/>
      </c>
      <c r="D118" s="16" t="str">
        <f t="shared" si="3"/>
        <v/>
      </c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</row>
    <row r="119" spans="1:53" ht="15.75" customHeight="1" x14ac:dyDescent="0.2">
      <c r="A119" s="14"/>
      <c r="B119" s="15"/>
      <c r="C119" s="16" t="str">
        <f t="shared" si="2"/>
        <v/>
      </c>
      <c r="D119" s="16" t="str">
        <f t="shared" si="3"/>
        <v/>
      </c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</row>
    <row r="120" spans="1:53" ht="15.75" customHeight="1" x14ac:dyDescent="0.2">
      <c r="A120" s="14"/>
      <c r="B120" s="15"/>
      <c r="C120" s="16" t="str">
        <f t="shared" si="2"/>
        <v/>
      </c>
      <c r="D120" s="16" t="str">
        <f t="shared" si="3"/>
        <v/>
      </c>
      <c r="E120" s="17"/>
      <c r="F120" s="17"/>
      <c r="G120" s="18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</row>
    <row r="121" spans="1:53" ht="15.75" customHeight="1" x14ac:dyDescent="0.2">
      <c r="A121" s="14"/>
      <c r="B121" s="15"/>
      <c r="C121" s="16" t="str">
        <f t="shared" si="2"/>
        <v/>
      </c>
      <c r="D121" s="16" t="str">
        <f t="shared" si="3"/>
        <v/>
      </c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8"/>
      <c r="AG121" s="17"/>
      <c r="AH121" s="17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</row>
    <row r="122" spans="1:53" ht="15.75" customHeight="1" x14ac:dyDescent="0.2">
      <c r="A122" s="14"/>
      <c r="B122" s="15"/>
      <c r="C122" s="16" t="str">
        <f t="shared" si="2"/>
        <v/>
      </c>
      <c r="D122" s="16" t="str">
        <f t="shared" si="3"/>
        <v/>
      </c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</row>
    <row r="123" spans="1:53" ht="15.75" customHeight="1" x14ac:dyDescent="0.2">
      <c r="A123" s="14"/>
      <c r="B123" s="15"/>
      <c r="C123" s="16" t="str">
        <f t="shared" si="2"/>
        <v/>
      </c>
      <c r="D123" s="16" t="str">
        <f t="shared" si="3"/>
        <v/>
      </c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</row>
    <row r="124" spans="1:53" ht="15.75" customHeight="1" x14ac:dyDescent="0.2">
      <c r="A124" s="14"/>
      <c r="B124" s="15"/>
      <c r="C124" s="16" t="str">
        <f t="shared" si="2"/>
        <v/>
      </c>
      <c r="D124" s="16" t="str">
        <f t="shared" si="3"/>
        <v/>
      </c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</row>
    <row r="125" spans="1:53" ht="15.75" customHeight="1" x14ac:dyDescent="0.2">
      <c r="A125" s="14"/>
      <c r="B125" s="15"/>
      <c r="C125" s="16" t="str">
        <f t="shared" si="2"/>
        <v/>
      </c>
      <c r="D125" s="16" t="str">
        <f t="shared" si="3"/>
        <v/>
      </c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</row>
    <row r="126" spans="1:53" ht="15.75" customHeight="1" x14ac:dyDescent="0.2">
      <c r="A126" s="14"/>
      <c r="B126" s="15"/>
      <c r="C126" s="16" t="str">
        <f t="shared" si="2"/>
        <v/>
      </c>
      <c r="D126" s="16" t="str">
        <f t="shared" si="3"/>
        <v/>
      </c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8"/>
      <c r="AB126" s="17"/>
      <c r="AC126" s="17"/>
      <c r="AD126" s="17"/>
      <c r="AE126" s="17"/>
      <c r="AF126" s="17"/>
      <c r="AG126" s="17"/>
      <c r="AH126" s="17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</row>
    <row r="127" spans="1:53" ht="15.75" customHeight="1" x14ac:dyDescent="0.2">
      <c r="A127" s="14"/>
      <c r="B127" s="15"/>
      <c r="C127" s="16" t="str">
        <f t="shared" si="2"/>
        <v/>
      </c>
      <c r="D127" s="16" t="str">
        <f t="shared" si="3"/>
        <v/>
      </c>
      <c r="E127" s="17"/>
      <c r="F127" s="18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</row>
    <row r="128" spans="1:53" ht="15.75" customHeight="1" x14ac:dyDescent="0.2">
      <c r="A128" s="14"/>
      <c r="B128" s="15"/>
      <c r="C128" s="16" t="str">
        <f t="shared" si="2"/>
        <v/>
      </c>
      <c r="D128" s="16" t="str">
        <f t="shared" si="3"/>
        <v/>
      </c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</row>
    <row r="129" spans="1:53" ht="15.75" customHeight="1" x14ac:dyDescent="0.2">
      <c r="A129" s="14"/>
      <c r="B129" s="15"/>
      <c r="C129" s="16" t="str">
        <f t="shared" si="2"/>
        <v/>
      </c>
      <c r="D129" s="16" t="str">
        <f t="shared" si="3"/>
        <v/>
      </c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8"/>
      <c r="AF129" s="17"/>
      <c r="AG129" s="17"/>
      <c r="AH129" s="17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</row>
    <row r="130" spans="1:53" ht="15.75" customHeight="1" x14ac:dyDescent="0.2">
      <c r="A130" s="14"/>
      <c r="B130" s="15"/>
      <c r="C130" s="16" t="str">
        <f t="shared" si="2"/>
        <v/>
      </c>
      <c r="D130" s="16" t="str">
        <f t="shared" si="3"/>
        <v/>
      </c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8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</row>
    <row r="131" spans="1:53" ht="15.75" customHeight="1" x14ac:dyDescent="0.2">
      <c r="A131" s="14"/>
      <c r="B131" s="15"/>
      <c r="C131" s="16" t="str">
        <f t="shared" ref="C131:C194" si="4">IF(E131="","",AVERAGE(E131:BA131))</f>
        <v/>
      </c>
      <c r="D131" s="16" t="str">
        <f t="shared" si="3"/>
        <v/>
      </c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8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</row>
    <row r="132" spans="1:53" ht="15.75" customHeight="1" x14ac:dyDescent="0.2">
      <c r="A132" s="14"/>
      <c r="B132" s="15"/>
      <c r="C132" s="16" t="str">
        <f t="shared" si="4"/>
        <v/>
      </c>
      <c r="D132" s="16" t="str">
        <f t="shared" ref="D132:D195" si="5">IF(C132="","",C132-1)</f>
        <v/>
      </c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</row>
    <row r="133" spans="1:53" ht="15.75" customHeight="1" x14ac:dyDescent="0.2">
      <c r="A133" s="14"/>
      <c r="B133" s="15"/>
      <c r="C133" s="16" t="str">
        <f t="shared" si="4"/>
        <v/>
      </c>
      <c r="D133" s="16" t="str">
        <f t="shared" si="5"/>
        <v/>
      </c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</row>
    <row r="134" spans="1:53" ht="15.75" customHeight="1" x14ac:dyDescent="0.2">
      <c r="A134" s="14"/>
      <c r="B134" s="15"/>
      <c r="C134" s="16" t="str">
        <f t="shared" si="4"/>
        <v/>
      </c>
      <c r="D134" s="16" t="str">
        <f t="shared" si="5"/>
        <v/>
      </c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8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</row>
    <row r="135" spans="1:53" ht="15.75" customHeight="1" x14ac:dyDescent="0.2">
      <c r="A135" s="14"/>
      <c r="B135" s="15"/>
      <c r="C135" s="16" t="str">
        <f t="shared" si="4"/>
        <v/>
      </c>
      <c r="D135" s="16" t="str">
        <f t="shared" si="5"/>
        <v/>
      </c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8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8"/>
      <c r="AF135" s="17"/>
      <c r="AG135" s="17"/>
      <c r="AH135" s="17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</row>
    <row r="136" spans="1:53" ht="15.75" customHeight="1" x14ac:dyDescent="0.2">
      <c r="A136" s="14"/>
      <c r="B136" s="15"/>
      <c r="C136" s="16" t="str">
        <f t="shared" si="4"/>
        <v/>
      </c>
      <c r="D136" s="16" t="str">
        <f t="shared" si="5"/>
        <v/>
      </c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</row>
    <row r="137" spans="1:53" ht="15.75" customHeight="1" x14ac:dyDescent="0.2">
      <c r="A137" s="14"/>
      <c r="B137" s="15"/>
      <c r="C137" s="16" t="str">
        <f t="shared" si="4"/>
        <v/>
      </c>
      <c r="D137" s="16" t="str">
        <f t="shared" si="5"/>
        <v/>
      </c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</row>
    <row r="138" spans="1:53" ht="15.75" customHeight="1" x14ac:dyDescent="0.2">
      <c r="A138" s="14"/>
      <c r="B138" s="15"/>
      <c r="C138" s="16" t="str">
        <f t="shared" si="4"/>
        <v/>
      </c>
      <c r="D138" s="16" t="str">
        <f t="shared" si="5"/>
        <v/>
      </c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</row>
    <row r="139" spans="1:53" ht="15.75" customHeight="1" x14ac:dyDescent="0.2">
      <c r="A139" s="15"/>
      <c r="B139" s="15"/>
      <c r="C139" s="16" t="str">
        <f t="shared" si="4"/>
        <v/>
      </c>
      <c r="D139" s="16" t="str">
        <f t="shared" si="5"/>
        <v/>
      </c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</row>
    <row r="140" spans="1:53" ht="15.75" customHeight="1" x14ac:dyDescent="0.2">
      <c r="A140" s="15"/>
      <c r="B140" s="15"/>
      <c r="C140" s="16" t="str">
        <f t="shared" si="4"/>
        <v/>
      </c>
      <c r="D140" s="16" t="str">
        <f t="shared" si="5"/>
        <v/>
      </c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</row>
    <row r="141" spans="1:53" ht="15.75" customHeight="1" x14ac:dyDescent="0.2">
      <c r="A141" s="15"/>
      <c r="B141" s="15"/>
      <c r="C141" s="16" t="str">
        <f t="shared" si="4"/>
        <v/>
      </c>
      <c r="D141" s="16" t="str">
        <f t="shared" si="5"/>
        <v/>
      </c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</row>
    <row r="142" spans="1:53" ht="15.75" customHeight="1" x14ac:dyDescent="0.2">
      <c r="A142" s="15"/>
      <c r="B142" s="15"/>
      <c r="C142" s="16" t="str">
        <f t="shared" si="4"/>
        <v/>
      </c>
      <c r="D142" s="16" t="str">
        <f t="shared" si="5"/>
        <v/>
      </c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</row>
    <row r="143" spans="1:53" ht="15.75" customHeight="1" x14ac:dyDescent="0.2">
      <c r="A143" s="15"/>
      <c r="B143" s="15"/>
      <c r="C143" s="16" t="str">
        <f t="shared" si="4"/>
        <v/>
      </c>
      <c r="D143" s="16" t="str">
        <f t="shared" si="5"/>
        <v/>
      </c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</row>
    <row r="144" spans="1:53" ht="15.75" customHeight="1" x14ac:dyDescent="0.2">
      <c r="A144" s="15"/>
      <c r="B144" s="15"/>
      <c r="C144" s="16" t="str">
        <f t="shared" si="4"/>
        <v/>
      </c>
      <c r="D144" s="16" t="str">
        <f t="shared" si="5"/>
        <v/>
      </c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</row>
    <row r="145" spans="1:53" ht="15.75" customHeight="1" x14ac:dyDescent="0.2">
      <c r="A145" s="15"/>
      <c r="B145" s="15"/>
      <c r="C145" s="16" t="str">
        <f t="shared" si="4"/>
        <v/>
      </c>
      <c r="D145" s="16" t="str">
        <f t="shared" si="5"/>
        <v/>
      </c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</row>
    <row r="146" spans="1:53" ht="15.75" customHeight="1" x14ac:dyDescent="0.2">
      <c r="A146" s="15"/>
      <c r="B146" s="15"/>
      <c r="C146" s="16" t="str">
        <f t="shared" si="4"/>
        <v/>
      </c>
      <c r="D146" s="16" t="str">
        <f t="shared" si="5"/>
        <v/>
      </c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</row>
    <row r="147" spans="1:53" ht="15.75" customHeight="1" x14ac:dyDescent="0.2">
      <c r="A147" s="15"/>
      <c r="B147" s="15"/>
      <c r="C147" s="16" t="str">
        <f t="shared" si="4"/>
        <v/>
      </c>
      <c r="D147" s="16" t="str">
        <f t="shared" si="5"/>
        <v/>
      </c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</row>
    <row r="148" spans="1:53" ht="15.75" customHeight="1" x14ac:dyDescent="0.2">
      <c r="A148" s="15"/>
      <c r="B148" s="15"/>
      <c r="C148" s="16" t="str">
        <f t="shared" si="4"/>
        <v/>
      </c>
      <c r="D148" s="16" t="str">
        <f t="shared" si="5"/>
        <v/>
      </c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</row>
    <row r="149" spans="1:53" ht="15.75" customHeight="1" x14ac:dyDescent="0.2">
      <c r="A149" s="15"/>
      <c r="B149" s="15"/>
      <c r="C149" s="16" t="str">
        <f t="shared" si="4"/>
        <v/>
      </c>
      <c r="D149" s="16" t="str">
        <f t="shared" si="5"/>
        <v/>
      </c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</row>
    <row r="150" spans="1:53" ht="15.75" customHeight="1" x14ac:dyDescent="0.2">
      <c r="A150" s="15"/>
      <c r="B150" s="15"/>
      <c r="C150" s="16" t="str">
        <f t="shared" si="4"/>
        <v/>
      </c>
      <c r="D150" s="16" t="str">
        <f t="shared" si="5"/>
        <v/>
      </c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</row>
    <row r="151" spans="1:53" ht="15.75" customHeight="1" x14ac:dyDescent="0.2">
      <c r="A151" s="15"/>
      <c r="B151" s="15"/>
      <c r="C151" s="16" t="str">
        <f t="shared" si="4"/>
        <v/>
      </c>
      <c r="D151" s="16" t="str">
        <f t="shared" si="5"/>
        <v/>
      </c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</row>
    <row r="152" spans="1:53" ht="15.75" customHeight="1" x14ac:dyDescent="0.2">
      <c r="A152" s="15"/>
      <c r="B152" s="15"/>
      <c r="C152" s="16" t="str">
        <f t="shared" si="4"/>
        <v/>
      </c>
      <c r="D152" s="16" t="str">
        <f t="shared" si="5"/>
        <v/>
      </c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</row>
    <row r="153" spans="1:53" ht="15.75" customHeight="1" x14ac:dyDescent="0.2">
      <c r="A153" s="15"/>
      <c r="B153" s="15"/>
      <c r="C153" s="16" t="str">
        <f t="shared" si="4"/>
        <v/>
      </c>
      <c r="D153" s="16" t="str">
        <f t="shared" si="5"/>
        <v/>
      </c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</row>
    <row r="154" spans="1:53" ht="15.75" customHeight="1" x14ac:dyDescent="0.2">
      <c r="A154" s="15"/>
      <c r="B154" s="15"/>
      <c r="C154" s="16" t="str">
        <f t="shared" si="4"/>
        <v/>
      </c>
      <c r="D154" s="16" t="str">
        <f t="shared" si="5"/>
        <v/>
      </c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</row>
    <row r="155" spans="1:53" ht="15.75" customHeight="1" x14ac:dyDescent="0.2">
      <c r="A155" s="15"/>
      <c r="B155" s="15"/>
      <c r="C155" s="16" t="str">
        <f t="shared" si="4"/>
        <v/>
      </c>
      <c r="D155" s="16" t="str">
        <f t="shared" si="5"/>
        <v/>
      </c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</row>
    <row r="156" spans="1:53" ht="15.75" customHeight="1" x14ac:dyDescent="0.2">
      <c r="A156" s="15"/>
      <c r="B156" s="15"/>
      <c r="C156" s="16" t="str">
        <f t="shared" si="4"/>
        <v/>
      </c>
      <c r="D156" s="16" t="str">
        <f t="shared" si="5"/>
        <v/>
      </c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</row>
    <row r="157" spans="1:53" ht="15.75" customHeight="1" x14ac:dyDescent="0.2">
      <c r="A157" s="15"/>
      <c r="B157" s="15"/>
      <c r="C157" s="16" t="str">
        <f t="shared" si="4"/>
        <v/>
      </c>
      <c r="D157" s="16" t="str">
        <f t="shared" si="5"/>
        <v/>
      </c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</row>
    <row r="158" spans="1:53" ht="15.75" customHeight="1" x14ac:dyDescent="0.2">
      <c r="A158" s="15"/>
      <c r="B158" s="15"/>
      <c r="C158" s="16" t="str">
        <f t="shared" si="4"/>
        <v/>
      </c>
      <c r="D158" s="16" t="str">
        <f t="shared" si="5"/>
        <v/>
      </c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</row>
    <row r="159" spans="1:53" ht="15.75" customHeight="1" x14ac:dyDescent="0.2">
      <c r="A159" s="15"/>
      <c r="B159" s="15"/>
      <c r="C159" s="16" t="str">
        <f t="shared" si="4"/>
        <v/>
      </c>
      <c r="D159" s="16" t="str">
        <f t="shared" si="5"/>
        <v/>
      </c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</row>
    <row r="160" spans="1:53" ht="15.75" customHeight="1" x14ac:dyDescent="0.2">
      <c r="A160" s="15"/>
      <c r="B160" s="15"/>
      <c r="C160" s="16" t="str">
        <f t="shared" si="4"/>
        <v/>
      </c>
      <c r="D160" s="16" t="str">
        <f t="shared" si="5"/>
        <v/>
      </c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</row>
    <row r="161" spans="1:53" ht="15.75" customHeight="1" x14ac:dyDescent="0.2">
      <c r="A161" s="15"/>
      <c r="B161" s="15"/>
      <c r="C161" s="16" t="str">
        <f t="shared" si="4"/>
        <v/>
      </c>
      <c r="D161" s="16" t="str">
        <f t="shared" si="5"/>
        <v/>
      </c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</row>
    <row r="162" spans="1:53" ht="15.75" customHeight="1" x14ac:dyDescent="0.2">
      <c r="A162" s="15"/>
      <c r="B162" s="15"/>
      <c r="C162" s="16" t="str">
        <f t="shared" si="4"/>
        <v/>
      </c>
      <c r="D162" s="16" t="str">
        <f t="shared" si="5"/>
        <v/>
      </c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</row>
    <row r="163" spans="1:53" ht="15.75" customHeight="1" x14ac:dyDescent="0.2">
      <c r="A163" s="15"/>
      <c r="B163" s="15"/>
      <c r="C163" s="16" t="str">
        <f t="shared" si="4"/>
        <v/>
      </c>
      <c r="D163" s="16" t="str">
        <f t="shared" si="5"/>
        <v/>
      </c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</row>
    <row r="164" spans="1:53" ht="15.75" customHeight="1" x14ac:dyDescent="0.2">
      <c r="A164" s="15"/>
      <c r="B164" s="15"/>
      <c r="C164" s="16" t="str">
        <f t="shared" si="4"/>
        <v/>
      </c>
      <c r="D164" s="16" t="str">
        <f t="shared" si="5"/>
        <v/>
      </c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</row>
    <row r="165" spans="1:53" ht="15.75" customHeight="1" x14ac:dyDescent="0.2">
      <c r="A165" s="15"/>
      <c r="B165" s="15"/>
      <c r="C165" s="16" t="str">
        <f t="shared" si="4"/>
        <v/>
      </c>
      <c r="D165" s="16" t="str">
        <f t="shared" si="5"/>
        <v/>
      </c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</row>
    <row r="166" spans="1:53" ht="15.75" customHeight="1" x14ac:dyDescent="0.2">
      <c r="A166" s="15"/>
      <c r="B166" s="15"/>
      <c r="C166" s="16" t="str">
        <f t="shared" si="4"/>
        <v/>
      </c>
      <c r="D166" s="16" t="str">
        <f t="shared" si="5"/>
        <v/>
      </c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</row>
    <row r="167" spans="1:53" ht="15.75" customHeight="1" x14ac:dyDescent="0.2">
      <c r="A167" s="15"/>
      <c r="B167" s="15"/>
      <c r="C167" s="16" t="str">
        <f t="shared" si="4"/>
        <v/>
      </c>
      <c r="D167" s="16" t="str">
        <f t="shared" si="5"/>
        <v/>
      </c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</row>
    <row r="168" spans="1:53" ht="15.75" customHeight="1" x14ac:dyDescent="0.2">
      <c r="A168" s="15"/>
      <c r="B168" s="15"/>
      <c r="C168" s="16" t="str">
        <f t="shared" si="4"/>
        <v/>
      </c>
      <c r="D168" s="16" t="str">
        <f t="shared" si="5"/>
        <v/>
      </c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</row>
    <row r="169" spans="1:53" ht="15.75" customHeight="1" x14ac:dyDescent="0.2">
      <c r="A169" s="15"/>
      <c r="B169" s="15"/>
      <c r="C169" s="16" t="str">
        <f t="shared" si="4"/>
        <v/>
      </c>
      <c r="D169" s="16" t="str">
        <f t="shared" si="5"/>
        <v/>
      </c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</row>
    <row r="170" spans="1:53" ht="15.75" customHeight="1" x14ac:dyDescent="0.2">
      <c r="A170" s="15"/>
      <c r="B170" s="15"/>
      <c r="C170" s="16" t="str">
        <f t="shared" si="4"/>
        <v/>
      </c>
      <c r="D170" s="16" t="str">
        <f t="shared" si="5"/>
        <v/>
      </c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</row>
    <row r="171" spans="1:53" ht="15.75" customHeight="1" x14ac:dyDescent="0.2">
      <c r="A171" s="15"/>
      <c r="B171" s="15"/>
      <c r="C171" s="16" t="str">
        <f t="shared" si="4"/>
        <v/>
      </c>
      <c r="D171" s="16" t="str">
        <f t="shared" si="5"/>
        <v/>
      </c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</row>
    <row r="172" spans="1:53" ht="15.75" customHeight="1" x14ac:dyDescent="0.2">
      <c r="A172" s="15"/>
      <c r="B172" s="15"/>
      <c r="C172" s="16" t="str">
        <f t="shared" si="4"/>
        <v/>
      </c>
      <c r="D172" s="16" t="str">
        <f t="shared" si="5"/>
        <v/>
      </c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</row>
    <row r="173" spans="1:53" ht="15.75" customHeight="1" x14ac:dyDescent="0.2">
      <c r="A173" s="15"/>
      <c r="B173" s="15"/>
      <c r="C173" s="16" t="str">
        <f t="shared" si="4"/>
        <v/>
      </c>
      <c r="D173" s="16" t="str">
        <f t="shared" si="5"/>
        <v/>
      </c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</row>
    <row r="174" spans="1:53" ht="15.75" customHeight="1" x14ac:dyDescent="0.2">
      <c r="A174" s="15"/>
      <c r="B174" s="15"/>
      <c r="C174" s="16" t="str">
        <f t="shared" si="4"/>
        <v/>
      </c>
      <c r="D174" s="16" t="str">
        <f t="shared" si="5"/>
        <v/>
      </c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</row>
    <row r="175" spans="1:53" ht="15.75" customHeight="1" x14ac:dyDescent="0.2">
      <c r="A175" s="15"/>
      <c r="B175" s="15"/>
      <c r="C175" s="16" t="str">
        <f t="shared" si="4"/>
        <v/>
      </c>
      <c r="D175" s="16" t="str">
        <f t="shared" si="5"/>
        <v/>
      </c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</row>
    <row r="176" spans="1:53" ht="15.75" customHeight="1" x14ac:dyDescent="0.2">
      <c r="A176" s="15"/>
      <c r="B176" s="15"/>
      <c r="C176" s="16" t="str">
        <f t="shared" si="4"/>
        <v/>
      </c>
      <c r="D176" s="16" t="str">
        <f t="shared" si="5"/>
        <v/>
      </c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</row>
    <row r="177" spans="1:53" ht="15.75" customHeight="1" x14ac:dyDescent="0.2">
      <c r="A177" s="15"/>
      <c r="B177" s="15"/>
      <c r="C177" s="16" t="str">
        <f t="shared" si="4"/>
        <v/>
      </c>
      <c r="D177" s="16" t="str">
        <f t="shared" si="5"/>
        <v/>
      </c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</row>
    <row r="178" spans="1:53" ht="15.75" customHeight="1" x14ac:dyDescent="0.2">
      <c r="A178" s="15"/>
      <c r="B178" s="15"/>
      <c r="C178" s="16" t="str">
        <f t="shared" si="4"/>
        <v/>
      </c>
      <c r="D178" s="16" t="str">
        <f t="shared" si="5"/>
        <v/>
      </c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</row>
    <row r="179" spans="1:53" ht="15.75" customHeight="1" x14ac:dyDescent="0.2">
      <c r="A179" s="15"/>
      <c r="B179" s="15"/>
      <c r="C179" s="16" t="str">
        <f t="shared" si="4"/>
        <v/>
      </c>
      <c r="D179" s="16" t="str">
        <f t="shared" si="5"/>
        <v/>
      </c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</row>
    <row r="180" spans="1:53" ht="15.75" customHeight="1" x14ac:dyDescent="0.2">
      <c r="A180" s="15"/>
      <c r="B180" s="15"/>
      <c r="C180" s="16" t="str">
        <f t="shared" si="4"/>
        <v/>
      </c>
      <c r="D180" s="16" t="str">
        <f t="shared" si="5"/>
        <v/>
      </c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</row>
    <row r="181" spans="1:53" ht="15.75" customHeight="1" x14ac:dyDescent="0.2">
      <c r="A181" s="15"/>
      <c r="B181" s="15"/>
      <c r="C181" s="16" t="str">
        <f t="shared" si="4"/>
        <v/>
      </c>
      <c r="D181" s="16" t="str">
        <f t="shared" si="5"/>
        <v/>
      </c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</row>
    <row r="182" spans="1:53" ht="15.75" customHeight="1" x14ac:dyDescent="0.2">
      <c r="A182" s="15"/>
      <c r="B182" s="15"/>
      <c r="C182" s="16" t="str">
        <f t="shared" si="4"/>
        <v/>
      </c>
      <c r="D182" s="16" t="str">
        <f t="shared" si="5"/>
        <v/>
      </c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</row>
    <row r="183" spans="1:53" ht="15.75" customHeight="1" x14ac:dyDescent="0.2">
      <c r="A183" s="15"/>
      <c r="B183" s="15"/>
      <c r="C183" s="16" t="str">
        <f t="shared" si="4"/>
        <v/>
      </c>
      <c r="D183" s="16" t="str">
        <f t="shared" si="5"/>
        <v/>
      </c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</row>
    <row r="184" spans="1:53" ht="15.75" customHeight="1" x14ac:dyDescent="0.2">
      <c r="A184" s="15"/>
      <c r="B184" s="15"/>
      <c r="C184" s="16" t="str">
        <f t="shared" si="4"/>
        <v/>
      </c>
      <c r="D184" s="16" t="str">
        <f t="shared" si="5"/>
        <v/>
      </c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</row>
    <row r="185" spans="1:53" ht="15.75" customHeight="1" x14ac:dyDescent="0.2">
      <c r="A185" s="15"/>
      <c r="B185" s="15"/>
      <c r="C185" s="16" t="str">
        <f t="shared" si="4"/>
        <v/>
      </c>
      <c r="D185" s="16" t="str">
        <f t="shared" si="5"/>
        <v/>
      </c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</row>
    <row r="186" spans="1:53" ht="15.75" customHeight="1" x14ac:dyDescent="0.2">
      <c r="A186" s="15"/>
      <c r="B186" s="15"/>
      <c r="C186" s="16" t="str">
        <f t="shared" si="4"/>
        <v/>
      </c>
      <c r="D186" s="16" t="str">
        <f t="shared" si="5"/>
        <v/>
      </c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</row>
    <row r="187" spans="1:53" ht="15.75" customHeight="1" x14ac:dyDescent="0.2">
      <c r="A187" s="15"/>
      <c r="B187" s="15"/>
      <c r="C187" s="16" t="str">
        <f t="shared" si="4"/>
        <v/>
      </c>
      <c r="D187" s="16" t="str">
        <f t="shared" si="5"/>
        <v/>
      </c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</row>
    <row r="188" spans="1:53" ht="15.75" customHeight="1" x14ac:dyDescent="0.2">
      <c r="A188" s="15"/>
      <c r="B188" s="15"/>
      <c r="C188" s="16" t="str">
        <f t="shared" si="4"/>
        <v/>
      </c>
      <c r="D188" s="16" t="str">
        <f t="shared" si="5"/>
        <v/>
      </c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</row>
    <row r="189" spans="1:53" ht="15.75" customHeight="1" x14ac:dyDescent="0.2">
      <c r="A189" s="15"/>
      <c r="B189" s="15"/>
      <c r="C189" s="16" t="str">
        <f t="shared" si="4"/>
        <v/>
      </c>
      <c r="D189" s="16" t="str">
        <f t="shared" si="5"/>
        <v/>
      </c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</row>
    <row r="190" spans="1:53" ht="15.75" customHeight="1" x14ac:dyDescent="0.2">
      <c r="A190" s="15"/>
      <c r="B190" s="15"/>
      <c r="C190" s="16" t="str">
        <f t="shared" si="4"/>
        <v/>
      </c>
      <c r="D190" s="16" t="str">
        <f t="shared" si="5"/>
        <v/>
      </c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</row>
    <row r="191" spans="1:53" ht="15.75" customHeight="1" x14ac:dyDescent="0.2">
      <c r="A191" s="15"/>
      <c r="B191" s="15"/>
      <c r="C191" s="16" t="str">
        <f t="shared" si="4"/>
        <v/>
      </c>
      <c r="D191" s="16" t="str">
        <f t="shared" si="5"/>
        <v/>
      </c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</row>
    <row r="192" spans="1:53" ht="15.75" customHeight="1" x14ac:dyDescent="0.2">
      <c r="A192" s="15"/>
      <c r="B192" s="15"/>
      <c r="C192" s="16" t="str">
        <f t="shared" si="4"/>
        <v/>
      </c>
      <c r="D192" s="16" t="str">
        <f t="shared" si="5"/>
        <v/>
      </c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</row>
    <row r="193" spans="1:53" ht="15.75" customHeight="1" x14ac:dyDescent="0.2">
      <c r="A193" s="15"/>
      <c r="B193" s="15"/>
      <c r="C193" s="16" t="str">
        <f t="shared" si="4"/>
        <v/>
      </c>
      <c r="D193" s="16" t="str">
        <f t="shared" si="5"/>
        <v/>
      </c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</row>
    <row r="194" spans="1:53" ht="15.75" customHeight="1" x14ac:dyDescent="0.2">
      <c r="A194" s="15"/>
      <c r="B194" s="15"/>
      <c r="C194" s="16" t="str">
        <f t="shared" si="4"/>
        <v/>
      </c>
      <c r="D194" s="16" t="str">
        <f t="shared" si="5"/>
        <v/>
      </c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</row>
    <row r="195" spans="1:53" ht="15.75" customHeight="1" x14ac:dyDescent="0.2">
      <c r="A195" s="15"/>
      <c r="B195" s="15"/>
      <c r="C195" s="16" t="str">
        <f t="shared" ref="C195:C258" si="6">IF(E195="","",AVERAGE(E195:BA195))</f>
        <v/>
      </c>
      <c r="D195" s="16" t="str">
        <f t="shared" si="5"/>
        <v/>
      </c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</row>
    <row r="196" spans="1:53" ht="15.75" customHeight="1" x14ac:dyDescent="0.2">
      <c r="A196" s="15"/>
      <c r="B196" s="15"/>
      <c r="C196" s="16" t="str">
        <f t="shared" si="6"/>
        <v/>
      </c>
      <c r="D196" s="16" t="str">
        <f t="shared" ref="D196:D259" si="7">IF(C196="","",C196-1)</f>
        <v/>
      </c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</row>
    <row r="197" spans="1:53" ht="15.75" customHeight="1" x14ac:dyDescent="0.2">
      <c r="A197" s="15"/>
      <c r="B197" s="15"/>
      <c r="C197" s="16" t="str">
        <f t="shared" si="6"/>
        <v/>
      </c>
      <c r="D197" s="16" t="str">
        <f t="shared" si="7"/>
        <v/>
      </c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</row>
    <row r="198" spans="1:53" ht="15.75" customHeight="1" x14ac:dyDescent="0.2">
      <c r="A198" s="15"/>
      <c r="B198" s="15"/>
      <c r="C198" s="16" t="str">
        <f t="shared" si="6"/>
        <v/>
      </c>
      <c r="D198" s="16" t="str">
        <f t="shared" si="7"/>
        <v/>
      </c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</row>
    <row r="199" spans="1:53" ht="15.75" customHeight="1" x14ac:dyDescent="0.2">
      <c r="A199" s="15"/>
      <c r="B199" s="15"/>
      <c r="C199" s="16" t="str">
        <f t="shared" si="6"/>
        <v/>
      </c>
      <c r="D199" s="16" t="str">
        <f t="shared" si="7"/>
        <v/>
      </c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</row>
    <row r="200" spans="1:53" ht="15.75" customHeight="1" x14ac:dyDescent="0.2">
      <c r="A200" s="15"/>
      <c r="B200" s="15"/>
      <c r="C200" s="16" t="str">
        <f t="shared" si="6"/>
        <v/>
      </c>
      <c r="D200" s="16" t="str">
        <f t="shared" si="7"/>
        <v/>
      </c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</row>
    <row r="201" spans="1:53" ht="15.75" customHeight="1" x14ac:dyDescent="0.2">
      <c r="A201" s="15"/>
      <c r="B201" s="15"/>
      <c r="C201" s="16" t="str">
        <f t="shared" si="6"/>
        <v/>
      </c>
      <c r="D201" s="16" t="str">
        <f t="shared" si="7"/>
        <v/>
      </c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</row>
    <row r="202" spans="1:53" ht="15.75" customHeight="1" x14ac:dyDescent="0.2">
      <c r="A202" s="15"/>
      <c r="B202" s="15"/>
      <c r="C202" s="16" t="str">
        <f t="shared" si="6"/>
        <v/>
      </c>
      <c r="D202" s="16" t="str">
        <f t="shared" si="7"/>
        <v/>
      </c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</row>
    <row r="203" spans="1:53" ht="15.75" customHeight="1" x14ac:dyDescent="0.2">
      <c r="A203" s="15"/>
      <c r="B203" s="15"/>
      <c r="C203" s="16" t="str">
        <f t="shared" si="6"/>
        <v/>
      </c>
      <c r="D203" s="16" t="str">
        <f t="shared" si="7"/>
        <v/>
      </c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</row>
    <row r="204" spans="1:53" ht="15.75" customHeight="1" x14ac:dyDescent="0.2">
      <c r="A204" s="15"/>
      <c r="B204" s="15"/>
      <c r="C204" s="16" t="str">
        <f t="shared" si="6"/>
        <v/>
      </c>
      <c r="D204" s="16" t="str">
        <f t="shared" si="7"/>
        <v/>
      </c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</row>
    <row r="205" spans="1:53" ht="15.75" customHeight="1" x14ac:dyDescent="0.2">
      <c r="A205" s="15"/>
      <c r="B205" s="15"/>
      <c r="C205" s="16" t="str">
        <f t="shared" si="6"/>
        <v/>
      </c>
      <c r="D205" s="16" t="str">
        <f t="shared" si="7"/>
        <v/>
      </c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</row>
    <row r="206" spans="1:53" ht="15.75" customHeight="1" x14ac:dyDescent="0.2">
      <c r="A206" s="15"/>
      <c r="B206" s="15"/>
      <c r="C206" s="16" t="str">
        <f t="shared" si="6"/>
        <v/>
      </c>
      <c r="D206" s="16" t="str">
        <f t="shared" si="7"/>
        <v/>
      </c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</row>
    <row r="207" spans="1:53" ht="15.75" customHeight="1" x14ac:dyDescent="0.2">
      <c r="A207" s="15"/>
      <c r="B207" s="15"/>
      <c r="C207" s="16" t="str">
        <f t="shared" si="6"/>
        <v/>
      </c>
      <c r="D207" s="16" t="str">
        <f t="shared" si="7"/>
        <v/>
      </c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</row>
    <row r="208" spans="1:53" ht="15.75" customHeight="1" x14ac:dyDescent="0.2">
      <c r="A208" s="15"/>
      <c r="B208" s="15"/>
      <c r="C208" s="16" t="str">
        <f t="shared" si="6"/>
        <v/>
      </c>
      <c r="D208" s="16" t="str">
        <f t="shared" si="7"/>
        <v/>
      </c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</row>
    <row r="209" spans="1:53" ht="15.75" customHeight="1" x14ac:dyDescent="0.2">
      <c r="A209" s="15"/>
      <c r="B209" s="15"/>
      <c r="C209" s="16" t="str">
        <f t="shared" si="6"/>
        <v/>
      </c>
      <c r="D209" s="16" t="str">
        <f t="shared" si="7"/>
        <v/>
      </c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</row>
    <row r="210" spans="1:53" ht="15.75" customHeight="1" x14ac:dyDescent="0.2">
      <c r="A210" s="15"/>
      <c r="B210" s="15"/>
      <c r="C210" s="16" t="str">
        <f t="shared" si="6"/>
        <v/>
      </c>
      <c r="D210" s="16" t="str">
        <f t="shared" si="7"/>
        <v/>
      </c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</row>
    <row r="211" spans="1:53" ht="15.75" customHeight="1" x14ac:dyDescent="0.2">
      <c r="A211" s="15"/>
      <c r="B211" s="15"/>
      <c r="C211" s="16" t="str">
        <f t="shared" si="6"/>
        <v/>
      </c>
      <c r="D211" s="16" t="str">
        <f t="shared" si="7"/>
        <v/>
      </c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</row>
    <row r="212" spans="1:53" ht="15.75" customHeight="1" x14ac:dyDescent="0.2">
      <c r="A212" s="15"/>
      <c r="B212" s="15"/>
      <c r="C212" s="16" t="str">
        <f t="shared" si="6"/>
        <v/>
      </c>
      <c r="D212" s="16" t="str">
        <f t="shared" si="7"/>
        <v/>
      </c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</row>
    <row r="213" spans="1:53" ht="15.75" customHeight="1" x14ac:dyDescent="0.2">
      <c r="A213" s="15"/>
      <c r="B213" s="15"/>
      <c r="C213" s="16" t="str">
        <f t="shared" si="6"/>
        <v/>
      </c>
      <c r="D213" s="16" t="str">
        <f t="shared" si="7"/>
        <v/>
      </c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</row>
    <row r="214" spans="1:53" ht="15.75" customHeight="1" x14ac:dyDescent="0.2">
      <c r="A214" s="15"/>
      <c r="B214" s="15"/>
      <c r="C214" s="16" t="str">
        <f t="shared" si="6"/>
        <v/>
      </c>
      <c r="D214" s="16" t="str">
        <f t="shared" si="7"/>
        <v/>
      </c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</row>
    <row r="215" spans="1:53" ht="15.75" customHeight="1" x14ac:dyDescent="0.2">
      <c r="A215" s="15"/>
      <c r="B215" s="15"/>
      <c r="C215" s="16" t="str">
        <f t="shared" si="6"/>
        <v/>
      </c>
      <c r="D215" s="16" t="str">
        <f t="shared" si="7"/>
        <v/>
      </c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</row>
    <row r="216" spans="1:53" ht="15.75" customHeight="1" x14ac:dyDescent="0.2">
      <c r="A216" s="15"/>
      <c r="B216" s="15"/>
      <c r="C216" s="16" t="str">
        <f t="shared" si="6"/>
        <v/>
      </c>
      <c r="D216" s="16" t="str">
        <f t="shared" si="7"/>
        <v/>
      </c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</row>
    <row r="217" spans="1:53" ht="15.75" customHeight="1" x14ac:dyDescent="0.2">
      <c r="A217" s="15"/>
      <c r="B217" s="15"/>
      <c r="C217" s="16" t="str">
        <f t="shared" si="6"/>
        <v/>
      </c>
      <c r="D217" s="16" t="str">
        <f t="shared" si="7"/>
        <v/>
      </c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</row>
    <row r="218" spans="1:53" ht="15.75" customHeight="1" x14ac:dyDescent="0.2">
      <c r="A218" s="15"/>
      <c r="B218" s="15"/>
      <c r="C218" s="16" t="str">
        <f t="shared" si="6"/>
        <v/>
      </c>
      <c r="D218" s="16" t="str">
        <f t="shared" si="7"/>
        <v/>
      </c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</row>
    <row r="219" spans="1:53" ht="15.75" customHeight="1" x14ac:dyDescent="0.2">
      <c r="A219" s="15"/>
      <c r="B219" s="15"/>
      <c r="C219" s="16" t="str">
        <f t="shared" si="6"/>
        <v/>
      </c>
      <c r="D219" s="16" t="str">
        <f t="shared" si="7"/>
        <v/>
      </c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</row>
    <row r="220" spans="1:53" ht="15.75" customHeight="1" x14ac:dyDescent="0.2">
      <c r="A220" s="15"/>
      <c r="B220" s="15"/>
      <c r="C220" s="16" t="str">
        <f t="shared" si="6"/>
        <v/>
      </c>
      <c r="D220" s="16" t="str">
        <f t="shared" si="7"/>
        <v/>
      </c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</row>
    <row r="221" spans="1:53" ht="15.75" customHeight="1" x14ac:dyDescent="0.2">
      <c r="A221" s="15"/>
      <c r="B221" s="15"/>
      <c r="C221" s="16" t="str">
        <f t="shared" si="6"/>
        <v/>
      </c>
      <c r="D221" s="16" t="str">
        <f t="shared" si="7"/>
        <v/>
      </c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</row>
    <row r="222" spans="1:53" ht="15.75" customHeight="1" x14ac:dyDescent="0.2">
      <c r="A222" s="15"/>
      <c r="B222" s="15"/>
      <c r="C222" s="16" t="str">
        <f t="shared" si="6"/>
        <v/>
      </c>
      <c r="D222" s="16" t="str">
        <f t="shared" si="7"/>
        <v/>
      </c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</row>
    <row r="223" spans="1:53" ht="15.75" customHeight="1" x14ac:dyDescent="0.2">
      <c r="A223" s="15"/>
      <c r="B223" s="15"/>
      <c r="C223" s="16" t="str">
        <f t="shared" si="6"/>
        <v/>
      </c>
      <c r="D223" s="16" t="str">
        <f t="shared" si="7"/>
        <v/>
      </c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</row>
    <row r="224" spans="1:53" ht="15.75" customHeight="1" x14ac:dyDescent="0.2">
      <c r="A224" s="15"/>
      <c r="B224" s="15"/>
      <c r="C224" s="16" t="str">
        <f t="shared" si="6"/>
        <v/>
      </c>
      <c r="D224" s="16" t="str">
        <f t="shared" si="7"/>
        <v/>
      </c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</row>
    <row r="225" spans="1:53" ht="15.75" customHeight="1" x14ac:dyDescent="0.2">
      <c r="A225" s="15"/>
      <c r="B225" s="15"/>
      <c r="C225" s="16" t="str">
        <f t="shared" si="6"/>
        <v/>
      </c>
      <c r="D225" s="16" t="str">
        <f t="shared" si="7"/>
        <v/>
      </c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</row>
    <row r="226" spans="1:53" ht="15.75" customHeight="1" x14ac:dyDescent="0.2">
      <c r="A226" s="15"/>
      <c r="B226" s="15"/>
      <c r="C226" s="16" t="str">
        <f t="shared" si="6"/>
        <v/>
      </c>
      <c r="D226" s="16" t="str">
        <f t="shared" si="7"/>
        <v/>
      </c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</row>
    <row r="227" spans="1:53" ht="15.75" customHeight="1" x14ac:dyDescent="0.2">
      <c r="A227" s="15"/>
      <c r="B227" s="15"/>
      <c r="C227" s="16" t="str">
        <f t="shared" si="6"/>
        <v/>
      </c>
      <c r="D227" s="16" t="str">
        <f t="shared" si="7"/>
        <v/>
      </c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</row>
    <row r="228" spans="1:53" ht="15.75" customHeight="1" x14ac:dyDescent="0.2">
      <c r="A228" s="15"/>
      <c r="B228" s="15"/>
      <c r="C228" s="16" t="str">
        <f t="shared" si="6"/>
        <v/>
      </c>
      <c r="D228" s="16" t="str">
        <f t="shared" si="7"/>
        <v/>
      </c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</row>
    <row r="229" spans="1:53" ht="15.75" customHeight="1" x14ac:dyDescent="0.2">
      <c r="A229" s="15"/>
      <c r="B229" s="15"/>
      <c r="C229" s="16" t="str">
        <f t="shared" si="6"/>
        <v/>
      </c>
      <c r="D229" s="16" t="str">
        <f t="shared" si="7"/>
        <v/>
      </c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</row>
    <row r="230" spans="1:53" ht="15.75" customHeight="1" x14ac:dyDescent="0.2">
      <c r="A230" s="15"/>
      <c r="B230" s="15"/>
      <c r="C230" s="16" t="str">
        <f t="shared" si="6"/>
        <v/>
      </c>
      <c r="D230" s="16" t="str">
        <f t="shared" si="7"/>
        <v/>
      </c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</row>
    <row r="231" spans="1:53" ht="15.75" customHeight="1" x14ac:dyDescent="0.2">
      <c r="A231" s="15"/>
      <c r="B231" s="15"/>
      <c r="C231" s="16" t="str">
        <f t="shared" si="6"/>
        <v/>
      </c>
      <c r="D231" s="16" t="str">
        <f t="shared" si="7"/>
        <v/>
      </c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</row>
    <row r="232" spans="1:53" ht="15.75" customHeight="1" x14ac:dyDescent="0.2">
      <c r="A232" s="15"/>
      <c r="B232" s="15"/>
      <c r="C232" s="16" t="str">
        <f t="shared" si="6"/>
        <v/>
      </c>
      <c r="D232" s="16" t="str">
        <f t="shared" si="7"/>
        <v/>
      </c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</row>
    <row r="233" spans="1:53" ht="15.75" customHeight="1" x14ac:dyDescent="0.2">
      <c r="A233" s="15"/>
      <c r="B233" s="15"/>
      <c r="C233" s="16" t="str">
        <f t="shared" si="6"/>
        <v/>
      </c>
      <c r="D233" s="16" t="str">
        <f t="shared" si="7"/>
        <v/>
      </c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</row>
    <row r="234" spans="1:53" ht="15.75" customHeight="1" x14ac:dyDescent="0.2">
      <c r="A234" s="15"/>
      <c r="B234" s="15"/>
      <c r="C234" s="16" t="str">
        <f t="shared" si="6"/>
        <v/>
      </c>
      <c r="D234" s="16" t="str">
        <f t="shared" si="7"/>
        <v/>
      </c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</row>
    <row r="235" spans="1:53" ht="15.75" customHeight="1" x14ac:dyDescent="0.2">
      <c r="A235" s="15"/>
      <c r="B235" s="15"/>
      <c r="C235" s="16" t="str">
        <f t="shared" si="6"/>
        <v/>
      </c>
      <c r="D235" s="16" t="str">
        <f t="shared" si="7"/>
        <v/>
      </c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</row>
    <row r="236" spans="1:53" ht="15.75" customHeight="1" x14ac:dyDescent="0.2">
      <c r="A236" s="15"/>
      <c r="B236" s="15"/>
      <c r="C236" s="16" t="str">
        <f t="shared" si="6"/>
        <v/>
      </c>
      <c r="D236" s="16" t="str">
        <f t="shared" si="7"/>
        <v/>
      </c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</row>
    <row r="237" spans="1:53" ht="15.75" customHeight="1" x14ac:dyDescent="0.2">
      <c r="A237" s="15"/>
      <c r="B237" s="15"/>
      <c r="C237" s="16" t="str">
        <f t="shared" si="6"/>
        <v/>
      </c>
      <c r="D237" s="16" t="str">
        <f t="shared" si="7"/>
        <v/>
      </c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</row>
    <row r="238" spans="1:53" ht="15.75" customHeight="1" x14ac:dyDescent="0.2">
      <c r="A238" s="15"/>
      <c r="B238" s="15"/>
      <c r="C238" s="16" t="str">
        <f t="shared" si="6"/>
        <v/>
      </c>
      <c r="D238" s="16" t="str">
        <f t="shared" si="7"/>
        <v/>
      </c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</row>
    <row r="239" spans="1:53" ht="15.75" customHeight="1" x14ac:dyDescent="0.2">
      <c r="A239" s="15"/>
      <c r="B239" s="15"/>
      <c r="C239" s="16" t="str">
        <f t="shared" si="6"/>
        <v/>
      </c>
      <c r="D239" s="16" t="str">
        <f t="shared" si="7"/>
        <v/>
      </c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</row>
    <row r="240" spans="1:53" ht="15.75" customHeight="1" x14ac:dyDescent="0.2">
      <c r="A240" s="15"/>
      <c r="B240" s="15"/>
      <c r="C240" s="16" t="str">
        <f t="shared" si="6"/>
        <v/>
      </c>
      <c r="D240" s="16" t="str">
        <f t="shared" si="7"/>
        <v/>
      </c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</row>
    <row r="241" spans="1:53" ht="15.75" customHeight="1" x14ac:dyDescent="0.2">
      <c r="A241" s="15"/>
      <c r="B241" s="15"/>
      <c r="C241" s="16" t="str">
        <f t="shared" si="6"/>
        <v/>
      </c>
      <c r="D241" s="16" t="str">
        <f t="shared" si="7"/>
        <v/>
      </c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</row>
    <row r="242" spans="1:53" ht="15.75" customHeight="1" x14ac:dyDescent="0.2">
      <c r="A242" s="15"/>
      <c r="B242" s="15"/>
      <c r="C242" s="16" t="str">
        <f t="shared" si="6"/>
        <v/>
      </c>
      <c r="D242" s="16" t="str">
        <f t="shared" si="7"/>
        <v/>
      </c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</row>
    <row r="243" spans="1:53" ht="15.75" customHeight="1" x14ac:dyDescent="0.2">
      <c r="A243" s="15"/>
      <c r="B243" s="15"/>
      <c r="C243" s="16" t="str">
        <f t="shared" si="6"/>
        <v/>
      </c>
      <c r="D243" s="16" t="str">
        <f t="shared" si="7"/>
        <v/>
      </c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</row>
    <row r="244" spans="1:53" ht="15.75" customHeight="1" x14ac:dyDescent="0.2">
      <c r="A244" s="15"/>
      <c r="B244" s="15"/>
      <c r="C244" s="16" t="str">
        <f t="shared" si="6"/>
        <v/>
      </c>
      <c r="D244" s="16" t="str">
        <f t="shared" si="7"/>
        <v/>
      </c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</row>
    <row r="245" spans="1:53" ht="15.75" customHeight="1" x14ac:dyDescent="0.2">
      <c r="A245" s="15"/>
      <c r="B245" s="15"/>
      <c r="C245" s="16" t="str">
        <f t="shared" si="6"/>
        <v/>
      </c>
      <c r="D245" s="16" t="str">
        <f t="shared" si="7"/>
        <v/>
      </c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</row>
    <row r="246" spans="1:53" ht="15.75" customHeight="1" x14ac:dyDescent="0.2">
      <c r="A246" s="15"/>
      <c r="B246" s="15"/>
      <c r="C246" s="16" t="str">
        <f t="shared" si="6"/>
        <v/>
      </c>
      <c r="D246" s="16" t="str">
        <f t="shared" si="7"/>
        <v/>
      </c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</row>
    <row r="247" spans="1:53" ht="15.75" customHeight="1" x14ac:dyDescent="0.2">
      <c r="A247" s="15"/>
      <c r="B247" s="15"/>
      <c r="C247" s="16" t="str">
        <f t="shared" si="6"/>
        <v/>
      </c>
      <c r="D247" s="16" t="str">
        <f t="shared" si="7"/>
        <v/>
      </c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</row>
    <row r="248" spans="1:53" ht="15.75" customHeight="1" x14ac:dyDescent="0.2">
      <c r="A248" s="15"/>
      <c r="B248" s="15"/>
      <c r="C248" s="16" t="str">
        <f t="shared" si="6"/>
        <v/>
      </c>
      <c r="D248" s="16" t="str">
        <f t="shared" si="7"/>
        <v/>
      </c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</row>
    <row r="249" spans="1:53" ht="15.75" customHeight="1" x14ac:dyDescent="0.2">
      <c r="A249" s="15"/>
      <c r="B249" s="15"/>
      <c r="C249" s="16" t="str">
        <f t="shared" si="6"/>
        <v/>
      </c>
      <c r="D249" s="16" t="str">
        <f t="shared" si="7"/>
        <v/>
      </c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</row>
    <row r="250" spans="1:53" ht="15.75" customHeight="1" x14ac:dyDescent="0.2">
      <c r="A250" s="15"/>
      <c r="B250" s="15"/>
      <c r="C250" s="16" t="str">
        <f t="shared" si="6"/>
        <v/>
      </c>
      <c r="D250" s="16" t="str">
        <f t="shared" si="7"/>
        <v/>
      </c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</row>
    <row r="251" spans="1:53" ht="15.75" customHeight="1" x14ac:dyDescent="0.2">
      <c r="A251" s="15"/>
      <c r="B251" s="15"/>
      <c r="C251" s="16" t="str">
        <f t="shared" si="6"/>
        <v/>
      </c>
      <c r="D251" s="16" t="str">
        <f t="shared" si="7"/>
        <v/>
      </c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</row>
    <row r="252" spans="1:53" ht="15.75" customHeight="1" x14ac:dyDescent="0.2">
      <c r="A252" s="15"/>
      <c r="B252" s="15"/>
      <c r="C252" s="16" t="str">
        <f t="shared" si="6"/>
        <v/>
      </c>
      <c r="D252" s="16" t="str">
        <f t="shared" si="7"/>
        <v/>
      </c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</row>
    <row r="253" spans="1:53" ht="15.75" customHeight="1" x14ac:dyDescent="0.2">
      <c r="A253" s="15"/>
      <c r="B253" s="15"/>
      <c r="C253" s="16" t="str">
        <f t="shared" si="6"/>
        <v/>
      </c>
      <c r="D253" s="16" t="str">
        <f t="shared" si="7"/>
        <v/>
      </c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</row>
    <row r="254" spans="1:53" ht="15.75" customHeight="1" x14ac:dyDescent="0.2">
      <c r="A254" s="15"/>
      <c r="B254" s="15"/>
      <c r="C254" s="16" t="str">
        <f t="shared" si="6"/>
        <v/>
      </c>
      <c r="D254" s="16" t="str">
        <f t="shared" si="7"/>
        <v/>
      </c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</row>
    <row r="255" spans="1:53" ht="15.75" customHeight="1" x14ac:dyDescent="0.2">
      <c r="A255" s="15"/>
      <c r="B255" s="15"/>
      <c r="C255" s="16" t="str">
        <f t="shared" si="6"/>
        <v/>
      </c>
      <c r="D255" s="16" t="str">
        <f t="shared" si="7"/>
        <v/>
      </c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</row>
    <row r="256" spans="1:53" ht="15.75" customHeight="1" x14ac:dyDescent="0.2">
      <c r="A256" s="15"/>
      <c r="B256" s="15"/>
      <c r="C256" s="16" t="str">
        <f t="shared" si="6"/>
        <v/>
      </c>
      <c r="D256" s="16" t="str">
        <f t="shared" si="7"/>
        <v/>
      </c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</row>
    <row r="257" spans="1:53" ht="15.75" customHeight="1" x14ac:dyDescent="0.2">
      <c r="A257" s="15"/>
      <c r="B257" s="15"/>
      <c r="C257" s="16" t="str">
        <f t="shared" si="6"/>
        <v/>
      </c>
      <c r="D257" s="16" t="str">
        <f t="shared" si="7"/>
        <v/>
      </c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</row>
    <row r="258" spans="1:53" ht="15.75" customHeight="1" x14ac:dyDescent="0.2">
      <c r="A258" s="15"/>
      <c r="B258" s="15"/>
      <c r="C258" s="16" t="str">
        <f t="shared" si="6"/>
        <v/>
      </c>
      <c r="D258" s="16" t="str">
        <f t="shared" si="7"/>
        <v/>
      </c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</row>
    <row r="259" spans="1:53" ht="15.75" customHeight="1" x14ac:dyDescent="0.2">
      <c r="A259" s="15"/>
      <c r="B259" s="15"/>
      <c r="C259" s="16" t="str">
        <f t="shared" ref="C259:C322" si="8">IF(E259="","",AVERAGE(E259:BA259))</f>
        <v/>
      </c>
      <c r="D259" s="16" t="str">
        <f t="shared" si="7"/>
        <v/>
      </c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</row>
    <row r="260" spans="1:53" ht="15.75" customHeight="1" x14ac:dyDescent="0.2">
      <c r="A260" s="15"/>
      <c r="B260" s="15"/>
      <c r="C260" s="16" t="str">
        <f t="shared" si="8"/>
        <v/>
      </c>
      <c r="D260" s="16" t="str">
        <f t="shared" ref="D260:D323" si="9">IF(C260="","",C260-1)</f>
        <v/>
      </c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</row>
    <row r="261" spans="1:53" ht="15.75" customHeight="1" x14ac:dyDescent="0.2">
      <c r="A261" s="15"/>
      <c r="B261" s="15"/>
      <c r="C261" s="16" t="str">
        <f t="shared" si="8"/>
        <v/>
      </c>
      <c r="D261" s="16" t="str">
        <f t="shared" si="9"/>
        <v/>
      </c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</row>
    <row r="262" spans="1:53" ht="15.75" customHeight="1" x14ac:dyDescent="0.2">
      <c r="A262" s="15"/>
      <c r="B262" s="15"/>
      <c r="C262" s="16" t="str">
        <f t="shared" si="8"/>
        <v/>
      </c>
      <c r="D262" s="16" t="str">
        <f t="shared" si="9"/>
        <v/>
      </c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</row>
    <row r="263" spans="1:53" ht="15.75" customHeight="1" x14ac:dyDescent="0.2">
      <c r="A263" s="15"/>
      <c r="B263" s="15"/>
      <c r="C263" s="16" t="str">
        <f t="shared" si="8"/>
        <v/>
      </c>
      <c r="D263" s="16" t="str">
        <f t="shared" si="9"/>
        <v/>
      </c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</row>
    <row r="264" spans="1:53" ht="15.75" customHeight="1" x14ac:dyDescent="0.2">
      <c r="A264" s="15"/>
      <c r="B264" s="15"/>
      <c r="C264" s="16" t="str">
        <f t="shared" si="8"/>
        <v/>
      </c>
      <c r="D264" s="16" t="str">
        <f t="shared" si="9"/>
        <v/>
      </c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</row>
    <row r="265" spans="1:53" ht="15.75" customHeight="1" x14ac:dyDescent="0.2">
      <c r="A265" s="15"/>
      <c r="B265" s="15"/>
      <c r="C265" s="16" t="str">
        <f t="shared" si="8"/>
        <v/>
      </c>
      <c r="D265" s="16" t="str">
        <f t="shared" si="9"/>
        <v/>
      </c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</row>
    <row r="266" spans="1:53" ht="15.75" customHeight="1" x14ac:dyDescent="0.2">
      <c r="A266" s="15"/>
      <c r="B266" s="15"/>
      <c r="C266" s="16" t="str">
        <f t="shared" si="8"/>
        <v/>
      </c>
      <c r="D266" s="16" t="str">
        <f t="shared" si="9"/>
        <v/>
      </c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</row>
    <row r="267" spans="1:53" ht="15.75" customHeight="1" x14ac:dyDescent="0.2">
      <c r="A267" s="15"/>
      <c r="B267" s="15"/>
      <c r="C267" s="16" t="str">
        <f t="shared" si="8"/>
        <v/>
      </c>
      <c r="D267" s="16" t="str">
        <f t="shared" si="9"/>
        <v/>
      </c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</row>
    <row r="268" spans="1:53" ht="15.75" customHeight="1" x14ac:dyDescent="0.2">
      <c r="A268" s="15"/>
      <c r="B268" s="15"/>
      <c r="C268" s="16" t="str">
        <f t="shared" si="8"/>
        <v/>
      </c>
      <c r="D268" s="16" t="str">
        <f t="shared" si="9"/>
        <v/>
      </c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</row>
    <row r="269" spans="1:53" ht="15.75" customHeight="1" x14ac:dyDescent="0.2">
      <c r="A269" s="15"/>
      <c r="B269" s="15"/>
      <c r="C269" s="16" t="str">
        <f t="shared" si="8"/>
        <v/>
      </c>
      <c r="D269" s="16" t="str">
        <f t="shared" si="9"/>
        <v/>
      </c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</row>
    <row r="270" spans="1:53" ht="15.75" customHeight="1" x14ac:dyDescent="0.2">
      <c r="A270" s="15"/>
      <c r="B270" s="15"/>
      <c r="C270" s="16" t="str">
        <f t="shared" si="8"/>
        <v/>
      </c>
      <c r="D270" s="16" t="str">
        <f t="shared" si="9"/>
        <v/>
      </c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</row>
    <row r="271" spans="1:53" ht="15.75" customHeight="1" x14ac:dyDescent="0.2">
      <c r="A271" s="15"/>
      <c r="B271" s="15"/>
      <c r="C271" s="16" t="str">
        <f t="shared" si="8"/>
        <v/>
      </c>
      <c r="D271" s="16" t="str">
        <f t="shared" si="9"/>
        <v/>
      </c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</row>
    <row r="272" spans="1:53" ht="15.75" customHeight="1" x14ac:dyDescent="0.2">
      <c r="A272" s="15"/>
      <c r="B272" s="15"/>
      <c r="C272" s="16" t="str">
        <f t="shared" si="8"/>
        <v/>
      </c>
      <c r="D272" s="16" t="str">
        <f t="shared" si="9"/>
        <v/>
      </c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</row>
    <row r="273" spans="1:53" ht="15.75" customHeight="1" x14ac:dyDescent="0.2">
      <c r="A273" s="15"/>
      <c r="B273" s="15"/>
      <c r="C273" s="16" t="str">
        <f t="shared" si="8"/>
        <v/>
      </c>
      <c r="D273" s="16" t="str">
        <f t="shared" si="9"/>
        <v/>
      </c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</row>
    <row r="274" spans="1:53" ht="15.75" customHeight="1" x14ac:dyDescent="0.2">
      <c r="A274" s="15"/>
      <c r="B274" s="15"/>
      <c r="C274" s="16" t="str">
        <f t="shared" si="8"/>
        <v/>
      </c>
      <c r="D274" s="16" t="str">
        <f t="shared" si="9"/>
        <v/>
      </c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</row>
    <row r="275" spans="1:53" ht="15.75" customHeight="1" x14ac:dyDescent="0.2">
      <c r="A275" s="15"/>
      <c r="B275" s="15"/>
      <c r="C275" s="16" t="str">
        <f t="shared" si="8"/>
        <v/>
      </c>
      <c r="D275" s="16" t="str">
        <f t="shared" si="9"/>
        <v/>
      </c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</row>
    <row r="276" spans="1:53" ht="15.75" customHeight="1" x14ac:dyDescent="0.2">
      <c r="A276" s="15"/>
      <c r="B276" s="15"/>
      <c r="C276" s="16" t="str">
        <f t="shared" si="8"/>
        <v/>
      </c>
      <c r="D276" s="16" t="str">
        <f t="shared" si="9"/>
        <v/>
      </c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</row>
    <row r="277" spans="1:53" ht="15.75" customHeight="1" x14ac:dyDescent="0.2">
      <c r="A277" s="15"/>
      <c r="B277" s="15"/>
      <c r="C277" s="16" t="str">
        <f t="shared" si="8"/>
        <v/>
      </c>
      <c r="D277" s="16" t="str">
        <f t="shared" si="9"/>
        <v/>
      </c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</row>
    <row r="278" spans="1:53" ht="15.75" customHeight="1" x14ac:dyDescent="0.2">
      <c r="A278" s="15"/>
      <c r="B278" s="15"/>
      <c r="C278" s="16" t="str">
        <f t="shared" si="8"/>
        <v/>
      </c>
      <c r="D278" s="16" t="str">
        <f t="shared" si="9"/>
        <v/>
      </c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</row>
    <row r="279" spans="1:53" ht="15.75" customHeight="1" x14ac:dyDescent="0.2">
      <c r="A279" s="15"/>
      <c r="B279" s="15"/>
      <c r="C279" s="16" t="str">
        <f t="shared" si="8"/>
        <v/>
      </c>
      <c r="D279" s="16" t="str">
        <f t="shared" si="9"/>
        <v/>
      </c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</row>
    <row r="280" spans="1:53" ht="15.75" customHeight="1" x14ac:dyDescent="0.2">
      <c r="A280" s="15"/>
      <c r="B280" s="15"/>
      <c r="C280" s="16" t="str">
        <f t="shared" si="8"/>
        <v/>
      </c>
      <c r="D280" s="16" t="str">
        <f t="shared" si="9"/>
        <v/>
      </c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</row>
    <row r="281" spans="1:53" ht="15.75" customHeight="1" x14ac:dyDescent="0.2">
      <c r="A281" s="15"/>
      <c r="B281" s="15"/>
      <c r="C281" s="16" t="str">
        <f t="shared" si="8"/>
        <v/>
      </c>
      <c r="D281" s="16" t="str">
        <f t="shared" si="9"/>
        <v/>
      </c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</row>
    <row r="282" spans="1:53" ht="15.75" customHeight="1" x14ac:dyDescent="0.2">
      <c r="A282" s="15"/>
      <c r="B282" s="15"/>
      <c r="C282" s="16" t="str">
        <f t="shared" si="8"/>
        <v/>
      </c>
      <c r="D282" s="16" t="str">
        <f t="shared" si="9"/>
        <v/>
      </c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</row>
    <row r="283" spans="1:53" ht="15.75" customHeight="1" x14ac:dyDescent="0.2">
      <c r="A283" s="15"/>
      <c r="B283" s="15"/>
      <c r="C283" s="16" t="str">
        <f t="shared" si="8"/>
        <v/>
      </c>
      <c r="D283" s="16" t="str">
        <f t="shared" si="9"/>
        <v/>
      </c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</row>
    <row r="284" spans="1:53" ht="15.75" customHeight="1" x14ac:dyDescent="0.2">
      <c r="A284" s="15"/>
      <c r="B284" s="15"/>
      <c r="C284" s="16" t="str">
        <f t="shared" si="8"/>
        <v/>
      </c>
      <c r="D284" s="16" t="str">
        <f t="shared" si="9"/>
        <v/>
      </c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</row>
    <row r="285" spans="1:53" ht="15.75" customHeight="1" x14ac:dyDescent="0.2">
      <c r="A285" s="15"/>
      <c r="B285" s="15"/>
      <c r="C285" s="16" t="str">
        <f t="shared" si="8"/>
        <v/>
      </c>
      <c r="D285" s="16" t="str">
        <f t="shared" si="9"/>
        <v/>
      </c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</row>
    <row r="286" spans="1:53" ht="15.75" customHeight="1" x14ac:dyDescent="0.2">
      <c r="A286" s="15"/>
      <c r="B286" s="15"/>
      <c r="C286" s="16" t="str">
        <f t="shared" si="8"/>
        <v/>
      </c>
      <c r="D286" s="16" t="str">
        <f t="shared" si="9"/>
        <v/>
      </c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</row>
    <row r="287" spans="1:53" ht="15.75" customHeight="1" x14ac:dyDescent="0.2">
      <c r="A287" s="15"/>
      <c r="B287" s="15"/>
      <c r="C287" s="16" t="str">
        <f t="shared" si="8"/>
        <v/>
      </c>
      <c r="D287" s="16" t="str">
        <f t="shared" si="9"/>
        <v/>
      </c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</row>
    <row r="288" spans="1:53" ht="15.75" customHeight="1" x14ac:dyDescent="0.2">
      <c r="A288" s="15"/>
      <c r="B288" s="15"/>
      <c r="C288" s="16" t="str">
        <f t="shared" si="8"/>
        <v/>
      </c>
      <c r="D288" s="16" t="str">
        <f t="shared" si="9"/>
        <v/>
      </c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</row>
    <row r="289" spans="1:53" ht="15.75" customHeight="1" x14ac:dyDescent="0.2">
      <c r="A289" s="15"/>
      <c r="B289" s="15"/>
      <c r="C289" s="16" t="str">
        <f t="shared" si="8"/>
        <v/>
      </c>
      <c r="D289" s="16" t="str">
        <f t="shared" si="9"/>
        <v/>
      </c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</row>
    <row r="290" spans="1:53" ht="15.75" customHeight="1" x14ac:dyDescent="0.2">
      <c r="A290" s="15"/>
      <c r="B290" s="15"/>
      <c r="C290" s="16" t="str">
        <f t="shared" si="8"/>
        <v/>
      </c>
      <c r="D290" s="16" t="str">
        <f t="shared" si="9"/>
        <v/>
      </c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</row>
    <row r="291" spans="1:53" ht="15.75" customHeight="1" x14ac:dyDescent="0.2">
      <c r="A291" s="15"/>
      <c r="B291" s="15"/>
      <c r="C291" s="16" t="str">
        <f t="shared" si="8"/>
        <v/>
      </c>
      <c r="D291" s="16" t="str">
        <f t="shared" si="9"/>
        <v/>
      </c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</row>
    <row r="292" spans="1:53" ht="15.75" customHeight="1" x14ac:dyDescent="0.2">
      <c r="A292" s="15"/>
      <c r="B292" s="15"/>
      <c r="C292" s="16" t="str">
        <f t="shared" si="8"/>
        <v/>
      </c>
      <c r="D292" s="16" t="str">
        <f t="shared" si="9"/>
        <v/>
      </c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</row>
    <row r="293" spans="1:53" ht="15.75" customHeight="1" x14ac:dyDescent="0.2">
      <c r="A293" s="15"/>
      <c r="B293" s="15"/>
      <c r="C293" s="16" t="str">
        <f t="shared" si="8"/>
        <v/>
      </c>
      <c r="D293" s="16" t="str">
        <f t="shared" si="9"/>
        <v/>
      </c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</row>
    <row r="294" spans="1:53" ht="15.75" customHeight="1" x14ac:dyDescent="0.2">
      <c r="A294" s="15"/>
      <c r="B294" s="15"/>
      <c r="C294" s="16" t="str">
        <f t="shared" si="8"/>
        <v/>
      </c>
      <c r="D294" s="16" t="str">
        <f t="shared" si="9"/>
        <v/>
      </c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</row>
    <row r="295" spans="1:53" ht="15.75" customHeight="1" x14ac:dyDescent="0.2">
      <c r="A295" s="15"/>
      <c r="B295" s="15"/>
      <c r="C295" s="16" t="str">
        <f t="shared" si="8"/>
        <v/>
      </c>
      <c r="D295" s="16" t="str">
        <f t="shared" si="9"/>
        <v/>
      </c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</row>
    <row r="296" spans="1:53" ht="15.75" customHeight="1" x14ac:dyDescent="0.2">
      <c r="A296" s="15"/>
      <c r="B296" s="15"/>
      <c r="C296" s="16" t="str">
        <f t="shared" si="8"/>
        <v/>
      </c>
      <c r="D296" s="16" t="str">
        <f t="shared" si="9"/>
        <v/>
      </c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</row>
    <row r="297" spans="1:53" ht="15.75" customHeight="1" x14ac:dyDescent="0.2">
      <c r="A297" s="15"/>
      <c r="B297" s="15"/>
      <c r="C297" s="16" t="str">
        <f t="shared" si="8"/>
        <v/>
      </c>
      <c r="D297" s="16" t="str">
        <f t="shared" si="9"/>
        <v/>
      </c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</row>
    <row r="298" spans="1:53" ht="15.75" customHeight="1" x14ac:dyDescent="0.2">
      <c r="A298" s="15"/>
      <c r="B298" s="15"/>
      <c r="C298" s="16" t="str">
        <f t="shared" si="8"/>
        <v/>
      </c>
      <c r="D298" s="16" t="str">
        <f t="shared" si="9"/>
        <v/>
      </c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</row>
    <row r="299" spans="1:53" ht="15.75" customHeight="1" x14ac:dyDescent="0.2">
      <c r="A299" s="15"/>
      <c r="B299" s="15"/>
      <c r="C299" s="16" t="str">
        <f t="shared" si="8"/>
        <v/>
      </c>
      <c r="D299" s="16" t="str">
        <f t="shared" si="9"/>
        <v/>
      </c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</row>
    <row r="300" spans="1:53" ht="15.75" customHeight="1" x14ac:dyDescent="0.2">
      <c r="A300" s="15"/>
      <c r="B300" s="15"/>
      <c r="C300" s="16" t="str">
        <f t="shared" si="8"/>
        <v/>
      </c>
      <c r="D300" s="16" t="str">
        <f t="shared" si="9"/>
        <v/>
      </c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</row>
    <row r="301" spans="1:53" ht="15.75" customHeight="1" x14ac:dyDescent="0.2">
      <c r="A301" s="15"/>
      <c r="B301" s="15"/>
      <c r="C301" s="16" t="str">
        <f t="shared" si="8"/>
        <v/>
      </c>
      <c r="D301" s="16" t="str">
        <f t="shared" si="9"/>
        <v/>
      </c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</row>
    <row r="302" spans="1:53" ht="15.75" customHeight="1" x14ac:dyDescent="0.2">
      <c r="A302" s="15"/>
      <c r="B302" s="15"/>
      <c r="C302" s="16" t="str">
        <f t="shared" si="8"/>
        <v/>
      </c>
      <c r="D302" s="16" t="str">
        <f t="shared" si="9"/>
        <v/>
      </c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</row>
    <row r="303" spans="1:53" ht="15.75" customHeight="1" x14ac:dyDescent="0.2">
      <c r="A303" s="15"/>
      <c r="B303" s="15"/>
      <c r="C303" s="16" t="str">
        <f t="shared" si="8"/>
        <v/>
      </c>
      <c r="D303" s="16" t="str">
        <f t="shared" si="9"/>
        <v/>
      </c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</row>
    <row r="304" spans="1:53" ht="15.75" customHeight="1" x14ac:dyDescent="0.2">
      <c r="A304" s="15"/>
      <c r="B304" s="15"/>
      <c r="C304" s="16" t="str">
        <f t="shared" si="8"/>
        <v/>
      </c>
      <c r="D304" s="16" t="str">
        <f t="shared" si="9"/>
        <v/>
      </c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</row>
    <row r="305" spans="1:53" ht="15.75" customHeight="1" x14ac:dyDescent="0.2">
      <c r="A305" s="15"/>
      <c r="B305" s="15"/>
      <c r="C305" s="16" t="str">
        <f t="shared" si="8"/>
        <v/>
      </c>
      <c r="D305" s="16" t="str">
        <f t="shared" si="9"/>
        <v/>
      </c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</row>
    <row r="306" spans="1:53" ht="15.75" customHeight="1" x14ac:dyDescent="0.2">
      <c r="A306" s="15"/>
      <c r="B306" s="15"/>
      <c r="C306" s="16" t="str">
        <f t="shared" si="8"/>
        <v/>
      </c>
      <c r="D306" s="16" t="str">
        <f t="shared" si="9"/>
        <v/>
      </c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</row>
    <row r="307" spans="1:53" ht="15.75" customHeight="1" x14ac:dyDescent="0.2">
      <c r="A307" s="15"/>
      <c r="B307" s="15"/>
      <c r="C307" s="16" t="str">
        <f t="shared" si="8"/>
        <v/>
      </c>
      <c r="D307" s="16" t="str">
        <f t="shared" si="9"/>
        <v/>
      </c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</row>
    <row r="308" spans="1:53" ht="15.75" customHeight="1" x14ac:dyDescent="0.2">
      <c r="A308" s="15"/>
      <c r="B308" s="15"/>
      <c r="C308" s="16" t="str">
        <f t="shared" si="8"/>
        <v/>
      </c>
      <c r="D308" s="16" t="str">
        <f t="shared" si="9"/>
        <v/>
      </c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</row>
    <row r="309" spans="1:53" ht="15.75" customHeight="1" x14ac:dyDescent="0.2">
      <c r="A309" s="15"/>
      <c r="B309" s="15"/>
      <c r="C309" s="16" t="str">
        <f t="shared" si="8"/>
        <v/>
      </c>
      <c r="D309" s="16" t="str">
        <f t="shared" si="9"/>
        <v/>
      </c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</row>
    <row r="310" spans="1:53" ht="15.75" customHeight="1" x14ac:dyDescent="0.2">
      <c r="A310" s="15"/>
      <c r="B310" s="15"/>
      <c r="C310" s="16" t="str">
        <f t="shared" si="8"/>
        <v/>
      </c>
      <c r="D310" s="16" t="str">
        <f t="shared" si="9"/>
        <v/>
      </c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</row>
    <row r="311" spans="1:53" ht="15.75" customHeight="1" x14ac:dyDescent="0.2">
      <c r="A311" s="15"/>
      <c r="B311" s="15"/>
      <c r="C311" s="16" t="str">
        <f t="shared" si="8"/>
        <v/>
      </c>
      <c r="D311" s="16" t="str">
        <f t="shared" si="9"/>
        <v/>
      </c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</row>
    <row r="312" spans="1:53" ht="15.75" customHeight="1" x14ac:dyDescent="0.2">
      <c r="A312" s="15"/>
      <c r="B312" s="15"/>
      <c r="C312" s="16" t="str">
        <f t="shared" si="8"/>
        <v/>
      </c>
      <c r="D312" s="16" t="str">
        <f t="shared" si="9"/>
        <v/>
      </c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</row>
    <row r="313" spans="1:53" ht="15.75" customHeight="1" x14ac:dyDescent="0.2">
      <c r="A313" s="15"/>
      <c r="B313" s="15"/>
      <c r="C313" s="16" t="str">
        <f t="shared" si="8"/>
        <v/>
      </c>
      <c r="D313" s="16" t="str">
        <f t="shared" si="9"/>
        <v/>
      </c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</row>
    <row r="314" spans="1:53" ht="15.75" customHeight="1" x14ac:dyDescent="0.2">
      <c r="A314" s="15"/>
      <c r="B314" s="15"/>
      <c r="C314" s="16" t="str">
        <f t="shared" si="8"/>
        <v/>
      </c>
      <c r="D314" s="16" t="str">
        <f t="shared" si="9"/>
        <v/>
      </c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</row>
    <row r="315" spans="1:53" ht="15.75" customHeight="1" x14ac:dyDescent="0.2">
      <c r="A315" s="15"/>
      <c r="B315" s="15"/>
      <c r="C315" s="16" t="str">
        <f t="shared" si="8"/>
        <v/>
      </c>
      <c r="D315" s="16" t="str">
        <f t="shared" si="9"/>
        <v/>
      </c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</row>
    <row r="316" spans="1:53" ht="15.75" customHeight="1" x14ac:dyDescent="0.2">
      <c r="A316" s="15"/>
      <c r="B316" s="15"/>
      <c r="C316" s="16" t="str">
        <f t="shared" si="8"/>
        <v/>
      </c>
      <c r="D316" s="16" t="str">
        <f t="shared" si="9"/>
        <v/>
      </c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</row>
    <row r="317" spans="1:53" ht="15.75" customHeight="1" x14ac:dyDescent="0.2">
      <c r="A317" s="15"/>
      <c r="B317" s="15"/>
      <c r="C317" s="16" t="str">
        <f t="shared" si="8"/>
        <v/>
      </c>
      <c r="D317" s="16" t="str">
        <f t="shared" si="9"/>
        <v/>
      </c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</row>
    <row r="318" spans="1:53" ht="15.75" customHeight="1" x14ac:dyDescent="0.2">
      <c r="A318" s="15"/>
      <c r="B318" s="15"/>
      <c r="C318" s="16" t="str">
        <f t="shared" si="8"/>
        <v/>
      </c>
      <c r="D318" s="16" t="str">
        <f t="shared" si="9"/>
        <v/>
      </c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</row>
    <row r="319" spans="1:53" ht="15.75" customHeight="1" x14ac:dyDescent="0.2">
      <c r="A319" s="15"/>
      <c r="B319" s="15"/>
      <c r="C319" s="16" t="str">
        <f t="shared" si="8"/>
        <v/>
      </c>
      <c r="D319" s="16" t="str">
        <f t="shared" si="9"/>
        <v/>
      </c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</row>
    <row r="320" spans="1:53" ht="15.75" customHeight="1" x14ac:dyDescent="0.2">
      <c r="A320" s="15"/>
      <c r="B320" s="15"/>
      <c r="C320" s="16" t="str">
        <f t="shared" si="8"/>
        <v/>
      </c>
      <c r="D320" s="16" t="str">
        <f t="shared" si="9"/>
        <v/>
      </c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</row>
    <row r="321" spans="1:53" ht="15.75" customHeight="1" x14ac:dyDescent="0.2">
      <c r="A321" s="15"/>
      <c r="B321" s="15"/>
      <c r="C321" s="16" t="str">
        <f t="shared" si="8"/>
        <v/>
      </c>
      <c r="D321" s="16" t="str">
        <f t="shared" si="9"/>
        <v/>
      </c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</row>
    <row r="322" spans="1:53" ht="15.75" customHeight="1" x14ac:dyDescent="0.2">
      <c r="A322" s="15"/>
      <c r="B322" s="15"/>
      <c r="C322" s="16" t="str">
        <f t="shared" si="8"/>
        <v/>
      </c>
      <c r="D322" s="16" t="str">
        <f t="shared" si="9"/>
        <v/>
      </c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</row>
    <row r="323" spans="1:53" ht="15.75" customHeight="1" x14ac:dyDescent="0.2">
      <c r="A323" s="15"/>
      <c r="B323" s="15"/>
      <c r="C323" s="16" t="str">
        <f t="shared" ref="C323:C386" si="10">IF(E323="","",AVERAGE(E323:BA323))</f>
        <v/>
      </c>
      <c r="D323" s="16" t="str">
        <f t="shared" si="9"/>
        <v/>
      </c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</row>
    <row r="324" spans="1:53" ht="15.75" customHeight="1" x14ac:dyDescent="0.2">
      <c r="A324" s="15"/>
      <c r="B324" s="15"/>
      <c r="C324" s="16" t="str">
        <f t="shared" si="10"/>
        <v/>
      </c>
      <c r="D324" s="16" t="str">
        <f t="shared" ref="D324:D387" si="11">IF(C324="","",C324-1)</f>
        <v/>
      </c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</row>
    <row r="325" spans="1:53" ht="15.75" customHeight="1" x14ac:dyDescent="0.2">
      <c r="A325" s="15"/>
      <c r="B325" s="15"/>
      <c r="C325" s="16" t="str">
        <f t="shared" si="10"/>
        <v/>
      </c>
      <c r="D325" s="16" t="str">
        <f t="shared" si="11"/>
        <v/>
      </c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</row>
    <row r="326" spans="1:53" ht="15.75" customHeight="1" x14ac:dyDescent="0.2">
      <c r="A326" s="15"/>
      <c r="B326" s="15"/>
      <c r="C326" s="16" t="str">
        <f t="shared" si="10"/>
        <v/>
      </c>
      <c r="D326" s="16" t="str">
        <f t="shared" si="11"/>
        <v/>
      </c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</row>
    <row r="327" spans="1:53" ht="15.75" customHeight="1" x14ac:dyDescent="0.2">
      <c r="A327" s="15"/>
      <c r="B327" s="15"/>
      <c r="C327" s="16" t="str">
        <f t="shared" si="10"/>
        <v/>
      </c>
      <c r="D327" s="16" t="str">
        <f t="shared" si="11"/>
        <v/>
      </c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</row>
    <row r="328" spans="1:53" ht="15.75" customHeight="1" x14ac:dyDescent="0.2">
      <c r="A328" s="15"/>
      <c r="B328" s="15"/>
      <c r="C328" s="16" t="str">
        <f t="shared" si="10"/>
        <v/>
      </c>
      <c r="D328" s="16" t="str">
        <f t="shared" si="11"/>
        <v/>
      </c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</row>
    <row r="329" spans="1:53" ht="15.75" customHeight="1" x14ac:dyDescent="0.2">
      <c r="A329" s="15"/>
      <c r="B329" s="15"/>
      <c r="C329" s="16" t="str">
        <f t="shared" si="10"/>
        <v/>
      </c>
      <c r="D329" s="16" t="str">
        <f t="shared" si="11"/>
        <v/>
      </c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</row>
    <row r="330" spans="1:53" ht="15.75" customHeight="1" x14ac:dyDescent="0.2">
      <c r="A330" s="15"/>
      <c r="B330" s="15"/>
      <c r="C330" s="16" t="str">
        <f t="shared" si="10"/>
        <v/>
      </c>
      <c r="D330" s="16" t="str">
        <f t="shared" si="11"/>
        <v/>
      </c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</row>
    <row r="331" spans="1:53" ht="15.75" customHeight="1" x14ac:dyDescent="0.2">
      <c r="A331" s="15"/>
      <c r="B331" s="15"/>
      <c r="C331" s="16" t="str">
        <f t="shared" si="10"/>
        <v/>
      </c>
      <c r="D331" s="16" t="str">
        <f t="shared" si="11"/>
        <v/>
      </c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</row>
    <row r="332" spans="1:53" ht="15.75" customHeight="1" x14ac:dyDescent="0.2">
      <c r="A332" s="15"/>
      <c r="B332" s="15"/>
      <c r="C332" s="16" t="str">
        <f t="shared" si="10"/>
        <v/>
      </c>
      <c r="D332" s="16" t="str">
        <f t="shared" si="11"/>
        <v/>
      </c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</row>
    <row r="333" spans="1:53" ht="15.75" customHeight="1" x14ac:dyDescent="0.2">
      <c r="A333" s="15"/>
      <c r="B333" s="15"/>
      <c r="C333" s="16" t="str">
        <f t="shared" si="10"/>
        <v/>
      </c>
      <c r="D333" s="16" t="str">
        <f t="shared" si="11"/>
        <v/>
      </c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</row>
    <row r="334" spans="1:53" ht="15.75" customHeight="1" x14ac:dyDescent="0.2">
      <c r="A334" s="15"/>
      <c r="B334" s="15"/>
      <c r="C334" s="16" t="str">
        <f t="shared" si="10"/>
        <v/>
      </c>
      <c r="D334" s="16" t="str">
        <f t="shared" si="11"/>
        <v/>
      </c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</row>
    <row r="335" spans="1:53" ht="15.75" customHeight="1" x14ac:dyDescent="0.2">
      <c r="A335" s="15"/>
      <c r="B335" s="15"/>
      <c r="C335" s="16" t="str">
        <f t="shared" si="10"/>
        <v/>
      </c>
      <c r="D335" s="16" t="str">
        <f t="shared" si="11"/>
        <v/>
      </c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</row>
    <row r="336" spans="1:53" ht="15.75" customHeight="1" x14ac:dyDescent="0.2">
      <c r="A336" s="15"/>
      <c r="B336" s="15"/>
      <c r="C336" s="16" t="str">
        <f t="shared" si="10"/>
        <v/>
      </c>
      <c r="D336" s="16" t="str">
        <f t="shared" si="11"/>
        <v/>
      </c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</row>
    <row r="337" spans="1:53" ht="15.75" customHeight="1" x14ac:dyDescent="0.2">
      <c r="A337" s="15"/>
      <c r="B337" s="15"/>
      <c r="C337" s="16" t="str">
        <f t="shared" si="10"/>
        <v/>
      </c>
      <c r="D337" s="16" t="str">
        <f t="shared" si="11"/>
        <v/>
      </c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</row>
    <row r="338" spans="1:53" ht="15.75" customHeight="1" x14ac:dyDescent="0.2">
      <c r="A338" s="15"/>
      <c r="B338" s="15"/>
      <c r="C338" s="16" t="str">
        <f t="shared" si="10"/>
        <v/>
      </c>
      <c r="D338" s="16" t="str">
        <f t="shared" si="11"/>
        <v/>
      </c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</row>
    <row r="339" spans="1:53" ht="15.75" customHeight="1" x14ac:dyDescent="0.2">
      <c r="A339" s="15"/>
      <c r="B339" s="15"/>
      <c r="C339" s="16" t="str">
        <f t="shared" si="10"/>
        <v/>
      </c>
      <c r="D339" s="16" t="str">
        <f t="shared" si="11"/>
        <v/>
      </c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</row>
    <row r="340" spans="1:53" ht="15.75" customHeight="1" x14ac:dyDescent="0.2">
      <c r="A340" s="15"/>
      <c r="B340" s="15"/>
      <c r="C340" s="16" t="str">
        <f t="shared" si="10"/>
        <v/>
      </c>
      <c r="D340" s="16" t="str">
        <f t="shared" si="11"/>
        <v/>
      </c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</row>
    <row r="341" spans="1:53" ht="15.75" customHeight="1" x14ac:dyDescent="0.2">
      <c r="A341" s="15"/>
      <c r="B341" s="15"/>
      <c r="C341" s="16" t="str">
        <f t="shared" si="10"/>
        <v/>
      </c>
      <c r="D341" s="16" t="str">
        <f t="shared" si="11"/>
        <v/>
      </c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</row>
    <row r="342" spans="1:53" ht="15.75" customHeight="1" x14ac:dyDescent="0.2">
      <c r="A342" s="15"/>
      <c r="B342" s="15"/>
      <c r="C342" s="16" t="str">
        <f t="shared" si="10"/>
        <v/>
      </c>
      <c r="D342" s="16" t="str">
        <f t="shared" si="11"/>
        <v/>
      </c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</row>
    <row r="343" spans="1:53" ht="15.75" customHeight="1" x14ac:dyDescent="0.2">
      <c r="A343" s="15"/>
      <c r="B343" s="15"/>
      <c r="C343" s="16" t="str">
        <f t="shared" si="10"/>
        <v/>
      </c>
      <c r="D343" s="16" t="str">
        <f t="shared" si="11"/>
        <v/>
      </c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</row>
    <row r="344" spans="1:53" ht="15.75" customHeight="1" x14ac:dyDescent="0.2">
      <c r="A344" s="15"/>
      <c r="B344" s="15"/>
      <c r="C344" s="16" t="str">
        <f t="shared" si="10"/>
        <v/>
      </c>
      <c r="D344" s="16" t="str">
        <f t="shared" si="11"/>
        <v/>
      </c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</row>
    <row r="345" spans="1:53" ht="15.75" customHeight="1" x14ac:dyDescent="0.2">
      <c r="A345" s="15"/>
      <c r="B345" s="15"/>
      <c r="C345" s="16" t="str">
        <f t="shared" si="10"/>
        <v/>
      </c>
      <c r="D345" s="16" t="str">
        <f t="shared" si="11"/>
        <v/>
      </c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</row>
    <row r="346" spans="1:53" ht="15.75" customHeight="1" x14ac:dyDescent="0.2">
      <c r="A346" s="15"/>
      <c r="B346" s="15"/>
      <c r="C346" s="16" t="str">
        <f t="shared" si="10"/>
        <v/>
      </c>
      <c r="D346" s="16" t="str">
        <f t="shared" si="11"/>
        <v/>
      </c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</row>
    <row r="347" spans="1:53" ht="15.75" customHeight="1" x14ac:dyDescent="0.2">
      <c r="A347" s="15"/>
      <c r="B347" s="15"/>
      <c r="C347" s="16" t="str">
        <f t="shared" si="10"/>
        <v/>
      </c>
      <c r="D347" s="16" t="str">
        <f t="shared" si="11"/>
        <v/>
      </c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</row>
    <row r="348" spans="1:53" ht="15.75" customHeight="1" x14ac:dyDescent="0.2">
      <c r="A348" s="15"/>
      <c r="B348" s="15"/>
      <c r="C348" s="16" t="str">
        <f t="shared" si="10"/>
        <v/>
      </c>
      <c r="D348" s="16" t="str">
        <f t="shared" si="11"/>
        <v/>
      </c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</row>
    <row r="349" spans="1:53" ht="15.75" customHeight="1" x14ac:dyDescent="0.2">
      <c r="A349" s="15"/>
      <c r="B349" s="15"/>
      <c r="C349" s="16" t="str">
        <f t="shared" si="10"/>
        <v/>
      </c>
      <c r="D349" s="16" t="str">
        <f t="shared" si="11"/>
        <v/>
      </c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</row>
    <row r="350" spans="1:53" ht="15.75" customHeight="1" x14ac:dyDescent="0.2">
      <c r="A350" s="15"/>
      <c r="B350" s="15"/>
      <c r="C350" s="16" t="str">
        <f t="shared" si="10"/>
        <v/>
      </c>
      <c r="D350" s="16" t="str">
        <f t="shared" si="11"/>
        <v/>
      </c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</row>
    <row r="351" spans="1:53" ht="15.75" customHeight="1" x14ac:dyDescent="0.2">
      <c r="A351" s="15"/>
      <c r="B351" s="15"/>
      <c r="C351" s="16" t="str">
        <f t="shared" si="10"/>
        <v/>
      </c>
      <c r="D351" s="16" t="str">
        <f t="shared" si="11"/>
        <v/>
      </c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</row>
    <row r="352" spans="1:53" ht="15.75" customHeight="1" x14ac:dyDescent="0.2">
      <c r="A352" s="15"/>
      <c r="B352" s="15"/>
      <c r="C352" s="16" t="str">
        <f t="shared" si="10"/>
        <v/>
      </c>
      <c r="D352" s="16" t="str">
        <f t="shared" si="11"/>
        <v/>
      </c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</row>
    <row r="353" spans="1:53" ht="15.75" customHeight="1" x14ac:dyDescent="0.2">
      <c r="A353" s="15"/>
      <c r="B353" s="15"/>
      <c r="C353" s="16" t="str">
        <f t="shared" si="10"/>
        <v/>
      </c>
      <c r="D353" s="16" t="str">
        <f t="shared" si="11"/>
        <v/>
      </c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</row>
    <row r="354" spans="1:53" ht="15.75" customHeight="1" x14ac:dyDescent="0.2">
      <c r="A354" s="15"/>
      <c r="B354" s="15"/>
      <c r="C354" s="16" t="str">
        <f t="shared" si="10"/>
        <v/>
      </c>
      <c r="D354" s="16" t="str">
        <f t="shared" si="11"/>
        <v/>
      </c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</row>
    <row r="355" spans="1:53" ht="15.75" customHeight="1" x14ac:dyDescent="0.2">
      <c r="A355" s="15"/>
      <c r="B355" s="15"/>
      <c r="C355" s="16" t="str">
        <f t="shared" si="10"/>
        <v/>
      </c>
      <c r="D355" s="16" t="str">
        <f t="shared" si="11"/>
        <v/>
      </c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</row>
    <row r="356" spans="1:53" ht="15.75" customHeight="1" x14ac:dyDescent="0.2">
      <c r="A356" s="15"/>
      <c r="B356" s="15"/>
      <c r="C356" s="16" t="str">
        <f t="shared" si="10"/>
        <v/>
      </c>
      <c r="D356" s="16" t="str">
        <f t="shared" si="11"/>
        <v/>
      </c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</row>
    <row r="357" spans="1:53" ht="15.75" customHeight="1" x14ac:dyDescent="0.2">
      <c r="A357" s="15"/>
      <c r="B357" s="15"/>
      <c r="C357" s="16" t="str">
        <f t="shared" si="10"/>
        <v/>
      </c>
      <c r="D357" s="16" t="str">
        <f t="shared" si="11"/>
        <v/>
      </c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</row>
    <row r="358" spans="1:53" ht="15.75" customHeight="1" x14ac:dyDescent="0.2">
      <c r="A358" s="15"/>
      <c r="B358" s="15"/>
      <c r="C358" s="16" t="str">
        <f t="shared" si="10"/>
        <v/>
      </c>
      <c r="D358" s="16" t="str">
        <f t="shared" si="11"/>
        <v/>
      </c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</row>
    <row r="359" spans="1:53" ht="15.75" customHeight="1" x14ac:dyDescent="0.2">
      <c r="A359" s="15"/>
      <c r="B359" s="15"/>
      <c r="C359" s="16" t="str">
        <f t="shared" si="10"/>
        <v/>
      </c>
      <c r="D359" s="16" t="str">
        <f t="shared" si="11"/>
        <v/>
      </c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</row>
    <row r="360" spans="1:53" ht="15.75" customHeight="1" x14ac:dyDescent="0.2">
      <c r="A360" s="15"/>
      <c r="B360" s="15"/>
      <c r="C360" s="16" t="str">
        <f t="shared" si="10"/>
        <v/>
      </c>
      <c r="D360" s="16" t="str">
        <f t="shared" si="11"/>
        <v/>
      </c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</row>
    <row r="361" spans="1:53" ht="15.75" customHeight="1" x14ac:dyDescent="0.2">
      <c r="A361" s="15"/>
      <c r="B361" s="15"/>
      <c r="C361" s="16" t="str">
        <f t="shared" si="10"/>
        <v/>
      </c>
      <c r="D361" s="16" t="str">
        <f t="shared" si="11"/>
        <v/>
      </c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</row>
    <row r="362" spans="1:53" ht="15.75" customHeight="1" x14ac:dyDescent="0.2">
      <c r="A362" s="15"/>
      <c r="B362" s="15"/>
      <c r="C362" s="16" t="str">
        <f t="shared" si="10"/>
        <v/>
      </c>
      <c r="D362" s="16" t="str">
        <f t="shared" si="11"/>
        <v/>
      </c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</row>
    <row r="363" spans="1:53" ht="15.75" customHeight="1" x14ac:dyDescent="0.2">
      <c r="A363" s="15"/>
      <c r="B363" s="15"/>
      <c r="C363" s="16" t="str">
        <f t="shared" si="10"/>
        <v/>
      </c>
      <c r="D363" s="16" t="str">
        <f t="shared" si="11"/>
        <v/>
      </c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</row>
    <row r="364" spans="1:53" ht="15.75" customHeight="1" x14ac:dyDescent="0.2">
      <c r="A364" s="15"/>
      <c r="B364" s="15"/>
      <c r="C364" s="16" t="str">
        <f t="shared" si="10"/>
        <v/>
      </c>
      <c r="D364" s="16" t="str">
        <f t="shared" si="11"/>
        <v/>
      </c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</row>
    <row r="365" spans="1:53" ht="15.75" customHeight="1" x14ac:dyDescent="0.2">
      <c r="A365" s="15"/>
      <c r="B365" s="15"/>
      <c r="C365" s="16" t="str">
        <f t="shared" si="10"/>
        <v/>
      </c>
      <c r="D365" s="16" t="str">
        <f t="shared" si="11"/>
        <v/>
      </c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</row>
    <row r="366" spans="1:53" ht="15.75" customHeight="1" x14ac:dyDescent="0.2">
      <c r="A366" s="15"/>
      <c r="B366" s="15"/>
      <c r="C366" s="16" t="str">
        <f t="shared" si="10"/>
        <v/>
      </c>
      <c r="D366" s="16" t="str">
        <f t="shared" si="11"/>
        <v/>
      </c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</row>
    <row r="367" spans="1:53" ht="15.75" customHeight="1" x14ac:dyDescent="0.2">
      <c r="A367" s="15"/>
      <c r="B367" s="15"/>
      <c r="C367" s="16" t="str">
        <f t="shared" si="10"/>
        <v/>
      </c>
      <c r="D367" s="16" t="str">
        <f t="shared" si="11"/>
        <v/>
      </c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</row>
    <row r="368" spans="1:53" ht="15.75" customHeight="1" x14ac:dyDescent="0.2">
      <c r="A368" s="15"/>
      <c r="B368" s="15"/>
      <c r="C368" s="16" t="str">
        <f t="shared" si="10"/>
        <v/>
      </c>
      <c r="D368" s="16" t="str">
        <f t="shared" si="11"/>
        <v/>
      </c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</row>
    <row r="369" spans="1:53" ht="15.75" customHeight="1" x14ac:dyDescent="0.2">
      <c r="A369" s="15"/>
      <c r="B369" s="15"/>
      <c r="C369" s="16" t="str">
        <f t="shared" si="10"/>
        <v/>
      </c>
      <c r="D369" s="16" t="str">
        <f t="shared" si="11"/>
        <v/>
      </c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</row>
    <row r="370" spans="1:53" ht="15.75" customHeight="1" x14ac:dyDescent="0.2">
      <c r="A370" s="15"/>
      <c r="B370" s="15"/>
      <c r="C370" s="16" t="str">
        <f t="shared" si="10"/>
        <v/>
      </c>
      <c r="D370" s="16" t="str">
        <f t="shared" si="11"/>
        <v/>
      </c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</row>
    <row r="371" spans="1:53" ht="15.75" customHeight="1" x14ac:dyDescent="0.2">
      <c r="A371" s="15"/>
      <c r="B371" s="15"/>
      <c r="C371" s="16" t="str">
        <f t="shared" si="10"/>
        <v/>
      </c>
      <c r="D371" s="16" t="str">
        <f t="shared" si="11"/>
        <v/>
      </c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</row>
    <row r="372" spans="1:53" ht="15.75" customHeight="1" x14ac:dyDescent="0.2">
      <c r="A372" s="15"/>
      <c r="B372" s="15"/>
      <c r="C372" s="16" t="str">
        <f t="shared" si="10"/>
        <v/>
      </c>
      <c r="D372" s="16" t="str">
        <f t="shared" si="11"/>
        <v/>
      </c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</row>
    <row r="373" spans="1:53" ht="15.75" customHeight="1" x14ac:dyDescent="0.2">
      <c r="A373" s="15"/>
      <c r="B373" s="15"/>
      <c r="C373" s="16" t="str">
        <f t="shared" si="10"/>
        <v/>
      </c>
      <c r="D373" s="16" t="str">
        <f t="shared" si="11"/>
        <v/>
      </c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</row>
    <row r="374" spans="1:53" ht="15.75" customHeight="1" x14ac:dyDescent="0.2">
      <c r="A374" s="15"/>
      <c r="B374" s="15"/>
      <c r="C374" s="16" t="str">
        <f t="shared" si="10"/>
        <v/>
      </c>
      <c r="D374" s="16" t="str">
        <f t="shared" si="11"/>
        <v/>
      </c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</row>
    <row r="375" spans="1:53" ht="15.75" customHeight="1" x14ac:dyDescent="0.2">
      <c r="A375" s="15"/>
      <c r="B375" s="15"/>
      <c r="C375" s="16" t="str">
        <f t="shared" si="10"/>
        <v/>
      </c>
      <c r="D375" s="16" t="str">
        <f t="shared" si="11"/>
        <v/>
      </c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</row>
    <row r="376" spans="1:53" ht="15.75" customHeight="1" x14ac:dyDescent="0.2">
      <c r="A376" s="15"/>
      <c r="B376" s="15"/>
      <c r="C376" s="16" t="str">
        <f t="shared" si="10"/>
        <v/>
      </c>
      <c r="D376" s="16" t="str">
        <f t="shared" si="11"/>
        <v/>
      </c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</row>
    <row r="377" spans="1:53" ht="15.75" customHeight="1" x14ac:dyDescent="0.2">
      <c r="A377" s="15"/>
      <c r="B377" s="15"/>
      <c r="C377" s="16" t="str">
        <f t="shared" si="10"/>
        <v/>
      </c>
      <c r="D377" s="16" t="str">
        <f t="shared" si="11"/>
        <v/>
      </c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</row>
    <row r="378" spans="1:53" ht="15.75" customHeight="1" x14ac:dyDescent="0.2">
      <c r="A378" s="15"/>
      <c r="B378" s="15"/>
      <c r="C378" s="16" t="str">
        <f t="shared" si="10"/>
        <v/>
      </c>
      <c r="D378" s="16" t="str">
        <f t="shared" si="11"/>
        <v/>
      </c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</row>
    <row r="379" spans="1:53" ht="15.75" customHeight="1" x14ac:dyDescent="0.2">
      <c r="A379" s="15"/>
      <c r="B379" s="15"/>
      <c r="C379" s="16" t="str">
        <f t="shared" si="10"/>
        <v/>
      </c>
      <c r="D379" s="16" t="str">
        <f t="shared" si="11"/>
        <v/>
      </c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</row>
    <row r="380" spans="1:53" ht="15.75" customHeight="1" x14ac:dyDescent="0.2">
      <c r="A380" s="15"/>
      <c r="B380" s="15"/>
      <c r="C380" s="16" t="str">
        <f t="shared" si="10"/>
        <v/>
      </c>
      <c r="D380" s="16" t="str">
        <f t="shared" si="11"/>
        <v/>
      </c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</row>
    <row r="381" spans="1:53" ht="15.75" customHeight="1" x14ac:dyDescent="0.2">
      <c r="A381" s="15"/>
      <c r="B381" s="15"/>
      <c r="C381" s="16" t="str">
        <f t="shared" si="10"/>
        <v/>
      </c>
      <c r="D381" s="16" t="str">
        <f t="shared" si="11"/>
        <v/>
      </c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</row>
    <row r="382" spans="1:53" ht="15.75" customHeight="1" x14ac:dyDescent="0.2">
      <c r="A382" s="15"/>
      <c r="B382" s="15"/>
      <c r="C382" s="16" t="str">
        <f t="shared" si="10"/>
        <v/>
      </c>
      <c r="D382" s="16" t="str">
        <f t="shared" si="11"/>
        <v/>
      </c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</row>
    <row r="383" spans="1:53" ht="15.75" customHeight="1" x14ac:dyDescent="0.2">
      <c r="A383" s="15"/>
      <c r="B383" s="15"/>
      <c r="C383" s="16" t="str">
        <f t="shared" si="10"/>
        <v/>
      </c>
      <c r="D383" s="16" t="str">
        <f t="shared" si="11"/>
        <v/>
      </c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</row>
    <row r="384" spans="1:53" ht="15.75" customHeight="1" x14ac:dyDescent="0.2">
      <c r="A384" s="15"/>
      <c r="B384" s="15"/>
      <c r="C384" s="16" t="str">
        <f t="shared" si="10"/>
        <v/>
      </c>
      <c r="D384" s="16" t="str">
        <f t="shared" si="11"/>
        <v/>
      </c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</row>
    <row r="385" spans="1:53" ht="15.75" customHeight="1" x14ac:dyDescent="0.2">
      <c r="A385" s="15"/>
      <c r="B385" s="15"/>
      <c r="C385" s="16" t="str">
        <f t="shared" si="10"/>
        <v/>
      </c>
      <c r="D385" s="16" t="str">
        <f t="shared" si="11"/>
        <v/>
      </c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</row>
    <row r="386" spans="1:53" ht="15.75" customHeight="1" x14ac:dyDescent="0.2">
      <c r="A386" s="15"/>
      <c r="B386" s="15"/>
      <c r="C386" s="16" t="str">
        <f t="shared" si="10"/>
        <v/>
      </c>
      <c r="D386" s="16" t="str">
        <f t="shared" si="11"/>
        <v/>
      </c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</row>
    <row r="387" spans="1:53" ht="15.75" customHeight="1" x14ac:dyDescent="0.2">
      <c r="A387" s="15"/>
      <c r="B387" s="15"/>
      <c r="C387" s="16" t="str">
        <f t="shared" ref="C387:C450" si="12">IF(E387="","",AVERAGE(E387:BA387))</f>
        <v/>
      </c>
      <c r="D387" s="16" t="str">
        <f t="shared" si="11"/>
        <v/>
      </c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</row>
    <row r="388" spans="1:53" ht="15.75" customHeight="1" x14ac:dyDescent="0.2">
      <c r="A388" s="15"/>
      <c r="B388" s="15"/>
      <c r="C388" s="16" t="str">
        <f t="shared" si="12"/>
        <v/>
      </c>
      <c r="D388" s="16" t="str">
        <f t="shared" ref="D388:D451" si="13">IF(C388="","",C388-1)</f>
        <v/>
      </c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</row>
    <row r="389" spans="1:53" ht="15.75" customHeight="1" x14ac:dyDescent="0.2">
      <c r="A389" s="15"/>
      <c r="B389" s="15"/>
      <c r="C389" s="16" t="str">
        <f t="shared" si="12"/>
        <v/>
      </c>
      <c r="D389" s="16" t="str">
        <f t="shared" si="13"/>
        <v/>
      </c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</row>
    <row r="390" spans="1:53" ht="15.75" customHeight="1" x14ac:dyDescent="0.2">
      <c r="A390" s="15"/>
      <c r="B390" s="15"/>
      <c r="C390" s="16" t="str">
        <f t="shared" si="12"/>
        <v/>
      </c>
      <c r="D390" s="16" t="str">
        <f t="shared" si="13"/>
        <v/>
      </c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</row>
    <row r="391" spans="1:53" ht="15.75" customHeight="1" x14ac:dyDescent="0.2">
      <c r="A391" s="15"/>
      <c r="B391" s="15"/>
      <c r="C391" s="16" t="str">
        <f t="shared" si="12"/>
        <v/>
      </c>
      <c r="D391" s="16" t="str">
        <f t="shared" si="13"/>
        <v/>
      </c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</row>
    <row r="392" spans="1:53" ht="15.75" customHeight="1" x14ac:dyDescent="0.2">
      <c r="A392" s="15"/>
      <c r="B392" s="15"/>
      <c r="C392" s="16" t="str">
        <f t="shared" si="12"/>
        <v/>
      </c>
      <c r="D392" s="16" t="str">
        <f t="shared" si="13"/>
        <v/>
      </c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</row>
    <row r="393" spans="1:53" ht="15.75" customHeight="1" x14ac:dyDescent="0.2">
      <c r="A393" s="15"/>
      <c r="B393" s="15"/>
      <c r="C393" s="16" t="str">
        <f t="shared" si="12"/>
        <v/>
      </c>
      <c r="D393" s="16" t="str">
        <f t="shared" si="13"/>
        <v/>
      </c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</row>
    <row r="394" spans="1:53" ht="15.75" customHeight="1" x14ac:dyDescent="0.2">
      <c r="A394" s="15"/>
      <c r="B394" s="15"/>
      <c r="C394" s="16" t="str">
        <f t="shared" si="12"/>
        <v/>
      </c>
      <c r="D394" s="16" t="str">
        <f t="shared" si="13"/>
        <v/>
      </c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</row>
    <row r="395" spans="1:53" ht="15.75" customHeight="1" x14ac:dyDescent="0.2">
      <c r="A395" s="15"/>
      <c r="B395" s="15"/>
      <c r="C395" s="16" t="str">
        <f t="shared" si="12"/>
        <v/>
      </c>
      <c r="D395" s="16" t="str">
        <f t="shared" si="13"/>
        <v/>
      </c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</row>
    <row r="396" spans="1:53" ht="15.75" customHeight="1" x14ac:dyDescent="0.2">
      <c r="A396" s="15"/>
      <c r="B396" s="15"/>
      <c r="C396" s="16" t="str">
        <f t="shared" si="12"/>
        <v/>
      </c>
      <c r="D396" s="16" t="str">
        <f t="shared" si="13"/>
        <v/>
      </c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</row>
    <row r="397" spans="1:53" ht="15.75" customHeight="1" x14ac:dyDescent="0.2">
      <c r="A397" s="15"/>
      <c r="B397" s="15"/>
      <c r="C397" s="16" t="str">
        <f t="shared" si="12"/>
        <v/>
      </c>
      <c r="D397" s="16" t="str">
        <f t="shared" si="13"/>
        <v/>
      </c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</row>
    <row r="398" spans="1:53" ht="15.75" customHeight="1" x14ac:dyDescent="0.2">
      <c r="A398" s="15"/>
      <c r="B398" s="15"/>
      <c r="C398" s="16" t="str">
        <f t="shared" si="12"/>
        <v/>
      </c>
      <c r="D398" s="16" t="str">
        <f t="shared" si="13"/>
        <v/>
      </c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</row>
    <row r="399" spans="1:53" ht="15.75" customHeight="1" x14ac:dyDescent="0.2">
      <c r="A399" s="15"/>
      <c r="B399" s="15"/>
      <c r="C399" s="16" t="str">
        <f t="shared" si="12"/>
        <v/>
      </c>
      <c r="D399" s="16" t="str">
        <f t="shared" si="13"/>
        <v/>
      </c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</row>
    <row r="400" spans="1:53" ht="15.75" customHeight="1" x14ac:dyDescent="0.2">
      <c r="A400" s="15"/>
      <c r="B400" s="15"/>
      <c r="C400" s="16" t="str">
        <f t="shared" si="12"/>
        <v/>
      </c>
      <c r="D400" s="16" t="str">
        <f t="shared" si="13"/>
        <v/>
      </c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</row>
    <row r="401" spans="1:53" ht="15.75" customHeight="1" x14ac:dyDescent="0.2">
      <c r="A401" s="15"/>
      <c r="B401" s="15"/>
      <c r="C401" s="16" t="str">
        <f t="shared" si="12"/>
        <v/>
      </c>
      <c r="D401" s="16" t="str">
        <f t="shared" si="13"/>
        <v/>
      </c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</row>
    <row r="402" spans="1:53" ht="15.75" customHeight="1" x14ac:dyDescent="0.2">
      <c r="A402" s="15"/>
      <c r="B402" s="15"/>
      <c r="C402" s="16" t="str">
        <f t="shared" si="12"/>
        <v/>
      </c>
      <c r="D402" s="16" t="str">
        <f t="shared" si="13"/>
        <v/>
      </c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</row>
    <row r="403" spans="1:53" ht="15.75" customHeight="1" x14ac:dyDescent="0.2">
      <c r="A403" s="15"/>
      <c r="B403" s="15"/>
      <c r="C403" s="16" t="str">
        <f t="shared" si="12"/>
        <v/>
      </c>
      <c r="D403" s="16" t="str">
        <f t="shared" si="13"/>
        <v/>
      </c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</row>
    <row r="404" spans="1:53" ht="15.75" customHeight="1" x14ac:dyDescent="0.2">
      <c r="A404" s="15"/>
      <c r="B404" s="15"/>
      <c r="C404" s="16" t="str">
        <f t="shared" si="12"/>
        <v/>
      </c>
      <c r="D404" s="16" t="str">
        <f t="shared" si="13"/>
        <v/>
      </c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</row>
    <row r="405" spans="1:53" ht="15.75" customHeight="1" x14ac:dyDescent="0.2">
      <c r="A405" s="15"/>
      <c r="B405" s="15"/>
      <c r="C405" s="16" t="str">
        <f t="shared" si="12"/>
        <v/>
      </c>
      <c r="D405" s="16" t="str">
        <f t="shared" si="13"/>
        <v/>
      </c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</row>
    <row r="406" spans="1:53" ht="15.75" customHeight="1" x14ac:dyDescent="0.2">
      <c r="A406" s="15"/>
      <c r="B406" s="15"/>
      <c r="C406" s="16" t="str">
        <f t="shared" si="12"/>
        <v/>
      </c>
      <c r="D406" s="16" t="str">
        <f t="shared" si="13"/>
        <v/>
      </c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</row>
    <row r="407" spans="1:53" ht="15.75" customHeight="1" x14ac:dyDescent="0.2">
      <c r="A407" s="15"/>
      <c r="B407" s="15"/>
      <c r="C407" s="16" t="str">
        <f t="shared" si="12"/>
        <v/>
      </c>
      <c r="D407" s="16" t="str">
        <f t="shared" si="13"/>
        <v/>
      </c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</row>
    <row r="408" spans="1:53" ht="15.75" customHeight="1" x14ac:dyDescent="0.2">
      <c r="A408" s="15"/>
      <c r="B408" s="15"/>
      <c r="C408" s="16" t="str">
        <f t="shared" si="12"/>
        <v/>
      </c>
      <c r="D408" s="16" t="str">
        <f t="shared" si="13"/>
        <v/>
      </c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</row>
    <row r="409" spans="1:53" ht="15.75" customHeight="1" x14ac:dyDescent="0.2">
      <c r="A409" s="15"/>
      <c r="B409" s="15"/>
      <c r="C409" s="16" t="str">
        <f t="shared" si="12"/>
        <v/>
      </c>
      <c r="D409" s="16" t="str">
        <f t="shared" si="13"/>
        <v/>
      </c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</row>
    <row r="410" spans="1:53" ht="15.75" customHeight="1" x14ac:dyDescent="0.2">
      <c r="A410" s="15"/>
      <c r="B410" s="15"/>
      <c r="C410" s="16" t="str">
        <f t="shared" si="12"/>
        <v/>
      </c>
      <c r="D410" s="16" t="str">
        <f t="shared" si="13"/>
        <v/>
      </c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</row>
    <row r="411" spans="1:53" ht="15.75" customHeight="1" x14ac:dyDescent="0.2">
      <c r="A411" s="15"/>
      <c r="B411" s="15"/>
      <c r="C411" s="16" t="str">
        <f t="shared" si="12"/>
        <v/>
      </c>
      <c r="D411" s="16" t="str">
        <f t="shared" si="13"/>
        <v/>
      </c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</row>
    <row r="412" spans="1:53" ht="15.75" customHeight="1" x14ac:dyDescent="0.2">
      <c r="A412" s="15"/>
      <c r="B412" s="15"/>
      <c r="C412" s="16" t="str">
        <f t="shared" si="12"/>
        <v/>
      </c>
      <c r="D412" s="16" t="str">
        <f t="shared" si="13"/>
        <v/>
      </c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</row>
    <row r="413" spans="1:53" ht="15.75" customHeight="1" x14ac:dyDescent="0.2">
      <c r="A413" s="15"/>
      <c r="B413" s="15"/>
      <c r="C413" s="16" t="str">
        <f t="shared" si="12"/>
        <v/>
      </c>
      <c r="D413" s="16" t="str">
        <f t="shared" si="13"/>
        <v/>
      </c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</row>
    <row r="414" spans="1:53" ht="15.75" customHeight="1" x14ac:dyDescent="0.2">
      <c r="A414" s="15"/>
      <c r="B414" s="15"/>
      <c r="C414" s="16" t="str">
        <f t="shared" si="12"/>
        <v/>
      </c>
      <c r="D414" s="16" t="str">
        <f t="shared" si="13"/>
        <v/>
      </c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</row>
    <row r="415" spans="1:53" ht="15.75" customHeight="1" x14ac:dyDescent="0.2">
      <c r="A415" s="15"/>
      <c r="B415" s="15"/>
      <c r="C415" s="16" t="str">
        <f t="shared" si="12"/>
        <v/>
      </c>
      <c r="D415" s="16" t="str">
        <f t="shared" si="13"/>
        <v/>
      </c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</row>
    <row r="416" spans="1:53" ht="15.75" customHeight="1" x14ac:dyDescent="0.2">
      <c r="A416" s="15"/>
      <c r="B416" s="15"/>
      <c r="C416" s="16" t="str">
        <f t="shared" si="12"/>
        <v/>
      </c>
      <c r="D416" s="16" t="str">
        <f t="shared" si="13"/>
        <v/>
      </c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</row>
    <row r="417" spans="1:53" ht="15.75" customHeight="1" x14ac:dyDescent="0.2">
      <c r="A417" s="15"/>
      <c r="B417" s="15"/>
      <c r="C417" s="16" t="str">
        <f t="shared" si="12"/>
        <v/>
      </c>
      <c r="D417" s="16" t="str">
        <f t="shared" si="13"/>
        <v/>
      </c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</row>
    <row r="418" spans="1:53" ht="15.75" customHeight="1" x14ac:dyDescent="0.2">
      <c r="A418" s="15"/>
      <c r="B418" s="15"/>
      <c r="C418" s="16" t="str">
        <f t="shared" si="12"/>
        <v/>
      </c>
      <c r="D418" s="16" t="str">
        <f t="shared" si="13"/>
        <v/>
      </c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</row>
    <row r="419" spans="1:53" ht="15.75" customHeight="1" x14ac:dyDescent="0.2">
      <c r="A419" s="15"/>
      <c r="B419" s="15"/>
      <c r="C419" s="16" t="str">
        <f t="shared" si="12"/>
        <v/>
      </c>
      <c r="D419" s="16" t="str">
        <f t="shared" si="13"/>
        <v/>
      </c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</row>
    <row r="420" spans="1:53" ht="15.75" customHeight="1" x14ac:dyDescent="0.2">
      <c r="A420" s="15"/>
      <c r="B420" s="15"/>
      <c r="C420" s="16" t="str">
        <f t="shared" si="12"/>
        <v/>
      </c>
      <c r="D420" s="16" t="str">
        <f t="shared" si="13"/>
        <v/>
      </c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</row>
    <row r="421" spans="1:53" ht="15.75" customHeight="1" x14ac:dyDescent="0.2">
      <c r="A421" s="15"/>
      <c r="B421" s="15"/>
      <c r="C421" s="16" t="str">
        <f t="shared" si="12"/>
        <v/>
      </c>
      <c r="D421" s="16" t="str">
        <f t="shared" si="13"/>
        <v/>
      </c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</row>
    <row r="422" spans="1:53" ht="15.75" customHeight="1" x14ac:dyDescent="0.2">
      <c r="A422" s="15"/>
      <c r="B422" s="15"/>
      <c r="C422" s="16" t="str">
        <f t="shared" si="12"/>
        <v/>
      </c>
      <c r="D422" s="16" t="str">
        <f t="shared" si="13"/>
        <v/>
      </c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</row>
    <row r="423" spans="1:53" ht="15.75" customHeight="1" x14ac:dyDescent="0.2">
      <c r="A423" s="15"/>
      <c r="B423" s="15"/>
      <c r="C423" s="16" t="str">
        <f t="shared" si="12"/>
        <v/>
      </c>
      <c r="D423" s="16" t="str">
        <f t="shared" si="13"/>
        <v/>
      </c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</row>
    <row r="424" spans="1:53" ht="15.75" customHeight="1" x14ac:dyDescent="0.2">
      <c r="A424" s="15"/>
      <c r="B424" s="15"/>
      <c r="C424" s="16" t="str">
        <f t="shared" si="12"/>
        <v/>
      </c>
      <c r="D424" s="16" t="str">
        <f t="shared" si="13"/>
        <v/>
      </c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</row>
    <row r="425" spans="1:53" ht="15.75" customHeight="1" x14ac:dyDescent="0.2">
      <c r="A425" s="15"/>
      <c r="B425" s="15"/>
      <c r="C425" s="16" t="str">
        <f t="shared" si="12"/>
        <v/>
      </c>
      <c r="D425" s="16" t="str">
        <f t="shared" si="13"/>
        <v/>
      </c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</row>
    <row r="426" spans="1:53" ht="15.75" customHeight="1" x14ac:dyDescent="0.2">
      <c r="A426" s="15"/>
      <c r="B426" s="15"/>
      <c r="C426" s="16" t="str">
        <f t="shared" si="12"/>
        <v/>
      </c>
      <c r="D426" s="16" t="str">
        <f t="shared" si="13"/>
        <v/>
      </c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</row>
    <row r="427" spans="1:53" ht="15.75" customHeight="1" x14ac:dyDescent="0.2">
      <c r="A427" s="15"/>
      <c r="B427" s="15"/>
      <c r="C427" s="16" t="str">
        <f t="shared" si="12"/>
        <v/>
      </c>
      <c r="D427" s="16" t="str">
        <f t="shared" si="13"/>
        <v/>
      </c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</row>
    <row r="428" spans="1:53" ht="15.75" customHeight="1" x14ac:dyDescent="0.2">
      <c r="A428" s="15"/>
      <c r="B428" s="15"/>
      <c r="C428" s="16" t="str">
        <f t="shared" si="12"/>
        <v/>
      </c>
      <c r="D428" s="16" t="str">
        <f t="shared" si="13"/>
        <v/>
      </c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</row>
    <row r="429" spans="1:53" ht="15.75" customHeight="1" x14ac:dyDescent="0.2">
      <c r="A429" s="15"/>
      <c r="B429" s="15"/>
      <c r="C429" s="16" t="str">
        <f t="shared" si="12"/>
        <v/>
      </c>
      <c r="D429" s="16" t="str">
        <f t="shared" si="13"/>
        <v/>
      </c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</row>
    <row r="430" spans="1:53" ht="15.75" customHeight="1" x14ac:dyDescent="0.2">
      <c r="A430" s="15"/>
      <c r="B430" s="15"/>
      <c r="C430" s="16" t="str">
        <f t="shared" si="12"/>
        <v/>
      </c>
      <c r="D430" s="16" t="str">
        <f t="shared" si="13"/>
        <v/>
      </c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</row>
    <row r="431" spans="1:53" ht="15.75" customHeight="1" x14ac:dyDescent="0.2">
      <c r="A431" s="15"/>
      <c r="B431" s="15"/>
      <c r="C431" s="16" t="str">
        <f t="shared" si="12"/>
        <v/>
      </c>
      <c r="D431" s="16" t="str">
        <f t="shared" si="13"/>
        <v/>
      </c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</row>
    <row r="432" spans="1:53" ht="15.75" customHeight="1" x14ac:dyDescent="0.2">
      <c r="A432" s="15"/>
      <c r="B432" s="15"/>
      <c r="C432" s="16" t="str">
        <f t="shared" si="12"/>
        <v/>
      </c>
      <c r="D432" s="16" t="str">
        <f t="shared" si="13"/>
        <v/>
      </c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</row>
    <row r="433" spans="1:53" ht="15.75" customHeight="1" x14ac:dyDescent="0.2">
      <c r="A433" s="15"/>
      <c r="B433" s="15"/>
      <c r="C433" s="16" t="str">
        <f t="shared" si="12"/>
        <v/>
      </c>
      <c r="D433" s="16" t="str">
        <f t="shared" si="13"/>
        <v/>
      </c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</row>
    <row r="434" spans="1:53" ht="15.75" customHeight="1" x14ac:dyDescent="0.2">
      <c r="A434" s="15"/>
      <c r="B434" s="15"/>
      <c r="C434" s="16" t="str">
        <f t="shared" si="12"/>
        <v/>
      </c>
      <c r="D434" s="16" t="str">
        <f t="shared" si="13"/>
        <v/>
      </c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</row>
    <row r="435" spans="1:53" ht="15.75" customHeight="1" x14ac:dyDescent="0.2">
      <c r="A435" s="15"/>
      <c r="B435" s="15"/>
      <c r="C435" s="16" t="str">
        <f t="shared" si="12"/>
        <v/>
      </c>
      <c r="D435" s="16" t="str">
        <f t="shared" si="13"/>
        <v/>
      </c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</row>
    <row r="436" spans="1:53" ht="15.75" customHeight="1" x14ac:dyDescent="0.2">
      <c r="A436" s="15"/>
      <c r="B436" s="15"/>
      <c r="C436" s="16" t="str">
        <f t="shared" si="12"/>
        <v/>
      </c>
      <c r="D436" s="16" t="str">
        <f t="shared" si="13"/>
        <v/>
      </c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</row>
    <row r="437" spans="1:53" ht="15.75" customHeight="1" x14ac:dyDescent="0.2">
      <c r="A437" s="15"/>
      <c r="B437" s="15"/>
      <c r="C437" s="16" t="str">
        <f t="shared" si="12"/>
        <v/>
      </c>
      <c r="D437" s="16" t="str">
        <f t="shared" si="13"/>
        <v/>
      </c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</row>
    <row r="438" spans="1:53" ht="15.75" customHeight="1" x14ac:dyDescent="0.2">
      <c r="A438" s="15"/>
      <c r="B438" s="15"/>
      <c r="C438" s="16" t="str">
        <f t="shared" si="12"/>
        <v/>
      </c>
      <c r="D438" s="16" t="str">
        <f t="shared" si="13"/>
        <v/>
      </c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</row>
    <row r="439" spans="1:53" ht="15.75" customHeight="1" x14ac:dyDescent="0.2">
      <c r="A439" s="15"/>
      <c r="B439" s="15"/>
      <c r="C439" s="16" t="str">
        <f t="shared" si="12"/>
        <v/>
      </c>
      <c r="D439" s="16" t="str">
        <f t="shared" si="13"/>
        <v/>
      </c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</row>
    <row r="440" spans="1:53" ht="15.75" customHeight="1" x14ac:dyDescent="0.2">
      <c r="A440" s="15"/>
      <c r="B440" s="15"/>
      <c r="C440" s="16" t="str">
        <f t="shared" si="12"/>
        <v/>
      </c>
      <c r="D440" s="16" t="str">
        <f t="shared" si="13"/>
        <v/>
      </c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</row>
    <row r="441" spans="1:53" ht="15.75" customHeight="1" x14ac:dyDescent="0.2">
      <c r="A441" s="15"/>
      <c r="B441" s="15"/>
      <c r="C441" s="16" t="str">
        <f t="shared" si="12"/>
        <v/>
      </c>
      <c r="D441" s="16" t="str">
        <f t="shared" si="13"/>
        <v/>
      </c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</row>
    <row r="442" spans="1:53" ht="15.75" customHeight="1" x14ac:dyDescent="0.2">
      <c r="A442" s="15"/>
      <c r="B442" s="15"/>
      <c r="C442" s="16" t="str">
        <f t="shared" si="12"/>
        <v/>
      </c>
      <c r="D442" s="16" t="str">
        <f t="shared" si="13"/>
        <v/>
      </c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</row>
    <row r="443" spans="1:53" ht="15.75" customHeight="1" x14ac:dyDescent="0.2">
      <c r="A443" s="15"/>
      <c r="B443" s="15"/>
      <c r="C443" s="16" t="str">
        <f t="shared" si="12"/>
        <v/>
      </c>
      <c r="D443" s="16" t="str">
        <f t="shared" si="13"/>
        <v/>
      </c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</row>
    <row r="444" spans="1:53" ht="15.75" customHeight="1" x14ac:dyDescent="0.2">
      <c r="A444" s="15"/>
      <c r="B444" s="15"/>
      <c r="C444" s="16" t="str">
        <f t="shared" si="12"/>
        <v/>
      </c>
      <c r="D444" s="16" t="str">
        <f t="shared" si="13"/>
        <v/>
      </c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</row>
    <row r="445" spans="1:53" ht="15.75" customHeight="1" x14ac:dyDescent="0.2">
      <c r="A445" s="15"/>
      <c r="B445" s="15"/>
      <c r="C445" s="16" t="str">
        <f t="shared" si="12"/>
        <v/>
      </c>
      <c r="D445" s="16" t="str">
        <f t="shared" si="13"/>
        <v/>
      </c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</row>
    <row r="446" spans="1:53" ht="15.75" customHeight="1" x14ac:dyDescent="0.2">
      <c r="A446" s="15"/>
      <c r="B446" s="15"/>
      <c r="C446" s="16" t="str">
        <f t="shared" si="12"/>
        <v/>
      </c>
      <c r="D446" s="16" t="str">
        <f t="shared" si="13"/>
        <v/>
      </c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</row>
    <row r="447" spans="1:53" ht="15.75" customHeight="1" x14ac:dyDescent="0.2">
      <c r="A447" s="15"/>
      <c r="B447" s="15"/>
      <c r="C447" s="16" t="str">
        <f t="shared" si="12"/>
        <v/>
      </c>
      <c r="D447" s="16" t="str">
        <f t="shared" si="13"/>
        <v/>
      </c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</row>
    <row r="448" spans="1:53" ht="15.75" customHeight="1" x14ac:dyDescent="0.2">
      <c r="A448" s="15"/>
      <c r="B448" s="15"/>
      <c r="C448" s="16" t="str">
        <f t="shared" si="12"/>
        <v/>
      </c>
      <c r="D448" s="16" t="str">
        <f t="shared" si="13"/>
        <v/>
      </c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</row>
    <row r="449" spans="1:53" ht="15.75" customHeight="1" x14ac:dyDescent="0.2">
      <c r="A449" s="15"/>
      <c r="B449" s="15"/>
      <c r="C449" s="16" t="str">
        <f t="shared" si="12"/>
        <v/>
      </c>
      <c r="D449" s="16" t="str">
        <f t="shared" si="13"/>
        <v/>
      </c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</row>
    <row r="450" spans="1:53" ht="15.75" customHeight="1" x14ac:dyDescent="0.2">
      <c r="A450" s="15"/>
      <c r="B450" s="15"/>
      <c r="C450" s="16" t="str">
        <f t="shared" si="12"/>
        <v/>
      </c>
      <c r="D450" s="16" t="str">
        <f t="shared" si="13"/>
        <v/>
      </c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</row>
    <row r="451" spans="1:53" ht="15.75" customHeight="1" x14ac:dyDescent="0.2">
      <c r="A451" s="15"/>
      <c r="B451" s="15"/>
      <c r="C451" s="16" t="str">
        <f t="shared" ref="C451:C502" si="14">IF(E451="","",AVERAGE(E451:BA451))</f>
        <v/>
      </c>
      <c r="D451" s="16" t="str">
        <f t="shared" si="13"/>
        <v/>
      </c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</row>
    <row r="452" spans="1:53" ht="15.75" customHeight="1" x14ac:dyDescent="0.2">
      <c r="A452" s="15"/>
      <c r="B452" s="15"/>
      <c r="C452" s="16" t="str">
        <f t="shared" si="14"/>
        <v/>
      </c>
      <c r="D452" s="16" t="str">
        <f t="shared" ref="D452:D502" si="15">IF(C452="","",C452-1)</f>
        <v/>
      </c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</row>
    <row r="453" spans="1:53" ht="15.75" customHeight="1" x14ac:dyDescent="0.2">
      <c r="A453" s="15"/>
      <c r="B453" s="15"/>
      <c r="C453" s="16" t="str">
        <f t="shared" si="14"/>
        <v/>
      </c>
      <c r="D453" s="16" t="str">
        <f t="shared" si="15"/>
        <v/>
      </c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</row>
    <row r="454" spans="1:53" ht="15.75" customHeight="1" x14ac:dyDescent="0.2">
      <c r="A454" s="15"/>
      <c r="B454" s="15"/>
      <c r="C454" s="16" t="str">
        <f t="shared" si="14"/>
        <v/>
      </c>
      <c r="D454" s="16" t="str">
        <f t="shared" si="15"/>
        <v/>
      </c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</row>
    <row r="455" spans="1:53" ht="15.75" customHeight="1" x14ac:dyDescent="0.2">
      <c r="A455" s="15"/>
      <c r="B455" s="15"/>
      <c r="C455" s="16" t="str">
        <f t="shared" si="14"/>
        <v/>
      </c>
      <c r="D455" s="16" t="str">
        <f t="shared" si="15"/>
        <v/>
      </c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</row>
    <row r="456" spans="1:53" ht="15.75" customHeight="1" x14ac:dyDescent="0.2">
      <c r="A456" s="15"/>
      <c r="B456" s="15"/>
      <c r="C456" s="16" t="str">
        <f t="shared" si="14"/>
        <v/>
      </c>
      <c r="D456" s="16" t="str">
        <f t="shared" si="15"/>
        <v/>
      </c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</row>
    <row r="457" spans="1:53" ht="15.75" customHeight="1" x14ac:dyDescent="0.2">
      <c r="A457" s="15"/>
      <c r="B457" s="15"/>
      <c r="C457" s="16" t="str">
        <f t="shared" si="14"/>
        <v/>
      </c>
      <c r="D457" s="16" t="str">
        <f t="shared" si="15"/>
        <v/>
      </c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</row>
    <row r="458" spans="1:53" ht="15.75" customHeight="1" x14ac:dyDescent="0.2">
      <c r="A458" s="15"/>
      <c r="B458" s="15"/>
      <c r="C458" s="16" t="str">
        <f t="shared" si="14"/>
        <v/>
      </c>
      <c r="D458" s="16" t="str">
        <f t="shared" si="15"/>
        <v/>
      </c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</row>
    <row r="459" spans="1:53" ht="15.75" customHeight="1" x14ac:dyDescent="0.2">
      <c r="A459" s="15"/>
      <c r="B459" s="15"/>
      <c r="C459" s="16" t="str">
        <f t="shared" si="14"/>
        <v/>
      </c>
      <c r="D459" s="16" t="str">
        <f t="shared" si="15"/>
        <v/>
      </c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</row>
    <row r="460" spans="1:53" ht="15.75" customHeight="1" x14ac:dyDescent="0.2">
      <c r="A460" s="15"/>
      <c r="B460" s="15"/>
      <c r="C460" s="16" t="str">
        <f t="shared" si="14"/>
        <v/>
      </c>
      <c r="D460" s="16" t="str">
        <f t="shared" si="15"/>
        <v/>
      </c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</row>
    <row r="461" spans="1:53" ht="15.75" customHeight="1" x14ac:dyDescent="0.2">
      <c r="A461" s="15"/>
      <c r="B461" s="15"/>
      <c r="C461" s="16" t="str">
        <f t="shared" si="14"/>
        <v/>
      </c>
      <c r="D461" s="16" t="str">
        <f t="shared" si="15"/>
        <v/>
      </c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</row>
    <row r="462" spans="1:53" ht="15.75" customHeight="1" x14ac:dyDescent="0.2">
      <c r="A462" s="15"/>
      <c r="B462" s="15"/>
      <c r="C462" s="16" t="str">
        <f t="shared" si="14"/>
        <v/>
      </c>
      <c r="D462" s="16" t="str">
        <f t="shared" si="15"/>
        <v/>
      </c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</row>
    <row r="463" spans="1:53" ht="15.75" customHeight="1" x14ac:dyDescent="0.2">
      <c r="A463" s="15"/>
      <c r="B463" s="15"/>
      <c r="C463" s="16" t="str">
        <f t="shared" si="14"/>
        <v/>
      </c>
      <c r="D463" s="16" t="str">
        <f t="shared" si="15"/>
        <v/>
      </c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</row>
    <row r="464" spans="1:53" ht="15.75" customHeight="1" x14ac:dyDescent="0.2">
      <c r="A464" s="15"/>
      <c r="B464" s="15"/>
      <c r="C464" s="16" t="str">
        <f t="shared" si="14"/>
        <v/>
      </c>
      <c r="D464" s="16" t="str">
        <f t="shared" si="15"/>
        <v/>
      </c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</row>
    <row r="465" spans="1:53" ht="15.75" customHeight="1" x14ac:dyDescent="0.2">
      <c r="A465" s="15"/>
      <c r="B465" s="15"/>
      <c r="C465" s="16" t="str">
        <f t="shared" si="14"/>
        <v/>
      </c>
      <c r="D465" s="16" t="str">
        <f t="shared" si="15"/>
        <v/>
      </c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</row>
    <row r="466" spans="1:53" ht="15.75" customHeight="1" x14ac:dyDescent="0.2">
      <c r="A466" s="15"/>
      <c r="B466" s="15"/>
      <c r="C466" s="16" t="str">
        <f t="shared" si="14"/>
        <v/>
      </c>
      <c r="D466" s="16" t="str">
        <f t="shared" si="15"/>
        <v/>
      </c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</row>
    <row r="467" spans="1:53" ht="15.75" customHeight="1" x14ac:dyDescent="0.2">
      <c r="A467" s="15"/>
      <c r="B467" s="15"/>
      <c r="C467" s="16" t="str">
        <f t="shared" si="14"/>
        <v/>
      </c>
      <c r="D467" s="16" t="str">
        <f t="shared" si="15"/>
        <v/>
      </c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</row>
    <row r="468" spans="1:53" ht="15.75" customHeight="1" x14ac:dyDescent="0.2">
      <c r="A468" s="15"/>
      <c r="B468" s="15"/>
      <c r="C468" s="16" t="str">
        <f t="shared" si="14"/>
        <v/>
      </c>
      <c r="D468" s="16" t="str">
        <f t="shared" si="15"/>
        <v/>
      </c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</row>
    <row r="469" spans="1:53" ht="15.75" customHeight="1" x14ac:dyDescent="0.2">
      <c r="A469" s="15"/>
      <c r="B469" s="15"/>
      <c r="C469" s="16" t="str">
        <f t="shared" si="14"/>
        <v/>
      </c>
      <c r="D469" s="16" t="str">
        <f t="shared" si="15"/>
        <v/>
      </c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</row>
    <row r="470" spans="1:53" ht="15.75" customHeight="1" x14ac:dyDescent="0.2">
      <c r="A470" s="15"/>
      <c r="B470" s="15"/>
      <c r="C470" s="16" t="str">
        <f t="shared" si="14"/>
        <v/>
      </c>
      <c r="D470" s="16" t="str">
        <f t="shared" si="15"/>
        <v/>
      </c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</row>
    <row r="471" spans="1:53" ht="15.75" customHeight="1" x14ac:dyDescent="0.2">
      <c r="A471" s="15"/>
      <c r="B471" s="15"/>
      <c r="C471" s="16" t="str">
        <f t="shared" si="14"/>
        <v/>
      </c>
      <c r="D471" s="16" t="str">
        <f t="shared" si="15"/>
        <v/>
      </c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</row>
    <row r="472" spans="1:53" ht="15.75" customHeight="1" x14ac:dyDescent="0.2">
      <c r="A472" s="15"/>
      <c r="B472" s="15"/>
      <c r="C472" s="16" t="str">
        <f t="shared" si="14"/>
        <v/>
      </c>
      <c r="D472" s="16" t="str">
        <f t="shared" si="15"/>
        <v/>
      </c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</row>
    <row r="473" spans="1:53" ht="15.75" customHeight="1" x14ac:dyDescent="0.2">
      <c r="A473" s="15"/>
      <c r="B473" s="15"/>
      <c r="C473" s="16" t="str">
        <f t="shared" si="14"/>
        <v/>
      </c>
      <c r="D473" s="16" t="str">
        <f t="shared" si="15"/>
        <v/>
      </c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</row>
    <row r="474" spans="1:53" ht="15.75" customHeight="1" x14ac:dyDescent="0.2">
      <c r="A474" s="15"/>
      <c r="B474" s="15"/>
      <c r="C474" s="16" t="str">
        <f t="shared" si="14"/>
        <v/>
      </c>
      <c r="D474" s="16" t="str">
        <f t="shared" si="15"/>
        <v/>
      </c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</row>
    <row r="475" spans="1:53" ht="15.75" customHeight="1" x14ac:dyDescent="0.2">
      <c r="A475" s="15"/>
      <c r="B475" s="15"/>
      <c r="C475" s="16" t="str">
        <f t="shared" si="14"/>
        <v/>
      </c>
      <c r="D475" s="16" t="str">
        <f t="shared" si="15"/>
        <v/>
      </c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</row>
    <row r="476" spans="1:53" ht="15.75" customHeight="1" x14ac:dyDescent="0.2">
      <c r="A476" s="15"/>
      <c r="B476" s="15"/>
      <c r="C476" s="16" t="str">
        <f t="shared" si="14"/>
        <v/>
      </c>
      <c r="D476" s="16" t="str">
        <f t="shared" si="15"/>
        <v/>
      </c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</row>
    <row r="477" spans="1:53" ht="15.75" customHeight="1" x14ac:dyDescent="0.2">
      <c r="A477" s="15"/>
      <c r="B477" s="15"/>
      <c r="C477" s="16" t="str">
        <f t="shared" si="14"/>
        <v/>
      </c>
      <c r="D477" s="16" t="str">
        <f t="shared" si="15"/>
        <v/>
      </c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</row>
    <row r="478" spans="1:53" ht="15.75" customHeight="1" x14ac:dyDescent="0.2">
      <c r="A478" s="15"/>
      <c r="B478" s="15"/>
      <c r="C478" s="16" t="str">
        <f t="shared" si="14"/>
        <v/>
      </c>
      <c r="D478" s="16" t="str">
        <f t="shared" si="15"/>
        <v/>
      </c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</row>
    <row r="479" spans="1:53" ht="15.75" customHeight="1" x14ac:dyDescent="0.2">
      <c r="A479" s="15"/>
      <c r="B479" s="15"/>
      <c r="C479" s="16" t="str">
        <f t="shared" si="14"/>
        <v/>
      </c>
      <c r="D479" s="16" t="str">
        <f t="shared" si="15"/>
        <v/>
      </c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</row>
    <row r="480" spans="1:53" ht="15.75" customHeight="1" x14ac:dyDescent="0.2">
      <c r="A480" s="15"/>
      <c r="B480" s="15"/>
      <c r="C480" s="16" t="str">
        <f t="shared" si="14"/>
        <v/>
      </c>
      <c r="D480" s="16" t="str">
        <f t="shared" si="15"/>
        <v/>
      </c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</row>
    <row r="481" spans="1:53" ht="15.75" customHeight="1" x14ac:dyDescent="0.2">
      <c r="A481" s="15"/>
      <c r="B481" s="15"/>
      <c r="C481" s="16" t="str">
        <f t="shared" si="14"/>
        <v/>
      </c>
      <c r="D481" s="16" t="str">
        <f t="shared" si="15"/>
        <v/>
      </c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</row>
    <row r="482" spans="1:53" ht="15.75" customHeight="1" x14ac:dyDescent="0.2">
      <c r="A482" s="15"/>
      <c r="B482" s="15"/>
      <c r="C482" s="16" t="str">
        <f t="shared" si="14"/>
        <v/>
      </c>
      <c r="D482" s="16" t="str">
        <f t="shared" si="15"/>
        <v/>
      </c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</row>
    <row r="483" spans="1:53" ht="15.75" customHeight="1" x14ac:dyDescent="0.2">
      <c r="A483" s="15"/>
      <c r="B483" s="15"/>
      <c r="C483" s="16" t="str">
        <f t="shared" si="14"/>
        <v/>
      </c>
      <c r="D483" s="16" t="str">
        <f t="shared" si="15"/>
        <v/>
      </c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</row>
    <row r="484" spans="1:53" ht="15.75" customHeight="1" x14ac:dyDescent="0.2">
      <c r="A484" s="15"/>
      <c r="B484" s="15"/>
      <c r="C484" s="16" t="str">
        <f t="shared" si="14"/>
        <v/>
      </c>
      <c r="D484" s="16" t="str">
        <f t="shared" si="15"/>
        <v/>
      </c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</row>
    <row r="485" spans="1:53" ht="15.75" customHeight="1" x14ac:dyDescent="0.2">
      <c r="A485" s="15"/>
      <c r="B485" s="15"/>
      <c r="C485" s="16" t="str">
        <f t="shared" si="14"/>
        <v/>
      </c>
      <c r="D485" s="16" t="str">
        <f t="shared" si="15"/>
        <v/>
      </c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</row>
    <row r="486" spans="1:53" ht="15.75" customHeight="1" x14ac:dyDescent="0.2">
      <c r="A486" s="15"/>
      <c r="B486" s="15"/>
      <c r="C486" s="16" t="str">
        <f t="shared" si="14"/>
        <v/>
      </c>
      <c r="D486" s="16" t="str">
        <f t="shared" si="15"/>
        <v/>
      </c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</row>
    <row r="487" spans="1:53" ht="15.75" customHeight="1" x14ac:dyDescent="0.2">
      <c r="A487" s="15"/>
      <c r="B487" s="15"/>
      <c r="C487" s="16" t="str">
        <f t="shared" si="14"/>
        <v/>
      </c>
      <c r="D487" s="16" t="str">
        <f t="shared" si="15"/>
        <v/>
      </c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</row>
    <row r="488" spans="1:53" ht="15.75" customHeight="1" x14ac:dyDescent="0.2">
      <c r="A488" s="15"/>
      <c r="B488" s="15"/>
      <c r="C488" s="16" t="str">
        <f t="shared" si="14"/>
        <v/>
      </c>
      <c r="D488" s="16" t="str">
        <f t="shared" si="15"/>
        <v/>
      </c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</row>
    <row r="489" spans="1:53" ht="15.75" customHeight="1" x14ac:dyDescent="0.2">
      <c r="A489" s="15"/>
      <c r="B489" s="15"/>
      <c r="C489" s="16" t="str">
        <f t="shared" si="14"/>
        <v/>
      </c>
      <c r="D489" s="16" t="str">
        <f t="shared" si="15"/>
        <v/>
      </c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</row>
    <row r="490" spans="1:53" ht="15.75" customHeight="1" x14ac:dyDescent="0.2">
      <c r="A490" s="15"/>
      <c r="B490" s="15"/>
      <c r="C490" s="16" t="str">
        <f t="shared" si="14"/>
        <v/>
      </c>
      <c r="D490" s="16" t="str">
        <f t="shared" si="15"/>
        <v/>
      </c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</row>
    <row r="491" spans="1:53" ht="15.75" customHeight="1" x14ac:dyDescent="0.2">
      <c r="A491" s="15"/>
      <c r="B491" s="15"/>
      <c r="C491" s="16" t="str">
        <f t="shared" si="14"/>
        <v/>
      </c>
      <c r="D491" s="16" t="str">
        <f t="shared" si="15"/>
        <v/>
      </c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</row>
    <row r="492" spans="1:53" ht="15.75" customHeight="1" x14ac:dyDescent="0.2">
      <c r="A492" s="15"/>
      <c r="B492" s="15"/>
      <c r="C492" s="16" t="str">
        <f t="shared" si="14"/>
        <v/>
      </c>
      <c r="D492" s="16" t="str">
        <f t="shared" si="15"/>
        <v/>
      </c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</row>
    <row r="493" spans="1:53" ht="15.75" customHeight="1" x14ac:dyDescent="0.2">
      <c r="A493" s="15"/>
      <c r="B493" s="15"/>
      <c r="C493" s="16" t="str">
        <f t="shared" si="14"/>
        <v/>
      </c>
      <c r="D493" s="16" t="str">
        <f t="shared" si="15"/>
        <v/>
      </c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</row>
    <row r="494" spans="1:53" ht="15.75" customHeight="1" x14ac:dyDescent="0.2">
      <c r="A494" s="15"/>
      <c r="B494" s="15"/>
      <c r="C494" s="16" t="str">
        <f t="shared" si="14"/>
        <v/>
      </c>
      <c r="D494" s="16" t="str">
        <f t="shared" si="15"/>
        <v/>
      </c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</row>
    <row r="495" spans="1:53" ht="15.75" customHeight="1" x14ac:dyDescent="0.2">
      <c r="A495" s="15"/>
      <c r="B495" s="15"/>
      <c r="C495" s="16" t="str">
        <f t="shared" si="14"/>
        <v/>
      </c>
      <c r="D495" s="16" t="str">
        <f t="shared" si="15"/>
        <v/>
      </c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</row>
    <row r="496" spans="1:53" ht="15.75" customHeight="1" x14ac:dyDescent="0.2">
      <c r="A496" s="15"/>
      <c r="B496" s="15"/>
      <c r="C496" s="16" t="str">
        <f t="shared" si="14"/>
        <v/>
      </c>
      <c r="D496" s="16" t="str">
        <f t="shared" si="15"/>
        <v/>
      </c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</row>
    <row r="497" spans="1:53" ht="15.75" customHeight="1" x14ac:dyDescent="0.2">
      <c r="A497" s="15"/>
      <c r="B497" s="15"/>
      <c r="C497" s="16" t="str">
        <f t="shared" si="14"/>
        <v/>
      </c>
      <c r="D497" s="16" t="str">
        <f t="shared" si="15"/>
        <v/>
      </c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</row>
    <row r="498" spans="1:53" ht="15.75" customHeight="1" x14ac:dyDescent="0.2">
      <c r="A498" s="15"/>
      <c r="B498" s="15"/>
      <c r="C498" s="16" t="str">
        <f t="shared" si="14"/>
        <v/>
      </c>
      <c r="D498" s="16" t="str">
        <f t="shared" si="15"/>
        <v/>
      </c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</row>
    <row r="499" spans="1:53" ht="15.75" customHeight="1" x14ac:dyDescent="0.2">
      <c r="A499" s="15"/>
      <c r="B499" s="15"/>
      <c r="C499" s="16" t="str">
        <f t="shared" si="14"/>
        <v/>
      </c>
      <c r="D499" s="16" t="str">
        <f t="shared" si="15"/>
        <v/>
      </c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</row>
    <row r="500" spans="1:53" ht="15.75" customHeight="1" x14ac:dyDescent="0.2">
      <c r="A500" s="15"/>
      <c r="B500" s="15"/>
      <c r="C500" s="16" t="str">
        <f t="shared" si="14"/>
        <v/>
      </c>
      <c r="D500" s="16" t="str">
        <f t="shared" si="15"/>
        <v/>
      </c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</row>
    <row r="501" spans="1:53" ht="15.75" customHeight="1" x14ac:dyDescent="0.2">
      <c r="A501" s="15"/>
      <c r="B501" s="15"/>
      <c r="C501" s="16" t="str">
        <f t="shared" si="14"/>
        <v/>
      </c>
      <c r="D501" s="16" t="str">
        <f t="shared" si="15"/>
        <v/>
      </c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</row>
    <row r="502" spans="1:53" ht="15.75" customHeight="1" x14ac:dyDescent="0.2">
      <c r="A502" s="15"/>
      <c r="B502" s="15"/>
      <c r="C502" s="16" t="str">
        <f t="shared" si="14"/>
        <v/>
      </c>
      <c r="D502" s="16" t="str">
        <f t="shared" si="15"/>
        <v/>
      </c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</row>
  </sheetData>
  <sheetProtection sheet="1" objects="1" scenarios="1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9B3D-5194-471F-A474-6AD143334CFE}">
  <dimension ref="A1:AQ955"/>
  <sheetViews>
    <sheetView zoomScale="90" zoomScaleNormal="90" workbookViewId="0">
      <pane xSplit="1" ySplit="1" topLeftCell="B2" activePane="bottomRight" state="frozen"/>
      <selection sqref="A1:B2"/>
      <selection pane="topRight" sqref="A1:B2"/>
      <selection pane="bottomLeft" sqref="A1:B2"/>
      <selection pane="bottomRight" activeCell="J13" sqref="J13"/>
    </sheetView>
  </sheetViews>
  <sheetFormatPr baseColWidth="10" defaultColWidth="0" defaultRowHeight="15" customHeight="1" zeroHeight="1" x14ac:dyDescent="0.2"/>
  <cols>
    <col min="1" max="1" width="13.6640625" style="9" customWidth="1"/>
    <col min="2" max="11" width="12.6640625" style="9" customWidth="1"/>
    <col min="12" max="39" width="12.6640625" style="9" hidden="1" customWidth="1"/>
    <col min="40" max="43" width="0" style="9" hidden="1" customWidth="1"/>
    <col min="44" max="16384" width="12.6640625" style="9" hidden="1"/>
  </cols>
  <sheetData>
    <row r="1" spans="1:2" ht="24.75" customHeight="1" x14ac:dyDescent="0.35">
      <c r="A1" s="8" t="s">
        <v>32</v>
      </c>
      <c r="B1" s="8" t="s">
        <v>80</v>
      </c>
    </row>
    <row r="2" spans="1:2" ht="15.75" customHeight="1" x14ac:dyDescent="0.2">
      <c r="A2" s="10">
        <v>-10</v>
      </c>
      <c r="B2" s="9">
        <f>VLOOKUP(A2,AAV!$B$3:$D$138,3,0)</f>
        <v>-1.5554696233334164E-3</v>
      </c>
    </row>
    <row r="3" spans="1:2" ht="15.75" customHeight="1" x14ac:dyDescent="0.2">
      <c r="A3" s="10">
        <v>-9</v>
      </c>
      <c r="B3" s="9">
        <f>VLOOKUP(A3,AAV!$B$3:$D$138,3,0)+B2</f>
        <v>-7.9548193720000104E-2</v>
      </c>
    </row>
    <row r="4" spans="1:2" ht="15.75" customHeight="1" x14ac:dyDescent="0.2">
      <c r="A4" s="10">
        <v>-8</v>
      </c>
      <c r="B4" s="9">
        <f>VLOOKUP(A4,AAV!$B$3:$D$138,3,0)+B3</f>
        <v>0.18216856783333346</v>
      </c>
    </row>
    <row r="5" spans="1:2" ht="15.75" customHeight="1" x14ac:dyDescent="0.2">
      <c r="A5" s="10">
        <v>-7</v>
      </c>
      <c r="B5" s="9">
        <f>VLOOKUP(A5,AAV!$B$3:$D$138,3,0)+B4</f>
        <v>0.24876893742000006</v>
      </c>
    </row>
    <row r="6" spans="1:2" ht="15.75" customHeight="1" x14ac:dyDescent="0.2">
      <c r="A6" s="10">
        <v>-6</v>
      </c>
      <c r="B6" s="9">
        <f>VLOOKUP(A6,AAV!$B$3:$D$138,3,0)+B5</f>
        <v>0.40693570338666663</v>
      </c>
    </row>
    <row r="7" spans="1:2" ht="15.75" customHeight="1" x14ac:dyDescent="0.2">
      <c r="A7" s="10">
        <v>-5</v>
      </c>
      <c r="B7" s="9">
        <f>VLOOKUP(A7,AAV!$B$3:$D$138,3,0)+B6</f>
        <v>0.34938581455666662</v>
      </c>
    </row>
    <row r="8" spans="1:2" ht="15.75" customHeight="1" x14ac:dyDescent="0.2">
      <c r="A8" s="10">
        <v>-4</v>
      </c>
      <c r="B8" s="9">
        <f>VLOOKUP(A8,AAV!$B$3:$D$138,3,0)+B7</f>
        <v>0.2587436783799999</v>
      </c>
    </row>
    <row r="9" spans="1:2" ht="15.75" customHeight="1" x14ac:dyDescent="0.2">
      <c r="A9" s="10">
        <v>-3</v>
      </c>
      <c r="B9" s="9">
        <f>VLOOKUP(A9,AAV!$B$3:$D$138,3,0)+B8</f>
        <v>0.49401925479999997</v>
      </c>
    </row>
    <row r="10" spans="1:2" ht="15.75" customHeight="1" x14ac:dyDescent="0.2">
      <c r="A10" s="10">
        <v>-2</v>
      </c>
      <c r="B10" s="9">
        <f>VLOOKUP(A10,AAV!$B$3:$D$138,3,0)+B9</f>
        <v>0.46416464855666673</v>
      </c>
    </row>
    <row r="11" spans="1:2" ht="15.75" customHeight="1" x14ac:dyDescent="0.2">
      <c r="A11" s="10">
        <v>-1</v>
      </c>
      <c r="B11" s="9">
        <f>VLOOKUP(A11,AAV!$B$3:$D$138,3,0)+B10</f>
        <v>0.23550704282000001</v>
      </c>
    </row>
    <row r="12" spans="1:2" ht="15.75" customHeight="1" x14ac:dyDescent="0.2">
      <c r="A12" s="10">
        <v>0</v>
      </c>
      <c r="B12" s="9">
        <f>VLOOKUP(A12,AAV!$B$3:$D$138,3,0)+B11</f>
        <v>1.1704674714299999</v>
      </c>
    </row>
    <row r="13" spans="1:2" ht="15.75" customHeight="1" x14ac:dyDescent="0.2">
      <c r="A13" s="10">
        <v>1</v>
      </c>
      <c r="B13" s="9">
        <f>VLOOKUP(A13,AAV!$B$3:$D$138,3,0)+B12</f>
        <v>1.5202417377499999</v>
      </c>
    </row>
    <row r="14" spans="1:2" ht="15.75" customHeight="1" x14ac:dyDescent="0.2">
      <c r="A14" s="10">
        <v>2</v>
      </c>
      <c r="B14" s="9">
        <f>VLOOKUP(A14,AAV!$B$3:$D$138,3,0)+B13</f>
        <v>1.4354452932799999</v>
      </c>
    </row>
    <row r="15" spans="1:2" ht="15.75" customHeight="1" x14ac:dyDescent="0.2">
      <c r="A15" s="10">
        <v>3</v>
      </c>
      <c r="B15" s="9">
        <f>VLOOKUP(A15,AAV!$B$3:$D$138,3,0)+B14</f>
        <v>1.3639067949033334</v>
      </c>
    </row>
    <row r="16" spans="1:2" ht="15.75" customHeight="1" x14ac:dyDescent="0.2">
      <c r="A16" s="10">
        <v>4</v>
      </c>
      <c r="B16" s="9">
        <f>VLOOKUP(A16,AAV!$B$3:$D$138,3,0)+B15</f>
        <v>1.2607965016499998</v>
      </c>
    </row>
    <row r="17" spans="1:2" ht="15.75" customHeight="1" x14ac:dyDescent="0.2">
      <c r="A17" s="10">
        <v>5</v>
      </c>
      <c r="B17" s="9">
        <f>VLOOKUP(A17,AAV!$B$3:$D$138,3,0)+B16</f>
        <v>1.3996047534666665</v>
      </c>
    </row>
    <row r="18" spans="1:2" ht="15.75" customHeight="1" x14ac:dyDescent="0.2">
      <c r="A18" s="10">
        <v>6</v>
      </c>
      <c r="B18" s="9">
        <f>VLOOKUP(A18,AAV!$B$3:$D$138,3,0)+B17</f>
        <v>1.48256017041</v>
      </c>
    </row>
    <row r="19" spans="1:2" ht="15.75" customHeight="1" x14ac:dyDescent="0.2">
      <c r="A19" s="10">
        <v>7</v>
      </c>
      <c r="B19" s="9">
        <f>VLOOKUP(A19,AAV!$B$3:$D$138,3,0)+B18</f>
        <v>1.5370650530166665</v>
      </c>
    </row>
    <row r="20" spans="1:2" ht="15.75" customHeight="1" x14ac:dyDescent="0.2">
      <c r="A20" s="10">
        <v>8</v>
      </c>
      <c r="B20" s="9">
        <f>VLOOKUP(A20,AAV!$B$3:$D$138,3,0)+B19</f>
        <v>1.43853504944</v>
      </c>
    </row>
    <row r="21" spans="1:2" ht="15.75" customHeight="1" x14ac:dyDescent="0.2">
      <c r="A21" s="10">
        <v>9</v>
      </c>
      <c r="B21" s="9">
        <f>VLOOKUP(A21,AAV!$B$3:$D$138,3,0)+B20</f>
        <v>1.31935227492</v>
      </c>
    </row>
    <row r="22" spans="1:2" ht="15.75" customHeight="1" x14ac:dyDescent="0.2">
      <c r="A22" s="10">
        <v>10</v>
      </c>
      <c r="B22" s="9">
        <f>VLOOKUP(A22,AAV!$B$3:$D$138,3,0)+B21</f>
        <v>1.2259391134299999</v>
      </c>
    </row>
    <row r="23" spans="1:2" ht="15.75" hidden="1" customHeight="1" x14ac:dyDescent="0.2"/>
    <row r="24" spans="1:2" ht="15.75" hidden="1" customHeight="1" x14ac:dyDescent="0.2"/>
    <row r="25" spans="1:2" ht="15.75" hidden="1" customHeight="1" x14ac:dyDescent="0.2"/>
    <row r="26" spans="1:2" ht="15.75" hidden="1" customHeight="1" x14ac:dyDescent="0.2"/>
    <row r="27" spans="1:2" ht="15.75" hidden="1" customHeight="1" x14ac:dyDescent="0.2"/>
    <row r="28" spans="1:2" ht="15.75" hidden="1" customHeight="1" x14ac:dyDescent="0.2"/>
    <row r="29" spans="1:2" ht="15.75" hidden="1" customHeight="1" x14ac:dyDescent="0.2"/>
    <row r="30" spans="1:2" ht="15.75" hidden="1" customHeight="1" x14ac:dyDescent="0.2"/>
    <row r="31" spans="1:2" ht="15.75" hidden="1" customHeight="1" x14ac:dyDescent="0.2"/>
    <row r="32" spans="1:2" ht="15.75" hidden="1" customHeight="1" x14ac:dyDescent="0.2"/>
    <row r="33" ht="15.75" hidden="1" customHeight="1" x14ac:dyDescent="0.2"/>
    <row r="34" ht="15.75" hidden="1" customHeight="1" x14ac:dyDescent="0.2"/>
    <row r="35" ht="15.75" hidden="1" customHeight="1" x14ac:dyDescent="0.2"/>
    <row r="36" ht="15.75" hidden="1" customHeight="1" x14ac:dyDescent="0.2"/>
    <row r="37" ht="15.75" hidden="1" customHeight="1" x14ac:dyDescent="0.2"/>
    <row r="38" ht="15.75" hidden="1" customHeight="1" x14ac:dyDescent="0.2"/>
    <row r="39" ht="15.75" hidden="1" customHeight="1" x14ac:dyDescent="0.2"/>
    <row r="40" ht="15.75" hidden="1" customHeight="1" x14ac:dyDescent="0.2"/>
    <row r="41" ht="15.75" hidden="1" customHeight="1" x14ac:dyDescent="0.2"/>
    <row r="42" ht="15.75" hidden="1" customHeight="1" x14ac:dyDescent="0.2"/>
    <row r="43" ht="15.75" hidden="1" customHeight="1" x14ac:dyDescent="0.2"/>
    <row r="44" ht="15.75" hidden="1" customHeight="1" x14ac:dyDescent="0.2"/>
    <row r="45" ht="15.75" hidden="1" customHeight="1" x14ac:dyDescent="0.2"/>
    <row r="46" ht="15.75" hidden="1" customHeight="1" x14ac:dyDescent="0.2"/>
    <row r="47" ht="15.75" hidden="1" customHeight="1" x14ac:dyDescent="0.2"/>
    <row r="48" ht="15.75" hidden="1" customHeight="1" x14ac:dyDescent="0.2"/>
    <row r="49" ht="15.75" hidden="1" customHeight="1" x14ac:dyDescent="0.2"/>
    <row r="50" ht="15.75" hidden="1" customHeight="1" x14ac:dyDescent="0.2"/>
    <row r="51" ht="15.75" hidden="1" customHeight="1" x14ac:dyDescent="0.2"/>
    <row r="52" ht="15.75" hidden="1" customHeight="1" x14ac:dyDescent="0.2"/>
    <row r="53" ht="15.75" hidden="1" customHeight="1" x14ac:dyDescent="0.2"/>
    <row r="54" ht="15.75" hidden="1" customHeight="1" x14ac:dyDescent="0.2"/>
    <row r="55" ht="15.75" hidden="1" customHeight="1" x14ac:dyDescent="0.2"/>
    <row r="56" ht="15.75" hidden="1" customHeight="1" x14ac:dyDescent="0.2"/>
    <row r="57" ht="15.75" hidden="1" customHeight="1" x14ac:dyDescent="0.2"/>
    <row r="58" ht="15.75" hidden="1" customHeight="1" x14ac:dyDescent="0.2"/>
    <row r="59" ht="15.75" hidden="1" customHeight="1" x14ac:dyDescent="0.2"/>
    <row r="60" ht="15.75" hidden="1" customHeight="1" x14ac:dyDescent="0.2"/>
    <row r="61" ht="15.75" hidden="1" customHeight="1" x14ac:dyDescent="0.2"/>
    <row r="62" ht="15.75" hidden="1" customHeight="1" x14ac:dyDescent="0.2"/>
    <row r="63" ht="15.75" hidden="1" customHeight="1" x14ac:dyDescent="0.2"/>
    <row r="64" ht="15.75" hidden="1" customHeight="1" x14ac:dyDescent="0.2"/>
    <row r="65" ht="15.75" hidden="1" customHeight="1" x14ac:dyDescent="0.2"/>
    <row r="66" ht="15.75" hidden="1" customHeight="1" x14ac:dyDescent="0.2"/>
    <row r="67" ht="15.75" hidden="1" customHeight="1" x14ac:dyDescent="0.2"/>
    <row r="68" ht="15.75" hidden="1" customHeight="1" x14ac:dyDescent="0.2"/>
    <row r="69" ht="15.75" hidden="1" customHeight="1" x14ac:dyDescent="0.2"/>
    <row r="70" ht="15.75" hidden="1" customHeight="1" x14ac:dyDescent="0.2"/>
    <row r="71" ht="15.75" hidden="1" customHeight="1" x14ac:dyDescent="0.2"/>
    <row r="72" ht="15.75" hidden="1" customHeight="1" x14ac:dyDescent="0.2"/>
    <row r="73" ht="15.75" hidden="1" customHeight="1" x14ac:dyDescent="0.2"/>
    <row r="74" ht="15.75" hidden="1" customHeight="1" x14ac:dyDescent="0.2"/>
    <row r="75" ht="15.75" hidden="1" customHeight="1" x14ac:dyDescent="0.2"/>
    <row r="76" ht="15.75" hidden="1" customHeight="1" x14ac:dyDescent="0.2"/>
    <row r="77" ht="15.75" hidden="1" customHeight="1" x14ac:dyDescent="0.2"/>
    <row r="78" ht="15.75" hidden="1" customHeight="1" x14ac:dyDescent="0.2"/>
    <row r="79" ht="15.75" hidden="1" customHeight="1" x14ac:dyDescent="0.2"/>
    <row r="80" ht="15.75" hidden="1" customHeight="1" x14ac:dyDescent="0.2"/>
    <row r="81" ht="15.75" hidden="1" customHeight="1" x14ac:dyDescent="0.2"/>
    <row r="82" ht="15.75" hidden="1" customHeight="1" x14ac:dyDescent="0.2"/>
    <row r="83" ht="15.75" hidden="1" customHeight="1" x14ac:dyDescent="0.2"/>
    <row r="84" ht="15.75" hidden="1" customHeight="1" x14ac:dyDescent="0.2"/>
    <row r="85" ht="15.75" hidden="1" customHeight="1" x14ac:dyDescent="0.2"/>
    <row r="86" ht="15.75" hidden="1" customHeight="1" x14ac:dyDescent="0.2"/>
    <row r="87" ht="15.75" hidden="1" customHeight="1" x14ac:dyDescent="0.2"/>
    <row r="88" ht="15.75" hidden="1" customHeight="1" x14ac:dyDescent="0.2"/>
    <row r="89" ht="15.75" hidden="1" customHeight="1" x14ac:dyDescent="0.2"/>
    <row r="90" ht="15.75" hidden="1" customHeight="1" x14ac:dyDescent="0.2"/>
    <row r="91" ht="15.75" hidden="1" customHeight="1" x14ac:dyDescent="0.2"/>
    <row r="92" ht="15.75" hidden="1" customHeight="1" x14ac:dyDescent="0.2"/>
    <row r="93" ht="15.75" hidden="1" customHeight="1" x14ac:dyDescent="0.2"/>
    <row r="94" ht="15.75" hidden="1" customHeight="1" x14ac:dyDescent="0.2"/>
    <row r="95" ht="15.75" hidden="1" customHeight="1" x14ac:dyDescent="0.2"/>
    <row r="96" ht="15.75" hidden="1" customHeight="1" x14ac:dyDescent="0.2"/>
    <row r="97" ht="15.75" hidden="1" customHeight="1" x14ac:dyDescent="0.2"/>
    <row r="98" ht="15.75" hidden="1" customHeight="1" x14ac:dyDescent="0.2"/>
    <row r="99" ht="15.75" hidden="1" customHeight="1" x14ac:dyDescent="0.2"/>
    <row r="100" ht="15.75" hidden="1" customHeight="1" x14ac:dyDescent="0.2"/>
    <row r="101" ht="15.75" hidden="1" customHeight="1" x14ac:dyDescent="0.2"/>
    <row r="102" ht="15.75" hidden="1" customHeight="1" x14ac:dyDescent="0.2"/>
    <row r="103" ht="15.75" hidden="1" customHeight="1" x14ac:dyDescent="0.2"/>
    <row r="104" ht="15.75" hidden="1" customHeight="1" x14ac:dyDescent="0.2"/>
    <row r="105" ht="15.75" hidden="1" customHeight="1" x14ac:dyDescent="0.2"/>
    <row r="106" ht="15.75" hidden="1" customHeight="1" x14ac:dyDescent="0.2"/>
    <row r="107" ht="15.75" hidden="1" customHeight="1" x14ac:dyDescent="0.2"/>
    <row r="108" ht="15.75" hidden="1" customHeight="1" x14ac:dyDescent="0.2"/>
    <row r="109" ht="15.75" hidden="1" customHeight="1" x14ac:dyDescent="0.2"/>
    <row r="110" ht="15.75" hidden="1" customHeight="1" x14ac:dyDescent="0.2"/>
    <row r="111" ht="15.75" hidden="1" customHeight="1" x14ac:dyDescent="0.2"/>
    <row r="112" ht="15.75" hidden="1" customHeight="1" x14ac:dyDescent="0.2"/>
    <row r="113" ht="15.75" hidden="1" customHeight="1" x14ac:dyDescent="0.2"/>
    <row r="114" ht="15.75" hidden="1" customHeight="1" x14ac:dyDescent="0.2"/>
    <row r="115" ht="15.75" hidden="1" customHeight="1" x14ac:dyDescent="0.2"/>
    <row r="116" ht="15.75" hidden="1" customHeight="1" x14ac:dyDescent="0.2"/>
    <row r="117" ht="15.75" hidden="1" customHeight="1" x14ac:dyDescent="0.2"/>
    <row r="118" ht="15.75" hidden="1" customHeight="1" x14ac:dyDescent="0.2"/>
    <row r="119" ht="15.75" hidden="1" customHeight="1" x14ac:dyDescent="0.2"/>
    <row r="120" ht="15.75" hidden="1" customHeight="1" x14ac:dyDescent="0.2"/>
    <row r="121" ht="15.75" hidden="1" customHeight="1" x14ac:dyDescent="0.2"/>
    <row r="122" ht="15.75" hidden="1" customHeight="1" x14ac:dyDescent="0.2"/>
    <row r="123" ht="15.75" hidden="1" customHeight="1" x14ac:dyDescent="0.2"/>
    <row r="124" ht="15.75" hidden="1" customHeight="1" x14ac:dyDescent="0.2"/>
    <row r="125" ht="15.75" hidden="1" customHeight="1" x14ac:dyDescent="0.2"/>
    <row r="126" ht="15.75" hidden="1" customHeight="1" x14ac:dyDescent="0.2"/>
    <row r="127" ht="15.75" hidden="1" customHeight="1" x14ac:dyDescent="0.2"/>
    <row r="128" ht="15.75" hidden="1" customHeight="1" x14ac:dyDescent="0.2"/>
    <row r="129" ht="15.75" hidden="1" customHeight="1" x14ac:dyDescent="0.2"/>
    <row r="130" ht="15.75" hidden="1" customHeight="1" x14ac:dyDescent="0.2"/>
    <row r="131" ht="15.75" hidden="1" customHeight="1" x14ac:dyDescent="0.2"/>
    <row r="132" ht="15.75" hidden="1" customHeight="1" x14ac:dyDescent="0.2"/>
    <row r="133" ht="15.75" hidden="1" customHeight="1" x14ac:dyDescent="0.2"/>
    <row r="134" ht="15.75" hidden="1" customHeight="1" x14ac:dyDescent="0.2"/>
    <row r="135" ht="15.75" hidden="1" customHeight="1" x14ac:dyDescent="0.2"/>
    <row r="136" ht="15.75" hidden="1" customHeight="1" x14ac:dyDescent="0.2"/>
    <row r="137" ht="15.75" hidden="1" customHeight="1" x14ac:dyDescent="0.2"/>
    <row r="138" ht="15.75" hidden="1" customHeight="1" x14ac:dyDescent="0.2"/>
    <row r="139" ht="15.75" hidden="1" customHeight="1" x14ac:dyDescent="0.2"/>
    <row r="140" ht="15.75" hidden="1" customHeight="1" x14ac:dyDescent="0.2"/>
    <row r="141" ht="15.75" hidden="1" customHeight="1" x14ac:dyDescent="0.2"/>
    <row r="142" ht="15.75" hidden="1" customHeight="1" x14ac:dyDescent="0.2"/>
    <row r="143" ht="15.75" hidden="1" customHeight="1" x14ac:dyDescent="0.2"/>
    <row r="144" ht="15.75" hidden="1" customHeight="1" x14ac:dyDescent="0.2"/>
    <row r="145" ht="15.75" hidden="1" customHeight="1" x14ac:dyDescent="0.2"/>
    <row r="146" ht="15.75" hidden="1" customHeight="1" x14ac:dyDescent="0.2"/>
    <row r="147" ht="15.75" hidden="1" customHeight="1" x14ac:dyDescent="0.2"/>
    <row r="148" ht="15.75" hidden="1" customHeight="1" x14ac:dyDescent="0.2"/>
    <row r="149" ht="15.75" hidden="1" customHeight="1" x14ac:dyDescent="0.2"/>
    <row r="150" ht="15.75" hidden="1" customHeight="1" x14ac:dyDescent="0.2"/>
    <row r="151" ht="15.75" hidden="1" customHeight="1" x14ac:dyDescent="0.2"/>
    <row r="152" ht="15.75" hidden="1" customHeight="1" x14ac:dyDescent="0.2"/>
    <row r="153" ht="15.75" hidden="1" customHeight="1" x14ac:dyDescent="0.2"/>
    <row r="154" ht="15.75" hidden="1" customHeight="1" x14ac:dyDescent="0.2"/>
    <row r="155" ht="15.75" hidden="1" customHeight="1" x14ac:dyDescent="0.2"/>
    <row r="156" ht="15.75" hidden="1" customHeight="1" x14ac:dyDescent="0.2"/>
    <row r="157" ht="15.75" hidden="1" customHeight="1" x14ac:dyDescent="0.2"/>
    <row r="158" ht="15.75" hidden="1" customHeight="1" x14ac:dyDescent="0.2"/>
    <row r="159" ht="15.75" hidden="1" customHeight="1" x14ac:dyDescent="0.2"/>
    <row r="160" ht="15.75" hidden="1" customHeight="1" x14ac:dyDescent="0.2"/>
    <row r="161" ht="15.75" hidden="1" customHeight="1" x14ac:dyDescent="0.2"/>
    <row r="162" ht="15.75" hidden="1" customHeight="1" x14ac:dyDescent="0.2"/>
    <row r="163" ht="15.75" hidden="1" customHeight="1" x14ac:dyDescent="0.2"/>
    <row r="164" ht="15.75" hidden="1" customHeight="1" x14ac:dyDescent="0.2"/>
    <row r="165" ht="15.75" hidden="1" customHeight="1" x14ac:dyDescent="0.2"/>
    <row r="166" ht="15.75" hidden="1" customHeight="1" x14ac:dyDescent="0.2"/>
    <row r="167" ht="15.75" hidden="1" customHeight="1" x14ac:dyDescent="0.2"/>
    <row r="168" ht="15.75" hidden="1" customHeight="1" x14ac:dyDescent="0.2"/>
    <row r="169" ht="15.75" hidden="1" customHeight="1" x14ac:dyDescent="0.2"/>
    <row r="170" ht="15.75" hidden="1" customHeight="1" x14ac:dyDescent="0.2"/>
    <row r="171" ht="15.75" hidden="1" customHeight="1" x14ac:dyDescent="0.2"/>
    <row r="172" ht="15.75" hidden="1" customHeight="1" x14ac:dyDescent="0.2"/>
    <row r="173" ht="15.75" hidden="1" customHeight="1" x14ac:dyDescent="0.2"/>
    <row r="174" ht="15.75" hidden="1" customHeight="1" x14ac:dyDescent="0.2"/>
    <row r="175" ht="15.75" hidden="1" customHeight="1" x14ac:dyDescent="0.2"/>
    <row r="176" ht="15.75" hidden="1" customHeight="1" x14ac:dyDescent="0.2"/>
    <row r="177" ht="15.75" hidden="1" customHeight="1" x14ac:dyDescent="0.2"/>
    <row r="178" ht="15.75" hidden="1" customHeight="1" x14ac:dyDescent="0.2"/>
    <row r="179" ht="15.75" hidden="1" customHeight="1" x14ac:dyDescent="0.2"/>
    <row r="180" ht="15.75" hidden="1" customHeight="1" x14ac:dyDescent="0.2"/>
    <row r="181" ht="15.75" hidden="1" customHeight="1" x14ac:dyDescent="0.2"/>
    <row r="182" ht="15.75" hidden="1" customHeight="1" x14ac:dyDescent="0.2"/>
    <row r="183" ht="15.75" hidden="1" customHeight="1" x14ac:dyDescent="0.2"/>
    <row r="184" ht="15.75" hidden="1" customHeight="1" x14ac:dyDescent="0.2"/>
    <row r="185" ht="15.75" hidden="1" customHeight="1" x14ac:dyDescent="0.2"/>
    <row r="186" ht="15.75" hidden="1" customHeight="1" x14ac:dyDescent="0.2"/>
    <row r="187" ht="15.75" hidden="1" customHeight="1" x14ac:dyDescent="0.2"/>
    <row r="188" ht="15.75" hidden="1" customHeight="1" x14ac:dyDescent="0.2"/>
    <row r="189" ht="15.75" hidden="1" customHeight="1" x14ac:dyDescent="0.2"/>
    <row r="190" ht="15.75" hidden="1" customHeight="1" x14ac:dyDescent="0.2"/>
    <row r="191" ht="15.75" hidden="1" customHeight="1" x14ac:dyDescent="0.2"/>
    <row r="192" ht="15.75" hidden="1" customHeight="1" x14ac:dyDescent="0.2"/>
    <row r="193" ht="15.75" hidden="1" customHeight="1" x14ac:dyDescent="0.2"/>
    <row r="194" ht="15.75" hidden="1" customHeight="1" x14ac:dyDescent="0.2"/>
    <row r="195" ht="15.75" hidden="1" customHeight="1" x14ac:dyDescent="0.2"/>
    <row r="196" ht="15.75" hidden="1" customHeight="1" x14ac:dyDescent="0.2"/>
    <row r="197" ht="15.75" hidden="1" customHeight="1" x14ac:dyDescent="0.2"/>
    <row r="198" ht="15.75" hidden="1" customHeight="1" x14ac:dyDescent="0.2"/>
    <row r="199" ht="15.75" hidden="1" customHeight="1" x14ac:dyDescent="0.2"/>
    <row r="200" ht="15.75" hidden="1" customHeight="1" x14ac:dyDescent="0.2"/>
    <row r="201" ht="15.75" hidden="1" customHeight="1" x14ac:dyDescent="0.2"/>
    <row r="202" ht="15.75" hidden="1" customHeight="1" x14ac:dyDescent="0.2"/>
    <row r="203" ht="15.75" hidden="1" customHeight="1" x14ac:dyDescent="0.2"/>
    <row r="204" ht="15.75" hidden="1" customHeight="1" x14ac:dyDescent="0.2"/>
    <row r="205" ht="15.75" hidden="1" customHeight="1" x14ac:dyDescent="0.2"/>
    <row r="206" ht="15.75" hidden="1" customHeight="1" x14ac:dyDescent="0.2"/>
    <row r="207" ht="15.75" hidden="1" customHeight="1" x14ac:dyDescent="0.2"/>
    <row r="208" ht="15.75" hidden="1" customHeight="1" x14ac:dyDescent="0.2"/>
    <row r="209" ht="15.75" hidden="1" customHeight="1" x14ac:dyDescent="0.2"/>
    <row r="210" ht="15.75" hidden="1" customHeight="1" x14ac:dyDescent="0.2"/>
    <row r="211" ht="15.75" hidden="1" customHeight="1" x14ac:dyDescent="0.2"/>
    <row r="212" ht="15.75" hidden="1" customHeight="1" x14ac:dyDescent="0.2"/>
    <row r="213" ht="15.75" hidden="1" customHeight="1" x14ac:dyDescent="0.2"/>
    <row r="214" ht="15.75" hidden="1" customHeight="1" x14ac:dyDescent="0.2"/>
    <row r="215" ht="15.75" hidden="1" customHeight="1" x14ac:dyDescent="0.2"/>
    <row r="216" ht="15.75" hidden="1" customHeight="1" x14ac:dyDescent="0.2"/>
    <row r="217" ht="15.75" hidden="1" customHeight="1" x14ac:dyDescent="0.2"/>
    <row r="218" ht="15.75" hidden="1" customHeight="1" x14ac:dyDescent="0.2"/>
    <row r="219" ht="15.75" hidden="1" customHeight="1" x14ac:dyDescent="0.2"/>
    <row r="220" ht="15.75" hidden="1" customHeight="1" x14ac:dyDescent="0.2"/>
    <row r="221" ht="15.75" hidden="1" customHeight="1" x14ac:dyDescent="0.2"/>
    <row r="222" ht="15.75" hidden="1" customHeight="1" x14ac:dyDescent="0.2"/>
    <row r="223" ht="15.75" hidden="1" customHeight="1" x14ac:dyDescent="0.2"/>
    <row r="224" ht="15.75" hidden="1" customHeight="1" x14ac:dyDescent="0.2"/>
    <row r="225" ht="15.75" hidden="1" customHeight="1" x14ac:dyDescent="0.2"/>
    <row r="226" ht="15.75" hidden="1" customHeight="1" x14ac:dyDescent="0.2"/>
    <row r="227" ht="15.75" hidden="1" customHeight="1" x14ac:dyDescent="0.2"/>
    <row r="228" ht="15.75" hidden="1" customHeight="1" x14ac:dyDescent="0.2"/>
    <row r="229" ht="15.75" hidden="1" customHeight="1" x14ac:dyDescent="0.2"/>
    <row r="230" ht="15.75" hidden="1" customHeight="1" x14ac:dyDescent="0.2"/>
    <row r="231" ht="15.75" hidden="1" customHeight="1" x14ac:dyDescent="0.2"/>
    <row r="232" ht="15.75" hidden="1" customHeight="1" x14ac:dyDescent="0.2"/>
    <row r="233" ht="15.75" hidden="1" customHeight="1" x14ac:dyDescent="0.2"/>
    <row r="234" ht="15.75" hidden="1" customHeight="1" x14ac:dyDescent="0.2"/>
    <row r="235" ht="15.75" hidden="1" customHeight="1" x14ac:dyDescent="0.2"/>
    <row r="236" ht="15.75" hidden="1" customHeight="1" x14ac:dyDescent="0.2"/>
    <row r="237" ht="15.75" hidden="1" customHeight="1" x14ac:dyDescent="0.2"/>
    <row r="238" ht="15.75" hidden="1" customHeight="1" x14ac:dyDescent="0.2"/>
    <row r="239" ht="15.75" hidden="1" customHeight="1" x14ac:dyDescent="0.2"/>
    <row r="240" ht="15.75" hidden="1" customHeight="1" x14ac:dyDescent="0.2"/>
    <row r="241" ht="15.75" hidden="1" customHeight="1" x14ac:dyDescent="0.2"/>
    <row r="242" ht="15.75" hidden="1" customHeight="1" x14ac:dyDescent="0.2"/>
    <row r="243" ht="15.75" hidden="1" customHeight="1" x14ac:dyDescent="0.2"/>
    <row r="244" ht="15.75" hidden="1" customHeight="1" x14ac:dyDescent="0.2"/>
    <row r="245" ht="15.75" hidden="1" customHeight="1" x14ac:dyDescent="0.2"/>
    <row r="246" ht="15.75" hidden="1" customHeight="1" x14ac:dyDescent="0.2"/>
    <row r="247" ht="15.75" hidden="1" customHeight="1" x14ac:dyDescent="0.2"/>
    <row r="248" ht="15.75" hidden="1" customHeight="1" x14ac:dyDescent="0.2"/>
    <row r="249" ht="15.75" hidden="1" customHeight="1" x14ac:dyDescent="0.2"/>
    <row r="250" ht="15.75" hidden="1" customHeight="1" x14ac:dyDescent="0.2"/>
    <row r="251" ht="15.75" hidden="1" customHeight="1" x14ac:dyDescent="0.2"/>
    <row r="252" ht="15.75" hidden="1" customHeight="1" x14ac:dyDescent="0.2"/>
    <row r="253" ht="15.75" hidden="1" customHeight="1" x14ac:dyDescent="0.2"/>
    <row r="254" ht="15.75" hidden="1" customHeight="1" x14ac:dyDescent="0.2"/>
    <row r="255" ht="15.75" hidden="1" customHeight="1" x14ac:dyDescent="0.2"/>
    <row r="256" ht="15.75" hidden="1" customHeight="1" x14ac:dyDescent="0.2"/>
    <row r="257" ht="15.75" hidden="1" customHeight="1" x14ac:dyDescent="0.2"/>
    <row r="258" ht="15.75" hidden="1" customHeight="1" x14ac:dyDescent="0.2"/>
    <row r="259" ht="15.75" hidden="1" customHeight="1" x14ac:dyDescent="0.2"/>
    <row r="260" ht="15.75" hidden="1" customHeight="1" x14ac:dyDescent="0.2"/>
    <row r="261" ht="15.75" hidden="1" customHeight="1" x14ac:dyDescent="0.2"/>
    <row r="262" ht="15.75" hidden="1" customHeight="1" x14ac:dyDescent="0.2"/>
    <row r="263" ht="15.75" hidden="1" customHeight="1" x14ac:dyDescent="0.2"/>
    <row r="264" ht="15.75" hidden="1" customHeight="1" x14ac:dyDescent="0.2"/>
    <row r="265" ht="15.75" hidden="1" customHeight="1" x14ac:dyDescent="0.2"/>
    <row r="266" ht="15.75" hidden="1" customHeight="1" x14ac:dyDescent="0.2"/>
    <row r="267" ht="15.75" hidden="1" customHeight="1" x14ac:dyDescent="0.2"/>
    <row r="268" ht="15.75" hidden="1" customHeight="1" x14ac:dyDescent="0.2"/>
    <row r="269" ht="15.75" hidden="1" customHeight="1" x14ac:dyDescent="0.2"/>
    <row r="270" ht="15.75" hidden="1" customHeight="1" x14ac:dyDescent="0.2"/>
    <row r="271" ht="15.75" hidden="1" customHeight="1" x14ac:dyDescent="0.2"/>
    <row r="272" ht="15.75" hidden="1" customHeight="1" x14ac:dyDescent="0.2"/>
    <row r="273" ht="15.75" hidden="1" customHeight="1" x14ac:dyDescent="0.2"/>
    <row r="274" ht="15.75" hidden="1" customHeight="1" x14ac:dyDescent="0.2"/>
    <row r="275" ht="15.75" hidden="1" customHeight="1" x14ac:dyDescent="0.2"/>
    <row r="276" ht="15.75" hidden="1" customHeight="1" x14ac:dyDescent="0.2"/>
    <row r="277" ht="15.75" hidden="1" customHeight="1" x14ac:dyDescent="0.2"/>
    <row r="278" ht="15.75" hidden="1" customHeight="1" x14ac:dyDescent="0.2"/>
    <row r="279" ht="15.75" hidden="1" customHeight="1" x14ac:dyDescent="0.2"/>
    <row r="280" ht="15.75" hidden="1" customHeight="1" x14ac:dyDescent="0.2"/>
    <row r="281" ht="15.75" hidden="1" customHeight="1" x14ac:dyDescent="0.2"/>
    <row r="282" ht="15.75" hidden="1" customHeight="1" x14ac:dyDescent="0.2"/>
    <row r="283" ht="15.75" hidden="1" customHeight="1" x14ac:dyDescent="0.2"/>
    <row r="284" ht="15.75" hidden="1" customHeight="1" x14ac:dyDescent="0.2"/>
    <row r="285" ht="15.75" hidden="1" customHeight="1" x14ac:dyDescent="0.2"/>
    <row r="286" ht="15.75" hidden="1" customHeight="1" x14ac:dyDescent="0.2"/>
    <row r="287" ht="15.75" hidden="1" customHeight="1" x14ac:dyDescent="0.2"/>
    <row r="288" ht="15.75" hidden="1" customHeight="1" x14ac:dyDescent="0.2"/>
    <row r="289" ht="15.75" hidden="1" customHeight="1" x14ac:dyDescent="0.2"/>
    <row r="290" ht="15.75" hidden="1" customHeight="1" x14ac:dyDescent="0.2"/>
    <row r="291" ht="15.75" hidden="1" customHeight="1" x14ac:dyDescent="0.2"/>
    <row r="292" ht="15.75" hidden="1" customHeight="1" x14ac:dyDescent="0.2"/>
    <row r="293" ht="15.75" hidden="1" customHeight="1" x14ac:dyDescent="0.2"/>
    <row r="294" ht="15.75" hidden="1" customHeight="1" x14ac:dyDescent="0.2"/>
    <row r="295" ht="15.75" hidden="1" customHeight="1" x14ac:dyDescent="0.2"/>
    <row r="296" ht="15.75" hidden="1" customHeight="1" x14ac:dyDescent="0.2"/>
    <row r="297" ht="15.75" hidden="1" customHeight="1" x14ac:dyDescent="0.2"/>
    <row r="298" ht="15.75" hidden="1" customHeight="1" x14ac:dyDescent="0.2"/>
    <row r="299" ht="15.75" hidden="1" customHeight="1" x14ac:dyDescent="0.2"/>
    <row r="300" ht="15.75" hidden="1" customHeight="1" x14ac:dyDescent="0.2"/>
    <row r="301" ht="15.75" hidden="1" customHeight="1" x14ac:dyDescent="0.2"/>
    <row r="302" ht="15.75" hidden="1" customHeight="1" x14ac:dyDescent="0.2"/>
    <row r="303" ht="15.75" hidden="1" customHeight="1" x14ac:dyDescent="0.2"/>
    <row r="304" ht="15.75" hidden="1" customHeight="1" x14ac:dyDescent="0.2"/>
    <row r="305" ht="15.75" hidden="1" customHeight="1" x14ac:dyDescent="0.2"/>
    <row r="306" ht="15.75" hidden="1" customHeight="1" x14ac:dyDescent="0.2"/>
    <row r="307" ht="15.75" hidden="1" customHeight="1" x14ac:dyDescent="0.2"/>
    <row r="308" ht="15.75" hidden="1" customHeight="1" x14ac:dyDescent="0.2"/>
    <row r="309" ht="15.75" hidden="1" customHeight="1" x14ac:dyDescent="0.2"/>
    <row r="310" ht="15.75" hidden="1" customHeight="1" x14ac:dyDescent="0.2"/>
    <row r="311" ht="15.75" hidden="1" customHeight="1" x14ac:dyDescent="0.2"/>
    <row r="312" ht="15.75" hidden="1" customHeight="1" x14ac:dyDescent="0.2"/>
    <row r="313" ht="15.75" hidden="1" customHeight="1" x14ac:dyDescent="0.2"/>
    <row r="314" ht="15.75" hidden="1" customHeight="1" x14ac:dyDescent="0.2"/>
    <row r="315" ht="15.75" hidden="1" customHeight="1" x14ac:dyDescent="0.2"/>
    <row r="316" ht="15.75" hidden="1" customHeight="1" x14ac:dyDescent="0.2"/>
    <row r="317" ht="15.75" hidden="1" customHeight="1" x14ac:dyDescent="0.2"/>
    <row r="318" ht="15.75" hidden="1" customHeight="1" x14ac:dyDescent="0.2"/>
    <row r="319" ht="15.75" hidden="1" customHeight="1" x14ac:dyDescent="0.2"/>
    <row r="320" ht="15.75" hidden="1" customHeight="1" x14ac:dyDescent="0.2"/>
    <row r="321" ht="15.75" hidden="1" customHeight="1" x14ac:dyDescent="0.2"/>
    <row r="322" ht="15.75" hidden="1" customHeight="1" x14ac:dyDescent="0.2"/>
    <row r="323" ht="15.75" hidden="1" customHeight="1" x14ac:dyDescent="0.2"/>
    <row r="324" ht="15.75" hidden="1" customHeight="1" x14ac:dyDescent="0.2"/>
    <row r="325" ht="15.75" hidden="1" customHeight="1" x14ac:dyDescent="0.2"/>
    <row r="326" ht="15.75" hidden="1" customHeight="1" x14ac:dyDescent="0.2"/>
    <row r="327" ht="15.75" hidden="1" customHeight="1" x14ac:dyDescent="0.2"/>
    <row r="328" ht="15.75" hidden="1" customHeight="1" x14ac:dyDescent="0.2"/>
    <row r="329" ht="15.75" hidden="1" customHeight="1" x14ac:dyDescent="0.2"/>
    <row r="330" ht="15.75" hidden="1" customHeight="1" x14ac:dyDescent="0.2"/>
    <row r="331" ht="15.75" hidden="1" customHeight="1" x14ac:dyDescent="0.2"/>
    <row r="332" ht="15.75" hidden="1" customHeight="1" x14ac:dyDescent="0.2"/>
    <row r="333" ht="15.75" hidden="1" customHeight="1" x14ac:dyDescent="0.2"/>
    <row r="334" ht="15.75" hidden="1" customHeight="1" x14ac:dyDescent="0.2"/>
    <row r="335" ht="15.75" hidden="1" customHeight="1" x14ac:dyDescent="0.2"/>
    <row r="336" ht="15.75" hidden="1" customHeight="1" x14ac:dyDescent="0.2"/>
    <row r="337" ht="15.75" hidden="1" customHeight="1" x14ac:dyDescent="0.2"/>
    <row r="338" ht="15.75" hidden="1" customHeight="1" x14ac:dyDescent="0.2"/>
    <row r="339" ht="15.75" hidden="1" customHeight="1" x14ac:dyDescent="0.2"/>
    <row r="340" ht="15.75" hidden="1" customHeight="1" x14ac:dyDescent="0.2"/>
    <row r="341" ht="15.75" hidden="1" customHeight="1" x14ac:dyDescent="0.2"/>
    <row r="342" ht="15.75" hidden="1" customHeight="1" x14ac:dyDescent="0.2"/>
    <row r="343" ht="15.75" hidden="1" customHeight="1" x14ac:dyDescent="0.2"/>
    <row r="344" ht="15.75" hidden="1" customHeight="1" x14ac:dyDescent="0.2"/>
    <row r="345" ht="15.75" hidden="1" customHeight="1" x14ac:dyDescent="0.2"/>
    <row r="346" ht="15.75" hidden="1" customHeight="1" x14ac:dyDescent="0.2"/>
    <row r="347" ht="15.75" hidden="1" customHeight="1" x14ac:dyDescent="0.2"/>
    <row r="348" ht="15.75" hidden="1" customHeight="1" x14ac:dyDescent="0.2"/>
    <row r="349" ht="15.75" hidden="1" customHeight="1" x14ac:dyDescent="0.2"/>
    <row r="350" ht="15.75" hidden="1" customHeight="1" x14ac:dyDescent="0.2"/>
    <row r="351" ht="15.75" hidden="1" customHeight="1" x14ac:dyDescent="0.2"/>
    <row r="352" ht="15.75" hidden="1" customHeight="1" x14ac:dyDescent="0.2"/>
    <row r="353" ht="15.75" hidden="1" customHeight="1" x14ac:dyDescent="0.2"/>
    <row r="354" ht="15.75" hidden="1" customHeight="1" x14ac:dyDescent="0.2"/>
    <row r="355" ht="15.75" hidden="1" customHeight="1" x14ac:dyDescent="0.2"/>
    <row r="356" ht="15.75" hidden="1" customHeight="1" x14ac:dyDescent="0.2"/>
    <row r="357" ht="15.75" hidden="1" customHeight="1" x14ac:dyDescent="0.2"/>
    <row r="358" ht="15.75" hidden="1" customHeight="1" x14ac:dyDescent="0.2"/>
    <row r="359" ht="15.75" hidden="1" customHeight="1" x14ac:dyDescent="0.2"/>
    <row r="360" ht="15.75" hidden="1" customHeight="1" x14ac:dyDescent="0.2"/>
    <row r="361" ht="15.75" hidden="1" customHeight="1" x14ac:dyDescent="0.2"/>
    <row r="362" ht="15.75" hidden="1" customHeight="1" x14ac:dyDescent="0.2"/>
    <row r="363" ht="15.75" hidden="1" customHeight="1" x14ac:dyDescent="0.2"/>
    <row r="364" ht="15.75" hidden="1" customHeight="1" x14ac:dyDescent="0.2"/>
    <row r="365" ht="15.75" hidden="1" customHeight="1" x14ac:dyDescent="0.2"/>
    <row r="366" ht="15.75" hidden="1" customHeight="1" x14ac:dyDescent="0.2"/>
    <row r="367" ht="15.75" hidden="1" customHeight="1" x14ac:dyDescent="0.2"/>
    <row r="368" ht="15.75" hidden="1" customHeight="1" x14ac:dyDescent="0.2"/>
    <row r="369" ht="15.75" hidden="1" customHeight="1" x14ac:dyDescent="0.2"/>
    <row r="370" ht="15.75" hidden="1" customHeight="1" x14ac:dyDescent="0.2"/>
    <row r="371" ht="15.75" hidden="1" customHeight="1" x14ac:dyDescent="0.2"/>
    <row r="372" ht="15.75" hidden="1" customHeight="1" x14ac:dyDescent="0.2"/>
    <row r="373" ht="15.75" hidden="1" customHeight="1" x14ac:dyDescent="0.2"/>
    <row r="374" ht="15.75" hidden="1" customHeight="1" x14ac:dyDescent="0.2"/>
    <row r="375" ht="15.75" hidden="1" customHeight="1" x14ac:dyDescent="0.2"/>
    <row r="376" ht="15.75" hidden="1" customHeight="1" x14ac:dyDescent="0.2"/>
    <row r="377" ht="15.75" hidden="1" customHeight="1" x14ac:dyDescent="0.2"/>
    <row r="378" ht="15.75" hidden="1" customHeight="1" x14ac:dyDescent="0.2"/>
    <row r="379" ht="15.75" hidden="1" customHeight="1" x14ac:dyDescent="0.2"/>
    <row r="380" ht="15.75" hidden="1" customHeight="1" x14ac:dyDescent="0.2"/>
    <row r="381" ht="15.75" hidden="1" customHeight="1" x14ac:dyDescent="0.2"/>
    <row r="382" ht="15.75" hidden="1" customHeight="1" x14ac:dyDescent="0.2"/>
    <row r="383" ht="15.75" hidden="1" customHeight="1" x14ac:dyDescent="0.2"/>
    <row r="384" ht="15.75" hidden="1" customHeight="1" x14ac:dyDescent="0.2"/>
    <row r="385" ht="15.75" hidden="1" customHeight="1" x14ac:dyDescent="0.2"/>
    <row r="386" ht="15.75" hidden="1" customHeight="1" x14ac:dyDescent="0.2"/>
    <row r="387" ht="15.75" hidden="1" customHeight="1" x14ac:dyDescent="0.2"/>
    <row r="388" ht="15.75" hidden="1" customHeight="1" x14ac:dyDescent="0.2"/>
    <row r="389" ht="15.75" hidden="1" customHeight="1" x14ac:dyDescent="0.2"/>
    <row r="390" ht="15.75" hidden="1" customHeight="1" x14ac:dyDescent="0.2"/>
    <row r="391" ht="15.75" hidden="1" customHeight="1" x14ac:dyDescent="0.2"/>
    <row r="392" ht="15.75" hidden="1" customHeight="1" x14ac:dyDescent="0.2"/>
    <row r="393" ht="15.75" hidden="1" customHeight="1" x14ac:dyDescent="0.2"/>
    <row r="394" ht="15.75" hidden="1" customHeight="1" x14ac:dyDescent="0.2"/>
    <row r="395" ht="15.75" hidden="1" customHeight="1" x14ac:dyDescent="0.2"/>
    <row r="396" ht="15.75" hidden="1" customHeight="1" x14ac:dyDescent="0.2"/>
    <row r="397" ht="15.75" hidden="1" customHeight="1" x14ac:dyDescent="0.2"/>
    <row r="398" ht="15.75" hidden="1" customHeight="1" x14ac:dyDescent="0.2"/>
    <row r="399" ht="15.75" hidden="1" customHeight="1" x14ac:dyDescent="0.2"/>
    <row r="400" ht="15.75" hidden="1" customHeight="1" x14ac:dyDescent="0.2"/>
    <row r="401" ht="15.75" hidden="1" customHeight="1" x14ac:dyDescent="0.2"/>
    <row r="402" ht="15.75" hidden="1" customHeight="1" x14ac:dyDescent="0.2"/>
    <row r="403" ht="15.75" hidden="1" customHeight="1" x14ac:dyDescent="0.2"/>
    <row r="404" ht="15.75" hidden="1" customHeight="1" x14ac:dyDescent="0.2"/>
    <row r="405" ht="15.75" hidden="1" customHeight="1" x14ac:dyDescent="0.2"/>
    <row r="406" ht="15.75" hidden="1" customHeight="1" x14ac:dyDescent="0.2"/>
    <row r="407" ht="15.75" hidden="1" customHeight="1" x14ac:dyDescent="0.2"/>
    <row r="408" ht="15.75" hidden="1" customHeight="1" x14ac:dyDescent="0.2"/>
    <row r="409" ht="15.75" hidden="1" customHeight="1" x14ac:dyDescent="0.2"/>
    <row r="410" ht="15.75" hidden="1" customHeight="1" x14ac:dyDescent="0.2"/>
    <row r="411" ht="15.75" hidden="1" customHeight="1" x14ac:dyDescent="0.2"/>
    <row r="412" ht="15.75" hidden="1" customHeight="1" x14ac:dyDescent="0.2"/>
    <row r="413" ht="15.75" hidden="1" customHeight="1" x14ac:dyDescent="0.2"/>
    <row r="414" ht="15.75" hidden="1" customHeight="1" x14ac:dyDescent="0.2"/>
    <row r="415" ht="15.75" hidden="1" customHeight="1" x14ac:dyDescent="0.2"/>
    <row r="416" ht="15.75" hidden="1" customHeight="1" x14ac:dyDescent="0.2"/>
    <row r="417" ht="15.75" hidden="1" customHeight="1" x14ac:dyDescent="0.2"/>
    <row r="418" ht="15.75" hidden="1" customHeight="1" x14ac:dyDescent="0.2"/>
    <row r="419" ht="15.75" hidden="1" customHeight="1" x14ac:dyDescent="0.2"/>
    <row r="420" ht="15.75" hidden="1" customHeight="1" x14ac:dyDescent="0.2"/>
    <row r="421" ht="15.75" hidden="1" customHeight="1" x14ac:dyDescent="0.2"/>
    <row r="422" ht="15.75" hidden="1" customHeight="1" x14ac:dyDescent="0.2"/>
    <row r="423" ht="15.75" hidden="1" customHeight="1" x14ac:dyDescent="0.2"/>
    <row r="424" ht="15.75" hidden="1" customHeight="1" x14ac:dyDescent="0.2"/>
    <row r="425" ht="15.75" hidden="1" customHeight="1" x14ac:dyDescent="0.2"/>
    <row r="426" ht="15.75" hidden="1" customHeight="1" x14ac:dyDescent="0.2"/>
    <row r="427" ht="15.75" hidden="1" customHeight="1" x14ac:dyDescent="0.2"/>
    <row r="428" ht="15.75" hidden="1" customHeight="1" x14ac:dyDescent="0.2"/>
    <row r="429" ht="15.75" hidden="1" customHeight="1" x14ac:dyDescent="0.2"/>
    <row r="430" ht="15.75" hidden="1" customHeight="1" x14ac:dyDescent="0.2"/>
    <row r="431" ht="15.75" hidden="1" customHeight="1" x14ac:dyDescent="0.2"/>
    <row r="432" ht="15.75" hidden="1" customHeight="1" x14ac:dyDescent="0.2"/>
    <row r="433" ht="15.75" hidden="1" customHeight="1" x14ac:dyDescent="0.2"/>
    <row r="434" ht="15.75" hidden="1" customHeight="1" x14ac:dyDescent="0.2"/>
    <row r="435" ht="15.75" hidden="1" customHeight="1" x14ac:dyDescent="0.2"/>
    <row r="436" ht="15.75" hidden="1" customHeight="1" x14ac:dyDescent="0.2"/>
    <row r="437" ht="15.75" hidden="1" customHeight="1" x14ac:dyDescent="0.2"/>
    <row r="438" ht="15.75" hidden="1" customHeight="1" x14ac:dyDescent="0.2"/>
    <row r="439" ht="15.75" hidden="1" customHeight="1" x14ac:dyDescent="0.2"/>
    <row r="440" ht="15.75" hidden="1" customHeight="1" x14ac:dyDescent="0.2"/>
    <row r="441" ht="15.75" hidden="1" customHeight="1" x14ac:dyDescent="0.2"/>
    <row r="442" ht="15.75" hidden="1" customHeight="1" x14ac:dyDescent="0.2"/>
    <row r="443" ht="15.75" hidden="1" customHeight="1" x14ac:dyDescent="0.2"/>
    <row r="444" ht="15.75" hidden="1" customHeight="1" x14ac:dyDescent="0.2"/>
    <row r="445" ht="15.75" hidden="1" customHeight="1" x14ac:dyDescent="0.2"/>
    <row r="446" ht="15.75" hidden="1" customHeight="1" x14ac:dyDescent="0.2"/>
    <row r="447" ht="15.75" hidden="1" customHeight="1" x14ac:dyDescent="0.2"/>
    <row r="448" ht="15.75" hidden="1" customHeight="1" x14ac:dyDescent="0.2"/>
    <row r="449" ht="15.75" hidden="1" customHeight="1" x14ac:dyDescent="0.2"/>
    <row r="450" ht="15.75" hidden="1" customHeight="1" x14ac:dyDescent="0.2"/>
    <row r="451" ht="15.75" hidden="1" customHeight="1" x14ac:dyDescent="0.2"/>
    <row r="452" ht="15.75" hidden="1" customHeight="1" x14ac:dyDescent="0.2"/>
    <row r="453" ht="15.75" hidden="1" customHeight="1" x14ac:dyDescent="0.2"/>
    <row r="454" ht="15.75" hidden="1" customHeight="1" x14ac:dyDescent="0.2"/>
    <row r="455" ht="15.75" hidden="1" customHeight="1" x14ac:dyDescent="0.2"/>
    <row r="456" ht="15.75" hidden="1" customHeight="1" x14ac:dyDescent="0.2"/>
    <row r="457" ht="15.75" hidden="1" customHeight="1" x14ac:dyDescent="0.2"/>
    <row r="458" ht="15.75" hidden="1" customHeight="1" x14ac:dyDescent="0.2"/>
    <row r="459" ht="15.75" hidden="1" customHeight="1" x14ac:dyDescent="0.2"/>
    <row r="460" ht="15.75" hidden="1" customHeight="1" x14ac:dyDescent="0.2"/>
    <row r="461" ht="15.75" hidden="1" customHeight="1" x14ac:dyDescent="0.2"/>
    <row r="462" ht="15.75" hidden="1" customHeight="1" x14ac:dyDescent="0.2"/>
    <row r="463" ht="15.75" hidden="1" customHeight="1" x14ac:dyDescent="0.2"/>
    <row r="464" ht="15.75" hidden="1" customHeight="1" x14ac:dyDescent="0.2"/>
    <row r="465" ht="15.75" hidden="1" customHeight="1" x14ac:dyDescent="0.2"/>
    <row r="466" ht="15.75" hidden="1" customHeight="1" x14ac:dyDescent="0.2"/>
    <row r="467" ht="15.75" hidden="1" customHeight="1" x14ac:dyDescent="0.2"/>
    <row r="468" ht="15.75" hidden="1" customHeight="1" x14ac:dyDescent="0.2"/>
    <row r="469" ht="15.75" hidden="1" customHeight="1" x14ac:dyDescent="0.2"/>
    <row r="470" ht="15.75" hidden="1" customHeight="1" x14ac:dyDescent="0.2"/>
    <row r="471" ht="15.75" hidden="1" customHeight="1" x14ac:dyDescent="0.2"/>
    <row r="472" ht="15.75" hidden="1" customHeight="1" x14ac:dyDescent="0.2"/>
    <row r="473" ht="15.75" hidden="1" customHeight="1" x14ac:dyDescent="0.2"/>
    <row r="474" ht="15.75" hidden="1" customHeight="1" x14ac:dyDescent="0.2"/>
    <row r="475" ht="15.75" hidden="1" customHeight="1" x14ac:dyDescent="0.2"/>
    <row r="476" ht="15.75" hidden="1" customHeight="1" x14ac:dyDescent="0.2"/>
    <row r="477" ht="15.75" hidden="1" customHeight="1" x14ac:dyDescent="0.2"/>
    <row r="478" ht="15.75" hidden="1" customHeight="1" x14ac:dyDescent="0.2"/>
    <row r="479" ht="15.75" hidden="1" customHeight="1" x14ac:dyDescent="0.2"/>
    <row r="480" ht="15.75" hidden="1" customHeight="1" x14ac:dyDescent="0.2"/>
    <row r="481" ht="15.75" hidden="1" customHeight="1" x14ac:dyDescent="0.2"/>
    <row r="482" ht="15.75" hidden="1" customHeight="1" x14ac:dyDescent="0.2"/>
    <row r="483" ht="15.75" hidden="1" customHeight="1" x14ac:dyDescent="0.2"/>
    <row r="484" ht="15.75" hidden="1" customHeight="1" x14ac:dyDescent="0.2"/>
    <row r="485" ht="15.75" hidden="1" customHeight="1" x14ac:dyDescent="0.2"/>
    <row r="486" ht="15.75" hidden="1" customHeight="1" x14ac:dyDescent="0.2"/>
    <row r="487" ht="15.75" hidden="1" customHeight="1" x14ac:dyDescent="0.2"/>
    <row r="488" ht="15.75" hidden="1" customHeight="1" x14ac:dyDescent="0.2"/>
    <row r="489" ht="15.75" hidden="1" customHeight="1" x14ac:dyDescent="0.2"/>
    <row r="490" ht="15.75" hidden="1" customHeight="1" x14ac:dyDescent="0.2"/>
    <row r="491" ht="15.75" hidden="1" customHeight="1" x14ac:dyDescent="0.2"/>
    <row r="492" ht="15.75" hidden="1" customHeight="1" x14ac:dyDescent="0.2"/>
    <row r="493" ht="15.75" hidden="1" customHeight="1" x14ac:dyDescent="0.2"/>
    <row r="494" ht="15.75" hidden="1" customHeight="1" x14ac:dyDescent="0.2"/>
    <row r="495" ht="15.75" hidden="1" customHeight="1" x14ac:dyDescent="0.2"/>
    <row r="496" ht="15.75" hidden="1" customHeight="1" x14ac:dyDescent="0.2"/>
    <row r="497" ht="15.75" hidden="1" customHeight="1" x14ac:dyDescent="0.2"/>
    <row r="498" ht="15.75" hidden="1" customHeight="1" x14ac:dyDescent="0.2"/>
    <row r="499" ht="15.75" hidden="1" customHeight="1" x14ac:dyDescent="0.2"/>
    <row r="500" ht="15.75" hidden="1" customHeight="1" x14ac:dyDescent="0.2"/>
    <row r="501" ht="15.75" hidden="1" customHeight="1" x14ac:dyDescent="0.2"/>
    <row r="502" ht="15.75" hidden="1" customHeight="1" x14ac:dyDescent="0.2"/>
    <row r="503" ht="15.75" hidden="1" customHeight="1" x14ac:dyDescent="0.2"/>
    <row r="504" ht="15.75" hidden="1" customHeight="1" x14ac:dyDescent="0.2"/>
    <row r="505" ht="15.75" hidden="1" customHeight="1" x14ac:dyDescent="0.2"/>
    <row r="506" ht="15.75" hidden="1" customHeight="1" x14ac:dyDescent="0.2"/>
    <row r="507" ht="15.75" hidden="1" customHeight="1" x14ac:dyDescent="0.2"/>
    <row r="508" ht="15.75" hidden="1" customHeight="1" x14ac:dyDescent="0.2"/>
    <row r="509" ht="15.75" hidden="1" customHeight="1" x14ac:dyDescent="0.2"/>
    <row r="510" ht="15.75" hidden="1" customHeight="1" x14ac:dyDescent="0.2"/>
    <row r="511" ht="15.75" hidden="1" customHeight="1" x14ac:dyDescent="0.2"/>
    <row r="512" ht="15.75" hidden="1" customHeight="1" x14ac:dyDescent="0.2"/>
    <row r="513" ht="15.75" hidden="1" customHeight="1" x14ac:dyDescent="0.2"/>
    <row r="514" ht="15.75" hidden="1" customHeight="1" x14ac:dyDescent="0.2"/>
    <row r="515" ht="15.75" hidden="1" customHeight="1" x14ac:dyDescent="0.2"/>
    <row r="516" ht="15.75" hidden="1" customHeight="1" x14ac:dyDescent="0.2"/>
    <row r="517" ht="15.75" hidden="1" customHeight="1" x14ac:dyDescent="0.2"/>
    <row r="518" ht="15.75" hidden="1" customHeight="1" x14ac:dyDescent="0.2"/>
    <row r="519" ht="15.75" hidden="1" customHeight="1" x14ac:dyDescent="0.2"/>
    <row r="520" ht="15.75" hidden="1" customHeight="1" x14ac:dyDescent="0.2"/>
    <row r="521" ht="15.75" hidden="1" customHeight="1" x14ac:dyDescent="0.2"/>
    <row r="522" ht="15.75" hidden="1" customHeight="1" x14ac:dyDescent="0.2"/>
    <row r="523" ht="15.75" hidden="1" customHeight="1" x14ac:dyDescent="0.2"/>
    <row r="524" ht="15.75" hidden="1" customHeight="1" x14ac:dyDescent="0.2"/>
    <row r="525" ht="15.75" hidden="1" customHeight="1" x14ac:dyDescent="0.2"/>
    <row r="526" ht="15.75" hidden="1" customHeight="1" x14ac:dyDescent="0.2"/>
    <row r="527" ht="15.75" hidden="1" customHeight="1" x14ac:dyDescent="0.2"/>
    <row r="528" ht="15.75" hidden="1" customHeight="1" x14ac:dyDescent="0.2"/>
    <row r="529" ht="15.75" hidden="1" customHeight="1" x14ac:dyDescent="0.2"/>
    <row r="530" ht="15.75" hidden="1" customHeight="1" x14ac:dyDescent="0.2"/>
    <row r="531" ht="15.75" hidden="1" customHeight="1" x14ac:dyDescent="0.2"/>
    <row r="532" ht="15.75" hidden="1" customHeight="1" x14ac:dyDescent="0.2"/>
    <row r="533" ht="15.75" hidden="1" customHeight="1" x14ac:dyDescent="0.2"/>
    <row r="534" ht="15.75" hidden="1" customHeight="1" x14ac:dyDescent="0.2"/>
    <row r="535" ht="15.75" hidden="1" customHeight="1" x14ac:dyDescent="0.2"/>
    <row r="536" ht="15.75" hidden="1" customHeight="1" x14ac:dyDescent="0.2"/>
    <row r="537" ht="15.75" hidden="1" customHeight="1" x14ac:dyDescent="0.2"/>
    <row r="538" ht="15.75" hidden="1" customHeight="1" x14ac:dyDescent="0.2"/>
    <row r="539" ht="15.75" hidden="1" customHeight="1" x14ac:dyDescent="0.2"/>
    <row r="540" ht="15.75" hidden="1" customHeight="1" x14ac:dyDescent="0.2"/>
    <row r="541" ht="15.75" hidden="1" customHeight="1" x14ac:dyDescent="0.2"/>
    <row r="542" ht="15.75" hidden="1" customHeight="1" x14ac:dyDescent="0.2"/>
    <row r="543" ht="15.75" hidden="1" customHeight="1" x14ac:dyDescent="0.2"/>
    <row r="544" ht="15.75" hidden="1" customHeight="1" x14ac:dyDescent="0.2"/>
    <row r="545" ht="15.75" hidden="1" customHeight="1" x14ac:dyDescent="0.2"/>
    <row r="546" ht="15.75" hidden="1" customHeight="1" x14ac:dyDescent="0.2"/>
    <row r="547" ht="15.75" hidden="1" customHeight="1" x14ac:dyDescent="0.2"/>
    <row r="548" ht="15.75" hidden="1" customHeight="1" x14ac:dyDescent="0.2"/>
    <row r="549" ht="15.75" hidden="1" customHeight="1" x14ac:dyDescent="0.2"/>
    <row r="550" ht="15.75" hidden="1" customHeight="1" x14ac:dyDescent="0.2"/>
    <row r="551" ht="15.75" hidden="1" customHeight="1" x14ac:dyDescent="0.2"/>
    <row r="552" ht="15.75" hidden="1" customHeight="1" x14ac:dyDescent="0.2"/>
    <row r="553" ht="15.75" hidden="1" customHeight="1" x14ac:dyDescent="0.2"/>
    <row r="554" ht="15.75" hidden="1" customHeight="1" x14ac:dyDescent="0.2"/>
    <row r="555" ht="15.75" hidden="1" customHeight="1" x14ac:dyDescent="0.2"/>
    <row r="556" ht="15.75" hidden="1" customHeight="1" x14ac:dyDescent="0.2"/>
    <row r="557" ht="15.75" hidden="1" customHeight="1" x14ac:dyDescent="0.2"/>
    <row r="558" ht="15.75" hidden="1" customHeight="1" x14ac:dyDescent="0.2"/>
    <row r="559" ht="15.75" hidden="1" customHeight="1" x14ac:dyDescent="0.2"/>
    <row r="560" ht="15.75" hidden="1" customHeight="1" x14ac:dyDescent="0.2"/>
    <row r="561" ht="15.75" hidden="1" customHeight="1" x14ac:dyDescent="0.2"/>
    <row r="562" ht="15.75" hidden="1" customHeight="1" x14ac:dyDescent="0.2"/>
    <row r="563" ht="15.75" hidden="1" customHeight="1" x14ac:dyDescent="0.2"/>
    <row r="564" ht="15.75" hidden="1" customHeight="1" x14ac:dyDescent="0.2"/>
    <row r="565" ht="15.75" hidden="1" customHeight="1" x14ac:dyDescent="0.2"/>
    <row r="566" ht="15.75" hidden="1" customHeight="1" x14ac:dyDescent="0.2"/>
    <row r="567" ht="15.75" hidden="1" customHeight="1" x14ac:dyDescent="0.2"/>
    <row r="568" ht="15.75" hidden="1" customHeight="1" x14ac:dyDescent="0.2"/>
    <row r="569" ht="15.75" hidden="1" customHeight="1" x14ac:dyDescent="0.2"/>
    <row r="570" ht="15.75" hidden="1" customHeight="1" x14ac:dyDescent="0.2"/>
    <row r="571" ht="15.75" hidden="1" customHeight="1" x14ac:dyDescent="0.2"/>
    <row r="572" ht="15.75" hidden="1" customHeight="1" x14ac:dyDescent="0.2"/>
    <row r="573" ht="15.75" hidden="1" customHeight="1" x14ac:dyDescent="0.2"/>
    <row r="574" ht="15.75" hidden="1" customHeight="1" x14ac:dyDescent="0.2"/>
    <row r="575" ht="15.75" hidden="1" customHeight="1" x14ac:dyDescent="0.2"/>
    <row r="576" ht="15.75" hidden="1" customHeight="1" x14ac:dyDescent="0.2"/>
    <row r="577" ht="15.75" hidden="1" customHeight="1" x14ac:dyDescent="0.2"/>
    <row r="578" ht="15.75" hidden="1" customHeight="1" x14ac:dyDescent="0.2"/>
    <row r="579" ht="15.75" hidden="1" customHeight="1" x14ac:dyDescent="0.2"/>
    <row r="580" ht="15.75" hidden="1" customHeight="1" x14ac:dyDescent="0.2"/>
    <row r="581" ht="15.75" hidden="1" customHeight="1" x14ac:dyDescent="0.2"/>
    <row r="582" ht="15.75" hidden="1" customHeight="1" x14ac:dyDescent="0.2"/>
    <row r="583" ht="15.75" hidden="1" customHeight="1" x14ac:dyDescent="0.2"/>
    <row r="584" ht="15.75" hidden="1" customHeight="1" x14ac:dyDescent="0.2"/>
    <row r="585" ht="15.75" hidden="1" customHeight="1" x14ac:dyDescent="0.2"/>
    <row r="586" ht="15.75" hidden="1" customHeight="1" x14ac:dyDescent="0.2"/>
    <row r="587" ht="15.75" hidden="1" customHeight="1" x14ac:dyDescent="0.2"/>
    <row r="588" ht="15.75" hidden="1" customHeight="1" x14ac:dyDescent="0.2"/>
    <row r="589" ht="15.75" hidden="1" customHeight="1" x14ac:dyDescent="0.2"/>
    <row r="590" ht="15.75" hidden="1" customHeight="1" x14ac:dyDescent="0.2"/>
    <row r="591" ht="15.75" hidden="1" customHeight="1" x14ac:dyDescent="0.2"/>
    <row r="592" ht="15.75" hidden="1" customHeight="1" x14ac:dyDescent="0.2"/>
    <row r="593" ht="15.75" hidden="1" customHeight="1" x14ac:dyDescent="0.2"/>
    <row r="594" ht="15.75" hidden="1" customHeight="1" x14ac:dyDescent="0.2"/>
    <row r="595" ht="15.75" hidden="1" customHeight="1" x14ac:dyDescent="0.2"/>
    <row r="596" ht="15.75" hidden="1" customHeight="1" x14ac:dyDescent="0.2"/>
    <row r="597" ht="15.75" hidden="1" customHeight="1" x14ac:dyDescent="0.2"/>
    <row r="598" ht="15.75" hidden="1" customHeight="1" x14ac:dyDescent="0.2"/>
    <row r="599" ht="15.75" hidden="1" customHeight="1" x14ac:dyDescent="0.2"/>
    <row r="600" ht="15.75" hidden="1" customHeight="1" x14ac:dyDescent="0.2"/>
    <row r="601" ht="15.75" hidden="1" customHeight="1" x14ac:dyDescent="0.2"/>
    <row r="602" ht="15.75" hidden="1" customHeight="1" x14ac:dyDescent="0.2"/>
    <row r="603" ht="15.75" hidden="1" customHeight="1" x14ac:dyDescent="0.2"/>
    <row r="604" ht="15.75" hidden="1" customHeight="1" x14ac:dyDescent="0.2"/>
    <row r="605" ht="15.75" hidden="1" customHeight="1" x14ac:dyDescent="0.2"/>
    <row r="606" ht="15.75" hidden="1" customHeight="1" x14ac:dyDescent="0.2"/>
    <row r="607" ht="15.75" hidden="1" customHeight="1" x14ac:dyDescent="0.2"/>
    <row r="608" ht="15.75" hidden="1" customHeight="1" x14ac:dyDescent="0.2"/>
    <row r="609" ht="15.75" hidden="1" customHeight="1" x14ac:dyDescent="0.2"/>
    <row r="610" ht="15.75" hidden="1" customHeight="1" x14ac:dyDescent="0.2"/>
    <row r="611" ht="15.75" hidden="1" customHeight="1" x14ac:dyDescent="0.2"/>
    <row r="612" ht="15.75" hidden="1" customHeight="1" x14ac:dyDescent="0.2"/>
    <row r="613" ht="15.75" hidden="1" customHeight="1" x14ac:dyDescent="0.2"/>
    <row r="614" ht="15.75" hidden="1" customHeight="1" x14ac:dyDescent="0.2"/>
    <row r="615" ht="15.75" hidden="1" customHeight="1" x14ac:dyDescent="0.2"/>
    <row r="616" ht="15.75" hidden="1" customHeight="1" x14ac:dyDescent="0.2"/>
    <row r="617" ht="15.75" hidden="1" customHeight="1" x14ac:dyDescent="0.2"/>
    <row r="618" ht="15.75" hidden="1" customHeight="1" x14ac:dyDescent="0.2"/>
    <row r="619" ht="15.75" hidden="1" customHeight="1" x14ac:dyDescent="0.2"/>
    <row r="620" ht="15.75" hidden="1" customHeight="1" x14ac:dyDescent="0.2"/>
    <row r="621" ht="15.75" hidden="1" customHeight="1" x14ac:dyDescent="0.2"/>
    <row r="622" ht="15.75" hidden="1" customHeight="1" x14ac:dyDescent="0.2"/>
    <row r="623" ht="15.75" hidden="1" customHeight="1" x14ac:dyDescent="0.2"/>
    <row r="624" ht="15.75" hidden="1" customHeight="1" x14ac:dyDescent="0.2"/>
    <row r="625" ht="15.75" hidden="1" customHeight="1" x14ac:dyDescent="0.2"/>
    <row r="626" ht="15.75" hidden="1" customHeight="1" x14ac:dyDescent="0.2"/>
    <row r="627" ht="15.75" hidden="1" customHeight="1" x14ac:dyDescent="0.2"/>
    <row r="628" ht="15.75" hidden="1" customHeight="1" x14ac:dyDescent="0.2"/>
    <row r="629" ht="15.75" hidden="1" customHeight="1" x14ac:dyDescent="0.2"/>
    <row r="630" ht="15.75" hidden="1" customHeight="1" x14ac:dyDescent="0.2"/>
    <row r="631" ht="15.75" hidden="1" customHeight="1" x14ac:dyDescent="0.2"/>
    <row r="632" ht="15.75" hidden="1" customHeight="1" x14ac:dyDescent="0.2"/>
    <row r="633" ht="15.75" hidden="1" customHeight="1" x14ac:dyDescent="0.2"/>
    <row r="634" ht="15.75" hidden="1" customHeight="1" x14ac:dyDescent="0.2"/>
    <row r="635" ht="15.75" hidden="1" customHeight="1" x14ac:dyDescent="0.2"/>
    <row r="636" ht="15.75" hidden="1" customHeight="1" x14ac:dyDescent="0.2"/>
    <row r="637" ht="15.75" hidden="1" customHeight="1" x14ac:dyDescent="0.2"/>
    <row r="638" ht="15.75" hidden="1" customHeight="1" x14ac:dyDescent="0.2"/>
    <row r="639" ht="15.75" hidden="1" customHeight="1" x14ac:dyDescent="0.2"/>
    <row r="640" ht="15.75" hidden="1" customHeight="1" x14ac:dyDescent="0.2"/>
    <row r="641" ht="15.75" hidden="1" customHeight="1" x14ac:dyDescent="0.2"/>
    <row r="642" ht="15.75" hidden="1" customHeight="1" x14ac:dyDescent="0.2"/>
    <row r="643" ht="15.75" hidden="1" customHeight="1" x14ac:dyDescent="0.2"/>
    <row r="644" ht="15.75" hidden="1" customHeight="1" x14ac:dyDescent="0.2"/>
    <row r="645" ht="15.75" hidden="1" customHeight="1" x14ac:dyDescent="0.2"/>
    <row r="646" ht="15.75" hidden="1" customHeight="1" x14ac:dyDescent="0.2"/>
    <row r="647" ht="15.75" hidden="1" customHeight="1" x14ac:dyDescent="0.2"/>
    <row r="648" ht="15.75" hidden="1" customHeight="1" x14ac:dyDescent="0.2"/>
    <row r="649" ht="15.75" hidden="1" customHeight="1" x14ac:dyDescent="0.2"/>
    <row r="650" ht="15.75" hidden="1" customHeight="1" x14ac:dyDescent="0.2"/>
    <row r="651" ht="15.75" hidden="1" customHeight="1" x14ac:dyDescent="0.2"/>
    <row r="652" ht="15.75" hidden="1" customHeight="1" x14ac:dyDescent="0.2"/>
    <row r="653" ht="15.75" hidden="1" customHeight="1" x14ac:dyDescent="0.2"/>
    <row r="654" ht="15.75" hidden="1" customHeight="1" x14ac:dyDescent="0.2"/>
    <row r="655" ht="15.75" hidden="1" customHeight="1" x14ac:dyDescent="0.2"/>
    <row r="656" ht="15.75" hidden="1" customHeight="1" x14ac:dyDescent="0.2"/>
    <row r="657" ht="15.75" hidden="1" customHeight="1" x14ac:dyDescent="0.2"/>
    <row r="658" ht="15.75" hidden="1" customHeight="1" x14ac:dyDescent="0.2"/>
    <row r="659" ht="15.75" hidden="1" customHeight="1" x14ac:dyDescent="0.2"/>
    <row r="660" ht="15.75" hidden="1" customHeight="1" x14ac:dyDescent="0.2"/>
    <row r="661" ht="15.75" hidden="1" customHeight="1" x14ac:dyDescent="0.2"/>
    <row r="662" ht="15.75" hidden="1" customHeight="1" x14ac:dyDescent="0.2"/>
    <row r="663" ht="15.75" hidden="1" customHeight="1" x14ac:dyDescent="0.2"/>
    <row r="664" ht="15.75" hidden="1" customHeight="1" x14ac:dyDescent="0.2"/>
    <row r="665" ht="15.75" hidden="1" customHeight="1" x14ac:dyDescent="0.2"/>
    <row r="666" ht="15.75" hidden="1" customHeight="1" x14ac:dyDescent="0.2"/>
    <row r="667" ht="15.75" hidden="1" customHeight="1" x14ac:dyDescent="0.2"/>
    <row r="668" ht="15.75" hidden="1" customHeight="1" x14ac:dyDescent="0.2"/>
    <row r="669" ht="15.75" hidden="1" customHeight="1" x14ac:dyDescent="0.2"/>
    <row r="670" ht="15.75" hidden="1" customHeight="1" x14ac:dyDescent="0.2"/>
    <row r="671" ht="15.75" hidden="1" customHeight="1" x14ac:dyDescent="0.2"/>
    <row r="672" ht="15.75" hidden="1" customHeight="1" x14ac:dyDescent="0.2"/>
    <row r="673" ht="15.75" hidden="1" customHeight="1" x14ac:dyDescent="0.2"/>
    <row r="674" ht="15.75" hidden="1" customHeight="1" x14ac:dyDescent="0.2"/>
    <row r="675" ht="15.75" hidden="1" customHeight="1" x14ac:dyDescent="0.2"/>
    <row r="676" ht="15.75" hidden="1" customHeight="1" x14ac:dyDescent="0.2"/>
    <row r="677" ht="15.75" hidden="1" customHeight="1" x14ac:dyDescent="0.2"/>
    <row r="678" ht="15.75" hidden="1" customHeight="1" x14ac:dyDescent="0.2"/>
    <row r="679" ht="15.75" hidden="1" customHeight="1" x14ac:dyDescent="0.2"/>
    <row r="680" ht="15.75" hidden="1" customHeight="1" x14ac:dyDescent="0.2"/>
    <row r="681" ht="15.75" hidden="1" customHeight="1" x14ac:dyDescent="0.2"/>
    <row r="682" ht="15.75" hidden="1" customHeight="1" x14ac:dyDescent="0.2"/>
    <row r="683" ht="15.75" hidden="1" customHeight="1" x14ac:dyDescent="0.2"/>
    <row r="684" ht="15.75" hidden="1" customHeight="1" x14ac:dyDescent="0.2"/>
    <row r="685" ht="15.75" hidden="1" customHeight="1" x14ac:dyDescent="0.2"/>
    <row r="686" ht="15.75" hidden="1" customHeight="1" x14ac:dyDescent="0.2"/>
    <row r="687" ht="15.75" hidden="1" customHeight="1" x14ac:dyDescent="0.2"/>
    <row r="688" ht="15.75" hidden="1" customHeight="1" x14ac:dyDescent="0.2"/>
    <row r="689" ht="15.75" hidden="1" customHeight="1" x14ac:dyDescent="0.2"/>
    <row r="690" ht="15.75" hidden="1" customHeight="1" x14ac:dyDescent="0.2"/>
    <row r="691" ht="15.75" hidden="1" customHeight="1" x14ac:dyDescent="0.2"/>
    <row r="692" ht="15.75" hidden="1" customHeight="1" x14ac:dyDescent="0.2"/>
    <row r="693" ht="15.75" hidden="1" customHeight="1" x14ac:dyDescent="0.2"/>
    <row r="694" ht="15.75" hidden="1" customHeight="1" x14ac:dyDescent="0.2"/>
    <row r="695" ht="15.75" hidden="1" customHeight="1" x14ac:dyDescent="0.2"/>
    <row r="696" ht="15.75" hidden="1" customHeight="1" x14ac:dyDescent="0.2"/>
    <row r="697" ht="15.75" hidden="1" customHeight="1" x14ac:dyDescent="0.2"/>
    <row r="698" ht="15.75" hidden="1" customHeight="1" x14ac:dyDescent="0.2"/>
    <row r="699" ht="15.75" hidden="1" customHeight="1" x14ac:dyDescent="0.2"/>
    <row r="700" ht="15.75" hidden="1" customHeight="1" x14ac:dyDescent="0.2"/>
    <row r="701" ht="15.75" hidden="1" customHeight="1" x14ac:dyDescent="0.2"/>
    <row r="702" ht="15.75" hidden="1" customHeight="1" x14ac:dyDescent="0.2"/>
    <row r="703" ht="15.75" hidden="1" customHeight="1" x14ac:dyDescent="0.2"/>
    <row r="704" ht="15.75" hidden="1" customHeight="1" x14ac:dyDescent="0.2"/>
    <row r="705" ht="15.75" hidden="1" customHeight="1" x14ac:dyDescent="0.2"/>
    <row r="706" ht="15.75" hidden="1" customHeight="1" x14ac:dyDescent="0.2"/>
    <row r="707" ht="15.75" hidden="1" customHeight="1" x14ac:dyDescent="0.2"/>
    <row r="708" ht="15.75" hidden="1" customHeight="1" x14ac:dyDescent="0.2"/>
    <row r="709" ht="15.75" hidden="1" customHeight="1" x14ac:dyDescent="0.2"/>
    <row r="710" ht="15.75" hidden="1" customHeight="1" x14ac:dyDescent="0.2"/>
    <row r="711" ht="15.75" hidden="1" customHeight="1" x14ac:dyDescent="0.2"/>
    <row r="712" ht="15.75" hidden="1" customHeight="1" x14ac:dyDescent="0.2"/>
    <row r="713" ht="15.75" hidden="1" customHeight="1" x14ac:dyDescent="0.2"/>
    <row r="714" ht="15.75" hidden="1" customHeight="1" x14ac:dyDescent="0.2"/>
    <row r="715" ht="15.75" hidden="1" customHeight="1" x14ac:dyDescent="0.2"/>
    <row r="716" ht="15.75" hidden="1" customHeight="1" x14ac:dyDescent="0.2"/>
    <row r="717" ht="15.75" hidden="1" customHeight="1" x14ac:dyDescent="0.2"/>
    <row r="718" ht="15.75" hidden="1" customHeight="1" x14ac:dyDescent="0.2"/>
    <row r="719" ht="15.75" hidden="1" customHeight="1" x14ac:dyDescent="0.2"/>
    <row r="720" ht="15.75" hidden="1" customHeight="1" x14ac:dyDescent="0.2"/>
    <row r="721" ht="15.75" hidden="1" customHeight="1" x14ac:dyDescent="0.2"/>
    <row r="722" ht="15.75" hidden="1" customHeight="1" x14ac:dyDescent="0.2"/>
    <row r="723" ht="15.75" hidden="1" customHeight="1" x14ac:dyDescent="0.2"/>
    <row r="724" ht="15.75" hidden="1" customHeight="1" x14ac:dyDescent="0.2"/>
    <row r="725" ht="15.75" hidden="1" customHeight="1" x14ac:dyDescent="0.2"/>
    <row r="726" ht="15.75" hidden="1" customHeight="1" x14ac:dyDescent="0.2"/>
    <row r="727" ht="15.75" hidden="1" customHeight="1" x14ac:dyDescent="0.2"/>
    <row r="728" ht="15.75" hidden="1" customHeight="1" x14ac:dyDescent="0.2"/>
    <row r="729" ht="15.75" hidden="1" customHeight="1" x14ac:dyDescent="0.2"/>
    <row r="730" ht="15.75" hidden="1" customHeight="1" x14ac:dyDescent="0.2"/>
    <row r="731" ht="15.75" hidden="1" customHeight="1" x14ac:dyDescent="0.2"/>
    <row r="732" ht="15.75" hidden="1" customHeight="1" x14ac:dyDescent="0.2"/>
    <row r="733" ht="15.75" hidden="1" customHeight="1" x14ac:dyDescent="0.2"/>
    <row r="734" ht="15.75" hidden="1" customHeight="1" x14ac:dyDescent="0.2"/>
    <row r="735" ht="15.75" hidden="1" customHeight="1" x14ac:dyDescent="0.2"/>
    <row r="736" ht="15.75" hidden="1" customHeight="1" x14ac:dyDescent="0.2"/>
    <row r="737" ht="15.75" hidden="1" customHeight="1" x14ac:dyDescent="0.2"/>
    <row r="738" ht="15.75" hidden="1" customHeight="1" x14ac:dyDescent="0.2"/>
    <row r="739" ht="15.75" hidden="1" customHeight="1" x14ac:dyDescent="0.2"/>
    <row r="740" ht="15.75" hidden="1" customHeight="1" x14ac:dyDescent="0.2"/>
    <row r="741" ht="15.75" hidden="1" customHeight="1" x14ac:dyDescent="0.2"/>
    <row r="742" ht="15.75" hidden="1" customHeight="1" x14ac:dyDescent="0.2"/>
    <row r="743" ht="15.75" hidden="1" customHeight="1" x14ac:dyDescent="0.2"/>
    <row r="744" ht="15.75" hidden="1" customHeight="1" x14ac:dyDescent="0.2"/>
    <row r="745" ht="15.75" hidden="1" customHeight="1" x14ac:dyDescent="0.2"/>
    <row r="746" ht="15.75" hidden="1" customHeight="1" x14ac:dyDescent="0.2"/>
    <row r="747" ht="15.75" hidden="1" customHeight="1" x14ac:dyDescent="0.2"/>
    <row r="748" ht="15.75" hidden="1" customHeight="1" x14ac:dyDescent="0.2"/>
    <row r="749" ht="15.75" hidden="1" customHeight="1" x14ac:dyDescent="0.2"/>
    <row r="750" ht="15.75" hidden="1" customHeight="1" x14ac:dyDescent="0.2"/>
    <row r="751" ht="15.75" hidden="1" customHeight="1" x14ac:dyDescent="0.2"/>
    <row r="752" ht="15.75" hidden="1" customHeight="1" x14ac:dyDescent="0.2"/>
    <row r="753" ht="15.75" hidden="1" customHeight="1" x14ac:dyDescent="0.2"/>
    <row r="754" ht="15.75" hidden="1" customHeight="1" x14ac:dyDescent="0.2"/>
    <row r="755" ht="15.75" hidden="1" customHeight="1" x14ac:dyDescent="0.2"/>
    <row r="756" ht="15.75" hidden="1" customHeight="1" x14ac:dyDescent="0.2"/>
    <row r="757" ht="15.75" hidden="1" customHeight="1" x14ac:dyDescent="0.2"/>
    <row r="758" ht="15.75" hidden="1" customHeight="1" x14ac:dyDescent="0.2"/>
    <row r="759" ht="15.75" hidden="1" customHeight="1" x14ac:dyDescent="0.2"/>
    <row r="760" ht="15.75" hidden="1" customHeight="1" x14ac:dyDescent="0.2"/>
    <row r="761" ht="15.75" hidden="1" customHeight="1" x14ac:dyDescent="0.2"/>
    <row r="762" ht="15.75" hidden="1" customHeight="1" x14ac:dyDescent="0.2"/>
    <row r="763" ht="15.75" hidden="1" customHeight="1" x14ac:dyDescent="0.2"/>
    <row r="764" ht="15.75" hidden="1" customHeight="1" x14ac:dyDescent="0.2"/>
    <row r="765" ht="15.75" hidden="1" customHeight="1" x14ac:dyDescent="0.2"/>
    <row r="766" ht="15.75" hidden="1" customHeight="1" x14ac:dyDescent="0.2"/>
    <row r="767" ht="15.75" hidden="1" customHeight="1" x14ac:dyDescent="0.2"/>
    <row r="768" ht="15.75" hidden="1" customHeight="1" x14ac:dyDescent="0.2"/>
    <row r="769" ht="15.75" hidden="1" customHeight="1" x14ac:dyDescent="0.2"/>
    <row r="770" ht="15.75" hidden="1" customHeight="1" x14ac:dyDescent="0.2"/>
    <row r="771" ht="15.75" hidden="1" customHeight="1" x14ac:dyDescent="0.2"/>
    <row r="772" ht="15.75" hidden="1" customHeight="1" x14ac:dyDescent="0.2"/>
    <row r="773" ht="15.75" hidden="1" customHeight="1" x14ac:dyDescent="0.2"/>
    <row r="774" ht="15.75" hidden="1" customHeight="1" x14ac:dyDescent="0.2"/>
    <row r="775" ht="15.75" hidden="1" customHeight="1" x14ac:dyDescent="0.2"/>
    <row r="776" ht="15.75" hidden="1" customHeight="1" x14ac:dyDescent="0.2"/>
    <row r="777" ht="15.75" hidden="1" customHeight="1" x14ac:dyDescent="0.2"/>
    <row r="778" ht="15.75" hidden="1" customHeight="1" x14ac:dyDescent="0.2"/>
    <row r="779" ht="15.75" hidden="1" customHeight="1" x14ac:dyDescent="0.2"/>
    <row r="780" ht="15.75" hidden="1" customHeight="1" x14ac:dyDescent="0.2"/>
    <row r="781" ht="15.75" hidden="1" customHeight="1" x14ac:dyDescent="0.2"/>
    <row r="782" ht="15.75" hidden="1" customHeight="1" x14ac:dyDescent="0.2"/>
    <row r="783" ht="15.75" hidden="1" customHeight="1" x14ac:dyDescent="0.2"/>
    <row r="784" ht="15.75" hidden="1" customHeight="1" x14ac:dyDescent="0.2"/>
    <row r="785" ht="15.75" hidden="1" customHeight="1" x14ac:dyDescent="0.2"/>
    <row r="786" ht="15.75" hidden="1" customHeight="1" x14ac:dyDescent="0.2"/>
    <row r="787" ht="15.75" hidden="1" customHeight="1" x14ac:dyDescent="0.2"/>
    <row r="788" ht="15.75" hidden="1" customHeight="1" x14ac:dyDescent="0.2"/>
    <row r="789" ht="15.75" hidden="1" customHeight="1" x14ac:dyDescent="0.2"/>
    <row r="790" ht="15.75" hidden="1" customHeight="1" x14ac:dyDescent="0.2"/>
    <row r="791" ht="15.75" hidden="1" customHeight="1" x14ac:dyDescent="0.2"/>
    <row r="792" ht="15.75" hidden="1" customHeight="1" x14ac:dyDescent="0.2"/>
    <row r="793" ht="15.75" hidden="1" customHeight="1" x14ac:dyDescent="0.2"/>
    <row r="794" ht="15.75" hidden="1" customHeight="1" x14ac:dyDescent="0.2"/>
    <row r="795" ht="15.75" hidden="1" customHeight="1" x14ac:dyDescent="0.2"/>
    <row r="796" ht="15.75" hidden="1" customHeight="1" x14ac:dyDescent="0.2"/>
    <row r="797" ht="15.75" hidden="1" customHeight="1" x14ac:dyDescent="0.2"/>
    <row r="798" ht="15.75" hidden="1" customHeight="1" x14ac:dyDescent="0.2"/>
    <row r="799" ht="15.75" hidden="1" customHeight="1" x14ac:dyDescent="0.2"/>
    <row r="800" ht="15.75" hidden="1" customHeight="1" x14ac:dyDescent="0.2"/>
    <row r="801" ht="15.75" hidden="1" customHeight="1" x14ac:dyDescent="0.2"/>
    <row r="802" ht="15.75" hidden="1" customHeight="1" x14ac:dyDescent="0.2"/>
    <row r="803" ht="15.75" hidden="1" customHeight="1" x14ac:dyDescent="0.2"/>
    <row r="804" ht="15.75" hidden="1" customHeight="1" x14ac:dyDescent="0.2"/>
    <row r="805" ht="15.75" hidden="1" customHeight="1" x14ac:dyDescent="0.2"/>
    <row r="806" ht="15.75" hidden="1" customHeight="1" x14ac:dyDescent="0.2"/>
    <row r="807" ht="15.75" hidden="1" customHeight="1" x14ac:dyDescent="0.2"/>
    <row r="808" ht="15.75" hidden="1" customHeight="1" x14ac:dyDescent="0.2"/>
    <row r="809" ht="15.75" hidden="1" customHeight="1" x14ac:dyDescent="0.2"/>
    <row r="810" ht="15.75" hidden="1" customHeight="1" x14ac:dyDescent="0.2"/>
    <row r="811" ht="15.75" hidden="1" customHeight="1" x14ac:dyDescent="0.2"/>
    <row r="812" ht="15.75" hidden="1" customHeight="1" x14ac:dyDescent="0.2"/>
    <row r="813" ht="15.75" hidden="1" customHeight="1" x14ac:dyDescent="0.2"/>
    <row r="814" ht="15.75" hidden="1" customHeight="1" x14ac:dyDescent="0.2"/>
    <row r="815" ht="15.75" hidden="1" customHeight="1" x14ac:dyDescent="0.2"/>
    <row r="816" ht="15.75" hidden="1" customHeight="1" x14ac:dyDescent="0.2"/>
    <row r="817" ht="15.75" hidden="1" customHeight="1" x14ac:dyDescent="0.2"/>
    <row r="818" ht="15.75" hidden="1" customHeight="1" x14ac:dyDescent="0.2"/>
    <row r="819" ht="15.75" hidden="1" customHeight="1" x14ac:dyDescent="0.2"/>
    <row r="820" ht="15.75" hidden="1" customHeight="1" x14ac:dyDescent="0.2"/>
    <row r="821" ht="15.75" hidden="1" customHeight="1" x14ac:dyDescent="0.2"/>
    <row r="822" ht="15.75" hidden="1" customHeight="1" x14ac:dyDescent="0.2"/>
    <row r="823" ht="15.75" hidden="1" customHeight="1" x14ac:dyDescent="0.2"/>
    <row r="824" ht="15.75" hidden="1" customHeight="1" x14ac:dyDescent="0.2"/>
    <row r="825" ht="15.75" hidden="1" customHeight="1" x14ac:dyDescent="0.2"/>
    <row r="826" ht="15.75" hidden="1" customHeight="1" x14ac:dyDescent="0.2"/>
    <row r="827" ht="15.75" hidden="1" customHeight="1" x14ac:dyDescent="0.2"/>
    <row r="828" ht="15.75" hidden="1" customHeight="1" x14ac:dyDescent="0.2"/>
    <row r="829" ht="15.75" hidden="1" customHeight="1" x14ac:dyDescent="0.2"/>
    <row r="830" ht="15.75" hidden="1" customHeight="1" x14ac:dyDescent="0.2"/>
    <row r="831" ht="15.75" hidden="1" customHeight="1" x14ac:dyDescent="0.2"/>
    <row r="832" ht="15.75" hidden="1" customHeight="1" x14ac:dyDescent="0.2"/>
    <row r="833" ht="15.75" hidden="1" customHeight="1" x14ac:dyDescent="0.2"/>
    <row r="834" ht="15.75" hidden="1" customHeight="1" x14ac:dyDescent="0.2"/>
    <row r="835" ht="15.75" hidden="1" customHeight="1" x14ac:dyDescent="0.2"/>
    <row r="836" ht="15.75" hidden="1" customHeight="1" x14ac:dyDescent="0.2"/>
    <row r="837" ht="15.75" hidden="1" customHeight="1" x14ac:dyDescent="0.2"/>
    <row r="838" ht="15.75" hidden="1" customHeight="1" x14ac:dyDescent="0.2"/>
    <row r="839" ht="15.75" hidden="1" customHeight="1" x14ac:dyDescent="0.2"/>
    <row r="840" ht="15.75" hidden="1" customHeight="1" x14ac:dyDescent="0.2"/>
    <row r="841" ht="15.75" hidden="1" customHeight="1" x14ac:dyDescent="0.2"/>
    <row r="842" ht="15.75" hidden="1" customHeight="1" x14ac:dyDescent="0.2"/>
    <row r="843" ht="15.75" hidden="1" customHeight="1" x14ac:dyDescent="0.2"/>
    <row r="844" ht="15.75" hidden="1" customHeight="1" x14ac:dyDescent="0.2"/>
    <row r="845" ht="15.75" hidden="1" customHeight="1" x14ac:dyDescent="0.2"/>
    <row r="846" ht="15.75" hidden="1" customHeight="1" x14ac:dyDescent="0.2"/>
    <row r="847" ht="15.75" hidden="1" customHeight="1" x14ac:dyDescent="0.2"/>
    <row r="848" ht="15.75" hidden="1" customHeight="1" x14ac:dyDescent="0.2"/>
    <row r="849" ht="15.75" hidden="1" customHeight="1" x14ac:dyDescent="0.2"/>
    <row r="850" ht="15.75" hidden="1" customHeight="1" x14ac:dyDescent="0.2"/>
    <row r="851" ht="15.75" hidden="1" customHeight="1" x14ac:dyDescent="0.2"/>
    <row r="852" ht="15.75" hidden="1" customHeight="1" x14ac:dyDescent="0.2"/>
    <row r="853" ht="15.75" hidden="1" customHeight="1" x14ac:dyDescent="0.2"/>
    <row r="854" ht="15.75" hidden="1" customHeight="1" x14ac:dyDescent="0.2"/>
    <row r="855" ht="15.75" hidden="1" customHeight="1" x14ac:dyDescent="0.2"/>
    <row r="856" ht="15.75" hidden="1" customHeight="1" x14ac:dyDescent="0.2"/>
    <row r="857" ht="15.75" hidden="1" customHeight="1" x14ac:dyDescent="0.2"/>
    <row r="858" ht="15.75" hidden="1" customHeight="1" x14ac:dyDescent="0.2"/>
    <row r="859" ht="15.75" hidden="1" customHeight="1" x14ac:dyDescent="0.2"/>
    <row r="860" ht="15.75" hidden="1" customHeight="1" x14ac:dyDescent="0.2"/>
    <row r="861" ht="15.75" hidden="1" customHeight="1" x14ac:dyDescent="0.2"/>
    <row r="862" ht="15.75" hidden="1" customHeight="1" x14ac:dyDescent="0.2"/>
    <row r="863" ht="15.75" hidden="1" customHeight="1" x14ac:dyDescent="0.2"/>
    <row r="864" ht="15.75" hidden="1" customHeight="1" x14ac:dyDescent="0.2"/>
    <row r="865" ht="15.75" hidden="1" customHeight="1" x14ac:dyDescent="0.2"/>
    <row r="866" ht="15.75" hidden="1" customHeight="1" x14ac:dyDescent="0.2"/>
    <row r="867" ht="15.75" hidden="1" customHeight="1" x14ac:dyDescent="0.2"/>
    <row r="868" ht="15.75" hidden="1" customHeight="1" x14ac:dyDescent="0.2"/>
    <row r="869" ht="15.75" hidden="1" customHeight="1" x14ac:dyDescent="0.2"/>
    <row r="870" ht="15.75" hidden="1" customHeight="1" x14ac:dyDescent="0.2"/>
    <row r="871" ht="15.75" hidden="1" customHeight="1" x14ac:dyDescent="0.2"/>
    <row r="872" ht="15.75" hidden="1" customHeight="1" x14ac:dyDescent="0.2"/>
    <row r="873" ht="15.75" hidden="1" customHeight="1" x14ac:dyDescent="0.2"/>
    <row r="874" ht="15.75" hidden="1" customHeight="1" x14ac:dyDescent="0.2"/>
    <row r="875" ht="15.75" hidden="1" customHeight="1" x14ac:dyDescent="0.2"/>
    <row r="876" ht="15.75" hidden="1" customHeight="1" x14ac:dyDescent="0.2"/>
    <row r="877" ht="15.75" hidden="1" customHeight="1" x14ac:dyDescent="0.2"/>
    <row r="878" ht="15.75" hidden="1" customHeight="1" x14ac:dyDescent="0.2"/>
    <row r="879" ht="15.75" hidden="1" customHeight="1" x14ac:dyDescent="0.2"/>
    <row r="880" ht="15.75" hidden="1" customHeight="1" x14ac:dyDescent="0.2"/>
    <row r="881" ht="15.75" hidden="1" customHeight="1" x14ac:dyDescent="0.2"/>
    <row r="882" ht="15.75" hidden="1" customHeight="1" x14ac:dyDescent="0.2"/>
    <row r="883" ht="15.75" hidden="1" customHeight="1" x14ac:dyDescent="0.2"/>
    <row r="884" ht="15.75" hidden="1" customHeight="1" x14ac:dyDescent="0.2"/>
    <row r="885" ht="15.75" hidden="1" customHeight="1" x14ac:dyDescent="0.2"/>
    <row r="886" ht="15.75" hidden="1" customHeight="1" x14ac:dyDescent="0.2"/>
    <row r="887" ht="15.75" hidden="1" customHeight="1" x14ac:dyDescent="0.2"/>
    <row r="888" ht="15.75" hidden="1" customHeight="1" x14ac:dyDescent="0.2"/>
    <row r="889" ht="15.75" hidden="1" customHeight="1" x14ac:dyDescent="0.2"/>
    <row r="890" ht="15.75" hidden="1" customHeight="1" x14ac:dyDescent="0.2"/>
    <row r="891" ht="15.75" hidden="1" customHeight="1" x14ac:dyDescent="0.2"/>
    <row r="892" ht="15.75" hidden="1" customHeight="1" x14ac:dyDescent="0.2"/>
    <row r="893" ht="15.75" hidden="1" customHeight="1" x14ac:dyDescent="0.2"/>
    <row r="894" ht="15.75" hidden="1" customHeight="1" x14ac:dyDescent="0.2"/>
    <row r="895" ht="15.75" hidden="1" customHeight="1" x14ac:dyDescent="0.2"/>
    <row r="896" ht="15.75" hidden="1" customHeight="1" x14ac:dyDescent="0.2"/>
    <row r="897" ht="15.75" hidden="1" customHeight="1" x14ac:dyDescent="0.2"/>
    <row r="898" ht="15.75" hidden="1" customHeight="1" x14ac:dyDescent="0.2"/>
    <row r="899" ht="15.75" hidden="1" customHeight="1" x14ac:dyDescent="0.2"/>
    <row r="900" ht="15.75" hidden="1" customHeight="1" x14ac:dyDescent="0.2"/>
    <row r="901" ht="15.75" hidden="1" customHeight="1" x14ac:dyDescent="0.2"/>
    <row r="902" ht="15.75" hidden="1" customHeight="1" x14ac:dyDescent="0.2"/>
    <row r="903" ht="15.75" hidden="1" customHeight="1" x14ac:dyDescent="0.2"/>
    <row r="904" ht="15.75" hidden="1" customHeight="1" x14ac:dyDescent="0.2"/>
    <row r="905" ht="15.75" hidden="1" customHeight="1" x14ac:dyDescent="0.2"/>
    <row r="906" ht="15.75" hidden="1" customHeight="1" x14ac:dyDescent="0.2"/>
    <row r="907" ht="15.75" hidden="1" customHeight="1" x14ac:dyDescent="0.2"/>
    <row r="908" ht="15.75" hidden="1" customHeight="1" x14ac:dyDescent="0.2"/>
    <row r="909" ht="15.75" hidden="1" customHeight="1" x14ac:dyDescent="0.2"/>
    <row r="910" ht="15.75" hidden="1" customHeight="1" x14ac:dyDescent="0.2"/>
    <row r="911" ht="15.75" hidden="1" customHeight="1" x14ac:dyDescent="0.2"/>
    <row r="912" ht="15.75" hidden="1" customHeight="1" x14ac:dyDescent="0.2"/>
    <row r="913" ht="15.75" hidden="1" customHeight="1" x14ac:dyDescent="0.2"/>
    <row r="914" ht="15.75" hidden="1" customHeight="1" x14ac:dyDescent="0.2"/>
    <row r="915" ht="15.75" hidden="1" customHeight="1" x14ac:dyDescent="0.2"/>
    <row r="916" ht="15.75" hidden="1" customHeight="1" x14ac:dyDescent="0.2"/>
    <row r="917" ht="15.75" hidden="1" customHeight="1" x14ac:dyDescent="0.2"/>
    <row r="918" ht="15.75" hidden="1" customHeight="1" x14ac:dyDescent="0.2"/>
    <row r="919" ht="15.75" hidden="1" customHeight="1" x14ac:dyDescent="0.2"/>
    <row r="920" ht="15.75" hidden="1" customHeight="1" x14ac:dyDescent="0.2"/>
    <row r="921" ht="15.75" hidden="1" customHeight="1" x14ac:dyDescent="0.2"/>
    <row r="922" ht="15.75" hidden="1" customHeight="1" x14ac:dyDescent="0.2"/>
    <row r="923" ht="15.75" hidden="1" customHeight="1" x14ac:dyDescent="0.2"/>
    <row r="924" ht="15.75" hidden="1" customHeight="1" x14ac:dyDescent="0.2"/>
    <row r="925" ht="15.75" hidden="1" customHeight="1" x14ac:dyDescent="0.2"/>
    <row r="926" ht="15.75" hidden="1" customHeight="1" x14ac:dyDescent="0.2"/>
    <row r="927" ht="15.75" hidden="1" customHeight="1" x14ac:dyDescent="0.2"/>
    <row r="928" ht="15.75" hidden="1" customHeight="1" x14ac:dyDescent="0.2"/>
    <row r="929" ht="15.75" hidden="1" customHeight="1" x14ac:dyDescent="0.2"/>
    <row r="930" ht="15.75" hidden="1" customHeight="1" x14ac:dyDescent="0.2"/>
    <row r="931" ht="15.75" hidden="1" customHeight="1" x14ac:dyDescent="0.2"/>
    <row r="932" ht="15.75" hidden="1" customHeight="1" x14ac:dyDescent="0.2"/>
    <row r="933" ht="15.75" hidden="1" customHeight="1" x14ac:dyDescent="0.2"/>
    <row r="934" ht="15.75" hidden="1" customHeight="1" x14ac:dyDescent="0.2"/>
    <row r="935" ht="15.75" hidden="1" customHeight="1" x14ac:dyDescent="0.2"/>
    <row r="936" ht="15.75" hidden="1" customHeight="1" x14ac:dyDescent="0.2"/>
    <row r="937" ht="15.75" hidden="1" customHeight="1" x14ac:dyDescent="0.2"/>
    <row r="938" ht="15.75" hidden="1" customHeight="1" x14ac:dyDescent="0.2"/>
    <row r="939" ht="15.75" hidden="1" customHeight="1" x14ac:dyDescent="0.2"/>
    <row r="940" ht="15.75" hidden="1" customHeight="1" x14ac:dyDescent="0.2"/>
    <row r="941" ht="15.75" hidden="1" customHeight="1" x14ac:dyDescent="0.2"/>
    <row r="942" ht="15.75" hidden="1" customHeight="1" x14ac:dyDescent="0.2"/>
    <row r="943" ht="15.75" hidden="1" customHeight="1" x14ac:dyDescent="0.2"/>
    <row r="944" ht="15.75" hidden="1" customHeight="1" x14ac:dyDescent="0.2"/>
    <row r="945" ht="15.75" hidden="1" customHeight="1" x14ac:dyDescent="0.2"/>
    <row r="946" ht="15.75" hidden="1" customHeight="1" x14ac:dyDescent="0.2"/>
    <row r="947" ht="15.75" hidden="1" customHeight="1" x14ac:dyDescent="0.2"/>
    <row r="948" ht="15.75" hidden="1" customHeight="1" x14ac:dyDescent="0.2"/>
    <row r="949" ht="15.75" hidden="1" customHeight="1" x14ac:dyDescent="0.2"/>
    <row r="950" ht="15.75" hidden="1" customHeight="1" x14ac:dyDescent="0.2"/>
    <row r="951" ht="15.75" hidden="1" customHeight="1" x14ac:dyDescent="0.2"/>
    <row r="952" ht="15.75" hidden="1" customHeight="1" x14ac:dyDescent="0.2"/>
    <row r="953" ht="15.75" hidden="1" customHeight="1" x14ac:dyDescent="0.2"/>
    <row r="954" ht="15.75" hidden="1" customHeight="1" x14ac:dyDescent="0.2"/>
    <row r="955" ht="15.75" hidden="1" customHeight="1" x14ac:dyDescent="0.2"/>
  </sheetData>
  <sheetProtection sheet="1" objects="1" scenarios="1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0"/>
  <sheetViews>
    <sheetView workbookViewId="0"/>
  </sheetViews>
  <sheetFormatPr baseColWidth="10" defaultColWidth="0" defaultRowHeight="15" customHeight="1" zeroHeight="1" x14ac:dyDescent="0.2"/>
  <cols>
    <col min="1" max="2" width="12.6640625" style="2" customWidth="1"/>
    <col min="3" max="3" width="15.1640625" style="2" customWidth="1"/>
    <col min="4" max="4" width="9.83203125" style="2" customWidth="1"/>
    <col min="5" max="5" width="20.33203125" style="2" customWidth="1"/>
    <col min="6" max="6" width="27.1640625" style="2" customWidth="1"/>
    <col min="7" max="7" width="18.83203125" style="2" customWidth="1"/>
    <col min="8" max="8" width="30.6640625" style="2" bestFit="1" customWidth="1"/>
    <col min="9" max="9" width="65.1640625" style="2" bestFit="1" customWidth="1"/>
    <col min="10" max="10" width="10.6640625" style="2" customWidth="1"/>
    <col min="11" max="27" width="10.6640625" style="2" hidden="1" customWidth="1"/>
    <col min="28" max="16384" width="12.6640625" style="2" hidden="1"/>
  </cols>
  <sheetData>
    <row r="1" spans="1:27" ht="67.5" customHeight="1" x14ac:dyDescent="0.35">
      <c r="A1" s="8" t="s">
        <v>32</v>
      </c>
      <c r="B1" s="8" t="s">
        <v>61</v>
      </c>
      <c r="C1" s="8" t="s">
        <v>64</v>
      </c>
      <c r="D1" s="8" t="s">
        <v>34</v>
      </c>
      <c r="E1" s="8" t="s">
        <v>35</v>
      </c>
      <c r="F1" s="8" t="s">
        <v>36</v>
      </c>
      <c r="G1" s="8" t="s">
        <v>37</v>
      </c>
      <c r="H1" s="19"/>
      <c r="I1" s="19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3.5" customHeight="1" x14ac:dyDescent="0.2">
      <c r="A2" s="38">
        <v>-55</v>
      </c>
      <c r="B2" s="20">
        <f>IF(A2="","",VLOOKUP(A2,AAV!$B$3:$D$502,3,0))</f>
        <v>-0.11192564087999979</v>
      </c>
      <c r="C2" s="16">
        <f>IF(A2="","",SMALL($B$2:$B$501,D2))</f>
        <v>-0.67851087918666664</v>
      </c>
      <c r="D2" s="20">
        <f>1</f>
        <v>1</v>
      </c>
      <c r="E2" s="16">
        <f>IF(A2="","",D2/$H$2)</f>
        <v>1.1111111111111112E-2</v>
      </c>
      <c r="F2" s="16">
        <f>IF(A2="","",_xlfn.NORM.DIST(C2,$H$3,$H$4,1))</f>
        <v>2.1713763739957051E-3</v>
      </c>
      <c r="G2" s="16">
        <f>IF(A2="","",ABS(E2-F2))</f>
        <v>8.9397347371154064E-3</v>
      </c>
      <c r="H2" s="16">
        <f>COUNT(B2:B501)</f>
        <v>90</v>
      </c>
      <c r="I2" s="16" t="s">
        <v>52</v>
      </c>
    </row>
    <row r="3" spans="1:27" ht="13.5" customHeight="1" x14ac:dyDescent="0.2">
      <c r="A3" s="38">
        <v>-54</v>
      </c>
      <c r="B3" s="20">
        <f>IF(A3="","",VLOOKUP(A3,AAV!$B$3:$D$502,3,0))</f>
        <v>-4.1368210106666581E-2</v>
      </c>
      <c r="C3" s="16">
        <f t="shared" ref="C3:C66" si="0">IF(A3="","",SMALL($B$2:$B$501,D3))</f>
        <v>-0.52245310694000002</v>
      </c>
      <c r="D3" s="20">
        <f>IF(A3="","",D2+1)</f>
        <v>2</v>
      </c>
      <c r="E3" s="16">
        <f t="shared" ref="E3:E66" si="1">IF(A3="","",D3/$H$2)</f>
        <v>2.2222222222222223E-2</v>
      </c>
      <c r="F3" s="16">
        <f t="shared" ref="F3:F66" si="2">IF(A3="","",_xlfn.NORM.DIST(C3,$H$3,$H$4,1))</f>
        <v>1.4041037815280981E-2</v>
      </c>
      <c r="G3" s="16">
        <f t="shared" ref="G3:G66" si="3">IF(A3="","",ABS(E3-F3))</f>
        <v>8.1811844069412422E-3</v>
      </c>
      <c r="H3" s="16">
        <f>AVERAGE(B2:B501)</f>
        <v>-2.2161110970999846E-9</v>
      </c>
      <c r="I3" s="16" t="s">
        <v>53</v>
      </c>
    </row>
    <row r="4" spans="1:27" ht="13.5" customHeight="1" x14ac:dyDescent="0.2">
      <c r="A4" s="38">
        <v>-53</v>
      </c>
      <c r="B4" s="20">
        <f>IF(A4="","",VLOOKUP(A4,AAV!$B$3:$D$502,3,0))</f>
        <v>-2.0828418996666875E-2</v>
      </c>
      <c r="C4" s="16">
        <f t="shared" si="0"/>
        <v>-0.34255543535999999</v>
      </c>
      <c r="D4" s="20">
        <f t="shared" ref="D4:D67" si="4">IF(A4="","",D3+1)</f>
        <v>3</v>
      </c>
      <c r="E4" s="16">
        <f t="shared" si="1"/>
        <v>3.3333333333333333E-2</v>
      </c>
      <c r="F4" s="16">
        <f t="shared" si="2"/>
        <v>7.4942772133464397E-2</v>
      </c>
      <c r="G4" s="16">
        <f t="shared" si="3"/>
        <v>4.1609438800131064E-2</v>
      </c>
      <c r="H4" s="16">
        <f>STDEV(B2:B501)</f>
        <v>0.23789631251907556</v>
      </c>
      <c r="I4" s="16" t="s">
        <v>54</v>
      </c>
    </row>
    <row r="5" spans="1:27" ht="13.5" customHeight="1" x14ac:dyDescent="0.2">
      <c r="A5" s="38">
        <v>-52</v>
      </c>
      <c r="B5" s="20">
        <f>IF(A5="","",VLOOKUP(A5,AAV!$B$3:$D$502,3,0))</f>
        <v>6.9660890380000007E-2</v>
      </c>
      <c r="C5" s="16">
        <f t="shared" si="0"/>
        <v>-0.32759369256000004</v>
      </c>
      <c r="D5" s="20">
        <f t="shared" si="4"/>
        <v>4</v>
      </c>
      <c r="E5" s="16">
        <f t="shared" si="1"/>
        <v>4.4444444444444446E-2</v>
      </c>
      <c r="F5" s="16">
        <f t="shared" si="2"/>
        <v>8.4249321961948939E-2</v>
      </c>
      <c r="G5" s="16">
        <f t="shared" si="3"/>
        <v>3.9804877517504493E-2</v>
      </c>
      <c r="H5" s="16"/>
      <c r="I5" s="16"/>
    </row>
    <row r="6" spans="1:27" ht="13.5" customHeight="1" x14ac:dyDescent="0.2">
      <c r="A6" s="38">
        <v>-51</v>
      </c>
      <c r="B6" s="20">
        <f>IF(A6="","",VLOOKUP(A6,AAV!$B$3:$D$502,3,0))</f>
        <v>0.1597040700733332</v>
      </c>
      <c r="C6" s="16">
        <f t="shared" si="0"/>
        <v>-0.3262952165966666</v>
      </c>
      <c r="D6" s="20">
        <f t="shared" si="4"/>
        <v>5</v>
      </c>
      <c r="E6" s="16">
        <f t="shared" si="1"/>
        <v>5.5555555555555552E-2</v>
      </c>
      <c r="F6" s="16">
        <f t="shared" si="2"/>
        <v>8.5096201699580654E-2</v>
      </c>
      <c r="G6" s="16">
        <f t="shared" si="3"/>
        <v>2.9540646144025101E-2</v>
      </c>
      <c r="H6" s="16"/>
      <c r="I6" s="16"/>
    </row>
    <row r="7" spans="1:27" ht="13.5" customHeight="1" x14ac:dyDescent="0.2">
      <c r="A7" s="38">
        <v>-50</v>
      </c>
      <c r="B7" s="20">
        <f>IF(A7="","",VLOOKUP(A7,AAV!$B$3:$D$502,3,0))</f>
        <v>0.26376709753333349</v>
      </c>
      <c r="C7" s="16">
        <f t="shared" si="0"/>
        <v>-0.31956208814666676</v>
      </c>
      <c r="D7" s="20">
        <f t="shared" si="4"/>
        <v>6</v>
      </c>
      <c r="E7" s="16">
        <f t="shared" si="1"/>
        <v>6.6666666666666666E-2</v>
      </c>
      <c r="F7" s="16">
        <f t="shared" si="2"/>
        <v>8.9590168090654343E-2</v>
      </c>
      <c r="G7" s="16">
        <f t="shared" si="3"/>
        <v>2.2923501423987677E-2</v>
      </c>
      <c r="H7" s="21">
        <f>MAX(G2:G91)</f>
        <v>9.379358535315252E-2</v>
      </c>
      <c r="I7" s="16" t="s">
        <v>38</v>
      </c>
    </row>
    <row r="8" spans="1:27" ht="13.5" customHeight="1" x14ac:dyDescent="0.2">
      <c r="A8" s="38">
        <v>-49</v>
      </c>
      <c r="B8" s="20">
        <f>IF(A8="","",VLOOKUP(A8,AAV!$B$3:$D$502,3,0))</f>
        <v>0.1058387955200002</v>
      </c>
      <c r="C8" s="16">
        <f t="shared" si="0"/>
        <v>-0.29944484351999989</v>
      </c>
      <c r="D8" s="20">
        <f t="shared" si="4"/>
        <v>7</v>
      </c>
      <c r="E8" s="16">
        <f t="shared" si="1"/>
        <v>7.7777777777777779E-2</v>
      </c>
      <c r="F8" s="16">
        <f t="shared" si="2"/>
        <v>0.10406574636637093</v>
      </c>
      <c r="G8" s="16">
        <f t="shared" si="3"/>
        <v>2.6287968588593155E-2</v>
      </c>
      <c r="H8" s="22">
        <f>0.875897/(SQRT(D91))</f>
        <v>9.2327650523616772E-2</v>
      </c>
      <c r="I8" s="16" t="s">
        <v>39</v>
      </c>
    </row>
    <row r="9" spans="1:27" ht="13.5" customHeight="1" x14ac:dyDescent="0.2">
      <c r="A9" s="38">
        <v>-48</v>
      </c>
      <c r="B9" s="20">
        <f>IF(A9="","",VLOOKUP(A9,AAV!$B$3:$D$502,3,0))</f>
        <v>1.6553367313333345E-2</v>
      </c>
      <c r="C9" s="16">
        <f t="shared" si="0"/>
        <v>-0.26536482178666676</v>
      </c>
      <c r="D9" s="20">
        <f t="shared" si="4"/>
        <v>8</v>
      </c>
      <c r="E9" s="16">
        <f t="shared" si="1"/>
        <v>8.8888888888888892E-2</v>
      </c>
      <c r="F9" s="16">
        <f t="shared" si="2"/>
        <v>0.13232577603680407</v>
      </c>
      <c r="G9" s="16">
        <f t="shared" si="3"/>
        <v>4.3436887147915174E-2</v>
      </c>
      <c r="H9" s="23" t="str">
        <f>IF(H7&gt;H8,"Reject Normality, then Corrado","Accept Normality, then t-test")</f>
        <v>Reject Normality, then Corrado</v>
      </c>
      <c r="I9" s="16" t="s">
        <v>40</v>
      </c>
    </row>
    <row r="10" spans="1:27" ht="13.5" customHeight="1" x14ac:dyDescent="0.2">
      <c r="A10" s="38">
        <v>-47</v>
      </c>
      <c r="B10" s="20">
        <f>IF(A10="","",VLOOKUP(A10,AAV!$B$3:$D$502,3,0))</f>
        <v>0.20939505199666675</v>
      </c>
      <c r="C10" s="16">
        <f t="shared" si="0"/>
        <v>-0.22303149097333352</v>
      </c>
      <c r="D10" s="20">
        <f t="shared" si="4"/>
        <v>9</v>
      </c>
      <c r="E10" s="16">
        <f t="shared" si="1"/>
        <v>0.1</v>
      </c>
      <c r="F10" s="16">
        <f t="shared" si="2"/>
        <v>0.17424671821095886</v>
      </c>
      <c r="G10" s="16">
        <f t="shared" si="3"/>
        <v>7.4246718210958851E-2</v>
      </c>
      <c r="H10" s="16"/>
      <c r="I10" s="16" t="s">
        <v>41</v>
      </c>
    </row>
    <row r="11" spans="1:27" ht="13.5" customHeight="1" x14ac:dyDescent="0.2">
      <c r="A11" s="38">
        <v>-46</v>
      </c>
      <c r="B11" s="20">
        <f>IF(A11="","",VLOOKUP(A11,AAV!$B$3:$D$502,3,0))</f>
        <v>0.36211341254666651</v>
      </c>
      <c r="C11" s="16">
        <f t="shared" si="0"/>
        <v>-0.20250941079999996</v>
      </c>
      <c r="D11" s="20">
        <f t="shared" si="4"/>
        <v>10</v>
      </c>
      <c r="E11" s="16">
        <f t="shared" si="1"/>
        <v>0.1111111111111111</v>
      </c>
      <c r="F11" s="16">
        <f t="shared" si="2"/>
        <v>0.19731504522450938</v>
      </c>
      <c r="G11" s="16">
        <f t="shared" si="3"/>
        <v>8.6203934113398273E-2</v>
      </c>
      <c r="H11" s="16"/>
      <c r="I11" s="16" t="s">
        <v>42</v>
      </c>
    </row>
    <row r="12" spans="1:27" ht="13.5" customHeight="1" x14ac:dyDescent="0.2">
      <c r="A12" s="38">
        <v>-45</v>
      </c>
      <c r="B12" s="20">
        <f>IF(A12="","",VLOOKUP(A12,AAV!$B$3:$D$502,3,0))</f>
        <v>0.27116873383999973</v>
      </c>
      <c r="C12" s="16">
        <f t="shared" si="0"/>
        <v>-0.20135895250333335</v>
      </c>
      <c r="D12" s="20">
        <f t="shared" si="4"/>
        <v>11</v>
      </c>
      <c r="E12" s="16">
        <f t="shared" si="1"/>
        <v>0.12222222222222222</v>
      </c>
      <c r="F12" s="16">
        <f t="shared" si="2"/>
        <v>0.19866070364557278</v>
      </c>
      <c r="G12" s="16">
        <f t="shared" si="3"/>
        <v>7.6438481423350566E-2</v>
      </c>
      <c r="H12" s="16"/>
      <c r="I12" s="16"/>
    </row>
    <row r="13" spans="1:27" ht="13.5" customHeight="1" x14ac:dyDescent="0.2">
      <c r="A13" s="38">
        <v>-44</v>
      </c>
      <c r="B13" s="20">
        <f>IF(A13="","",VLOOKUP(A13,AAV!$B$3:$D$502,3,0))</f>
        <v>0.24587030131000009</v>
      </c>
      <c r="C13" s="16">
        <f t="shared" si="0"/>
        <v>-0.1975265134433335</v>
      </c>
      <c r="D13" s="20">
        <f t="shared" si="4"/>
        <v>12</v>
      </c>
      <c r="E13" s="16">
        <f t="shared" si="1"/>
        <v>0.13333333333333333</v>
      </c>
      <c r="F13" s="16">
        <f t="shared" si="2"/>
        <v>0.203183164933113</v>
      </c>
      <c r="G13" s="16">
        <f t="shared" si="3"/>
        <v>6.9849831599779671E-2</v>
      </c>
      <c r="H13" s="16"/>
      <c r="I13" s="16"/>
    </row>
    <row r="14" spans="1:27" ht="13.5" customHeight="1" x14ac:dyDescent="0.2">
      <c r="A14" s="38">
        <v>-43</v>
      </c>
      <c r="B14" s="20">
        <f>IF(A14="","",VLOOKUP(A14,AAV!$B$3:$D$502,3,0))</f>
        <v>1.7595881483333242E-2</v>
      </c>
      <c r="C14" s="16">
        <f t="shared" si="0"/>
        <v>-0.18687821989666686</v>
      </c>
      <c r="D14" s="20">
        <f t="shared" si="4"/>
        <v>13</v>
      </c>
      <c r="E14" s="16">
        <f t="shared" si="1"/>
        <v>0.14444444444444443</v>
      </c>
      <c r="F14" s="16">
        <f t="shared" si="2"/>
        <v>0.21606709923148057</v>
      </c>
      <c r="G14" s="16">
        <f t="shared" si="3"/>
        <v>7.1622654787036139E-2</v>
      </c>
      <c r="H14" s="16"/>
      <c r="I14" s="16"/>
    </row>
    <row r="15" spans="1:27" ht="13.5" customHeight="1" x14ac:dyDescent="0.2">
      <c r="A15" s="38">
        <v>-42</v>
      </c>
      <c r="B15" s="20">
        <f>IF(A15="","",VLOOKUP(A15,AAV!$B$3:$D$502,3,0))</f>
        <v>-7.276057177999995E-2</v>
      </c>
      <c r="C15" s="16">
        <f t="shared" si="0"/>
        <v>-0.17835808864666658</v>
      </c>
      <c r="D15" s="20">
        <f t="shared" si="4"/>
        <v>14</v>
      </c>
      <c r="E15" s="16">
        <f t="shared" si="1"/>
        <v>0.15555555555555556</v>
      </c>
      <c r="F15" s="16">
        <f t="shared" si="2"/>
        <v>0.22670856130605213</v>
      </c>
      <c r="G15" s="16">
        <f t="shared" si="3"/>
        <v>7.1153005750496573E-2</v>
      </c>
      <c r="H15" s="16"/>
      <c r="I15" s="16"/>
    </row>
    <row r="16" spans="1:27" ht="13.5" customHeight="1" x14ac:dyDescent="0.2">
      <c r="A16" s="38">
        <v>-41</v>
      </c>
      <c r="B16" s="20">
        <f>IF(A16="","",VLOOKUP(A16,AAV!$B$3:$D$502,3,0))</f>
        <v>-8.4886780696666886E-2</v>
      </c>
      <c r="C16" s="16">
        <f t="shared" si="0"/>
        <v>-0.16128536586999997</v>
      </c>
      <c r="D16" s="20">
        <f t="shared" si="4"/>
        <v>15</v>
      </c>
      <c r="E16" s="16">
        <f t="shared" si="1"/>
        <v>0.16666666666666666</v>
      </c>
      <c r="F16" s="16">
        <f t="shared" si="2"/>
        <v>0.24889695569334341</v>
      </c>
      <c r="G16" s="16">
        <f t="shared" si="3"/>
        <v>8.2230289026676756E-2</v>
      </c>
      <c r="H16" s="16"/>
      <c r="I16" s="16"/>
    </row>
    <row r="17" spans="1:9" ht="13.5" customHeight="1" x14ac:dyDescent="0.2">
      <c r="A17" s="38">
        <v>-40</v>
      </c>
      <c r="B17" s="20">
        <f>IF(A17="","",VLOOKUP(A17,AAV!$B$3:$D$502,3,0))</f>
        <v>-0.13975037495333309</v>
      </c>
      <c r="C17" s="16">
        <f t="shared" si="0"/>
        <v>-0.15787609553333326</v>
      </c>
      <c r="D17" s="20">
        <f t="shared" si="4"/>
        <v>16</v>
      </c>
      <c r="E17" s="16">
        <f t="shared" si="1"/>
        <v>0.17777777777777778</v>
      </c>
      <c r="F17" s="16">
        <f t="shared" si="2"/>
        <v>0.25346227941534516</v>
      </c>
      <c r="G17" s="16">
        <f t="shared" si="3"/>
        <v>7.5684501637567375E-2</v>
      </c>
      <c r="H17" s="16"/>
      <c r="I17" s="16"/>
    </row>
    <row r="18" spans="1:9" ht="13.5" customHeight="1" x14ac:dyDescent="0.2">
      <c r="A18" s="38">
        <v>-39</v>
      </c>
      <c r="B18" s="20">
        <f>IF(A18="","",VLOOKUP(A18,AAV!$B$3:$D$502,3,0))</f>
        <v>-0.12851502620666677</v>
      </c>
      <c r="C18" s="16">
        <f t="shared" si="0"/>
        <v>-0.1499759165633332</v>
      </c>
      <c r="D18" s="20">
        <f t="shared" si="4"/>
        <v>17</v>
      </c>
      <c r="E18" s="16">
        <f t="shared" si="1"/>
        <v>0.18888888888888888</v>
      </c>
      <c r="F18" s="16">
        <f t="shared" si="2"/>
        <v>0.26420809840000348</v>
      </c>
      <c r="G18" s="16">
        <f t="shared" si="3"/>
        <v>7.5319209511114593E-2</v>
      </c>
      <c r="H18" s="16"/>
      <c r="I18" s="16"/>
    </row>
    <row r="19" spans="1:9" ht="13.5" customHeight="1" x14ac:dyDescent="0.2">
      <c r="A19" s="38">
        <v>-38</v>
      </c>
      <c r="B19" s="20">
        <f>IF(A19="","",VLOOKUP(A19,AAV!$B$3:$D$502,3,0))</f>
        <v>-1.5151644623333294E-2</v>
      </c>
      <c r="C19" s="16">
        <f t="shared" si="0"/>
        <v>-0.14892873920666683</v>
      </c>
      <c r="D19" s="20">
        <f t="shared" si="4"/>
        <v>18</v>
      </c>
      <c r="E19" s="16">
        <f t="shared" si="1"/>
        <v>0.2</v>
      </c>
      <c r="F19" s="16">
        <f t="shared" si="2"/>
        <v>0.26564968822901214</v>
      </c>
      <c r="G19" s="16">
        <f t="shared" si="3"/>
        <v>6.5649688229012126E-2</v>
      </c>
      <c r="H19" s="16"/>
      <c r="I19" s="16"/>
    </row>
    <row r="20" spans="1:9" ht="13.5" customHeight="1" x14ac:dyDescent="0.2">
      <c r="A20" s="38">
        <v>-37</v>
      </c>
      <c r="B20" s="20">
        <f>IF(A20="","",VLOOKUP(A20,AAV!$B$3:$D$502,3,0))</f>
        <v>-3.6966539150000033E-2</v>
      </c>
      <c r="C20" s="16">
        <f t="shared" si="0"/>
        <v>-0.14270183479333332</v>
      </c>
      <c r="D20" s="20">
        <f t="shared" si="4"/>
        <v>19</v>
      </c>
      <c r="E20" s="16">
        <f t="shared" si="1"/>
        <v>0.21111111111111111</v>
      </c>
      <c r="F20" s="16">
        <f t="shared" si="2"/>
        <v>0.27430348259918469</v>
      </c>
      <c r="G20" s="16">
        <f t="shared" si="3"/>
        <v>6.3192371488073579E-2</v>
      </c>
      <c r="H20" s="16"/>
      <c r="I20" s="16"/>
    </row>
    <row r="21" spans="1:9" ht="13.5" customHeight="1" x14ac:dyDescent="0.2">
      <c r="A21" s="38">
        <v>-36</v>
      </c>
      <c r="B21" s="20">
        <f>IF(A21="","",VLOOKUP(A21,AAV!$B$3:$D$502,3,0))</f>
        <v>0.55338225861333323</v>
      </c>
      <c r="C21" s="16">
        <f t="shared" si="0"/>
        <v>-0.13975037495333309</v>
      </c>
      <c r="D21" s="20">
        <f t="shared" si="4"/>
        <v>20</v>
      </c>
      <c r="E21" s="16">
        <f t="shared" si="1"/>
        <v>0.22222222222222221</v>
      </c>
      <c r="F21" s="16">
        <f t="shared" si="2"/>
        <v>0.27845332362555442</v>
      </c>
      <c r="G21" s="16">
        <f t="shared" si="3"/>
        <v>5.6231101403332207E-2</v>
      </c>
      <c r="H21" s="16"/>
      <c r="I21" s="16"/>
    </row>
    <row r="22" spans="1:9" ht="13.5" customHeight="1" x14ac:dyDescent="0.2">
      <c r="A22" s="38">
        <v>-35</v>
      </c>
      <c r="B22" s="20">
        <f>IF(A22="","",VLOOKUP(A22,AAV!$B$3:$D$502,3,0))</f>
        <v>0.24543831298666685</v>
      </c>
      <c r="C22" s="16">
        <f t="shared" si="0"/>
        <v>-0.12851502620666677</v>
      </c>
      <c r="D22" s="20">
        <f t="shared" si="4"/>
        <v>21</v>
      </c>
      <c r="E22" s="16">
        <f t="shared" si="1"/>
        <v>0.23333333333333334</v>
      </c>
      <c r="F22" s="16">
        <f t="shared" si="2"/>
        <v>0.29452457664535836</v>
      </c>
      <c r="G22" s="16">
        <f t="shared" si="3"/>
        <v>6.1191243312025023E-2</v>
      </c>
      <c r="H22" s="16"/>
      <c r="I22" s="16"/>
    </row>
    <row r="23" spans="1:9" ht="13.5" customHeight="1" x14ac:dyDescent="0.2">
      <c r="A23" s="38">
        <v>-34</v>
      </c>
      <c r="B23" s="20">
        <f>IF(A23="","",VLOOKUP(A23,AAV!$B$3:$D$502,3,0))</f>
        <v>-9.431164752333332E-2</v>
      </c>
      <c r="C23" s="16">
        <f t="shared" si="0"/>
        <v>-0.12420967304333319</v>
      </c>
      <c r="D23" s="20">
        <f t="shared" si="4"/>
        <v>22</v>
      </c>
      <c r="E23" s="16">
        <f t="shared" si="1"/>
        <v>0.24444444444444444</v>
      </c>
      <c r="F23" s="16">
        <f t="shared" si="2"/>
        <v>0.3007944912387373</v>
      </c>
      <c r="G23" s="16">
        <f t="shared" si="3"/>
        <v>5.6350046794292868E-2</v>
      </c>
      <c r="H23" s="16"/>
      <c r="I23" s="16"/>
    </row>
    <row r="24" spans="1:9" ht="13.5" customHeight="1" x14ac:dyDescent="0.2">
      <c r="A24" s="38">
        <v>-33</v>
      </c>
      <c r="B24" s="20">
        <f>IF(A24="","",VLOOKUP(A24,AAV!$B$3:$D$502,3,0))</f>
        <v>0.22125155802333341</v>
      </c>
      <c r="C24" s="16">
        <f t="shared" si="0"/>
        <v>-0.12381580416333315</v>
      </c>
      <c r="D24" s="20">
        <f t="shared" si="4"/>
        <v>23</v>
      </c>
      <c r="E24" s="16">
        <f t="shared" si="1"/>
        <v>0.25555555555555554</v>
      </c>
      <c r="F24" s="16">
        <f t="shared" si="2"/>
        <v>0.3013710796489002</v>
      </c>
      <c r="G24" s="16">
        <f t="shared" si="3"/>
        <v>4.5815524093344662E-2</v>
      </c>
      <c r="H24" s="16"/>
      <c r="I24" s="16"/>
    </row>
    <row r="25" spans="1:9" ht="13.5" customHeight="1" x14ac:dyDescent="0.2">
      <c r="A25" s="38">
        <v>-32</v>
      </c>
      <c r="B25" s="20">
        <f>IF(A25="","",VLOOKUP(A25,AAV!$B$3:$D$502,3,0))</f>
        <v>-1.1724983239999931E-2</v>
      </c>
      <c r="C25" s="16">
        <f t="shared" si="0"/>
        <v>-0.12309403573666666</v>
      </c>
      <c r="D25" s="20">
        <f t="shared" si="4"/>
        <v>24</v>
      </c>
      <c r="E25" s="16">
        <f t="shared" si="1"/>
        <v>0.26666666666666666</v>
      </c>
      <c r="F25" s="16">
        <f t="shared" si="2"/>
        <v>0.30242897251069922</v>
      </c>
      <c r="G25" s="16">
        <f t="shared" si="3"/>
        <v>3.576230584403256E-2</v>
      </c>
      <c r="H25" s="16"/>
      <c r="I25" s="16"/>
    </row>
    <row r="26" spans="1:9" ht="13.5" customHeight="1" x14ac:dyDescent="0.2">
      <c r="A26" s="38">
        <v>-31</v>
      </c>
      <c r="B26" s="20">
        <f>IF(A26="","",VLOOKUP(A26,AAV!$B$3:$D$502,3,0))</f>
        <v>-0.14892873920666683</v>
      </c>
      <c r="C26" s="16">
        <f t="shared" si="0"/>
        <v>-0.12242258374333326</v>
      </c>
      <c r="D26" s="20">
        <f t="shared" si="4"/>
        <v>25</v>
      </c>
      <c r="E26" s="16">
        <f t="shared" si="1"/>
        <v>0.27777777777777779</v>
      </c>
      <c r="F26" s="16">
        <f t="shared" si="2"/>
        <v>0.30341460922447067</v>
      </c>
      <c r="G26" s="16">
        <f t="shared" si="3"/>
        <v>2.5636831446692876E-2</v>
      </c>
      <c r="H26" s="16"/>
      <c r="I26" s="16"/>
    </row>
    <row r="27" spans="1:9" ht="13.5" customHeight="1" x14ac:dyDescent="0.2">
      <c r="A27" s="38">
        <v>-30</v>
      </c>
      <c r="B27" s="20">
        <f>IF(A27="","",VLOOKUP(A27,AAV!$B$3:$D$502,3,0))</f>
        <v>-0.10303463233333332</v>
      </c>
      <c r="C27" s="16">
        <f t="shared" si="0"/>
        <v>-0.12019717012333331</v>
      </c>
      <c r="D27" s="20">
        <f t="shared" si="4"/>
        <v>26</v>
      </c>
      <c r="E27" s="16">
        <f t="shared" si="1"/>
        <v>0.28888888888888886</v>
      </c>
      <c r="F27" s="16">
        <f t="shared" si="2"/>
        <v>0.30669154539652188</v>
      </c>
      <c r="G27" s="16">
        <f t="shared" si="3"/>
        <v>1.7802656507633019E-2</v>
      </c>
      <c r="H27" s="16"/>
      <c r="I27" s="16"/>
    </row>
    <row r="28" spans="1:9" ht="13.5" customHeight="1" x14ac:dyDescent="0.2">
      <c r="A28" s="38">
        <v>-29</v>
      </c>
      <c r="B28" s="20">
        <f>IF(A28="","",VLOOKUP(A28,AAV!$B$3:$D$502,3,0))</f>
        <v>-0.26536482178666676</v>
      </c>
      <c r="C28" s="16">
        <f t="shared" si="0"/>
        <v>-0.11278314733999995</v>
      </c>
      <c r="D28" s="20">
        <f t="shared" si="4"/>
        <v>27</v>
      </c>
      <c r="E28" s="16">
        <f t="shared" si="1"/>
        <v>0.3</v>
      </c>
      <c r="F28" s="16">
        <f t="shared" si="2"/>
        <v>0.31771953973177069</v>
      </c>
      <c r="G28" s="16">
        <f t="shared" si="3"/>
        <v>1.7719539731770706E-2</v>
      </c>
      <c r="H28" s="16"/>
      <c r="I28" s="16"/>
    </row>
    <row r="29" spans="1:9" ht="13.5" customHeight="1" x14ac:dyDescent="0.2">
      <c r="A29" s="38">
        <v>-28</v>
      </c>
      <c r="B29" s="20">
        <f>IF(A29="","",VLOOKUP(A29,AAV!$B$3:$D$502,3,0))</f>
        <v>0.12368589423666654</v>
      </c>
      <c r="C29" s="16">
        <f t="shared" si="0"/>
        <v>-0.11192564087999979</v>
      </c>
      <c r="D29" s="20">
        <f t="shared" si="4"/>
        <v>28</v>
      </c>
      <c r="E29" s="16">
        <f t="shared" si="1"/>
        <v>0.31111111111111112</v>
      </c>
      <c r="F29" s="16">
        <f t="shared" si="2"/>
        <v>0.31900578741923913</v>
      </c>
      <c r="G29" s="16">
        <f t="shared" si="3"/>
        <v>7.8946763081280125E-3</v>
      </c>
      <c r="H29" s="16"/>
      <c r="I29" s="16"/>
    </row>
    <row r="30" spans="1:9" ht="13.5" customHeight="1" x14ac:dyDescent="0.2">
      <c r="A30" s="38">
        <v>-27</v>
      </c>
      <c r="B30" s="20">
        <f>IF(A30="","",VLOOKUP(A30,AAV!$B$3:$D$502,3,0))</f>
        <v>-0.10580553780333346</v>
      </c>
      <c r="C30" s="16">
        <f t="shared" si="0"/>
        <v>-0.11022175545333335</v>
      </c>
      <c r="D30" s="20">
        <f t="shared" si="4"/>
        <v>29</v>
      </c>
      <c r="E30" s="16">
        <f t="shared" si="1"/>
        <v>0.32222222222222224</v>
      </c>
      <c r="F30" s="16">
        <f t="shared" si="2"/>
        <v>0.32156805777140607</v>
      </c>
      <c r="G30" s="16">
        <f t="shared" si="3"/>
        <v>6.541644508161748E-4</v>
      </c>
      <c r="H30" s="16"/>
      <c r="I30" s="16"/>
    </row>
    <row r="31" spans="1:9" ht="13.5" customHeight="1" x14ac:dyDescent="0.2">
      <c r="A31" s="38">
        <v>-26</v>
      </c>
      <c r="B31" s="20">
        <f>IF(A31="","",VLOOKUP(A31,AAV!$B$3:$D$502,3,0))</f>
        <v>-0.12420967304333319</v>
      </c>
      <c r="C31" s="16">
        <f t="shared" si="0"/>
        <v>-0.10580553780333346</v>
      </c>
      <c r="D31" s="20">
        <f t="shared" si="4"/>
        <v>30</v>
      </c>
      <c r="E31" s="16">
        <f t="shared" si="1"/>
        <v>0.33333333333333331</v>
      </c>
      <c r="F31" s="16">
        <f t="shared" si="2"/>
        <v>0.32824846792234785</v>
      </c>
      <c r="G31" s="16">
        <f t="shared" si="3"/>
        <v>5.0848654109854619E-3</v>
      </c>
      <c r="H31" s="16"/>
      <c r="I31" s="16"/>
    </row>
    <row r="32" spans="1:9" ht="13.5" customHeight="1" x14ac:dyDescent="0.2">
      <c r="A32" s="38">
        <v>-25</v>
      </c>
      <c r="B32" s="20">
        <f>IF(A32="","",VLOOKUP(A32,AAV!$B$3:$D$502,3,0))</f>
        <v>-0.22303149097333352</v>
      </c>
      <c r="C32" s="16">
        <f t="shared" si="0"/>
        <v>-0.10303463233333332</v>
      </c>
      <c r="D32" s="20">
        <f t="shared" si="4"/>
        <v>31</v>
      </c>
      <c r="E32" s="16">
        <f t="shared" si="1"/>
        <v>0.34444444444444444</v>
      </c>
      <c r="F32" s="16">
        <f t="shared" si="2"/>
        <v>0.33246840903879893</v>
      </c>
      <c r="G32" s="16">
        <f t="shared" si="3"/>
        <v>1.1976035405645513E-2</v>
      </c>
      <c r="H32" s="16"/>
      <c r="I32" s="16"/>
    </row>
    <row r="33" spans="1:9" ht="13.5" customHeight="1" x14ac:dyDescent="0.2">
      <c r="A33" s="38">
        <v>-24</v>
      </c>
      <c r="B33" s="20">
        <f>IF(A33="","",VLOOKUP(A33,AAV!$B$3:$D$502,3,0))</f>
        <v>-6.8382100719999839E-2</v>
      </c>
      <c r="C33" s="16">
        <f t="shared" si="0"/>
        <v>-9.864577166666666E-2</v>
      </c>
      <c r="D33" s="20">
        <f t="shared" si="4"/>
        <v>32</v>
      </c>
      <c r="E33" s="16">
        <f t="shared" si="1"/>
        <v>0.35555555555555557</v>
      </c>
      <c r="F33" s="16">
        <f t="shared" si="2"/>
        <v>0.33919589465737654</v>
      </c>
      <c r="G33" s="16">
        <f t="shared" si="3"/>
        <v>1.6359660898179029E-2</v>
      </c>
      <c r="H33" s="16"/>
      <c r="I33" s="16"/>
    </row>
    <row r="34" spans="1:9" ht="13.5" customHeight="1" x14ac:dyDescent="0.2">
      <c r="A34" s="38">
        <v>-23</v>
      </c>
      <c r="B34" s="20">
        <f>IF(A34="","",VLOOKUP(A34,AAV!$B$3:$D$502,3,0))</f>
        <v>-0.18687821989666686</v>
      </c>
      <c r="C34" s="16">
        <f t="shared" si="0"/>
        <v>-9.431164752333332E-2</v>
      </c>
      <c r="D34" s="20">
        <f t="shared" si="4"/>
        <v>33</v>
      </c>
      <c r="E34" s="16">
        <f t="shared" si="1"/>
        <v>0.36666666666666664</v>
      </c>
      <c r="F34" s="16">
        <f t="shared" si="2"/>
        <v>0.34589018289803108</v>
      </c>
      <c r="G34" s="16">
        <f t="shared" si="3"/>
        <v>2.0776483768635556E-2</v>
      </c>
      <c r="H34" s="16"/>
      <c r="I34" s="16"/>
    </row>
    <row r="35" spans="1:9" ht="13.5" customHeight="1" x14ac:dyDescent="0.2">
      <c r="A35" s="38">
        <v>-22</v>
      </c>
      <c r="B35" s="20">
        <f>IF(A35="","",VLOOKUP(A35,AAV!$B$3:$D$502,3,0))</f>
        <v>-0.12242258374333326</v>
      </c>
      <c r="C35" s="16">
        <f t="shared" si="0"/>
        <v>-9.163169858333331E-2</v>
      </c>
      <c r="D35" s="20">
        <f t="shared" si="4"/>
        <v>34</v>
      </c>
      <c r="E35" s="16">
        <f t="shared" si="1"/>
        <v>0.37777777777777777</v>
      </c>
      <c r="F35" s="16">
        <f t="shared" si="2"/>
        <v>0.35005390673540726</v>
      </c>
      <c r="G35" s="16">
        <f t="shared" si="3"/>
        <v>2.7723871042370507E-2</v>
      </c>
      <c r="H35" s="16"/>
      <c r="I35" s="16"/>
    </row>
    <row r="36" spans="1:9" ht="13.5" customHeight="1" x14ac:dyDescent="0.2">
      <c r="A36" s="38">
        <v>-21</v>
      </c>
      <c r="B36" s="20">
        <f>IF(A36="","",VLOOKUP(A36,AAV!$B$3:$D$502,3,0))</f>
        <v>-0.14270183479333332</v>
      </c>
      <c r="C36" s="16">
        <f t="shared" si="0"/>
        <v>-8.4886780696666886E-2</v>
      </c>
      <c r="D36" s="20">
        <f t="shared" si="4"/>
        <v>35</v>
      </c>
      <c r="E36" s="16">
        <f t="shared" si="1"/>
        <v>0.3888888888888889</v>
      </c>
      <c r="F36" s="16">
        <f t="shared" si="2"/>
        <v>0.36061231168167135</v>
      </c>
      <c r="G36" s="16">
        <f t="shared" si="3"/>
        <v>2.8276577207217546E-2</v>
      </c>
      <c r="H36" s="16"/>
      <c r="I36" s="16"/>
    </row>
    <row r="37" spans="1:9" ht="13.5" customHeight="1" x14ac:dyDescent="0.2">
      <c r="A37" s="38">
        <v>-20</v>
      </c>
      <c r="B37" s="20">
        <f>IF(A37="","",VLOOKUP(A37,AAV!$B$3:$D$502,3,0))</f>
        <v>-8.0749568393333582E-2</v>
      </c>
      <c r="C37" s="16">
        <f t="shared" si="0"/>
        <v>-8.0749568393333582E-2</v>
      </c>
      <c r="D37" s="20">
        <f t="shared" si="4"/>
        <v>36</v>
      </c>
      <c r="E37" s="16">
        <f t="shared" si="1"/>
        <v>0.4</v>
      </c>
      <c r="F37" s="16">
        <f t="shared" si="2"/>
        <v>0.36714224474137458</v>
      </c>
      <c r="G37" s="16">
        <f t="shared" si="3"/>
        <v>3.2857755258625443E-2</v>
      </c>
      <c r="H37" s="16"/>
      <c r="I37" s="16"/>
    </row>
    <row r="38" spans="1:9" ht="13.5" customHeight="1" x14ac:dyDescent="0.2">
      <c r="A38" s="38">
        <v>-19</v>
      </c>
      <c r="B38" s="20">
        <f>IF(A38="","",VLOOKUP(A38,AAV!$B$3:$D$502,3,0))</f>
        <v>-1.8829780993333545E-2</v>
      </c>
      <c r="C38" s="16">
        <f t="shared" si="0"/>
        <v>-7.9049107213333025E-2</v>
      </c>
      <c r="D38" s="20">
        <f t="shared" si="4"/>
        <v>37</v>
      </c>
      <c r="E38" s="16">
        <f t="shared" si="1"/>
        <v>0.41111111111111109</v>
      </c>
      <c r="F38" s="16">
        <f t="shared" si="2"/>
        <v>0.36983746303578247</v>
      </c>
      <c r="G38" s="16">
        <f t="shared" si="3"/>
        <v>4.1273648075328628E-2</v>
      </c>
      <c r="H38" s="16"/>
      <c r="I38" s="16"/>
    </row>
    <row r="39" spans="1:9" ht="13.5" customHeight="1" x14ac:dyDescent="0.2">
      <c r="A39" s="38">
        <v>-18</v>
      </c>
      <c r="B39" s="20">
        <f>IF(A39="","",VLOOKUP(A39,AAV!$B$3:$D$502,3,0))</f>
        <v>-0.12019717012333331</v>
      </c>
      <c r="C39" s="16">
        <f t="shared" si="0"/>
        <v>-7.5335039849999896E-2</v>
      </c>
      <c r="D39" s="20">
        <f t="shared" si="4"/>
        <v>38</v>
      </c>
      <c r="E39" s="16">
        <f t="shared" si="1"/>
        <v>0.42222222222222222</v>
      </c>
      <c r="F39" s="16">
        <f t="shared" si="2"/>
        <v>0.37574634964352571</v>
      </c>
      <c r="G39" s="16">
        <f t="shared" si="3"/>
        <v>4.6475872578696509E-2</v>
      </c>
      <c r="H39" s="16"/>
      <c r="I39" s="16"/>
    </row>
    <row r="40" spans="1:9" ht="13.5" customHeight="1" x14ac:dyDescent="0.2">
      <c r="A40" s="38">
        <v>-17</v>
      </c>
      <c r="B40" s="20">
        <f>IF(A40="","",VLOOKUP(A40,AAV!$B$3:$D$502,3,0))</f>
        <v>-0.16128536586999997</v>
      </c>
      <c r="C40" s="16">
        <f t="shared" si="0"/>
        <v>-7.276057177999995E-2</v>
      </c>
      <c r="D40" s="20">
        <f t="shared" si="4"/>
        <v>39</v>
      </c>
      <c r="E40" s="16">
        <f t="shared" si="1"/>
        <v>0.43333333333333335</v>
      </c>
      <c r="F40" s="16">
        <f t="shared" si="2"/>
        <v>0.37985945665932919</v>
      </c>
      <c r="G40" s="16">
        <f t="shared" si="3"/>
        <v>5.3473876674004162E-2</v>
      </c>
      <c r="H40" s="16"/>
      <c r="I40" s="16"/>
    </row>
    <row r="41" spans="1:9" ht="13.5" customHeight="1" x14ac:dyDescent="0.2">
      <c r="A41" s="38">
        <v>-16</v>
      </c>
      <c r="B41" s="20">
        <f>IF(A41="","",VLOOKUP(A41,AAV!$B$3:$D$502,3,0))</f>
        <v>-9.864577166666666E-2</v>
      </c>
      <c r="C41" s="16">
        <f t="shared" si="0"/>
        <v>-6.8382100719999839E-2</v>
      </c>
      <c r="D41" s="20">
        <f t="shared" si="4"/>
        <v>40</v>
      </c>
      <c r="E41" s="16">
        <f t="shared" si="1"/>
        <v>0.44444444444444442</v>
      </c>
      <c r="F41" s="16">
        <f t="shared" si="2"/>
        <v>0.3868858159701915</v>
      </c>
      <c r="G41" s="16">
        <f t="shared" si="3"/>
        <v>5.7558628474252915E-2</v>
      </c>
      <c r="H41" s="16"/>
      <c r="I41" s="16"/>
    </row>
    <row r="42" spans="1:9" ht="13.5" customHeight="1" x14ac:dyDescent="0.2">
      <c r="A42" s="38">
        <v>-15</v>
      </c>
      <c r="B42" s="20">
        <f>IF(A42="","",VLOOKUP(A42,AAV!$B$3:$D$502,3,0))</f>
        <v>-0.17835808864666658</v>
      </c>
      <c r="C42" s="16">
        <f t="shared" si="0"/>
        <v>-6.1167503206666751E-2</v>
      </c>
      <c r="D42" s="20">
        <f t="shared" si="4"/>
        <v>41</v>
      </c>
      <c r="E42" s="16">
        <f t="shared" si="1"/>
        <v>0.45555555555555555</v>
      </c>
      <c r="F42" s="16">
        <f t="shared" si="2"/>
        <v>0.39854371650354053</v>
      </c>
      <c r="G42" s="16">
        <f t="shared" si="3"/>
        <v>5.7011839052015012E-2</v>
      </c>
      <c r="H42" s="16"/>
      <c r="I42" s="16"/>
    </row>
    <row r="43" spans="1:9" ht="13.5" customHeight="1" x14ac:dyDescent="0.2">
      <c r="A43" s="38">
        <v>-14</v>
      </c>
      <c r="B43" s="20">
        <f>IF(A43="","",VLOOKUP(A43,AAV!$B$3:$D$502,3,0))</f>
        <v>-0.12381580416333315</v>
      </c>
      <c r="C43" s="16">
        <f t="shared" si="0"/>
        <v>-5.8272372626666402E-2</v>
      </c>
      <c r="D43" s="20">
        <f t="shared" si="4"/>
        <v>42</v>
      </c>
      <c r="E43" s="16">
        <f t="shared" si="1"/>
        <v>0.46666666666666667</v>
      </c>
      <c r="F43" s="16">
        <f t="shared" si="2"/>
        <v>0.40324811236707697</v>
      </c>
      <c r="G43" s="16">
        <f t="shared" si="3"/>
        <v>6.3418554299589702E-2</v>
      </c>
      <c r="H43" s="16"/>
      <c r="I43" s="16"/>
    </row>
    <row r="44" spans="1:9" ht="13.5" customHeight="1" x14ac:dyDescent="0.2">
      <c r="A44" s="38">
        <v>-13</v>
      </c>
      <c r="B44" s="20">
        <f>IF(A44="","",VLOOKUP(A44,AAV!$B$3:$D$502,3,0))</f>
        <v>-0.20250941079999996</v>
      </c>
      <c r="C44" s="16">
        <f t="shared" si="0"/>
        <v>-4.1368210106666581E-2</v>
      </c>
      <c r="D44" s="20">
        <f t="shared" si="4"/>
        <v>43</v>
      </c>
      <c r="E44" s="16">
        <f t="shared" si="1"/>
        <v>0.4777777777777778</v>
      </c>
      <c r="F44" s="16">
        <f t="shared" si="2"/>
        <v>0.43097526524531732</v>
      </c>
      <c r="G44" s="16">
        <f t="shared" si="3"/>
        <v>4.6802512532460483E-2</v>
      </c>
      <c r="H44" s="16"/>
      <c r="I44" s="16"/>
    </row>
    <row r="45" spans="1:9" ht="13.5" customHeight="1" x14ac:dyDescent="0.2">
      <c r="A45" s="38">
        <v>-12</v>
      </c>
      <c r="B45" s="20">
        <f>IF(A45="","",VLOOKUP(A45,AAV!$B$3:$D$502,3,0))</f>
        <v>-0.1975265134433335</v>
      </c>
      <c r="C45" s="16">
        <f t="shared" si="0"/>
        <v>-3.8194150253333281E-2</v>
      </c>
      <c r="D45" s="20">
        <f t="shared" si="4"/>
        <v>44</v>
      </c>
      <c r="E45" s="16">
        <f t="shared" si="1"/>
        <v>0.48888888888888887</v>
      </c>
      <c r="F45" s="16">
        <f t="shared" si="2"/>
        <v>0.43622409277472102</v>
      </c>
      <c r="G45" s="16">
        <f t="shared" si="3"/>
        <v>5.2664796114167856E-2</v>
      </c>
      <c r="H45" s="16"/>
      <c r="I45" s="16"/>
    </row>
    <row r="46" spans="1:9" ht="13.5" customHeight="1" x14ac:dyDescent="0.2">
      <c r="A46" s="38">
        <v>-11</v>
      </c>
      <c r="B46" s="20">
        <f>IF(A46="","",VLOOKUP(A46,AAV!$B$3:$D$502,3,0))</f>
        <v>-0.20135895250333335</v>
      </c>
      <c r="C46" s="16">
        <f t="shared" si="0"/>
        <v>-3.6966539150000033E-2</v>
      </c>
      <c r="D46" s="20">
        <f t="shared" si="4"/>
        <v>45</v>
      </c>
      <c r="E46" s="16">
        <f t="shared" si="1"/>
        <v>0.5</v>
      </c>
      <c r="F46" s="16">
        <f t="shared" si="2"/>
        <v>0.4382572170596718</v>
      </c>
      <c r="G46" s="16">
        <f t="shared" si="3"/>
        <v>6.17427829403282E-2</v>
      </c>
      <c r="H46" s="16"/>
      <c r="I46" s="16"/>
    </row>
    <row r="47" spans="1:9" ht="13.5" customHeight="1" x14ac:dyDescent="0.2">
      <c r="A47" s="38">
        <v>11</v>
      </c>
      <c r="B47" s="20">
        <f>IF(A47="","",VLOOKUP(A47,AAV!$B$3:$D$502,3,0))</f>
        <v>0.19273630261000019</v>
      </c>
      <c r="C47" s="16">
        <f t="shared" si="0"/>
        <v>-3.6055697693333277E-2</v>
      </c>
      <c r="D47" s="20">
        <f t="shared" si="4"/>
        <v>46</v>
      </c>
      <c r="E47" s="16">
        <f t="shared" si="1"/>
        <v>0.51111111111111107</v>
      </c>
      <c r="F47" s="16">
        <f t="shared" si="2"/>
        <v>0.43976677601947223</v>
      </c>
      <c r="G47" s="16">
        <f t="shared" si="3"/>
        <v>7.1344335091638844E-2</v>
      </c>
      <c r="H47" s="16"/>
      <c r="I47" s="16"/>
    </row>
    <row r="48" spans="1:9" ht="13.5" customHeight="1" x14ac:dyDescent="0.2">
      <c r="A48" s="38">
        <v>12</v>
      </c>
      <c r="B48" s="20">
        <f>IF(A48="","",VLOOKUP(A48,AAV!$B$3:$D$502,3,0))</f>
        <v>-0.11278314733999995</v>
      </c>
      <c r="C48" s="16">
        <f t="shared" si="0"/>
        <v>-2.0828418996666875E-2</v>
      </c>
      <c r="D48" s="20">
        <f t="shared" si="4"/>
        <v>47</v>
      </c>
      <c r="E48" s="16">
        <f t="shared" si="1"/>
        <v>0.52222222222222225</v>
      </c>
      <c r="F48" s="16">
        <f t="shared" si="2"/>
        <v>0.46511617852186188</v>
      </c>
      <c r="G48" s="16">
        <f t="shared" si="3"/>
        <v>5.7106043700360376E-2</v>
      </c>
      <c r="H48" s="16"/>
      <c r="I48" s="16"/>
    </row>
    <row r="49" spans="1:9" ht="13.5" customHeight="1" x14ac:dyDescent="0.2">
      <c r="A49" s="38">
        <v>13</v>
      </c>
      <c r="B49" s="20">
        <f>IF(A49="","",VLOOKUP(A49,AAV!$B$3:$D$502,3,0))</f>
        <v>-0.52245310694000002</v>
      </c>
      <c r="C49" s="16">
        <f t="shared" si="0"/>
        <v>-1.8829780993333545E-2</v>
      </c>
      <c r="D49" s="20">
        <f t="shared" si="4"/>
        <v>48</v>
      </c>
      <c r="E49" s="16">
        <f t="shared" si="1"/>
        <v>0.53333333333333333</v>
      </c>
      <c r="F49" s="16">
        <f t="shared" si="2"/>
        <v>0.46845617947723972</v>
      </c>
      <c r="G49" s="16">
        <f t="shared" si="3"/>
        <v>6.4877153856093606E-2</v>
      </c>
      <c r="H49" s="16"/>
      <c r="I49" s="16"/>
    </row>
    <row r="50" spans="1:9" ht="13.5" customHeight="1" x14ac:dyDescent="0.2">
      <c r="A50" s="38">
        <v>14</v>
      </c>
      <c r="B50" s="20">
        <f>IF(A50="","",VLOOKUP(A50,AAV!$B$3:$D$502,3,0))</f>
        <v>0.46606398789333303</v>
      </c>
      <c r="C50" s="16">
        <f t="shared" si="0"/>
        <v>-1.5151644623333294E-2</v>
      </c>
      <c r="D50" s="20">
        <f t="shared" si="4"/>
        <v>49</v>
      </c>
      <c r="E50" s="16">
        <f t="shared" si="1"/>
        <v>0.5444444444444444</v>
      </c>
      <c r="F50" s="16">
        <f t="shared" si="2"/>
        <v>0.47460848976014319</v>
      </c>
      <c r="G50" s="16">
        <f t="shared" si="3"/>
        <v>6.9835954684301205E-2</v>
      </c>
      <c r="H50" s="16"/>
      <c r="I50" s="16"/>
    </row>
    <row r="51" spans="1:9" ht="13.5" customHeight="1" x14ac:dyDescent="0.2">
      <c r="A51" s="38">
        <v>15</v>
      </c>
      <c r="B51" s="20">
        <f>IF(A51="","",VLOOKUP(A51,AAV!$B$3:$D$502,3,0))</f>
        <v>6.5125332740000097E-2</v>
      </c>
      <c r="C51" s="16">
        <f t="shared" si="0"/>
        <v>-1.3482032086666651E-2</v>
      </c>
      <c r="D51" s="20">
        <f t="shared" si="4"/>
        <v>50</v>
      </c>
      <c r="E51" s="16">
        <f t="shared" si="1"/>
        <v>0.55555555555555558</v>
      </c>
      <c r="F51" s="16">
        <f t="shared" si="2"/>
        <v>0.47740328960855932</v>
      </c>
      <c r="G51" s="16">
        <f t="shared" si="3"/>
        <v>7.8152265946996258E-2</v>
      </c>
      <c r="H51" s="16"/>
      <c r="I51" s="16"/>
    </row>
    <row r="52" spans="1:9" ht="13.5" customHeight="1" x14ac:dyDescent="0.2">
      <c r="A52" s="38">
        <v>16</v>
      </c>
      <c r="B52" s="20">
        <f>IF(A52="","",VLOOKUP(A52,AAV!$B$3:$D$502,3,0))</f>
        <v>7.0337591056666593E-2</v>
      </c>
      <c r="C52" s="16">
        <f t="shared" si="0"/>
        <v>-1.1724983239999931E-2</v>
      </c>
      <c r="D52" s="20">
        <f t="shared" si="4"/>
        <v>51</v>
      </c>
      <c r="E52" s="16">
        <f t="shared" si="1"/>
        <v>0.56666666666666665</v>
      </c>
      <c r="F52" s="16">
        <f t="shared" si="2"/>
        <v>0.48034564903560462</v>
      </c>
      <c r="G52" s="16">
        <f t="shared" si="3"/>
        <v>8.6321017631062036E-2</v>
      </c>
      <c r="H52" s="16"/>
      <c r="I52" s="16"/>
    </row>
    <row r="53" spans="1:9" ht="13.5" customHeight="1" x14ac:dyDescent="0.2">
      <c r="A53" s="38">
        <v>17</v>
      </c>
      <c r="B53" s="20">
        <f>IF(A53="","",VLOOKUP(A53,AAV!$B$3:$D$502,3,0))</f>
        <v>8.0095478800000119E-2</v>
      </c>
      <c r="C53" s="16">
        <f t="shared" si="0"/>
        <v>-8.5039399600002064E-3</v>
      </c>
      <c r="D53" s="20">
        <f t="shared" si="4"/>
        <v>52</v>
      </c>
      <c r="E53" s="16">
        <f t="shared" si="1"/>
        <v>0.57777777777777772</v>
      </c>
      <c r="F53" s="16">
        <f t="shared" si="2"/>
        <v>0.4857422844898111</v>
      </c>
      <c r="G53" s="16">
        <f t="shared" si="3"/>
        <v>9.2035493287966619E-2</v>
      </c>
      <c r="H53" s="16"/>
      <c r="I53" s="16"/>
    </row>
    <row r="54" spans="1:9" ht="13.5" customHeight="1" x14ac:dyDescent="0.2">
      <c r="A54" s="38">
        <v>18</v>
      </c>
      <c r="B54" s="20">
        <f>IF(A54="","",VLOOKUP(A54,AAV!$B$3:$D$502,3,0))</f>
        <v>3.1502781296666615E-2</v>
      </c>
      <c r="C54" s="16">
        <f t="shared" si="0"/>
        <v>8.4196158200002813E-3</v>
      </c>
      <c r="D54" s="20">
        <f t="shared" si="4"/>
        <v>53</v>
      </c>
      <c r="E54" s="16">
        <f t="shared" si="1"/>
        <v>0.58888888888888891</v>
      </c>
      <c r="F54" s="16">
        <f t="shared" si="2"/>
        <v>0.51411640426657101</v>
      </c>
      <c r="G54" s="16">
        <f t="shared" si="3"/>
        <v>7.4772484622317892E-2</v>
      </c>
      <c r="H54" s="16"/>
      <c r="I54" s="16"/>
    </row>
    <row r="55" spans="1:9" ht="13.5" customHeight="1" x14ac:dyDescent="0.2">
      <c r="A55" s="38">
        <v>19</v>
      </c>
      <c r="B55" s="20">
        <f>IF(A55="","",VLOOKUP(A55,AAV!$B$3:$D$502,3,0))</f>
        <v>-1.3482032086666651E-2</v>
      </c>
      <c r="C55" s="16">
        <f t="shared" si="0"/>
        <v>1.5741657279999988E-2</v>
      </c>
      <c r="D55" s="20">
        <f t="shared" si="4"/>
        <v>54</v>
      </c>
      <c r="E55" s="16">
        <f t="shared" si="1"/>
        <v>0.6</v>
      </c>
      <c r="F55" s="16">
        <f t="shared" si="2"/>
        <v>0.5263788607566442</v>
      </c>
      <c r="G55" s="16">
        <f t="shared" si="3"/>
        <v>7.3621139243355782E-2</v>
      </c>
      <c r="H55" s="16"/>
      <c r="I55" s="16"/>
    </row>
    <row r="56" spans="1:9" ht="13.5" customHeight="1" x14ac:dyDescent="0.2">
      <c r="A56" s="38">
        <v>20</v>
      </c>
      <c r="B56" s="20">
        <f>IF(A56="","",VLOOKUP(A56,AAV!$B$3:$D$502,3,0))</f>
        <v>-0.15787609553333326</v>
      </c>
      <c r="C56" s="16">
        <f t="shared" si="0"/>
        <v>1.6553367313333345E-2</v>
      </c>
      <c r="D56" s="20">
        <f t="shared" si="4"/>
        <v>55</v>
      </c>
      <c r="E56" s="16">
        <f t="shared" si="1"/>
        <v>0.61111111111111116</v>
      </c>
      <c r="F56" s="16">
        <f t="shared" si="2"/>
        <v>0.5277369322141332</v>
      </c>
      <c r="G56" s="16">
        <f t="shared" si="3"/>
        <v>8.3374178896977957E-2</v>
      </c>
      <c r="H56" s="16"/>
      <c r="I56" s="16"/>
    </row>
    <row r="57" spans="1:9" ht="13.5" customHeight="1" x14ac:dyDescent="0.2">
      <c r="A57" s="38">
        <v>21</v>
      </c>
      <c r="B57" s="20">
        <f>IF(A57="","",VLOOKUP(A57,AAV!$B$3:$D$502,3,0))</f>
        <v>-3.8194150253333281E-2</v>
      </c>
      <c r="C57" s="16">
        <f t="shared" si="0"/>
        <v>1.7595881483333242E-2</v>
      </c>
      <c r="D57" s="20">
        <f t="shared" si="4"/>
        <v>56</v>
      </c>
      <c r="E57" s="16">
        <f t="shared" si="1"/>
        <v>0.62222222222222223</v>
      </c>
      <c r="F57" s="16">
        <f t="shared" si="2"/>
        <v>0.52948068678750537</v>
      </c>
      <c r="G57" s="16">
        <f t="shared" si="3"/>
        <v>9.274153543471686E-2</v>
      </c>
      <c r="H57" s="16"/>
      <c r="I57" s="16"/>
    </row>
    <row r="58" spans="1:9" ht="13.5" customHeight="1" x14ac:dyDescent="0.2">
      <c r="A58" s="38">
        <v>22</v>
      </c>
      <c r="B58" s="20">
        <f>IF(A58="","",VLOOKUP(A58,AAV!$B$3:$D$502,3,0))</f>
        <v>-0.12309403573666666</v>
      </c>
      <c r="C58" s="16">
        <f t="shared" si="0"/>
        <v>3.1502781296666615E-2</v>
      </c>
      <c r="D58" s="20">
        <f t="shared" si="4"/>
        <v>57</v>
      </c>
      <c r="E58" s="16">
        <f t="shared" si="1"/>
        <v>0.6333333333333333</v>
      </c>
      <c r="F58" s="16">
        <f t="shared" si="2"/>
        <v>0.5526748724763898</v>
      </c>
      <c r="G58" s="16">
        <f t="shared" si="3"/>
        <v>8.0658460856943504E-2</v>
      </c>
      <c r="H58" s="16"/>
      <c r="I58" s="16"/>
    </row>
    <row r="59" spans="1:9" ht="13.5" customHeight="1" x14ac:dyDescent="0.2">
      <c r="A59" s="38">
        <v>23</v>
      </c>
      <c r="B59" s="20">
        <f>IF(A59="","",VLOOKUP(A59,AAV!$B$3:$D$502,3,0))</f>
        <v>6.5518179419999933E-2</v>
      </c>
      <c r="C59" s="16">
        <f t="shared" si="0"/>
        <v>3.4251679663333201E-2</v>
      </c>
      <c r="D59" s="20">
        <f t="shared" si="4"/>
        <v>58</v>
      </c>
      <c r="E59" s="16">
        <f t="shared" si="1"/>
        <v>0.64444444444444449</v>
      </c>
      <c r="F59" s="16">
        <f t="shared" si="2"/>
        <v>0.55724082436459677</v>
      </c>
      <c r="G59" s="16">
        <f t="shared" si="3"/>
        <v>8.7203620079847721E-2</v>
      </c>
      <c r="H59" s="16"/>
      <c r="I59" s="16"/>
    </row>
    <row r="60" spans="1:9" ht="13.5" customHeight="1" x14ac:dyDescent="0.2">
      <c r="A60" s="38">
        <v>24</v>
      </c>
      <c r="B60" s="20">
        <f>IF(A60="","",VLOOKUP(A60,AAV!$B$3:$D$502,3,0))</f>
        <v>9.208448520000001E-2</v>
      </c>
      <c r="C60" s="16">
        <f t="shared" si="0"/>
        <v>6.5125332740000097E-2</v>
      </c>
      <c r="D60" s="20">
        <f t="shared" si="4"/>
        <v>59</v>
      </c>
      <c r="E60" s="16">
        <f t="shared" si="1"/>
        <v>0.65555555555555556</v>
      </c>
      <c r="F60" s="16">
        <f t="shared" si="2"/>
        <v>0.60786359447341365</v>
      </c>
      <c r="G60" s="16">
        <f t="shared" si="3"/>
        <v>4.7691961082141909E-2</v>
      </c>
      <c r="H60" s="16"/>
      <c r="I60" s="16"/>
    </row>
    <row r="61" spans="1:9" ht="13.5" customHeight="1" x14ac:dyDescent="0.2">
      <c r="A61" s="38">
        <v>25</v>
      </c>
      <c r="B61" s="20">
        <f>IF(A61="","",VLOOKUP(A61,AAV!$B$3:$D$502,3,0))</f>
        <v>-3.6055697693333277E-2</v>
      </c>
      <c r="C61" s="16">
        <f t="shared" si="0"/>
        <v>6.5518179419999933E-2</v>
      </c>
      <c r="D61" s="20">
        <f t="shared" si="4"/>
        <v>60</v>
      </c>
      <c r="E61" s="16">
        <f t="shared" si="1"/>
        <v>0.66666666666666663</v>
      </c>
      <c r="F61" s="16">
        <f t="shared" si="2"/>
        <v>0.60849800979800495</v>
      </c>
      <c r="G61" s="16">
        <f t="shared" si="3"/>
        <v>5.8168656868661683E-2</v>
      </c>
      <c r="H61" s="16"/>
      <c r="I61" s="16"/>
    </row>
    <row r="62" spans="1:9" ht="13.5" customHeight="1" x14ac:dyDescent="0.2">
      <c r="A62" s="38">
        <v>26</v>
      </c>
      <c r="B62" s="20">
        <f>IF(A62="","",VLOOKUP(A62,AAV!$B$3:$D$502,3,0))</f>
        <v>-0.11022175545333335</v>
      </c>
      <c r="C62" s="16">
        <f t="shared" si="0"/>
        <v>6.9660890380000007E-2</v>
      </c>
      <c r="D62" s="20">
        <f t="shared" si="4"/>
        <v>61</v>
      </c>
      <c r="E62" s="16">
        <f t="shared" si="1"/>
        <v>0.67777777777777781</v>
      </c>
      <c r="F62" s="16">
        <f t="shared" si="2"/>
        <v>0.61517028150686048</v>
      </c>
      <c r="G62" s="16">
        <f t="shared" si="3"/>
        <v>6.2607496270917329E-2</v>
      </c>
      <c r="H62" s="16"/>
      <c r="I62" s="16"/>
    </row>
    <row r="63" spans="1:9" ht="13.5" customHeight="1" x14ac:dyDescent="0.2">
      <c r="A63" s="38">
        <v>27</v>
      </c>
      <c r="B63" s="20">
        <f>IF(A63="","",VLOOKUP(A63,AAV!$B$3:$D$502,3,0))</f>
        <v>-9.163169858333331E-2</v>
      </c>
      <c r="C63" s="16">
        <f t="shared" si="0"/>
        <v>7.0337591056666593E-2</v>
      </c>
      <c r="D63" s="20">
        <f t="shared" si="4"/>
        <v>62</v>
      </c>
      <c r="E63" s="16">
        <f t="shared" si="1"/>
        <v>0.68888888888888888</v>
      </c>
      <c r="F63" s="16">
        <f t="shared" si="2"/>
        <v>0.61625700360347613</v>
      </c>
      <c r="G63" s="16">
        <f t="shared" si="3"/>
        <v>7.2631885285412756E-2</v>
      </c>
      <c r="H63" s="16"/>
      <c r="I63" s="16"/>
    </row>
    <row r="64" spans="1:9" ht="13.5" customHeight="1" x14ac:dyDescent="0.2">
      <c r="A64" s="38">
        <v>28</v>
      </c>
      <c r="B64" s="20">
        <f>IF(A64="","",VLOOKUP(A64,AAV!$B$3:$D$502,3,0))</f>
        <v>1.1213074004266668</v>
      </c>
      <c r="C64" s="16">
        <f t="shared" si="0"/>
        <v>7.9457185220000115E-2</v>
      </c>
      <c r="D64" s="20">
        <f t="shared" si="4"/>
        <v>63</v>
      </c>
      <c r="E64" s="16">
        <f t="shared" si="1"/>
        <v>0.7</v>
      </c>
      <c r="F64" s="16">
        <f t="shared" si="2"/>
        <v>0.63080993368984517</v>
      </c>
      <c r="G64" s="16">
        <f t="shared" si="3"/>
        <v>6.9190066310154785E-2</v>
      </c>
      <c r="H64" s="16"/>
      <c r="I64" s="16"/>
    </row>
    <row r="65" spans="1:9" ht="13.5" customHeight="1" x14ac:dyDescent="0.2">
      <c r="A65" s="38">
        <v>29</v>
      </c>
      <c r="B65" s="20">
        <f>IF(A65="","",VLOOKUP(A65,AAV!$B$3:$D$502,3,0))</f>
        <v>0.12532573429000005</v>
      </c>
      <c r="C65" s="16">
        <f t="shared" si="0"/>
        <v>8.0095478800000119E-2</v>
      </c>
      <c r="D65" s="20">
        <f t="shared" si="4"/>
        <v>64</v>
      </c>
      <c r="E65" s="16">
        <f t="shared" si="1"/>
        <v>0.71111111111111114</v>
      </c>
      <c r="F65" s="16">
        <f t="shared" si="2"/>
        <v>0.63182180145904576</v>
      </c>
      <c r="G65" s="16">
        <f t="shared" si="3"/>
        <v>7.9289309652065376E-2</v>
      </c>
      <c r="H65" s="16"/>
      <c r="I65" s="16"/>
    </row>
    <row r="66" spans="1:9" ht="13.5" customHeight="1" x14ac:dyDescent="0.2">
      <c r="A66" s="38">
        <v>30</v>
      </c>
      <c r="B66" s="20">
        <f>IF(A66="","",VLOOKUP(A66,AAV!$B$3:$D$502,3,0))</f>
        <v>-0.1499759165633332</v>
      </c>
      <c r="C66" s="16">
        <f t="shared" si="0"/>
        <v>8.3687360713333492E-2</v>
      </c>
      <c r="D66" s="20">
        <f t="shared" si="4"/>
        <v>65</v>
      </c>
      <c r="E66" s="16">
        <f t="shared" si="1"/>
        <v>0.72222222222222221</v>
      </c>
      <c r="F66" s="16">
        <f t="shared" si="2"/>
        <v>0.63749868291576317</v>
      </c>
      <c r="G66" s="16">
        <f t="shared" si="3"/>
        <v>8.4723539306459039E-2</v>
      </c>
      <c r="H66" s="16"/>
      <c r="I66" s="16"/>
    </row>
    <row r="67" spans="1:9" ht="13.5" customHeight="1" x14ac:dyDescent="0.2">
      <c r="A67" s="38">
        <v>31</v>
      </c>
      <c r="B67" s="20">
        <f>IF(A67="","",VLOOKUP(A67,AAV!$B$3:$D$502,3,0))</f>
        <v>-0.29944484351999989</v>
      </c>
      <c r="C67" s="16">
        <f t="shared" ref="C67:C130" si="5">IF(A67="","",SMALL($B$2:$B$501,D67))</f>
        <v>9.049074294333348E-2</v>
      </c>
      <c r="D67" s="20">
        <f t="shared" si="4"/>
        <v>66</v>
      </c>
      <c r="E67" s="16">
        <f t="shared" ref="E67:E130" si="6">IF(A67="","",D67/$H$2)</f>
        <v>0.73333333333333328</v>
      </c>
      <c r="F67" s="16">
        <f t="shared" ref="F67:F130" si="7">IF(A67="","",_xlfn.NORM.DIST(C67,$H$3,$H$4,1))</f>
        <v>0.6481679241849394</v>
      </c>
      <c r="G67" s="16">
        <f t="shared" ref="G67:G130" si="8">IF(A67="","",ABS(E67-F67))</f>
        <v>8.5165409148393878E-2</v>
      </c>
      <c r="H67" s="16"/>
      <c r="I67" s="16"/>
    </row>
    <row r="68" spans="1:9" ht="13.5" customHeight="1" x14ac:dyDescent="0.2">
      <c r="A68" s="38">
        <v>32</v>
      </c>
      <c r="B68" s="20">
        <f>IF(A68="","",VLOOKUP(A68,AAV!$B$3:$D$502,3,0))</f>
        <v>-0.67851087918666664</v>
      </c>
      <c r="C68" s="16">
        <f t="shared" si="5"/>
        <v>9.208448520000001E-2</v>
      </c>
      <c r="D68" s="20">
        <f t="shared" ref="D68:D131" si="9">IF(A68="","",D67+1)</f>
        <v>67</v>
      </c>
      <c r="E68" s="16">
        <f t="shared" si="6"/>
        <v>0.74444444444444446</v>
      </c>
      <c r="F68" s="16">
        <f t="shared" si="7"/>
        <v>0.65065085909129194</v>
      </c>
      <c r="G68" s="16">
        <f t="shared" si="8"/>
        <v>9.379358535315252E-2</v>
      </c>
      <c r="H68" s="16"/>
      <c r="I68" s="16"/>
    </row>
    <row r="69" spans="1:9" ht="13.5" customHeight="1" x14ac:dyDescent="0.2">
      <c r="A69" s="38">
        <v>33</v>
      </c>
      <c r="B69" s="20">
        <f>IF(A69="","",VLOOKUP(A69,AAV!$B$3:$D$502,3,0))</f>
        <v>-0.32759369256000004</v>
      </c>
      <c r="C69" s="16">
        <f t="shared" si="5"/>
        <v>0.1058387955200002</v>
      </c>
      <c r="D69" s="20">
        <f t="shared" si="9"/>
        <v>68</v>
      </c>
      <c r="E69" s="16">
        <f t="shared" si="6"/>
        <v>0.75555555555555554</v>
      </c>
      <c r="F69" s="16">
        <f t="shared" si="7"/>
        <v>0.67180205703309792</v>
      </c>
      <c r="G69" s="16">
        <f t="shared" si="8"/>
        <v>8.3753498522457615E-2</v>
      </c>
      <c r="H69" s="16"/>
      <c r="I69" s="16"/>
    </row>
    <row r="70" spans="1:9" ht="13.5" customHeight="1" x14ac:dyDescent="0.2">
      <c r="A70" s="38">
        <v>34</v>
      </c>
      <c r="B70" s="20">
        <f>IF(A70="","",VLOOKUP(A70,AAV!$B$3:$D$502,3,0))</f>
        <v>-0.3262952165966666</v>
      </c>
      <c r="C70" s="16">
        <f t="shared" si="5"/>
        <v>0.12368589423666654</v>
      </c>
      <c r="D70" s="20">
        <f t="shared" si="9"/>
        <v>69</v>
      </c>
      <c r="E70" s="16">
        <f t="shared" si="6"/>
        <v>0.76666666666666672</v>
      </c>
      <c r="F70" s="16">
        <f t="shared" si="7"/>
        <v>0.69843864139793044</v>
      </c>
      <c r="G70" s="16">
        <f t="shared" si="8"/>
        <v>6.8228025268736281E-2</v>
      </c>
      <c r="H70" s="16"/>
      <c r="I70" s="16"/>
    </row>
    <row r="71" spans="1:9" ht="13.5" customHeight="1" x14ac:dyDescent="0.2">
      <c r="A71" s="38">
        <v>35</v>
      </c>
      <c r="B71" s="20">
        <f>IF(A71="","",VLOOKUP(A71,AAV!$B$3:$D$502,3,0))</f>
        <v>-0.31956208814666676</v>
      </c>
      <c r="C71" s="16">
        <f t="shared" si="5"/>
        <v>0.12532573429000005</v>
      </c>
      <c r="D71" s="20">
        <f t="shared" si="9"/>
        <v>70</v>
      </c>
      <c r="E71" s="16">
        <f t="shared" si="6"/>
        <v>0.77777777777777779</v>
      </c>
      <c r="F71" s="16">
        <f t="shared" si="7"/>
        <v>0.7008366181692528</v>
      </c>
      <c r="G71" s="16">
        <f t="shared" si="8"/>
        <v>7.6941159608524989E-2</v>
      </c>
      <c r="H71" s="16"/>
      <c r="I71" s="16"/>
    </row>
    <row r="72" spans="1:9" ht="13.5" customHeight="1" x14ac:dyDescent="0.2">
      <c r="A72" s="38">
        <v>36</v>
      </c>
      <c r="B72" s="20">
        <f>IF(A72="","",VLOOKUP(A72,AAV!$B$3:$D$502,3,0))</f>
        <v>-0.34255543535999999</v>
      </c>
      <c r="C72" s="16">
        <f t="shared" si="5"/>
        <v>0.13926563578666684</v>
      </c>
      <c r="D72" s="20">
        <f t="shared" si="9"/>
        <v>71</v>
      </c>
      <c r="E72" s="16">
        <f t="shared" si="6"/>
        <v>0.78888888888888886</v>
      </c>
      <c r="F72" s="16">
        <f t="shared" si="7"/>
        <v>0.72086221157766917</v>
      </c>
      <c r="G72" s="16">
        <f t="shared" si="8"/>
        <v>6.8026677311219697E-2</v>
      </c>
      <c r="H72" s="16"/>
      <c r="I72" s="16"/>
    </row>
    <row r="73" spans="1:9" ht="13.5" customHeight="1" x14ac:dyDescent="0.2">
      <c r="A73" s="38">
        <v>37</v>
      </c>
      <c r="B73" s="20">
        <f>IF(A73="","",VLOOKUP(A73,AAV!$B$3:$D$502,3,0))</f>
        <v>0.16380796997666636</v>
      </c>
      <c r="C73" s="16">
        <f t="shared" si="5"/>
        <v>0.15547459466000024</v>
      </c>
      <c r="D73" s="20">
        <f t="shared" si="9"/>
        <v>72</v>
      </c>
      <c r="E73" s="16">
        <f t="shared" si="6"/>
        <v>0.8</v>
      </c>
      <c r="F73" s="16">
        <f t="shared" si="7"/>
        <v>0.74329567893466497</v>
      </c>
      <c r="G73" s="16">
        <f t="shared" si="8"/>
        <v>5.6704321065335073E-2</v>
      </c>
      <c r="H73" s="16"/>
      <c r="I73" s="16"/>
    </row>
    <row r="74" spans="1:9" ht="13.5" customHeight="1" x14ac:dyDescent="0.2">
      <c r="A74" s="38">
        <v>38</v>
      </c>
      <c r="B74" s="20">
        <f>IF(A74="","",VLOOKUP(A74,AAV!$B$3:$D$502,3,0))</f>
        <v>-7.9049107213333025E-2</v>
      </c>
      <c r="C74" s="16">
        <f t="shared" si="5"/>
        <v>0.1597040700733332</v>
      </c>
      <c r="D74" s="20">
        <f t="shared" si="9"/>
        <v>73</v>
      </c>
      <c r="E74" s="16">
        <f t="shared" si="6"/>
        <v>0.81111111111111112</v>
      </c>
      <c r="F74" s="16">
        <f t="shared" si="7"/>
        <v>0.74899100896028958</v>
      </c>
      <c r="G74" s="16">
        <f t="shared" si="8"/>
        <v>6.2120102150821532E-2</v>
      </c>
      <c r="H74" s="16"/>
      <c r="I74" s="16"/>
    </row>
    <row r="75" spans="1:9" ht="13.5" customHeight="1" x14ac:dyDescent="0.2">
      <c r="A75" s="38">
        <v>39</v>
      </c>
      <c r="B75" s="20">
        <f>IF(A75="","",VLOOKUP(A75,AAV!$B$3:$D$502,3,0))</f>
        <v>0.30931672578333336</v>
      </c>
      <c r="C75" s="16">
        <f t="shared" si="5"/>
        <v>0.16380796997666636</v>
      </c>
      <c r="D75" s="20">
        <f t="shared" si="9"/>
        <v>74</v>
      </c>
      <c r="E75" s="16">
        <f t="shared" si="6"/>
        <v>0.82222222222222219</v>
      </c>
      <c r="F75" s="16">
        <f t="shared" si="7"/>
        <v>0.75445266135822997</v>
      </c>
      <c r="G75" s="16">
        <f t="shared" si="8"/>
        <v>6.7769560863992218E-2</v>
      </c>
      <c r="H75" s="16"/>
      <c r="I75" s="16"/>
    </row>
    <row r="76" spans="1:9" ht="13.5" customHeight="1" x14ac:dyDescent="0.2">
      <c r="A76" s="38">
        <v>40</v>
      </c>
      <c r="B76" s="20">
        <f>IF(A76="","",VLOOKUP(A76,AAV!$B$3:$D$502,3,0))</f>
        <v>0.18727647093666655</v>
      </c>
      <c r="C76" s="16">
        <f t="shared" si="5"/>
        <v>0.18727647093666655</v>
      </c>
      <c r="D76" s="20">
        <f t="shared" si="9"/>
        <v>75</v>
      </c>
      <c r="E76" s="16">
        <f t="shared" si="6"/>
        <v>0.83333333333333337</v>
      </c>
      <c r="F76" s="16">
        <f t="shared" si="7"/>
        <v>0.78442313203706016</v>
      </c>
      <c r="G76" s="16">
        <f t="shared" si="8"/>
        <v>4.8910201296273215E-2</v>
      </c>
      <c r="H76" s="16"/>
      <c r="I76" s="16"/>
    </row>
    <row r="77" spans="1:9" ht="13.5" customHeight="1" x14ac:dyDescent="0.2">
      <c r="A77" s="38">
        <v>41</v>
      </c>
      <c r="B77" s="20">
        <f>IF(A77="","",VLOOKUP(A77,AAV!$B$3:$D$502,3,0))</f>
        <v>-8.5039399600002064E-3</v>
      </c>
      <c r="C77" s="16">
        <f t="shared" si="5"/>
        <v>0.18779255741666656</v>
      </c>
      <c r="D77" s="20">
        <f t="shared" si="9"/>
        <v>76</v>
      </c>
      <c r="E77" s="16">
        <f t="shared" si="6"/>
        <v>0.84444444444444444</v>
      </c>
      <c r="F77" s="16">
        <f t="shared" si="7"/>
        <v>0.78505744650045373</v>
      </c>
      <c r="G77" s="16">
        <f t="shared" si="8"/>
        <v>5.9386997943990716E-2</v>
      </c>
      <c r="H77" s="16"/>
      <c r="I77" s="16"/>
    </row>
    <row r="78" spans="1:9" ht="13.5" customHeight="1" x14ac:dyDescent="0.2">
      <c r="A78" s="38">
        <v>42</v>
      </c>
      <c r="B78" s="20">
        <f>IF(A78="","",VLOOKUP(A78,AAV!$B$3:$D$502,3,0))</f>
        <v>-6.1167503206666751E-2</v>
      </c>
      <c r="C78" s="16">
        <f t="shared" si="5"/>
        <v>0.19273630261000019</v>
      </c>
      <c r="D78" s="20">
        <f t="shared" si="9"/>
        <v>77</v>
      </c>
      <c r="E78" s="16">
        <f t="shared" si="6"/>
        <v>0.85555555555555551</v>
      </c>
      <c r="F78" s="16">
        <f t="shared" si="7"/>
        <v>0.7910785794780929</v>
      </c>
      <c r="G78" s="16">
        <f t="shared" si="8"/>
        <v>6.4476976077462611E-2</v>
      </c>
      <c r="H78" s="16"/>
      <c r="I78" s="16"/>
    </row>
    <row r="79" spans="1:9" ht="13.5" customHeight="1" x14ac:dyDescent="0.2">
      <c r="A79" s="38">
        <v>43</v>
      </c>
      <c r="B79" s="20">
        <f>IF(A79="","",VLOOKUP(A79,AAV!$B$3:$D$502,3,0))</f>
        <v>-5.8272372626666402E-2</v>
      </c>
      <c r="C79" s="16">
        <f t="shared" si="5"/>
        <v>0.20939505199666675</v>
      </c>
      <c r="D79" s="20">
        <f t="shared" si="9"/>
        <v>78</v>
      </c>
      <c r="E79" s="16">
        <f t="shared" si="6"/>
        <v>0.8666666666666667</v>
      </c>
      <c r="F79" s="16">
        <f t="shared" si="7"/>
        <v>0.81062305604536189</v>
      </c>
      <c r="G79" s="16">
        <f t="shared" si="8"/>
        <v>5.6043610621304807E-2</v>
      </c>
      <c r="H79" s="16"/>
      <c r="I79" s="16"/>
    </row>
    <row r="80" spans="1:9" ht="13.5" customHeight="1" x14ac:dyDescent="0.2">
      <c r="A80" s="38">
        <v>44</v>
      </c>
      <c r="B80" s="20">
        <f>IF(A80="","",VLOOKUP(A80,AAV!$B$3:$D$502,3,0))</f>
        <v>-7.5335039849999896E-2</v>
      </c>
      <c r="C80" s="16">
        <f t="shared" si="5"/>
        <v>0.22125155802333341</v>
      </c>
      <c r="D80" s="20">
        <f t="shared" si="9"/>
        <v>79</v>
      </c>
      <c r="E80" s="16">
        <f t="shared" si="6"/>
        <v>0.87777777777777777</v>
      </c>
      <c r="F80" s="16">
        <f t="shared" si="7"/>
        <v>0.82382315195785982</v>
      </c>
      <c r="G80" s="16">
        <f t="shared" si="8"/>
        <v>5.3954625819917945E-2</v>
      </c>
      <c r="H80" s="16"/>
      <c r="I80" s="16"/>
    </row>
    <row r="81" spans="1:9" ht="13.5" customHeight="1" x14ac:dyDescent="0.2">
      <c r="A81" s="38">
        <v>45</v>
      </c>
      <c r="B81" s="20">
        <f>IF(A81="","",VLOOKUP(A81,AAV!$B$3:$D$502,3,0))</f>
        <v>9.049074294333348E-2</v>
      </c>
      <c r="C81" s="16">
        <f t="shared" si="5"/>
        <v>0.24543831298666685</v>
      </c>
      <c r="D81" s="20">
        <f t="shared" si="9"/>
        <v>80</v>
      </c>
      <c r="E81" s="16">
        <f t="shared" si="6"/>
        <v>0.88888888888888884</v>
      </c>
      <c r="F81" s="16">
        <f t="shared" si="7"/>
        <v>0.84889434044543821</v>
      </c>
      <c r="G81" s="16">
        <f t="shared" si="8"/>
        <v>3.9994548443450628E-2</v>
      </c>
      <c r="H81" s="16"/>
      <c r="I81" s="16"/>
    </row>
    <row r="82" spans="1:9" ht="13.5" customHeight="1" x14ac:dyDescent="0.2">
      <c r="A82" s="38">
        <v>46</v>
      </c>
      <c r="B82" s="20">
        <f>IF(A82="","",VLOOKUP(A82,AAV!$B$3:$D$502,3,0))</f>
        <v>0.15547459466000024</v>
      </c>
      <c r="C82" s="16">
        <f t="shared" si="5"/>
        <v>0.24587030131000009</v>
      </c>
      <c r="D82" s="20">
        <f t="shared" si="9"/>
        <v>81</v>
      </c>
      <c r="E82" s="16">
        <f t="shared" si="6"/>
        <v>0.9</v>
      </c>
      <c r="F82" s="16">
        <f t="shared" si="7"/>
        <v>0.84931940363129932</v>
      </c>
      <c r="G82" s="16">
        <f t="shared" si="8"/>
        <v>5.0680596368700703E-2</v>
      </c>
      <c r="H82" s="16"/>
      <c r="I82" s="16"/>
    </row>
    <row r="83" spans="1:9" ht="13.5" customHeight="1" x14ac:dyDescent="0.2">
      <c r="A83" s="38">
        <v>47</v>
      </c>
      <c r="B83" s="20">
        <f>IF(A83="","",VLOOKUP(A83,AAV!$B$3:$D$502,3,0))</f>
        <v>8.3687360713333492E-2</v>
      </c>
      <c r="C83" s="16">
        <f t="shared" si="5"/>
        <v>0.26376709753333349</v>
      </c>
      <c r="D83" s="20">
        <f t="shared" si="9"/>
        <v>82</v>
      </c>
      <c r="E83" s="16">
        <f t="shared" si="6"/>
        <v>0.91111111111111109</v>
      </c>
      <c r="F83" s="16">
        <f t="shared" si="7"/>
        <v>0.86623058108519513</v>
      </c>
      <c r="G83" s="16">
        <f t="shared" si="8"/>
        <v>4.4880530025915966E-2</v>
      </c>
      <c r="H83" s="16"/>
      <c r="I83" s="16"/>
    </row>
    <row r="84" spans="1:9" ht="13.5" customHeight="1" x14ac:dyDescent="0.2">
      <c r="A84" s="38">
        <v>48</v>
      </c>
      <c r="B84" s="20">
        <f>IF(A84="","",VLOOKUP(A84,AAV!$B$3:$D$502,3,0))</f>
        <v>3.4251679663333201E-2</v>
      </c>
      <c r="C84" s="16">
        <f t="shared" si="5"/>
        <v>0.27116873383999973</v>
      </c>
      <c r="D84" s="20">
        <f t="shared" si="9"/>
        <v>83</v>
      </c>
      <c r="E84" s="16">
        <f t="shared" si="6"/>
        <v>0.92222222222222228</v>
      </c>
      <c r="F84" s="16">
        <f t="shared" si="7"/>
        <v>0.87282789881622391</v>
      </c>
      <c r="G84" s="16">
        <f t="shared" si="8"/>
        <v>4.9394323405998364E-2</v>
      </c>
      <c r="H84" s="16"/>
      <c r="I84" s="16"/>
    </row>
    <row r="85" spans="1:9" ht="13.5" customHeight="1" x14ac:dyDescent="0.2">
      <c r="A85" s="38">
        <v>49</v>
      </c>
      <c r="B85" s="20">
        <f>IF(A85="","",VLOOKUP(A85,AAV!$B$3:$D$502,3,0))</f>
        <v>8.4196158200002813E-3</v>
      </c>
      <c r="C85" s="16">
        <f t="shared" si="5"/>
        <v>0.30931672578333336</v>
      </c>
      <c r="D85" s="20">
        <f t="shared" si="9"/>
        <v>84</v>
      </c>
      <c r="E85" s="16">
        <f t="shared" si="6"/>
        <v>0.93333333333333335</v>
      </c>
      <c r="F85" s="16">
        <f t="shared" si="7"/>
        <v>0.90323662386076464</v>
      </c>
      <c r="G85" s="16">
        <f t="shared" si="8"/>
        <v>3.0096709472568706E-2</v>
      </c>
      <c r="H85" s="16"/>
      <c r="I85" s="16"/>
    </row>
    <row r="86" spans="1:9" ht="13.5" customHeight="1" x14ac:dyDescent="0.2">
      <c r="A86" s="38">
        <v>50</v>
      </c>
      <c r="B86" s="20">
        <f>IF(A86="","",VLOOKUP(A86,AAV!$B$3:$D$502,3,0))</f>
        <v>7.9457185220000115E-2</v>
      </c>
      <c r="C86" s="16">
        <f t="shared" si="5"/>
        <v>0.36211341254666651</v>
      </c>
      <c r="D86" s="20">
        <f t="shared" si="9"/>
        <v>85</v>
      </c>
      <c r="E86" s="16">
        <f t="shared" si="6"/>
        <v>0.94444444444444442</v>
      </c>
      <c r="F86" s="16">
        <f t="shared" si="7"/>
        <v>0.93601400915799926</v>
      </c>
      <c r="G86" s="16">
        <f t="shared" si="8"/>
        <v>8.4304352864451593E-3</v>
      </c>
      <c r="H86" s="16"/>
      <c r="I86" s="16"/>
    </row>
    <row r="87" spans="1:9" ht="13.5" customHeight="1" x14ac:dyDescent="0.2">
      <c r="A87" s="38">
        <v>51</v>
      </c>
      <c r="B87" s="20">
        <f>IF(A87="","",VLOOKUP(A87,AAV!$B$3:$D$502,3,0))</f>
        <v>0.13926563578666684</v>
      </c>
      <c r="C87" s="16">
        <f t="shared" si="5"/>
        <v>0.4118600742499996</v>
      </c>
      <c r="D87" s="20">
        <f t="shared" si="9"/>
        <v>86</v>
      </c>
      <c r="E87" s="16">
        <f t="shared" si="6"/>
        <v>0.9555555555555556</v>
      </c>
      <c r="F87" s="16">
        <f t="shared" si="7"/>
        <v>0.95829718888361837</v>
      </c>
      <c r="G87" s="16">
        <f t="shared" si="8"/>
        <v>2.7416333280627647E-3</v>
      </c>
      <c r="H87" s="16"/>
      <c r="I87" s="16"/>
    </row>
    <row r="88" spans="1:9" ht="13.5" customHeight="1" x14ac:dyDescent="0.2">
      <c r="A88" s="38">
        <v>52</v>
      </c>
      <c r="B88" s="20">
        <f>IF(A88="","",VLOOKUP(A88,AAV!$B$3:$D$502,3,0))</f>
        <v>1.5741657279999988E-2</v>
      </c>
      <c r="C88" s="16">
        <f t="shared" si="5"/>
        <v>0.46606398789333303</v>
      </c>
      <c r="D88" s="20">
        <f t="shared" si="9"/>
        <v>87</v>
      </c>
      <c r="E88" s="16">
        <f t="shared" si="6"/>
        <v>0.96666666666666667</v>
      </c>
      <c r="F88" s="16">
        <f t="shared" si="7"/>
        <v>0.97494978747610306</v>
      </c>
      <c r="G88" s="16">
        <f t="shared" si="8"/>
        <v>8.283120809436384E-3</v>
      </c>
      <c r="H88" s="16"/>
      <c r="I88" s="16"/>
    </row>
    <row r="89" spans="1:9" ht="13.5" customHeight="1" x14ac:dyDescent="0.2">
      <c r="A89" s="38">
        <v>53</v>
      </c>
      <c r="B89" s="20">
        <f>IF(A89="","",VLOOKUP(A89,AAV!$B$3:$D$502,3,0))</f>
        <v>0.52191828398000006</v>
      </c>
      <c r="C89" s="16">
        <f t="shared" si="5"/>
        <v>0.52191828398000006</v>
      </c>
      <c r="D89" s="20">
        <f t="shared" si="9"/>
        <v>88</v>
      </c>
      <c r="E89" s="16">
        <f t="shared" si="6"/>
        <v>0.97777777777777775</v>
      </c>
      <c r="F89" s="16">
        <f t="shared" si="7"/>
        <v>0.98587833246838985</v>
      </c>
      <c r="G89" s="16">
        <f t="shared" si="8"/>
        <v>8.1005546906121051E-3</v>
      </c>
      <c r="H89" s="16"/>
      <c r="I89" s="16"/>
    </row>
    <row r="90" spans="1:9" ht="13.5" customHeight="1" x14ac:dyDescent="0.2">
      <c r="A90" s="38">
        <v>54</v>
      </c>
      <c r="B90" s="20">
        <f>IF(A90="","",VLOOKUP(A90,AAV!$B$3:$D$502,3,0))</f>
        <v>0.18779255741666656</v>
      </c>
      <c r="C90" s="16">
        <f t="shared" si="5"/>
        <v>0.55338225861333323</v>
      </c>
      <c r="D90" s="20">
        <f t="shared" si="9"/>
        <v>89</v>
      </c>
      <c r="E90" s="16">
        <f t="shared" si="6"/>
        <v>0.98888888888888893</v>
      </c>
      <c r="F90" s="16">
        <f t="shared" si="7"/>
        <v>0.98999469738604418</v>
      </c>
      <c r="G90" s="16">
        <f t="shared" si="8"/>
        <v>1.1058084971552473E-3</v>
      </c>
      <c r="H90" s="16"/>
      <c r="I90" s="16"/>
    </row>
    <row r="91" spans="1:9" ht="13.5" customHeight="1" x14ac:dyDescent="0.2">
      <c r="A91" s="38">
        <v>55</v>
      </c>
      <c r="B91" s="20">
        <f>IF(A91="","",VLOOKUP(A91,AAV!$B$3:$D$502,3,0))</f>
        <v>0.4118600742499996</v>
      </c>
      <c r="C91" s="16">
        <f t="shared" si="5"/>
        <v>1.1213074004266668</v>
      </c>
      <c r="D91" s="20">
        <f t="shared" si="9"/>
        <v>90</v>
      </c>
      <c r="E91" s="16">
        <f t="shared" si="6"/>
        <v>1</v>
      </c>
      <c r="F91" s="16">
        <f t="shared" si="7"/>
        <v>0.99999878208749782</v>
      </c>
      <c r="G91" s="16">
        <f t="shared" si="8"/>
        <v>1.2179125021827275E-6</v>
      </c>
      <c r="H91" s="16"/>
      <c r="I91" s="16"/>
    </row>
    <row r="92" spans="1:9" ht="13.5" customHeight="1" x14ac:dyDescent="0.2">
      <c r="A92" s="38"/>
      <c r="B92" s="20" t="str">
        <f>IF(A92="","",VLOOKUP(A92,AAV!$B$3:$D$502,3,0))</f>
        <v/>
      </c>
      <c r="C92" s="16" t="str">
        <f t="shared" si="5"/>
        <v/>
      </c>
      <c r="D92" s="20" t="str">
        <f t="shared" si="9"/>
        <v/>
      </c>
      <c r="E92" s="16" t="str">
        <f t="shared" si="6"/>
        <v/>
      </c>
      <c r="F92" s="16" t="str">
        <f t="shared" si="7"/>
        <v/>
      </c>
      <c r="G92" s="16" t="str">
        <f t="shared" si="8"/>
        <v/>
      </c>
      <c r="H92" s="16"/>
      <c r="I92" s="16"/>
    </row>
    <row r="93" spans="1:9" ht="13.5" customHeight="1" x14ac:dyDescent="0.2">
      <c r="A93" s="38"/>
      <c r="B93" s="20" t="str">
        <f>IF(A93="","",VLOOKUP(A93,AAV!$B$3:$D$502,3,0))</f>
        <v/>
      </c>
      <c r="C93" s="16" t="str">
        <f t="shared" si="5"/>
        <v/>
      </c>
      <c r="D93" s="20" t="str">
        <f t="shared" si="9"/>
        <v/>
      </c>
      <c r="E93" s="16" t="str">
        <f t="shared" si="6"/>
        <v/>
      </c>
      <c r="F93" s="16" t="str">
        <f t="shared" si="7"/>
        <v/>
      </c>
      <c r="G93" s="16" t="str">
        <f t="shared" si="8"/>
        <v/>
      </c>
      <c r="H93" s="16"/>
      <c r="I93" s="16"/>
    </row>
    <row r="94" spans="1:9" ht="13.5" customHeight="1" x14ac:dyDescent="0.2">
      <c r="A94" s="38"/>
      <c r="B94" s="20" t="str">
        <f>IF(A94="","",VLOOKUP(A94,AAV!$B$3:$D$502,3,0))</f>
        <v/>
      </c>
      <c r="C94" s="16" t="str">
        <f t="shared" si="5"/>
        <v/>
      </c>
      <c r="D94" s="20" t="str">
        <f t="shared" si="9"/>
        <v/>
      </c>
      <c r="E94" s="16" t="str">
        <f t="shared" si="6"/>
        <v/>
      </c>
      <c r="F94" s="16" t="str">
        <f t="shared" si="7"/>
        <v/>
      </c>
      <c r="G94" s="16" t="str">
        <f t="shared" si="8"/>
        <v/>
      </c>
      <c r="H94" s="16"/>
      <c r="I94" s="16"/>
    </row>
    <row r="95" spans="1:9" ht="13.5" customHeight="1" x14ac:dyDescent="0.2">
      <c r="A95" s="38"/>
      <c r="B95" s="20" t="str">
        <f>IF(A95="","",VLOOKUP(A95,AAV!$B$3:$D$502,3,0))</f>
        <v/>
      </c>
      <c r="C95" s="16" t="str">
        <f t="shared" si="5"/>
        <v/>
      </c>
      <c r="D95" s="20" t="str">
        <f t="shared" si="9"/>
        <v/>
      </c>
      <c r="E95" s="16" t="str">
        <f t="shared" si="6"/>
        <v/>
      </c>
      <c r="F95" s="16" t="str">
        <f t="shared" si="7"/>
        <v/>
      </c>
      <c r="G95" s="16" t="str">
        <f t="shared" si="8"/>
        <v/>
      </c>
      <c r="H95" s="16"/>
      <c r="I95" s="16"/>
    </row>
    <row r="96" spans="1:9" ht="13.5" customHeight="1" x14ac:dyDescent="0.2">
      <c r="A96" s="38"/>
      <c r="B96" s="20" t="str">
        <f>IF(A96="","",VLOOKUP(A96,AAV!$B$3:$D$502,3,0))</f>
        <v/>
      </c>
      <c r="C96" s="16" t="str">
        <f t="shared" si="5"/>
        <v/>
      </c>
      <c r="D96" s="20" t="str">
        <f t="shared" si="9"/>
        <v/>
      </c>
      <c r="E96" s="16" t="str">
        <f t="shared" si="6"/>
        <v/>
      </c>
      <c r="F96" s="16" t="str">
        <f t="shared" si="7"/>
        <v/>
      </c>
      <c r="G96" s="16" t="str">
        <f t="shared" si="8"/>
        <v/>
      </c>
      <c r="H96" s="16"/>
      <c r="I96" s="16"/>
    </row>
    <row r="97" spans="1:9" ht="13.5" customHeight="1" x14ac:dyDescent="0.2">
      <c r="A97" s="38"/>
      <c r="B97" s="20" t="str">
        <f>IF(A97="","",VLOOKUP(A97,AAV!$B$3:$D$502,3,0))</f>
        <v/>
      </c>
      <c r="C97" s="16" t="str">
        <f t="shared" si="5"/>
        <v/>
      </c>
      <c r="D97" s="20" t="str">
        <f t="shared" si="9"/>
        <v/>
      </c>
      <c r="E97" s="16" t="str">
        <f t="shared" si="6"/>
        <v/>
      </c>
      <c r="F97" s="16" t="str">
        <f t="shared" si="7"/>
        <v/>
      </c>
      <c r="G97" s="16" t="str">
        <f t="shared" si="8"/>
        <v/>
      </c>
      <c r="H97" s="16"/>
      <c r="I97" s="16"/>
    </row>
    <row r="98" spans="1:9" ht="13.5" customHeight="1" x14ac:dyDescent="0.2">
      <c r="A98" s="38"/>
      <c r="B98" s="20" t="str">
        <f>IF(A98="","",VLOOKUP(A98,AAV!$B$3:$D$502,3,0))</f>
        <v/>
      </c>
      <c r="C98" s="16" t="str">
        <f t="shared" si="5"/>
        <v/>
      </c>
      <c r="D98" s="20" t="str">
        <f t="shared" si="9"/>
        <v/>
      </c>
      <c r="E98" s="16" t="str">
        <f t="shared" si="6"/>
        <v/>
      </c>
      <c r="F98" s="16" t="str">
        <f t="shared" si="7"/>
        <v/>
      </c>
      <c r="G98" s="16" t="str">
        <f t="shared" si="8"/>
        <v/>
      </c>
      <c r="H98" s="16"/>
      <c r="I98" s="16"/>
    </row>
    <row r="99" spans="1:9" ht="13.5" customHeight="1" x14ac:dyDescent="0.2">
      <c r="A99" s="38"/>
      <c r="B99" s="20" t="str">
        <f>IF(A99="","",VLOOKUP(A99,AAV!$B$3:$D$502,3,0))</f>
        <v/>
      </c>
      <c r="C99" s="16" t="str">
        <f t="shared" si="5"/>
        <v/>
      </c>
      <c r="D99" s="20" t="str">
        <f t="shared" si="9"/>
        <v/>
      </c>
      <c r="E99" s="16" t="str">
        <f t="shared" si="6"/>
        <v/>
      </c>
      <c r="F99" s="16" t="str">
        <f t="shared" si="7"/>
        <v/>
      </c>
      <c r="G99" s="16" t="str">
        <f t="shared" si="8"/>
        <v/>
      </c>
      <c r="H99" s="16"/>
      <c r="I99" s="16"/>
    </row>
    <row r="100" spans="1:9" ht="13.5" customHeight="1" x14ac:dyDescent="0.2">
      <c r="A100" s="38"/>
      <c r="B100" s="20" t="str">
        <f>IF(A100="","",VLOOKUP(A100,AAV!$B$3:$D$502,3,0))</f>
        <v/>
      </c>
      <c r="C100" s="16" t="str">
        <f t="shared" si="5"/>
        <v/>
      </c>
      <c r="D100" s="20" t="str">
        <f t="shared" si="9"/>
        <v/>
      </c>
      <c r="E100" s="16" t="str">
        <f t="shared" si="6"/>
        <v/>
      </c>
      <c r="F100" s="16" t="str">
        <f t="shared" si="7"/>
        <v/>
      </c>
      <c r="G100" s="16" t="str">
        <f t="shared" si="8"/>
        <v/>
      </c>
      <c r="H100" s="16"/>
      <c r="I100" s="16"/>
    </row>
    <row r="101" spans="1:9" ht="13.5" customHeight="1" x14ac:dyDescent="0.2">
      <c r="A101" s="38"/>
      <c r="B101" s="20" t="str">
        <f>IF(A101="","",VLOOKUP(A101,AAV!$B$3:$D$502,3,0))</f>
        <v/>
      </c>
      <c r="C101" s="16" t="str">
        <f t="shared" si="5"/>
        <v/>
      </c>
      <c r="D101" s="20" t="str">
        <f t="shared" si="9"/>
        <v/>
      </c>
      <c r="E101" s="16" t="str">
        <f t="shared" si="6"/>
        <v/>
      </c>
      <c r="F101" s="16" t="str">
        <f t="shared" si="7"/>
        <v/>
      </c>
      <c r="G101" s="16" t="str">
        <f t="shared" si="8"/>
        <v/>
      </c>
      <c r="H101" s="16"/>
      <c r="I101" s="16"/>
    </row>
    <row r="102" spans="1:9" ht="13.5" customHeight="1" x14ac:dyDescent="0.2">
      <c r="A102" s="38"/>
      <c r="B102" s="20" t="str">
        <f>IF(A102="","",VLOOKUP(A102,AAV!$B$3:$D$502,3,0))</f>
        <v/>
      </c>
      <c r="C102" s="16" t="str">
        <f t="shared" si="5"/>
        <v/>
      </c>
      <c r="D102" s="20" t="str">
        <f t="shared" si="9"/>
        <v/>
      </c>
      <c r="E102" s="16" t="str">
        <f t="shared" si="6"/>
        <v/>
      </c>
      <c r="F102" s="16" t="str">
        <f t="shared" si="7"/>
        <v/>
      </c>
      <c r="G102" s="16" t="str">
        <f t="shared" si="8"/>
        <v/>
      </c>
      <c r="H102" s="16"/>
      <c r="I102" s="16"/>
    </row>
    <row r="103" spans="1:9" ht="13.5" customHeight="1" x14ac:dyDescent="0.2">
      <c r="A103" s="38"/>
      <c r="B103" s="20" t="str">
        <f>IF(A103="","",VLOOKUP(A103,AAV!$B$3:$D$502,3,0))</f>
        <v/>
      </c>
      <c r="C103" s="16" t="str">
        <f t="shared" si="5"/>
        <v/>
      </c>
      <c r="D103" s="20" t="str">
        <f t="shared" si="9"/>
        <v/>
      </c>
      <c r="E103" s="16" t="str">
        <f t="shared" si="6"/>
        <v/>
      </c>
      <c r="F103" s="16" t="str">
        <f t="shared" si="7"/>
        <v/>
      </c>
      <c r="G103" s="16" t="str">
        <f t="shared" si="8"/>
        <v/>
      </c>
      <c r="H103" s="16"/>
      <c r="I103" s="16"/>
    </row>
    <row r="104" spans="1:9" ht="13.5" customHeight="1" x14ac:dyDescent="0.2">
      <c r="A104" s="38"/>
      <c r="B104" s="20" t="str">
        <f>IF(A104="","",VLOOKUP(A104,AAV!$B$3:$D$502,3,0))</f>
        <v/>
      </c>
      <c r="C104" s="16" t="str">
        <f t="shared" si="5"/>
        <v/>
      </c>
      <c r="D104" s="20" t="str">
        <f t="shared" si="9"/>
        <v/>
      </c>
      <c r="E104" s="16" t="str">
        <f t="shared" si="6"/>
        <v/>
      </c>
      <c r="F104" s="16" t="str">
        <f t="shared" si="7"/>
        <v/>
      </c>
      <c r="G104" s="16" t="str">
        <f t="shared" si="8"/>
        <v/>
      </c>
      <c r="H104" s="16"/>
      <c r="I104" s="16"/>
    </row>
    <row r="105" spans="1:9" ht="13.5" customHeight="1" x14ac:dyDescent="0.2">
      <c r="A105" s="38"/>
      <c r="B105" s="20" t="str">
        <f>IF(A105="","",VLOOKUP(A105,AAV!$B$3:$D$502,3,0))</f>
        <v/>
      </c>
      <c r="C105" s="16" t="str">
        <f t="shared" si="5"/>
        <v/>
      </c>
      <c r="D105" s="20" t="str">
        <f t="shared" si="9"/>
        <v/>
      </c>
      <c r="E105" s="16" t="str">
        <f t="shared" si="6"/>
        <v/>
      </c>
      <c r="F105" s="16" t="str">
        <f t="shared" si="7"/>
        <v/>
      </c>
      <c r="G105" s="16" t="str">
        <f t="shared" si="8"/>
        <v/>
      </c>
      <c r="H105" s="16"/>
      <c r="I105" s="16"/>
    </row>
    <row r="106" spans="1:9" ht="13.5" customHeight="1" x14ac:dyDescent="0.2">
      <c r="A106" s="38"/>
      <c r="B106" s="20" t="str">
        <f>IF(A106="","",VLOOKUP(A106,AAV!$B$3:$D$502,3,0))</f>
        <v/>
      </c>
      <c r="C106" s="16" t="str">
        <f t="shared" si="5"/>
        <v/>
      </c>
      <c r="D106" s="20" t="str">
        <f t="shared" si="9"/>
        <v/>
      </c>
      <c r="E106" s="16" t="str">
        <f t="shared" si="6"/>
        <v/>
      </c>
      <c r="F106" s="16" t="str">
        <f t="shared" si="7"/>
        <v/>
      </c>
      <c r="G106" s="16" t="str">
        <f t="shared" si="8"/>
        <v/>
      </c>
      <c r="H106" s="16"/>
      <c r="I106" s="16"/>
    </row>
    <row r="107" spans="1:9" ht="13.5" customHeight="1" x14ac:dyDescent="0.2">
      <c r="A107" s="38"/>
      <c r="B107" s="20" t="str">
        <f>IF(A107="","",VLOOKUP(A107,AAV!$B$3:$D$502,3,0))</f>
        <v/>
      </c>
      <c r="C107" s="16" t="str">
        <f t="shared" si="5"/>
        <v/>
      </c>
      <c r="D107" s="20" t="str">
        <f t="shared" si="9"/>
        <v/>
      </c>
      <c r="E107" s="16" t="str">
        <f t="shared" si="6"/>
        <v/>
      </c>
      <c r="F107" s="16" t="str">
        <f t="shared" si="7"/>
        <v/>
      </c>
      <c r="G107" s="16" t="str">
        <f t="shared" si="8"/>
        <v/>
      </c>
      <c r="H107" s="16"/>
      <c r="I107" s="16"/>
    </row>
    <row r="108" spans="1:9" ht="13.5" customHeight="1" x14ac:dyDescent="0.2">
      <c r="A108" s="38"/>
      <c r="B108" s="20" t="str">
        <f>IF(A108="","",VLOOKUP(A108,AAV!$B$3:$D$502,3,0))</f>
        <v/>
      </c>
      <c r="C108" s="16" t="str">
        <f t="shared" si="5"/>
        <v/>
      </c>
      <c r="D108" s="20" t="str">
        <f t="shared" si="9"/>
        <v/>
      </c>
      <c r="E108" s="16" t="str">
        <f t="shared" si="6"/>
        <v/>
      </c>
      <c r="F108" s="16" t="str">
        <f t="shared" si="7"/>
        <v/>
      </c>
      <c r="G108" s="16" t="str">
        <f t="shared" si="8"/>
        <v/>
      </c>
      <c r="H108" s="16"/>
      <c r="I108" s="16"/>
    </row>
    <row r="109" spans="1:9" ht="13.5" customHeight="1" x14ac:dyDescent="0.2">
      <c r="A109" s="38"/>
      <c r="B109" s="20" t="str">
        <f>IF(A109="","",VLOOKUP(A109,AAV!$B$3:$D$502,3,0))</f>
        <v/>
      </c>
      <c r="C109" s="16" t="str">
        <f t="shared" si="5"/>
        <v/>
      </c>
      <c r="D109" s="20" t="str">
        <f t="shared" si="9"/>
        <v/>
      </c>
      <c r="E109" s="16" t="str">
        <f t="shared" si="6"/>
        <v/>
      </c>
      <c r="F109" s="16" t="str">
        <f t="shared" si="7"/>
        <v/>
      </c>
      <c r="G109" s="16" t="str">
        <f t="shared" si="8"/>
        <v/>
      </c>
      <c r="H109" s="16"/>
      <c r="I109" s="16"/>
    </row>
    <row r="110" spans="1:9" ht="13.5" customHeight="1" x14ac:dyDescent="0.2">
      <c r="A110" s="38"/>
      <c r="B110" s="20" t="str">
        <f>IF(A110="","",VLOOKUP(A110,AAV!$B$3:$D$502,3,0))</f>
        <v/>
      </c>
      <c r="C110" s="16" t="str">
        <f t="shared" si="5"/>
        <v/>
      </c>
      <c r="D110" s="20" t="str">
        <f t="shared" si="9"/>
        <v/>
      </c>
      <c r="E110" s="16" t="str">
        <f t="shared" si="6"/>
        <v/>
      </c>
      <c r="F110" s="16" t="str">
        <f t="shared" si="7"/>
        <v/>
      </c>
      <c r="G110" s="16" t="str">
        <f t="shared" si="8"/>
        <v/>
      </c>
      <c r="H110" s="16"/>
      <c r="I110" s="16"/>
    </row>
    <row r="111" spans="1:9" ht="13.5" customHeight="1" x14ac:dyDescent="0.2">
      <c r="A111" s="38"/>
      <c r="B111" s="20" t="str">
        <f>IF(A111="","",VLOOKUP(A111,AAV!$B$3:$D$502,3,0))</f>
        <v/>
      </c>
      <c r="C111" s="16" t="str">
        <f t="shared" si="5"/>
        <v/>
      </c>
      <c r="D111" s="20" t="str">
        <f t="shared" si="9"/>
        <v/>
      </c>
      <c r="E111" s="16" t="str">
        <f t="shared" si="6"/>
        <v/>
      </c>
      <c r="F111" s="16" t="str">
        <f t="shared" si="7"/>
        <v/>
      </c>
      <c r="G111" s="16" t="str">
        <f t="shared" si="8"/>
        <v/>
      </c>
      <c r="H111" s="16"/>
      <c r="I111" s="16"/>
    </row>
    <row r="112" spans="1:9" ht="13.5" customHeight="1" x14ac:dyDescent="0.2">
      <c r="A112" s="38"/>
      <c r="B112" s="20" t="str">
        <f>IF(A112="","",VLOOKUP(A112,AAV!$B$3:$D$502,3,0))</f>
        <v/>
      </c>
      <c r="C112" s="16" t="str">
        <f t="shared" si="5"/>
        <v/>
      </c>
      <c r="D112" s="20" t="str">
        <f t="shared" si="9"/>
        <v/>
      </c>
      <c r="E112" s="16" t="str">
        <f t="shared" si="6"/>
        <v/>
      </c>
      <c r="F112" s="16" t="str">
        <f t="shared" si="7"/>
        <v/>
      </c>
      <c r="G112" s="16" t="str">
        <f t="shared" si="8"/>
        <v/>
      </c>
      <c r="H112" s="16"/>
      <c r="I112" s="16"/>
    </row>
    <row r="113" spans="1:9" ht="13.5" customHeight="1" x14ac:dyDescent="0.2">
      <c r="A113" s="38"/>
      <c r="B113" s="20" t="str">
        <f>IF(A113="","",VLOOKUP(A113,AAV!$B$3:$D$502,3,0))</f>
        <v/>
      </c>
      <c r="C113" s="16" t="str">
        <f t="shared" si="5"/>
        <v/>
      </c>
      <c r="D113" s="20" t="str">
        <f t="shared" si="9"/>
        <v/>
      </c>
      <c r="E113" s="16" t="str">
        <f t="shared" si="6"/>
        <v/>
      </c>
      <c r="F113" s="16" t="str">
        <f t="shared" si="7"/>
        <v/>
      </c>
      <c r="G113" s="16" t="str">
        <f t="shared" si="8"/>
        <v/>
      </c>
      <c r="H113" s="16"/>
      <c r="I113" s="16"/>
    </row>
    <row r="114" spans="1:9" ht="13.5" customHeight="1" x14ac:dyDescent="0.2">
      <c r="A114" s="38"/>
      <c r="B114" s="20" t="str">
        <f>IF(A114="","",VLOOKUP(A114,AAV!$B$3:$D$502,3,0))</f>
        <v/>
      </c>
      <c r="C114" s="16" t="str">
        <f t="shared" si="5"/>
        <v/>
      </c>
      <c r="D114" s="20" t="str">
        <f t="shared" si="9"/>
        <v/>
      </c>
      <c r="E114" s="16" t="str">
        <f t="shared" si="6"/>
        <v/>
      </c>
      <c r="F114" s="16" t="str">
        <f t="shared" si="7"/>
        <v/>
      </c>
      <c r="G114" s="16" t="str">
        <f t="shared" si="8"/>
        <v/>
      </c>
      <c r="H114" s="16"/>
      <c r="I114" s="16"/>
    </row>
    <row r="115" spans="1:9" ht="13.5" customHeight="1" x14ac:dyDescent="0.2">
      <c r="A115" s="38"/>
      <c r="B115" s="20" t="str">
        <f>IF(A115="","",VLOOKUP(A115,AAV!$B$3:$D$502,3,0))</f>
        <v/>
      </c>
      <c r="C115" s="16" t="str">
        <f t="shared" si="5"/>
        <v/>
      </c>
      <c r="D115" s="20" t="str">
        <f t="shared" si="9"/>
        <v/>
      </c>
      <c r="E115" s="16" t="str">
        <f t="shared" si="6"/>
        <v/>
      </c>
      <c r="F115" s="16" t="str">
        <f t="shared" si="7"/>
        <v/>
      </c>
      <c r="G115" s="16" t="str">
        <f t="shared" si="8"/>
        <v/>
      </c>
      <c r="H115" s="16"/>
      <c r="I115" s="16"/>
    </row>
    <row r="116" spans="1:9" ht="13.5" customHeight="1" x14ac:dyDescent="0.2">
      <c r="A116" s="38"/>
      <c r="B116" s="20" t="str">
        <f>IF(A116="","",VLOOKUP(A116,AAV!$B$3:$D$502,3,0))</f>
        <v/>
      </c>
      <c r="C116" s="16" t="str">
        <f t="shared" si="5"/>
        <v/>
      </c>
      <c r="D116" s="20" t="str">
        <f t="shared" si="9"/>
        <v/>
      </c>
      <c r="E116" s="16" t="str">
        <f t="shared" si="6"/>
        <v/>
      </c>
      <c r="F116" s="16" t="str">
        <f t="shared" si="7"/>
        <v/>
      </c>
      <c r="G116" s="16" t="str">
        <f t="shared" si="8"/>
        <v/>
      </c>
      <c r="H116" s="16"/>
      <c r="I116" s="16"/>
    </row>
    <row r="117" spans="1:9" ht="13.5" customHeight="1" x14ac:dyDescent="0.2">
      <c r="A117" s="38"/>
      <c r="B117" s="20" t="str">
        <f>IF(A117="","",VLOOKUP(A117,AAV!$B$3:$D$502,3,0))</f>
        <v/>
      </c>
      <c r="C117" s="16" t="str">
        <f t="shared" si="5"/>
        <v/>
      </c>
      <c r="D117" s="20" t="str">
        <f t="shared" si="9"/>
        <v/>
      </c>
      <c r="E117" s="16" t="str">
        <f t="shared" si="6"/>
        <v/>
      </c>
      <c r="F117" s="16" t="str">
        <f t="shared" si="7"/>
        <v/>
      </c>
      <c r="G117" s="16" t="str">
        <f t="shared" si="8"/>
        <v/>
      </c>
      <c r="H117" s="16"/>
      <c r="I117" s="16"/>
    </row>
    <row r="118" spans="1:9" ht="13.5" customHeight="1" x14ac:dyDescent="0.2">
      <c r="A118" s="38"/>
      <c r="B118" s="20" t="str">
        <f>IF(A118="","",VLOOKUP(A118,AAV!$B$3:$D$502,3,0))</f>
        <v/>
      </c>
      <c r="C118" s="16" t="str">
        <f t="shared" si="5"/>
        <v/>
      </c>
      <c r="D118" s="20" t="str">
        <f t="shared" si="9"/>
        <v/>
      </c>
      <c r="E118" s="16" t="str">
        <f t="shared" si="6"/>
        <v/>
      </c>
      <c r="F118" s="16" t="str">
        <f t="shared" si="7"/>
        <v/>
      </c>
      <c r="G118" s="16" t="str">
        <f t="shared" si="8"/>
        <v/>
      </c>
      <c r="H118" s="16"/>
      <c r="I118" s="16"/>
    </row>
    <row r="119" spans="1:9" ht="13.5" customHeight="1" x14ac:dyDescent="0.2">
      <c r="A119" s="38"/>
      <c r="B119" s="20" t="str">
        <f>IF(A119="","",VLOOKUP(A119,AAV!$B$3:$D$502,3,0))</f>
        <v/>
      </c>
      <c r="C119" s="16" t="str">
        <f t="shared" si="5"/>
        <v/>
      </c>
      <c r="D119" s="20" t="str">
        <f t="shared" si="9"/>
        <v/>
      </c>
      <c r="E119" s="16" t="str">
        <f t="shared" si="6"/>
        <v/>
      </c>
      <c r="F119" s="16" t="str">
        <f t="shared" si="7"/>
        <v/>
      </c>
      <c r="G119" s="16" t="str">
        <f t="shared" si="8"/>
        <v/>
      </c>
      <c r="H119" s="16"/>
      <c r="I119" s="16"/>
    </row>
    <row r="120" spans="1:9" ht="13.5" customHeight="1" x14ac:dyDescent="0.2">
      <c r="A120" s="38"/>
      <c r="B120" s="20" t="str">
        <f>IF(A120="","",VLOOKUP(A120,AAV!$B$3:$D$502,3,0))</f>
        <v/>
      </c>
      <c r="C120" s="16" t="str">
        <f t="shared" si="5"/>
        <v/>
      </c>
      <c r="D120" s="20" t="str">
        <f t="shared" si="9"/>
        <v/>
      </c>
      <c r="E120" s="16" t="str">
        <f t="shared" si="6"/>
        <v/>
      </c>
      <c r="F120" s="16" t="str">
        <f t="shared" si="7"/>
        <v/>
      </c>
      <c r="G120" s="16" t="str">
        <f t="shared" si="8"/>
        <v/>
      </c>
      <c r="H120" s="16"/>
      <c r="I120" s="16"/>
    </row>
    <row r="121" spans="1:9" ht="13.5" customHeight="1" x14ac:dyDescent="0.2">
      <c r="A121" s="38"/>
      <c r="B121" s="20" t="str">
        <f>IF(A121="","",VLOOKUP(A121,AAV!$B$3:$D$502,3,0))</f>
        <v/>
      </c>
      <c r="C121" s="16" t="str">
        <f t="shared" si="5"/>
        <v/>
      </c>
      <c r="D121" s="20" t="str">
        <f t="shared" si="9"/>
        <v/>
      </c>
      <c r="E121" s="16" t="str">
        <f t="shared" si="6"/>
        <v/>
      </c>
      <c r="F121" s="16" t="str">
        <f t="shared" si="7"/>
        <v/>
      </c>
      <c r="G121" s="16" t="str">
        <f t="shared" si="8"/>
        <v/>
      </c>
      <c r="H121" s="16"/>
      <c r="I121" s="16"/>
    </row>
    <row r="122" spans="1:9" ht="13.5" customHeight="1" x14ac:dyDescent="0.2">
      <c r="A122" s="38"/>
      <c r="B122" s="20" t="str">
        <f>IF(A122="","",VLOOKUP(A122,AAV!$B$3:$D$502,3,0))</f>
        <v/>
      </c>
      <c r="C122" s="16" t="str">
        <f t="shared" si="5"/>
        <v/>
      </c>
      <c r="D122" s="20" t="str">
        <f t="shared" si="9"/>
        <v/>
      </c>
      <c r="E122" s="16" t="str">
        <f t="shared" si="6"/>
        <v/>
      </c>
      <c r="F122" s="16" t="str">
        <f t="shared" si="7"/>
        <v/>
      </c>
      <c r="G122" s="16" t="str">
        <f t="shared" si="8"/>
        <v/>
      </c>
      <c r="H122" s="16"/>
      <c r="I122" s="16"/>
    </row>
    <row r="123" spans="1:9" ht="13.5" customHeight="1" x14ac:dyDescent="0.2">
      <c r="A123" s="38"/>
      <c r="B123" s="20" t="str">
        <f>IF(A123="","",VLOOKUP(A123,AAV!$B$3:$D$502,3,0))</f>
        <v/>
      </c>
      <c r="C123" s="16" t="str">
        <f t="shared" si="5"/>
        <v/>
      </c>
      <c r="D123" s="20" t="str">
        <f t="shared" si="9"/>
        <v/>
      </c>
      <c r="E123" s="16" t="str">
        <f t="shared" si="6"/>
        <v/>
      </c>
      <c r="F123" s="16" t="str">
        <f t="shared" si="7"/>
        <v/>
      </c>
      <c r="G123" s="16" t="str">
        <f t="shared" si="8"/>
        <v/>
      </c>
      <c r="H123" s="16"/>
      <c r="I123" s="16"/>
    </row>
    <row r="124" spans="1:9" ht="13.5" customHeight="1" x14ac:dyDescent="0.2">
      <c r="A124" s="38"/>
      <c r="B124" s="20" t="str">
        <f>IF(A124="","",VLOOKUP(A124,AAV!$B$3:$D$502,3,0))</f>
        <v/>
      </c>
      <c r="C124" s="16" t="str">
        <f t="shared" si="5"/>
        <v/>
      </c>
      <c r="D124" s="20" t="str">
        <f t="shared" si="9"/>
        <v/>
      </c>
      <c r="E124" s="16" t="str">
        <f t="shared" si="6"/>
        <v/>
      </c>
      <c r="F124" s="16" t="str">
        <f t="shared" si="7"/>
        <v/>
      </c>
      <c r="G124" s="16" t="str">
        <f t="shared" si="8"/>
        <v/>
      </c>
      <c r="H124" s="16"/>
      <c r="I124" s="16"/>
    </row>
    <row r="125" spans="1:9" ht="13.5" customHeight="1" x14ac:dyDescent="0.2">
      <c r="A125" s="38"/>
      <c r="B125" s="20" t="str">
        <f>IF(A125="","",VLOOKUP(A125,AAV!$B$3:$D$502,3,0))</f>
        <v/>
      </c>
      <c r="C125" s="16" t="str">
        <f t="shared" si="5"/>
        <v/>
      </c>
      <c r="D125" s="20" t="str">
        <f t="shared" si="9"/>
        <v/>
      </c>
      <c r="E125" s="16" t="str">
        <f t="shared" si="6"/>
        <v/>
      </c>
      <c r="F125" s="16" t="str">
        <f t="shared" si="7"/>
        <v/>
      </c>
      <c r="G125" s="16" t="str">
        <f t="shared" si="8"/>
        <v/>
      </c>
      <c r="H125" s="16"/>
      <c r="I125" s="16"/>
    </row>
    <row r="126" spans="1:9" ht="13.5" customHeight="1" x14ac:dyDescent="0.2">
      <c r="A126" s="38"/>
      <c r="B126" s="20" t="str">
        <f>IF(A126="","",VLOOKUP(A126,AAV!$B$3:$D$502,3,0))</f>
        <v/>
      </c>
      <c r="C126" s="16" t="str">
        <f t="shared" si="5"/>
        <v/>
      </c>
      <c r="D126" s="20" t="str">
        <f t="shared" si="9"/>
        <v/>
      </c>
      <c r="E126" s="16" t="str">
        <f t="shared" si="6"/>
        <v/>
      </c>
      <c r="F126" s="16" t="str">
        <f t="shared" si="7"/>
        <v/>
      </c>
      <c r="G126" s="16" t="str">
        <f t="shared" si="8"/>
        <v/>
      </c>
      <c r="H126" s="16"/>
      <c r="I126" s="16"/>
    </row>
    <row r="127" spans="1:9" ht="13.5" customHeight="1" x14ac:dyDescent="0.2">
      <c r="A127" s="38"/>
      <c r="B127" s="20" t="str">
        <f>IF(A127="","",VLOOKUP(A127,AAV!$B$3:$D$502,3,0))</f>
        <v/>
      </c>
      <c r="C127" s="16" t="str">
        <f t="shared" si="5"/>
        <v/>
      </c>
      <c r="D127" s="20" t="str">
        <f t="shared" si="9"/>
        <v/>
      </c>
      <c r="E127" s="16" t="str">
        <f t="shared" si="6"/>
        <v/>
      </c>
      <c r="F127" s="16" t="str">
        <f t="shared" si="7"/>
        <v/>
      </c>
      <c r="G127" s="16" t="str">
        <f t="shared" si="8"/>
        <v/>
      </c>
      <c r="H127" s="16"/>
      <c r="I127" s="16"/>
    </row>
    <row r="128" spans="1:9" ht="13.5" customHeight="1" x14ac:dyDescent="0.2">
      <c r="A128" s="38"/>
      <c r="B128" s="20" t="str">
        <f>IF(A128="","",VLOOKUP(A128,AAV!$B$3:$D$502,3,0))</f>
        <v/>
      </c>
      <c r="C128" s="16" t="str">
        <f t="shared" si="5"/>
        <v/>
      </c>
      <c r="D128" s="20" t="str">
        <f t="shared" si="9"/>
        <v/>
      </c>
      <c r="E128" s="16" t="str">
        <f t="shared" si="6"/>
        <v/>
      </c>
      <c r="F128" s="16" t="str">
        <f t="shared" si="7"/>
        <v/>
      </c>
      <c r="G128" s="16" t="str">
        <f t="shared" si="8"/>
        <v/>
      </c>
      <c r="H128" s="16"/>
      <c r="I128" s="16"/>
    </row>
    <row r="129" spans="1:9" ht="13.5" customHeight="1" x14ac:dyDescent="0.2">
      <c r="A129" s="38"/>
      <c r="B129" s="20" t="str">
        <f>IF(A129="","",VLOOKUP(A129,AAV!$B$3:$D$502,3,0))</f>
        <v/>
      </c>
      <c r="C129" s="16" t="str">
        <f t="shared" si="5"/>
        <v/>
      </c>
      <c r="D129" s="20" t="str">
        <f t="shared" si="9"/>
        <v/>
      </c>
      <c r="E129" s="16" t="str">
        <f t="shared" si="6"/>
        <v/>
      </c>
      <c r="F129" s="16" t="str">
        <f t="shared" si="7"/>
        <v/>
      </c>
      <c r="G129" s="16" t="str">
        <f t="shared" si="8"/>
        <v/>
      </c>
      <c r="H129" s="16"/>
      <c r="I129" s="16"/>
    </row>
    <row r="130" spans="1:9" ht="13.5" customHeight="1" x14ac:dyDescent="0.2">
      <c r="A130" s="38"/>
      <c r="B130" s="20" t="str">
        <f>IF(A130="","",VLOOKUP(A130,AAV!$B$3:$D$502,3,0))</f>
        <v/>
      </c>
      <c r="C130" s="16" t="str">
        <f t="shared" si="5"/>
        <v/>
      </c>
      <c r="D130" s="20" t="str">
        <f t="shared" si="9"/>
        <v/>
      </c>
      <c r="E130" s="16" t="str">
        <f t="shared" si="6"/>
        <v/>
      </c>
      <c r="F130" s="16" t="str">
        <f t="shared" si="7"/>
        <v/>
      </c>
      <c r="G130" s="16" t="str">
        <f t="shared" si="8"/>
        <v/>
      </c>
      <c r="H130" s="16"/>
      <c r="I130" s="16"/>
    </row>
    <row r="131" spans="1:9" ht="13.5" customHeight="1" x14ac:dyDescent="0.2">
      <c r="A131" s="38"/>
      <c r="B131" s="20" t="str">
        <f>IF(A131="","",VLOOKUP(A131,AAV!$B$3:$D$502,3,0))</f>
        <v/>
      </c>
      <c r="C131" s="16" t="str">
        <f t="shared" ref="C131:C194" si="10">IF(A131="","",SMALL($B$2:$B$501,D131))</f>
        <v/>
      </c>
      <c r="D131" s="20" t="str">
        <f t="shared" si="9"/>
        <v/>
      </c>
      <c r="E131" s="16" t="str">
        <f t="shared" ref="E131:E194" si="11">IF(A131="","",D131/$H$2)</f>
        <v/>
      </c>
      <c r="F131" s="16" t="str">
        <f t="shared" ref="F131:F194" si="12">IF(A131="","",_xlfn.NORM.DIST(C131,$H$3,$H$4,1))</f>
        <v/>
      </c>
      <c r="G131" s="16" t="str">
        <f t="shared" ref="G131:G194" si="13">IF(A131="","",ABS(E131-F131))</f>
        <v/>
      </c>
      <c r="H131" s="16"/>
      <c r="I131" s="16"/>
    </row>
    <row r="132" spans="1:9" ht="13.5" customHeight="1" x14ac:dyDescent="0.2">
      <c r="A132" s="38"/>
      <c r="B132" s="20" t="str">
        <f>IF(A132="","",VLOOKUP(A132,AAV!$B$3:$D$502,3,0))</f>
        <v/>
      </c>
      <c r="C132" s="16" t="str">
        <f t="shared" si="10"/>
        <v/>
      </c>
      <c r="D132" s="20" t="str">
        <f t="shared" ref="D132:D195" si="14">IF(A132="","",D131+1)</f>
        <v/>
      </c>
      <c r="E132" s="16" t="str">
        <f t="shared" si="11"/>
        <v/>
      </c>
      <c r="F132" s="16" t="str">
        <f t="shared" si="12"/>
        <v/>
      </c>
      <c r="G132" s="16" t="str">
        <f t="shared" si="13"/>
        <v/>
      </c>
      <c r="H132" s="16"/>
      <c r="I132" s="16"/>
    </row>
    <row r="133" spans="1:9" ht="13.5" customHeight="1" x14ac:dyDescent="0.2">
      <c r="A133" s="38"/>
      <c r="B133" s="20" t="str">
        <f>IF(A133="","",VLOOKUP(A133,AAV!$B$3:$D$502,3,0))</f>
        <v/>
      </c>
      <c r="C133" s="16" t="str">
        <f t="shared" si="10"/>
        <v/>
      </c>
      <c r="D133" s="20" t="str">
        <f t="shared" si="14"/>
        <v/>
      </c>
      <c r="E133" s="16" t="str">
        <f t="shared" si="11"/>
        <v/>
      </c>
      <c r="F133" s="16" t="str">
        <f t="shared" si="12"/>
        <v/>
      </c>
      <c r="G133" s="16" t="str">
        <f t="shared" si="13"/>
        <v/>
      </c>
      <c r="H133" s="16"/>
      <c r="I133" s="16"/>
    </row>
    <row r="134" spans="1:9" ht="13.5" customHeight="1" x14ac:dyDescent="0.2">
      <c r="A134" s="38"/>
      <c r="B134" s="20" t="str">
        <f>IF(A134="","",VLOOKUP(A134,AAV!$B$3:$D$502,3,0))</f>
        <v/>
      </c>
      <c r="C134" s="16" t="str">
        <f t="shared" si="10"/>
        <v/>
      </c>
      <c r="D134" s="20" t="str">
        <f t="shared" si="14"/>
        <v/>
      </c>
      <c r="E134" s="16" t="str">
        <f t="shared" si="11"/>
        <v/>
      </c>
      <c r="F134" s="16" t="str">
        <f t="shared" si="12"/>
        <v/>
      </c>
      <c r="G134" s="16" t="str">
        <f t="shared" si="13"/>
        <v/>
      </c>
      <c r="H134" s="16"/>
      <c r="I134" s="16"/>
    </row>
    <row r="135" spans="1:9" ht="13.5" customHeight="1" x14ac:dyDescent="0.2">
      <c r="A135" s="38"/>
      <c r="B135" s="20" t="str">
        <f>IF(A135="","",VLOOKUP(A135,AAV!$B$3:$D$502,3,0))</f>
        <v/>
      </c>
      <c r="C135" s="16" t="str">
        <f t="shared" si="10"/>
        <v/>
      </c>
      <c r="D135" s="20" t="str">
        <f t="shared" si="14"/>
        <v/>
      </c>
      <c r="E135" s="16" t="str">
        <f t="shared" si="11"/>
        <v/>
      </c>
      <c r="F135" s="16" t="str">
        <f t="shared" si="12"/>
        <v/>
      </c>
      <c r="G135" s="16" t="str">
        <f t="shared" si="13"/>
        <v/>
      </c>
      <c r="H135" s="16"/>
      <c r="I135" s="16"/>
    </row>
    <row r="136" spans="1:9" ht="13.5" customHeight="1" x14ac:dyDescent="0.2">
      <c r="A136" s="38"/>
      <c r="B136" s="20" t="str">
        <f>IF(A136="","",VLOOKUP(A136,AAV!$B$3:$D$502,3,0))</f>
        <v/>
      </c>
      <c r="C136" s="16" t="str">
        <f t="shared" si="10"/>
        <v/>
      </c>
      <c r="D136" s="20" t="str">
        <f t="shared" si="14"/>
        <v/>
      </c>
      <c r="E136" s="16" t="str">
        <f t="shared" si="11"/>
        <v/>
      </c>
      <c r="F136" s="16" t="str">
        <f t="shared" si="12"/>
        <v/>
      </c>
      <c r="G136" s="16" t="str">
        <f t="shared" si="13"/>
        <v/>
      </c>
      <c r="H136" s="16"/>
      <c r="I136" s="16"/>
    </row>
    <row r="137" spans="1:9" ht="13.5" customHeight="1" x14ac:dyDescent="0.2">
      <c r="A137" s="38"/>
      <c r="B137" s="20" t="str">
        <f>IF(A137="","",VLOOKUP(A137,AAV!$B$3:$D$502,3,0))</f>
        <v/>
      </c>
      <c r="C137" s="16" t="str">
        <f t="shared" si="10"/>
        <v/>
      </c>
      <c r="D137" s="20" t="str">
        <f t="shared" si="14"/>
        <v/>
      </c>
      <c r="E137" s="16" t="str">
        <f t="shared" si="11"/>
        <v/>
      </c>
      <c r="F137" s="16" t="str">
        <f t="shared" si="12"/>
        <v/>
      </c>
      <c r="G137" s="16" t="str">
        <f t="shared" si="13"/>
        <v/>
      </c>
      <c r="H137" s="16"/>
      <c r="I137" s="16"/>
    </row>
    <row r="138" spans="1:9" ht="13.5" customHeight="1" x14ac:dyDescent="0.2">
      <c r="A138" s="38"/>
      <c r="B138" s="20" t="str">
        <f>IF(A138="","",VLOOKUP(A138,AAV!$B$3:$D$502,3,0))</f>
        <v/>
      </c>
      <c r="C138" s="16" t="str">
        <f t="shared" si="10"/>
        <v/>
      </c>
      <c r="D138" s="20" t="str">
        <f t="shared" si="14"/>
        <v/>
      </c>
      <c r="E138" s="16" t="str">
        <f t="shared" si="11"/>
        <v/>
      </c>
      <c r="F138" s="16" t="str">
        <f t="shared" si="12"/>
        <v/>
      </c>
      <c r="G138" s="16" t="str">
        <f t="shared" si="13"/>
        <v/>
      </c>
      <c r="H138" s="16"/>
      <c r="I138" s="16"/>
    </row>
    <row r="139" spans="1:9" ht="13.5" customHeight="1" x14ac:dyDescent="0.2">
      <c r="A139" s="38"/>
      <c r="B139" s="20" t="str">
        <f>IF(A139="","",VLOOKUP(A139,AAV!$B$3:$D$502,3,0))</f>
        <v/>
      </c>
      <c r="C139" s="16" t="str">
        <f t="shared" si="10"/>
        <v/>
      </c>
      <c r="D139" s="20" t="str">
        <f t="shared" si="14"/>
        <v/>
      </c>
      <c r="E139" s="16" t="str">
        <f t="shared" si="11"/>
        <v/>
      </c>
      <c r="F139" s="16" t="str">
        <f t="shared" si="12"/>
        <v/>
      </c>
      <c r="G139" s="16" t="str">
        <f t="shared" si="13"/>
        <v/>
      </c>
      <c r="H139" s="16"/>
      <c r="I139" s="16"/>
    </row>
    <row r="140" spans="1:9" ht="13.5" customHeight="1" x14ac:dyDescent="0.2">
      <c r="A140" s="38"/>
      <c r="B140" s="20" t="str">
        <f>IF(A140="","",VLOOKUP(A140,AAV!$B$3:$D$502,3,0))</f>
        <v/>
      </c>
      <c r="C140" s="16" t="str">
        <f t="shared" si="10"/>
        <v/>
      </c>
      <c r="D140" s="20" t="str">
        <f t="shared" si="14"/>
        <v/>
      </c>
      <c r="E140" s="16" t="str">
        <f t="shared" si="11"/>
        <v/>
      </c>
      <c r="F140" s="16" t="str">
        <f t="shared" si="12"/>
        <v/>
      </c>
      <c r="G140" s="16" t="str">
        <f t="shared" si="13"/>
        <v/>
      </c>
      <c r="H140" s="16"/>
      <c r="I140" s="16"/>
    </row>
    <row r="141" spans="1:9" ht="13.5" customHeight="1" x14ac:dyDescent="0.2">
      <c r="A141" s="38"/>
      <c r="B141" s="20" t="str">
        <f>IF(A141="","",VLOOKUP(A141,AAV!$B$3:$D$502,3,0))</f>
        <v/>
      </c>
      <c r="C141" s="16" t="str">
        <f t="shared" si="10"/>
        <v/>
      </c>
      <c r="D141" s="20" t="str">
        <f t="shared" si="14"/>
        <v/>
      </c>
      <c r="E141" s="16" t="str">
        <f t="shared" si="11"/>
        <v/>
      </c>
      <c r="F141" s="16" t="str">
        <f t="shared" si="12"/>
        <v/>
      </c>
      <c r="G141" s="16" t="str">
        <f t="shared" si="13"/>
        <v/>
      </c>
      <c r="H141" s="16"/>
      <c r="I141" s="16"/>
    </row>
    <row r="142" spans="1:9" ht="13.5" customHeight="1" x14ac:dyDescent="0.2">
      <c r="A142" s="38"/>
      <c r="B142" s="20" t="str">
        <f>IF(A142="","",VLOOKUP(A142,AAV!$B$3:$D$502,3,0))</f>
        <v/>
      </c>
      <c r="C142" s="16" t="str">
        <f t="shared" si="10"/>
        <v/>
      </c>
      <c r="D142" s="20" t="str">
        <f t="shared" si="14"/>
        <v/>
      </c>
      <c r="E142" s="16" t="str">
        <f t="shared" si="11"/>
        <v/>
      </c>
      <c r="F142" s="16" t="str">
        <f t="shared" si="12"/>
        <v/>
      </c>
      <c r="G142" s="16" t="str">
        <f t="shared" si="13"/>
        <v/>
      </c>
      <c r="H142" s="16"/>
      <c r="I142" s="16"/>
    </row>
    <row r="143" spans="1:9" ht="13.5" customHeight="1" x14ac:dyDescent="0.2">
      <c r="A143" s="38"/>
      <c r="B143" s="20" t="str">
        <f>IF(A143="","",VLOOKUP(A143,AAV!$B$3:$D$502,3,0))</f>
        <v/>
      </c>
      <c r="C143" s="16" t="str">
        <f t="shared" si="10"/>
        <v/>
      </c>
      <c r="D143" s="20" t="str">
        <f t="shared" si="14"/>
        <v/>
      </c>
      <c r="E143" s="16" t="str">
        <f t="shared" si="11"/>
        <v/>
      </c>
      <c r="F143" s="16" t="str">
        <f t="shared" si="12"/>
        <v/>
      </c>
      <c r="G143" s="16" t="str">
        <f t="shared" si="13"/>
        <v/>
      </c>
      <c r="H143" s="16"/>
      <c r="I143" s="16"/>
    </row>
    <row r="144" spans="1:9" ht="13.5" customHeight="1" x14ac:dyDescent="0.2">
      <c r="A144" s="38"/>
      <c r="B144" s="20" t="str">
        <f>IF(A144="","",VLOOKUP(A144,AAV!$B$3:$D$502,3,0))</f>
        <v/>
      </c>
      <c r="C144" s="16" t="str">
        <f t="shared" si="10"/>
        <v/>
      </c>
      <c r="D144" s="20" t="str">
        <f t="shared" si="14"/>
        <v/>
      </c>
      <c r="E144" s="16" t="str">
        <f t="shared" si="11"/>
        <v/>
      </c>
      <c r="F144" s="16" t="str">
        <f t="shared" si="12"/>
        <v/>
      </c>
      <c r="G144" s="16" t="str">
        <f t="shared" si="13"/>
        <v/>
      </c>
      <c r="H144" s="16"/>
      <c r="I144" s="16"/>
    </row>
    <row r="145" spans="1:9" ht="13.5" customHeight="1" x14ac:dyDescent="0.2">
      <c r="A145" s="38"/>
      <c r="B145" s="20" t="str">
        <f>IF(A145="","",VLOOKUP(A145,AAV!$B$3:$D$502,3,0))</f>
        <v/>
      </c>
      <c r="C145" s="16" t="str">
        <f t="shared" si="10"/>
        <v/>
      </c>
      <c r="D145" s="20" t="str">
        <f t="shared" si="14"/>
        <v/>
      </c>
      <c r="E145" s="16" t="str">
        <f t="shared" si="11"/>
        <v/>
      </c>
      <c r="F145" s="16" t="str">
        <f t="shared" si="12"/>
        <v/>
      </c>
      <c r="G145" s="16" t="str">
        <f t="shared" si="13"/>
        <v/>
      </c>
      <c r="H145" s="16"/>
      <c r="I145" s="16"/>
    </row>
    <row r="146" spans="1:9" ht="13.5" customHeight="1" x14ac:dyDescent="0.2">
      <c r="A146" s="38"/>
      <c r="B146" s="20" t="str">
        <f>IF(A146="","",VLOOKUP(A146,AAV!$B$3:$D$502,3,0))</f>
        <v/>
      </c>
      <c r="C146" s="16" t="str">
        <f t="shared" si="10"/>
        <v/>
      </c>
      <c r="D146" s="20" t="str">
        <f t="shared" si="14"/>
        <v/>
      </c>
      <c r="E146" s="16" t="str">
        <f t="shared" si="11"/>
        <v/>
      </c>
      <c r="F146" s="16" t="str">
        <f t="shared" si="12"/>
        <v/>
      </c>
      <c r="G146" s="16" t="str">
        <f t="shared" si="13"/>
        <v/>
      </c>
      <c r="H146" s="16"/>
      <c r="I146" s="16"/>
    </row>
    <row r="147" spans="1:9" ht="13.5" customHeight="1" x14ac:dyDescent="0.2">
      <c r="A147" s="38"/>
      <c r="B147" s="20" t="str">
        <f>IF(A147="","",VLOOKUP(A147,AAV!$B$3:$D$502,3,0))</f>
        <v/>
      </c>
      <c r="C147" s="16" t="str">
        <f t="shared" si="10"/>
        <v/>
      </c>
      <c r="D147" s="20" t="str">
        <f t="shared" si="14"/>
        <v/>
      </c>
      <c r="E147" s="16" t="str">
        <f t="shared" si="11"/>
        <v/>
      </c>
      <c r="F147" s="16" t="str">
        <f t="shared" si="12"/>
        <v/>
      </c>
      <c r="G147" s="16" t="str">
        <f t="shared" si="13"/>
        <v/>
      </c>
      <c r="H147" s="16"/>
      <c r="I147" s="16"/>
    </row>
    <row r="148" spans="1:9" ht="13.5" customHeight="1" x14ac:dyDescent="0.2">
      <c r="A148" s="38"/>
      <c r="B148" s="20" t="str">
        <f>IF(A148="","",VLOOKUP(A148,AAV!$B$3:$D$502,3,0))</f>
        <v/>
      </c>
      <c r="C148" s="16" t="str">
        <f t="shared" si="10"/>
        <v/>
      </c>
      <c r="D148" s="20" t="str">
        <f t="shared" si="14"/>
        <v/>
      </c>
      <c r="E148" s="16" t="str">
        <f t="shared" si="11"/>
        <v/>
      </c>
      <c r="F148" s="16" t="str">
        <f t="shared" si="12"/>
        <v/>
      </c>
      <c r="G148" s="16" t="str">
        <f t="shared" si="13"/>
        <v/>
      </c>
      <c r="H148" s="16"/>
      <c r="I148" s="16"/>
    </row>
    <row r="149" spans="1:9" ht="13.5" customHeight="1" x14ac:dyDescent="0.2">
      <c r="A149" s="38"/>
      <c r="B149" s="20" t="str">
        <f>IF(A149="","",VLOOKUP(A149,AAV!$B$3:$D$502,3,0))</f>
        <v/>
      </c>
      <c r="C149" s="16" t="str">
        <f t="shared" si="10"/>
        <v/>
      </c>
      <c r="D149" s="20" t="str">
        <f t="shared" si="14"/>
        <v/>
      </c>
      <c r="E149" s="16" t="str">
        <f t="shared" si="11"/>
        <v/>
      </c>
      <c r="F149" s="16" t="str">
        <f t="shared" si="12"/>
        <v/>
      </c>
      <c r="G149" s="16" t="str">
        <f t="shared" si="13"/>
        <v/>
      </c>
      <c r="H149" s="16"/>
      <c r="I149" s="16"/>
    </row>
    <row r="150" spans="1:9" ht="13.5" customHeight="1" x14ac:dyDescent="0.2">
      <c r="A150" s="38"/>
      <c r="B150" s="20" t="str">
        <f>IF(A150="","",VLOOKUP(A150,AAV!$B$3:$D$502,3,0))</f>
        <v/>
      </c>
      <c r="C150" s="16" t="str">
        <f t="shared" si="10"/>
        <v/>
      </c>
      <c r="D150" s="20" t="str">
        <f t="shared" si="14"/>
        <v/>
      </c>
      <c r="E150" s="16" t="str">
        <f t="shared" si="11"/>
        <v/>
      </c>
      <c r="F150" s="16" t="str">
        <f t="shared" si="12"/>
        <v/>
      </c>
      <c r="G150" s="16" t="str">
        <f t="shared" si="13"/>
        <v/>
      </c>
      <c r="H150" s="16"/>
      <c r="I150" s="16"/>
    </row>
    <row r="151" spans="1:9" ht="13.5" customHeight="1" x14ac:dyDescent="0.2">
      <c r="A151" s="38"/>
      <c r="B151" s="20" t="str">
        <f>IF(A151="","",VLOOKUP(A151,AAV!$B$3:$D$502,3,0))</f>
        <v/>
      </c>
      <c r="C151" s="16" t="str">
        <f t="shared" si="10"/>
        <v/>
      </c>
      <c r="D151" s="20" t="str">
        <f t="shared" si="14"/>
        <v/>
      </c>
      <c r="E151" s="16" t="str">
        <f t="shared" si="11"/>
        <v/>
      </c>
      <c r="F151" s="16" t="str">
        <f t="shared" si="12"/>
        <v/>
      </c>
      <c r="G151" s="16" t="str">
        <f t="shared" si="13"/>
        <v/>
      </c>
      <c r="H151" s="16"/>
      <c r="I151" s="16"/>
    </row>
    <row r="152" spans="1:9" ht="13.5" customHeight="1" x14ac:dyDescent="0.2">
      <c r="A152" s="38"/>
      <c r="B152" s="20" t="str">
        <f>IF(A152="","",VLOOKUP(A152,AAV!$B$3:$D$502,3,0))</f>
        <v/>
      </c>
      <c r="C152" s="16" t="str">
        <f t="shared" si="10"/>
        <v/>
      </c>
      <c r="D152" s="20" t="str">
        <f t="shared" si="14"/>
        <v/>
      </c>
      <c r="E152" s="16" t="str">
        <f t="shared" si="11"/>
        <v/>
      </c>
      <c r="F152" s="16" t="str">
        <f t="shared" si="12"/>
        <v/>
      </c>
      <c r="G152" s="16" t="str">
        <f t="shared" si="13"/>
        <v/>
      </c>
      <c r="H152" s="16"/>
      <c r="I152" s="16"/>
    </row>
    <row r="153" spans="1:9" ht="13.5" customHeight="1" x14ac:dyDescent="0.2">
      <c r="A153" s="38"/>
      <c r="B153" s="20" t="str">
        <f>IF(A153="","",VLOOKUP(A153,AAV!$B$3:$D$502,3,0))</f>
        <v/>
      </c>
      <c r="C153" s="16" t="str">
        <f t="shared" si="10"/>
        <v/>
      </c>
      <c r="D153" s="20" t="str">
        <f t="shared" si="14"/>
        <v/>
      </c>
      <c r="E153" s="16" t="str">
        <f t="shared" si="11"/>
        <v/>
      </c>
      <c r="F153" s="16" t="str">
        <f t="shared" si="12"/>
        <v/>
      </c>
      <c r="G153" s="16" t="str">
        <f t="shared" si="13"/>
        <v/>
      </c>
      <c r="H153" s="16"/>
      <c r="I153" s="16"/>
    </row>
    <row r="154" spans="1:9" ht="13.5" customHeight="1" x14ac:dyDescent="0.2">
      <c r="A154" s="38"/>
      <c r="B154" s="20" t="str">
        <f>IF(A154="","",VLOOKUP(A154,AAV!$B$3:$D$502,3,0))</f>
        <v/>
      </c>
      <c r="C154" s="16" t="str">
        <f t="shared" si="10"/>
        <v/>
      </c>
      <c r="D154" s="20" t="str">
        <f t="shared" si="14"/>
        <v/>
      </c>
      <c r="E154" s="16" t="str">
        <f t="shared" si="11"/>
        <v/>
      </c>
      <c r="F154" s="16" t="str">
        <f t="shared" si="12"/>
        <v/>
      </c>
      <c r="G154" s="16" t="str">
        <f t="shared" si="13"/>
        <v/>
      </c>
      <c r="H154" s="16"/>
      <c r="I154" s="16"/>
    </row>
    <row r="155" spans="1:9" ht="13.5" customHeight="1" x14ac:dyDescent="0.2">
      <c r="A155" s="38"/>
      <c r="B155" s="20" t="str">
        <f>IF(A155="","",VLOOKUP(A155,AAV!$B$3:$D$502,3,0))</f>
        <v/>
      </c>
      <c r="C155" s="16" t="str">
        <f t="shared" si="10"/>
        <v/>
      </c>
      <c r="D155" s="20" t="str">
        <f t="shared" si="14"/>
        <v/>
      </c>
      <c r="E155" s="16" t="str">
        <f t="shared" si="11"/>
        <v/>
      </c>
      <c r="F155" s="16" t="str">
        <f t="shared" si="12"/>
        <v/>
      </c>
      <c r="G155" s="16" t="str">
        <f t="shared" si="13"/>
        <v/>
      </c>
      <c r="H155" s="16"/>
      <c r="I155" s="16"/>
    </row>
    <row r="156" spans="1:9" ht="13.5" customHeight="1" x14ac:dyDescent="0.2">
      <c r="A156" s="38"/>
      <c r="B156" s="20" t="str">
        <f>IF(A156="","",VLOOKUP(A156,AAV!$B$3:$D$502,3,0))</f>
        <v/>
      </c>
      <c r="C156" s="16" t="str">
        <f t="shared" si="10"/>
        <v/>
      </c>
      <c r="D156" s="20" t="str">
        <f t="shared" si="14"/>
        <v/>
      </c>
      <c r="E156" s="16" t="str">
        <f t="shared" si="11"/>
        <v/>
      </c>
      <c r="F156" s="16" t="str">
        <f t="shared" si="12"/>
        <v/>
      </c>
      <c r="G156" s="16" t="str">
        <f t="shared" si="13"/>
        <v/>
      </c>
      <c r="H156" s="16"/>
      <c r="I156" s="16"/>
    </row>
    <row r="157" spans="1:9" ht="13.5" customHeight="1" x14ac:dyDescent="0.2">
      <c r="A157" s="38"/>
      <c r="B157" s="20" t="str">
        <f>IF(A157="","",VLOOKUP(A157,AAV!$B$3:$D$502,3,0))</f>
        <v/>
      </c>
      <c r="C157" s="16" t="str">
        <f t="shared" si="10"/>
        <v/>
      </c>
      <c r="D157" s="20" t="str">
        <f t="shared" si="14"/>
        <v/>
      </c>
      <c r="E157" s="16" t="str">
        <f t="shared" si="11"/>
        <v/>
      </c>
      <c r="F157" s="16" t="str">
        <f t="shared" si="12"/>
        <v/>
      </c>
      <c r="G157" s="16" t="str">
        <f t="shared" si="13"/>
        <v/>
      </c>
      <c r="H157" s="16"/>
      <c r="I157" s="16"/>
    </row>
    <row r="158" spans="1:9" ht="13.5" customHeight="1" x14ac:dyDescent="0.2">
      <c r="A158" s="38"/>
      <c r="B158" s="20" t="str">
        <f>IF(A158="","",VLOOKUP(A158,AAV!$B$3:$D$502,3,0))</f>
        <v/>
      </c>
      <c r="C158" s="16" t="str">
        <f t="shared" si="10"/>
        <v/>
      </c>
      <c r="D158" s="20" t="str">
        <f t="shared" si="14"/>
        <v/>
      </c>
      <c r="E158" s="16" t="str">
        <f t="shared" si="11"/>
        <v/>
      </c>
      <c r="F158" s="16" t="str">
        <f t="shared" si="12"/>
        <v/>
      </c>
      <c r="G158" s="16" t="str">
        <f t="shared" si="13"/>
        <v/>
      </c>
      <c r="H158" s="16"/>
      <c r="I158" s="16"/>
    </row>
    <row r="159" spans="1:9" ht="13.5" customHeight="1" x14ac:dyDescent="0.2">
      <c r="A159" s="38"/>
      <c r="B159" s="20" t="str">
        <f>IF(A159="","",VLOOKUP(A159,AAV!$B$3:$D$502,3,0))</f>
        <v/>
      </c>
      <c r="C159" s="16" t="str">
        <f t="shared" si="10"/>
        <v/>
      </c>
      <c r="D159" s="20" t="str">
        <f t="shared" si="14"/>
        <v/>
      </c>
      <c r="E159" s="16" t="str">
        <f t="shared" si="11"/>
        <v/>
      </c>
      <c r="F159" s="16" t="str">
        <f t="shared" si="12"/>
        <v/>
      </c>
      <c r="G159" s="16" t="str">
        <f t="shared" si="13"/>
        <v/>
      </c>
      <c r="H159" s="16"/>
      <c r="I159" s="16"/>
    </row>
    <row r="160" spans="1:9" ht="13.5" customHeight="1" x14ac:dyDescent="0.2">
      <c r="A160" s="38"/>
      <c r="B160" s="20" t="str">
        <f>IF(A160="","",VLOOKUP(A160,AAV!$B$3:$D$502,3,0))</f>
        <v/>
      </c>
      <c r="C160" s="16" t="str">
        <f t="shared" si="10"/>
        <v/>
      </c>
      <c r="D160" s="20" t="str">
        <f t="shared" si="14"/>
        <v/>
      </c>
      <c r="E160" s="16" t="str">
        <f t="shared" si="11"/>
        <v/>
      </c>
      <c r="F160" s="16" t="str">
        <f t="shared" si="12"/>
        <v/>
      </c>
      <c r="G160" s="16" t="str">
        <f t="shared" si="13"/>
        <v/>
      </c>
      <c r="H160" s="16"/>
      <c r="I160" s="16"/>
    </row>
    <row r="161" spans="1:9" ht="13.5" customHeight="1" x14ac:dyDescent="0.2">
      <c r="A161" s="38"/>
      <c r="B161" s="20" t="str">
        <f>IF(A161="","",VLOOKUP(A161,AAV!$B$3:$D$502,3,0))</f>
        <v/>
      </c>
      <c r="C161" s="16" t="str">
        <f t="shared" si="10"/>
        <v/>
      </c>
      <c r="D161" s="20" t="str">
        <f t="shared" si="14"/>
        <v/>
      </c>
      <c r="E161" s="16" t="str">
        <f t="shared" si="11"/>
        <v/>
      </c>
      <c r="F161" s="16" t="str">
        <f t="shared" si="12"/>
        <v/>
      </c>
      <c r="G161" s="16" t="str">
        <f t="shared" si="13"/>
        <v/>
      </c>
      <c r="H161" s="16"/>
      <c r="I161" s="16"/>
    </row>
    <row r="162" spans="1:9" ht="13.5" customHeight="1" x14ac:dyDescent="0.2">
      <c r="A162" s="38"/>
      <c r="B162" s="20" t="str">
        <f>IF(A162="","",VLOOKUP(A162,AAV!$B$3:$D$502,3,0))</f>
        <v/>
      </c>
      <c r="C162" s="16" t="str">
        <f t="shared" si="10"/>
        <v/>
      </c>
      <c r="D162" s="20" t="str">
        <f t="shared" si="14"/>
        <v/>
      </c>
      <c r="E162" s="16" t="str">
        <f t="shared" si="11"/>
        <v/>
      </c>
      <c r="F162" s="16" t="str">
        <f t="shared" si="12"/>
        <v/>
      </c>
      <c r="G162" s="16" t="str">
        <f t="shared" si="13"/>
        <v/>
      </c>
      <c r="H162" s="16"/>
      <c r="I162" s="16"/>
    </row>
    <row r="163" spans="1:9" ht="13.5" customHeight="1" x14ac:dyDescent="0.2">
      <c r="A163" s="38"/>
      <c r="B163" s="20" t="str">
        <f>IF(A163="","",VLOOKUP(A163,AAV!$B$3:$D$502,3,0))</f>
        <v/>
      </c>
      <c r="C163" s="16" t="str">
        <f t="shared" si="10"/>
        <v/>
      </c>
      <c r="D163" s="20" t="str">
        <f t="shared" si="14"/>
        <v/>
      </c>
      <c r="E163" s="16" t="str">
        <f t="shared" si="11"/>
        <v/>
      </c>
      <c r="F163" s="16" t="str">
        <f t="shared" si="12"/>
        <v/>
      </c>
      <c r="G163" s="16" t="str">
        <f t="shared" si="13"/>
        <v/>
      </c>
      <c r="H163" s="16"/>
      <c r="I163" s="16"/>
    </row>
    <row r="164" spans="1:9" ht="13.5" customHeight="1" x14ac:dyDescent="0.2">
      <c r="A164" s="38"/>
      <c r="B164" s="20" t="str">
        <f>IF(A164="","",VLOOKUP(A164,AAV!$B$3:$D$502,3,0))</f>
        <v/>
      </c>
      <c r="C164" s="16" t="str">
        <f t="shared" si="10"/>
        <v/>
      </c>
      <c r="D164" s="20" t="str">
        <f t="shared" si="14"/>
        <v/>
      </c>
      <c r="E164" s="16" t="str">
        <f t="shared" si="11"/>
        <v/>
      </c>
      <c r="F164" s="16" t="str">
        <f t="shared" si="12"/>
        <v/>
      </c>
      <c r="G164" s="16" t="str">
        <f t="shared" si="13"/>
        <v/>
      </c>
      <c r="H164" s="16"/>
      <c r="I164" s="16"/>
    </row>
    <row r="165" spans="1:9" ht="13.5" customHeight="1" x14ac:dyDescent="0.2">
      <c r="A165" s="38"/>
      <c r="B165" s="20" t="str">
        <f>IF(A165="","",VLOOKUP(A165,AAV!$B$3:$D$502,3,0))</f>
        <v/>
      </c>
      <c r="C165" s="16" t="str">
        <f t="shared" si="10"/>
        <v/>
      </c>
      <c r="D165" s="20" t="str">
        <f t="shared" si="14"/>
        <v/>
      </c>
      <c r="E165" s="16" t="str">
        <f t="shared" si="11"/>
        <v/>
      </c>
      <c r="F165" s="16" t="str">
        <f t="shared" si="12"/>
        <v/>
      </c>
      <c r="G165" s="16" t="str">
        <f t="shared" si="13"/>
        <v/>
      </c>
      <c r="H165" s="16"/>
      <c r="I165" s="16"/>
    </row>
    <row r="166" spans="1:9" ht="13.5" customHeight="1" x14ac:dyDescent="0.2">
      <c r="A166" s="38"/>
      <c r="B166" s="20" t="str">
        <f>IF(A166="","",VLOOKUP(A166,AAV!$B$3:$D$502,3,0))</f>
        <v/>
      </c>
      <c r="C166" s="16" t="str">
        <f t="shared" si="10"/>
        <v/>
      </c>
      <c r="D166" s="20" t="str">
        <f t="shared" si="14"/>
        <v/>
      </c>
      <c r="E166" s="16" t="str">
        <f t="shared" si="11"/>
        <v/>
      </c>
      <c r="F166" s="16" t="str">
        <f t="shared" si="12"/>
        <v/>
      </c>
      <c r="G166" s="16" t="str">
        <f t="shared" si="13"/>
        <v/>
      </c>
      <c r="H166" s="16"/>
      <c r="I166" s="16"/>
    </row>
    <row r="167" spans="1:9" ht="13.5" customHeight="1" x14ac:dyDescent="0.2">
      <c r="A167" s="38"/>
      <c r="B167" s="20" t="str">
        <f>IF(A167="","",VLOOKUP(A167,AAV!$B$3:$D$502,3,0))</f>
        <v/>
      </c>
      <c r="C167" s="16" t="str">
        <f t="shared" si="10"/>
        <v/>
      </c>
      <c r="D167" s="20" t="str">
        <f t="shared" si="14"/>
        <v/>
      </c>
      <c r="E167" s="16" t="str">
        <f t="shared" si="11"/>
        <v/>
      </c>
      <c r="F167" s="16" t="str">
        <f t="shared" si="12"/>
        <v/>
      </c>
      <c r="G167" s="16" t="str">
        <f t="shared" si="13"/>
        <v/>
      </c>
      <c r="H167" s="16"/>
      <c r="I167" s="16"/>
    </row>
    <row r="168" spans="1:9" ht="13.5" customHeight="1" x14ac:dyDescent="0.2">
      <c r="A168" s="38"/>
      <c r="B168" s="20" t="str">
        <f>IF(A168="","",VLOOKUP(A168,AAV!$B$3:$D$502,3,0))</f>
        <v/>
      </c>
      <c r="C168" s="16" t="str">
        <f t="shared" si="10"/>
        <v/>
      </c>
      <c r="D168" s="20" t="str">
        <f t="shared" si="14"/>
        <v/>
      </c>
      <c r="E168" s="16" t="str">
        <f t="shared" si="11"/>
        <v/>
      </c>
      <c r="F168" s="16" t="str">
        <f t="shared" si="12"/>
        <v/>
      </c>
      <c r="G168" s="16" t="str">
        <f t="shared" si="13"/>
        <v/>
      </c>
      <c r="H168" s="16"/>
      <c r="I168" s="16"/>
    </row>
    <row r="169" spans="1:9" ht="13.5" customHeight="1" x14ac:dyDescent="0.2">
      <c r="A169" s="38"/>
      <c r="B169" s="20" t="str">
        <f>IF(A169="","",VLOOKUP(A169,AAV!$B$3:$D$502,3,0))</f>
        <v/>
      </c>
      <c r="C169" s="16" t="str">
        <f t="shared" si="10"/>
        <v/>
      </c>
      <c r="D169" s="20" t="str">
        <f t="shared" si="14"/>
        <v/>
      </c>
      <c r="E169" s="16" t="str">
        <f t="shared" si="11"/>
        <v/>
      </c>
      <c r="F169" s="16" t="str">
        <f t="shared" si="12"/>
        <v/>
      </c>
      <c r="G169" s="16" t="str">
        <f t="shared" si="13"/>
        <v/>
      </c>
      <c r="H169" s="16"/>
      <c r="I169" s="16"/>
    </row>
    <row r="170" spans="1:9" ht="13.5" customHeight="1" x14ac:dyDescent="0.2">
      <c r="A170" s="38"/>
      <c r="B170" s="20" t="str">
        <f>IF(A170="","",VLOOKUP(A170,AAV!$B$3:$D$502,3,0))</f>
        <v/>
      </c>
      <c r="C170" s="16" t="str">
        <f t="shared" si="10"/>
        <v/>
      </c>
      <c r="D170" s="20" t="str">
        <f t="shared" si="14"/>
        <v/>
      </c>
      <c r="E170" s="16" t="str">
        <f t="shared" si="11"/>
        <v/>
      </c>
      <c r="F170" s="16" t="str">
        <f t="shared" si="12"/>
        <v/>
      </c>
      <c r="G170" s="16" t="str">
        <f t="shared" si="13"/>
        <v/>
      </c>
      <c r="H170" s="16"/>
      <c r="I170" s="16"/>
    </row>
    <row r="171" spans="1:9" ht="13.5" customHeight="1" x14ac:dyDescent="0.2">
      <c r="A171" s="38"/>
      <c r="B171" s="20" t="str">
        <f>IF(A171="","",VLOOKUP(A171,AAV!$B$3:$D$502,3,0))</f>
        <v/>
      </c>
      <c r="C171" s="16" t="str">
        <f t="shared" si="10"/>
        <v/>
      </c>
      <c r="D171" s="20" t="str">
        <f t="shared" si="14"/>
        <v/>
      </c>
      <c r="E171" s="16" t="str">
        <f t="shared" si="11"/>
        <v/>
      </c>
      <c r="F171" s="16" t="str">
        <f t="shared" si="12"/>
        <v/>
      </c>
      <c r="G171" s="16" t="str">
        <f t="shared" si="13"/>
        <v/>
      </c>
      <c r="H171" s="16"/>
      <c r="I171" s="16"/>
    </row>
    <row r="172" spans="1:9" ht="13.5" customHeight="1" x14ac:dyDescent="0.2">
      <c r="A172" s="38"/>
      <c r="B172" s="20" t="str">
        <f>IF(A172="","",VLOOKUP(A172,AAV!$B$3:$D$502,3,0))</f>
        <v/>
      </c>
      <c r="C172" s="16" t="str">
        <f t="shared" si="10"/>
        <v/>
      </c>
      <c r="D172" s="20" t="str">
        <f t="shared" si="14"/>
        <v/>
      </c>
      <c r="E172" s="16" t="str">
        <f t="shared" si="11"/>
        <v/>
      </c>
      <c r="F172" s="16" t="str">
        <f t="shared" si="12"/>
        <v/>
      </c>
      <c r="G172" s="16" t="str">
        <f t="shared" si="13"/>
        <v/>
      </c>
      <c r="H172" s="16"/>
      <c r="I172" s="16"/>
    </row>
    <row r="173" spans="1:9" ht="13.5" customHeight="1" x14ac:dyDescent="0.2">
      <c r="A173" s="38"/>
      <c r="B173" s="20" t="str">
        <f>IF(A173="","",VLOOKUP(A173,AAV!$B$3:$D$502,3,0))</f>
        <v/>
      </c>
      <c r="C173" s="16" t="str">
        <f t="shared" si="10"/>
        <v/>
      </c>
      <c r="D173" s="20" t="str">
        <f t="shared" si="14"/>
        <v/>
      </c>
      <c r="E173" s="16" t="str">
        <f t="shared" si="11"/>
        <v/>
      </c>
      <c r="F173" s="16" t="str">
        <f t="shared" si="12"/>
        <v/>
      </c>
      <c r="G173" s="16" t="str">
        <f t="shared" si="13"/>
        <v/>
      </c>
      <c r="H173" s="16"/>
      <c r="I173" s="16"/>
    </row>
    <row r="174" spans="1:9" ht="13.5" customHeight="1" x14ac:dyDescent="0.2">
      <c r="A174" s="38"/>
      <c r="B174" s="20" t="str">
        <f>IF(A174="","",VLOOKUP(A174,AAV!$B$3:$D$502,3,0))</f>
        <v/>
      </c>
      <c r="C174" s="16" t="str">
        <f t="shared" si="10"/>
        <v/>
      </c>
      <c r="D174" s="20" t="str">
        <f t="shared" si="14"/>
        <v/>
      </c>
      <c r="E174" s="16" t="str">
        <f t="shared" si="11"/>
        <v/>
      </c>
      <c r="F174" s="16" t="str">
        <f t="shared" si="12"/>
        <v/>
      </c>
      <c r="G174" s="16" t="str">
        <f t="shared" si="13"/>
        <v/>
      </c>
      <c r="H174" s="16"/>
      <c r="I174" s="16"/>
    </row>
    <row r="175" spans="1:9" ht="13.5" customHeight="1" x14ac:dyDescent="0.2">
      <c r="A175" s="38"/>
      <c r="B175" s="20" t="str">
        <f>IF(A175="","",VLOOKUP(A175,AAV!$B$3:$D$502,3,0))</f>
        <v/>
      </c>
      <c r="C175" s="16" t="str">
        <f t="shared" si="10"/>
        <v/>
      </c>
      <c r="D175" s="20" t="str">
        <f t="shared" si="14"/>
        <v/>
      </c>
      <c r="E175" s="16" t="str">
        <f t="shared" si="11"/>
        <v/>
      </c>
      <c r="F175" s="16" t="str">
        <f t="shared" si="12"/>
        <v/>
      </c>
      <c r="G175" s="16" t="str">
        <f t="shared" si="13"/>
        <v/>
      </c>
      <c r="H175" s="16"/>
      <c r="I175" s="16"/>
    </row>
    <row r="176" spans="1:9" ht="13.5" customHeight="1" x14ac:dyDescent="0.2">
      <c r="A176" s="38"/>
      <c r="B176" s="20" t="str">
        <f>IF(A176="","",VLOOKUP(A176,AAV!$B$3:$D$502,3,0))</f>
        <v/>
      </c>
      <c r="C176" s="16" t="str">
        <f t="shared" si="10"/>
        <v/>
      </c>
      <c r="D176" s="20" t="str">
        <f t="shared" si="14"/>
        <v/>
      </c>
      <c r="E176" s="16" t="str">
        <f t="shared" si="11"/>
        <v/>
      </c>
      <c r="F176" s="16" t="str">
        <f t="shared" si="12"/>
        <v/>
      </c>
      <c r="G176" s="16" t="str">
        <f t="shared" si="13"/>
        <v/>
      </c>
      <c r="H176" s="16"/>
      <c r="I176" s="16"/>
    </row>
    <row r="177" spans="1:9" ht="13.5" customHeight="1" x14ac:dyDescent="0.2">
      <c r="A177" s="38"/>
      <c r="B177" s="20" t="str">
        <f>IF(A177="","",VLOOKUP(A177,AAV!$B$3:$D$502,3,0))</f>
        <v/>
      </c>
      <c r="C177" s="16" t="str">
        <f t="shared" si="10"/>
        <v/>
      </c>
      <c r="D177" s="20" t="str">
        <f t="shared" si="14"/>
        <v/>
      </c>
      <c r="E177" s="16" t="str">
        <f t="shared" si="11"/>
        <v/>
      </c>
      <c r="F177" s="16" t="str">
        <f t="shared" si="12"/>
        <v/>
      </c>
      <c r="G177" s="16" t="str">
        <f t="shared" si="13"/>
        <v/>
      </c>
      <c r="H177" s="16"/>
      <c r="I177" s="16"/>
    </row>
    <row r="178" spans="1:9" ht="13.5" customHeight="1" x14ac:dyDescent="0.2">
      <c r="A178" s="38"/>
      <c r="B178" s="20" t="str">
        <f>IF(A178="","",VLOOKUP(A178,AAV!$B$3:$D$502,3,0))</f>
        <v/>
      </c>
      <c r="C178" s="16" t="str">
        <f t="shared" si="10"/>
        <v/>
      </c>
      <c r="D178" s="20" t="str">
        <f t="shared" si="14"/>
        <v/>
      </c>
      <c r="E178" s="16" t="str">
        <f t="shared" si="11"/>
        <v/>
      </c>
      <c r="F178" s="16" t="str">
        <f t="shared" si="12"/>
        <v/>
      </c>
      <c r="G178" s="16" t="str">
        <f t="shared" si="13"/>
        <v/>
      </c>
      <c r="H178" s="16"/>
      <c r="I178" s="16"/>
    </row>
    <row r="179" spans="1:9" ht="13.5" customHeight="1" x14ac:dyDescent="0.2">
      <c r="A179" s="38"/>
      <c r="B179" s="20" t="str">
        <f>IF(A179="","",VLOOKUP(A179,AAV!$B$3:$D$502,3,0))</f>
        <v/>
      </c>
      <c r="C179" s="16" t="str">
        <f t="shared" si="10"/>
        <v/>
      </c>
      <c r="D179" s="20" t="str">
        <f t="shared" si="14"/>
        <v/>
      </c>
      <c r="E179" s="16" t="str">
        <f t="shared" si="11"/>
        <v/>
      </c>
      <c r="F179" s="16" t="str">
        <f t="shared" si="12"/>
        <v/>
      </c>
      <c r="G179" s="16" t="str">
        <f t="shared" si="13"/>
        <v/>
      </c>
      <c r="H179" s="16"/>
      <c r="I179" s="16"/>
    </row>
    <row r="180" spans="1:9" ht="13.5" customHeight="1" x14ac:dyDescent="0.2">
      <c r="A180" s="38"/>
      <c r="B180" s="20" t="str">
        <f>IF(A180="","",VLOOKUP(A180,AAV!$B$3:$D$502,3,0))</f>
        <v/>
      </c>
      <c r="C180" s="16" t="str">
        <f t="shared" si="10"/>
        <v/>
      </c>
      <c r="D180" s="20" t="str">
        <f t="shared" si="14"/>
        <v/>
      </c>
      <c r="E180" s="16" t="str">
        <f t="shared" si="11"/>
        <v/>
      </c>
      <c r="F180" s="16" t="str">
        <f t="shared" si="12"/>
        <v/>
      </c>
      <c r="G180" s="16" t="str">
        <f t="shared" si="13"/>
        <v/>
      </c>
      <c r="H180" s="16"/>
      <c r="I180" s="16"/>
    </row>
    <row r="181" spans="1:9" ht="13.5" customHeight="1" x14ac:dyDescent="0.2">
      <c r="A181" s="38"/>
      <c r="B181" s="20" t="str">
        <f>IF(A181="","",VLOOKUP(A181,AAV!$B$3:$D$502,3,0))</f>
        <v/>
      </c>
      <c r="C181" s="16" t="str">
        <f t="shared" si="10"/>
        <v/>
      </c>
      <c r="D181" s="20" t="str">
        <f t="shared" si="14"/>
        <v/>
      </c>
      <c r="E181" s="16" t="str">
        <f t="shared" si="11"/>
        <v/>
      </c>
      <c r="F181" s="16" t="str">
        <f t="shared" si="12"/>
        <v/>
      </c>
      <c r="G181" s="16" t="str">
        <f t="shared" si="13"/>
        <v/>
      </c>
      <c r="H181" s="16"/>
      <c r="I181" s="16"/>
    </row>
    <row r="182" spans="1:9" ht="13.5" customHeight="1" x14ac:dyDescent="0.2">
      <c r="A182" s="38"/>
      <c r="B182" s="20" t="str">
        <f>IF(A182="","",VLOOKUP(A182,AAV!$B$3:$D$502,3,0))</f>
        <v/>
      </c>
      <c r="C182" s="16" t="str">
        <f t="shared" si="10"/>
        <v/>
      </c>
      <c r="D182" s="20" t="str">
        <f t="shared" si="14"/>
        <v/>
      </c>
      <c r="E182" s="16" t="str">
        <f t="shared" si="11"/>
        <v/>
      </c>
      <c r="F182" s="16" t="str">
        <f t="shared" si="12"/>
        <v/>
      </c>
      <c r="G182" s="16" t="str">
        <f t="shared" si="13"/>
        <v/>
      </c>
      <c r="H182" s="16"/>
      <c r="I182" s="16"/>
    </row>
    <row r="183" spans="1:9" ht="13.5" customHeight="1" x14ac:dyDescent="0.2">
      <c r="A183" s="38"/>
      <c r="B183" s="20" t="str">
        <f>IF(A183="","",VLOOKUP(A183,AAV!$B$3:$D$502,3,0))</f>
        <v/>
      </c>
      <c r="C183" s="16" t="str">
        <f t="shared" si="10"/>
        <v/>
      </c>
      <c r="D183" s="20" t="str">
        <f t="shared" si="14"/>
        <v/>
      </c>
      <c r="E183" s="16" t="str">
        <f t="shared" si="11"/>
        <v/>
      </c>
      <c r="F183" s="16" t="str">
        <f t="shared" si="12"/>
        <v/>
      </c>
      <c r="G183" s="16" t="str">
        <f t="shared" si="13"/>
        <v/>
      </c>
      <c r="H183" s="16"/>
      <c r="I183" s="16"/>
    </row>
    <row r="184" spans="1:9" ht="13.5" customHeight="1" x14ac:dyDescent="0.2">
      <c r="A184" s="38"/>
      <c r="B184" s="20" t="str">
        <f>IF(A184="","",VLOOKUP(A184,AAV!$B$3:$D$502,3,0))</f>
        <v/>
      </c>
      <c r="C184" s="16" t="str">
        <f t="shared" si="10"/>
        <v/>
      </c>
      <c r="D184" s="20" t="str">
        <f t="shared" si="14"/>
        <v/>
      </c>
      <c r="E184" s="16" t="str">
        <f t="shared" si="11"/>
        <v/>
      </c>
      <c r="F184" s="16" t="str">
        <f t="shared" si="12"/>
        <v/>
      </c>
      <c r="G184" s="16" t="str">
        <f t="shared" si="13"/>
        <v/>
      </c>
      <c r="H184" s="16"/>
      <c r="I184" s="16"/>
    </row>
    <row r="185" spans="1:9" ht="13.5" customHeight="1" x14ac:dyDescent="0.2">
      <c r="A185" s="38"/>
      <c r="B185" s="20" t="str">
        <f>IF(A185="","",VLOOKUP(A185,AAV!$B$3:$D$502,3,0))</f>
        <v/>
      </c>
      <c r="C185" s="16" t="str">
        <f t="shared" si="10"/>
        <v/>
      </c>
      <c r="D185" s="20" t="str">
        <f t="shared" si="14"/>
        <v/>
      </c>
      <c r="E185" s="16" t="str">
        <f t="shared" si="11"/>
        <v/>
      </c>
      <c r="F185" s="16" t="str">
        <f t="shared" si="12"/>
        <v/>
      </c>
      <c r="G185" s="16" t="str">
        <f t="shared" si="13"/>
        <v/>
      </c>
      <c r="H185" s="16"/>
      <c r="I185" s="16"/>
    </row>
    <row r="186" spans="1:9" ht="13.5" customHeight="1" x14ac:dyDescent="0.2">
      <c r="A186" s="38"/>
      <c r="B186" s="20" t="str">
        <f>IF(A186="","",VLOOKUP(A186,AAV!$B$3:$D$502,3,0))</f>
        <v/>
      </c>
      <c r="C186" s="16" t="str">
        <f t="shared" si="10"/>
        <v/>
      </c>
      <c r="D186" s="20" t="str">
        <f t="shared" si="14"/>
        <v/>
      </c>
      <c r="E186" s="16" t="str">
        <f t="shared" si="11"/>
        <v/>
      </c>
      <c r="F186" s="16" t="str">
        <f t="shared" si="12"/>
        <v/>
      </c>
      <c r="G186" s="16" t="str">
        <f t="shared" si="13"/>
        <v/>
      </c>
      <c r="H186" s="16"/>
      <c r="I186" s="16"/>
    </row>
    <row r="187" spans="1:9" ht="13.5" customHeight="1" x14ac:dyDescent="0.2">
      <c r="A187" s="38"/>
      <c r="B187" s="20" t="str">
        <f>IF(A187="","",VLOOKUP(A187,AAV!$B$3:$D$502,3,0))</f>
        <v/>
      </c>
      <c r="C187" s="16" t="str">
        <f t="shared" si="10"/>
        <v/>
      </c>
      <c r="D187" s="20" t="str">
        <f t="shared" si="14"/>
        <v/>
      </c>
      <c r="E187" s="16" t="str">
        <f t="shared" si="11"/>
        <v/>
      </c>
      <c r="F187" s="16" t="str">
        <f t="shared" si="12"/>
        <v/>
      </c>
      <c r="G187" s="16" t="str">
        <f t="shared" si="13"/>
        <v/>
      </c>
      <c r="H187" s="16"/>
      <c r="I187" s="16"/>
    </row>
    <row r="188" spans="1:9" ht="13.5" customHeight="1" x14ac:dyDescent="0.2">
      <c r="A188" s="38"/>
      <c r="B188" s="20" t="str">
        <f>IF(A188="","",VLOOKUP(A188,AAV!$B$3:$D$502,3,0))</f>
        <v/>
      </c>
      <c r="C188" s="16" t="str">
        <f t="shared" si="10"/>
        <v/>
      </c>
      <c r="D188" s="20" t="str">
        <f t="shared" si="14"/>
        <v/>
      </c>
      <c r="E188" s="16" t="str">
        <f t="shared" si="11"/>
        <v/>
      </c>
      <c r="F188" s="16" t="str">
        <f t="shared" si="12"/>
        <v/>
      </c>
      <c r="G188" s="16" t="str">
        <f t="shared" si="13"/>
        <v/>
      </c>
      <c r="H188" s="16"/>
      <c r="I188" s="16"/>
    </row>
    <row r="189" spans="1:9" ht="13.5" customHeight="1" x14ac:dyDescent="0.2">
      <c r="A189" s="38"/>
      <c r="B189" s="20" t="str">
        <f>IF(A189="","",VLOOKUP(A189,AAV!$B$3:$D$502,3,0))</f>
        <v/>
      </c>
      <c r="C189" s="16" t="str">
        <f t="shared" si="10"/>
        <v/>
      </c>
      <c r="D189" s="20" t="str">
        <f t="shared" si="14"/>
        <v/>
      </c>
      <c r="E189" s="16" t="str">
        <f t="shared" si="11"/>
        <v/>
      </c>
      <c r="F189" s="16" t="str">
        <f t="shared" si="12"/>
        <v/>
      </c>
      <c r="G189" s="16" t="str">
        <f t="shared" si="13"/>
        <v/>
      </c>
      <c r="H189" s="16"/>
      <c r="I189" s="16"/>
    </row>
    <row r="190" spans="1:9" ht="13.5" customHeight="1" x14ac:dyDescent="0.2">
      <c r="A190" s="38"/>
      <c r="B190" s="20" t="str">
        <f>IF(A190="","",VLOOKUP(A190,AAV!$B$3:$D$502,3,0))</f>
        <v/>
      </c>
      <c r="C190" s="16" t="str">
        <f t="shared" si="10"/>
        <v/>
      </c>
      <c r="D190" s="20" t="str">
        <f t="shared" si="14"/>
        <v/>
      </c>
      <c r="E190" s="16" t="str">
        <f t="shared" si="11"/>
        <v/>
      </c>
      <c r="F190" s="16" t="str">
        <f t="shared" si="12"/>
        <v/>
      </c>
      <c r="G190" s="16" t="str">
        <f t="shared" si="13"/>
        <v/>
      </c>
      <c r="H190" s="16"/>
      <c r="I190" s="16"/>
    </row>
    <row r="191" spans="1:9" ht="13.5" customHeight="1" x14ac:dyDescent="0.2">
      <c r="A191" s="38"/>
      <c r="B191" s="20" t="str">
        <f>IF(A191="","",VLOOKUP(A191,AAV!$B$3:$D$502,3,0))</f>
        <v/>
      </c>
      <c r="C191" s="16" t="str">
        <f t="shared" si="10"/>
        <v/>
      </c>
      <c r="D191" s="20" t="str">
        <f t="shared" si="14"/>
        <v/>
      </c>
      <c r="E191" s="16" t="str">
        <f t="shared" si="11"/>
        <v/>
      </c>
      <c r="F191" s="16" t="str">
        <f t="shared" si="12"/>
        <v/>
      </c>
      <c r="G191" s="16" t="str">
        <f t="shared" si="13"/>
        <v/>
      </c>
      <c r="H191" s="16"/>
      <c r="I191" s="16"/>
    </row>
    <row r="192" spans="1:9" ht="13.5" customHeight="1" x14ac:dyDescent="0.2">
      <c r="A192" s="38"/>
      <c r="B192" s="20" t="str">
        <f>IF(A192="","",VLOOKUP(A192,AAV!$B$3:$D$502,3,0))</f>
        <v/>
      </c>
      <c r="C192" s="16" t="str">
        <f t="shared" si="10"/>
        <v/>
      </c>
      <c r="D192" s="20" t="str">
        <f t="shared" si="14"/>
        <v/>
      </c>
      <c r="E192" s="16" t="str">
        <f t="shared" si="11"/>
        <v/>
      </c>
      <c r="F192" s="16" t="str">
        <f t="shared" si="12"/>
        <v/>
      </c>
      <c r="G192" s="16" t="str">
        <f t="shared" si="13"/>
        <v/>
      </c>
      <c r="H192" s="16"/>
      <c r="I192" s="16"/>
    </row>
    <row r="193" spans="1:9" ht="13.5" customHeight="1" x14ac:dyDescent="0.2">
      <c r="A193" s="38"/>
      <c r="B193" s="20" t="str">
        <f>IF(A193="","",VLOOKUP(A193,AAV!$B$3:$D$502,3,0))</f>
        <v/>
      </c>
      <c r="C193" s="16" t="str">
        <f t="shared" si="10"/>
        <v/>
      </c>
      <c r="D193" s="20" t="str">
        <f t="shared" si="14"/>
        <v/>
      </c>
      <c r="E193" s="16" t="str">
        <f t="shared" si="11"/>
        <v/>
      </c>
      <c r="F193" s="16" t="str">
        <f t="shared" si="12"/>
        <v/>
      </c>
      <c r="G193" s="16" t="str">
        <f t="shared" si="13"/>
        <v/>
      </c>
      <c r="H193" s="16"/>
      <c r="I193" s="16"/>
    </row>
    <row r="194" spans="1:9" ht="13.5" customHeight="1" x14ac:dyDescent="0.2">
      <c r="A194" s="38"/>
      <c r="B194" s="20" t="str">
        <f>IF(A194="","",VLOOKUP(A194,AAV!$B$3:$D$502,3,0))</f>
        <v/>
      </c>
      <c r="C194" s="16" t="str">
        <f t="shared" si="10"/>
        <v/>
      </c>
      <c r="D194" s="20" t="str">
        <f t="shared" si="14"/>
        <v/>
      </c>
      <c r="E194" s="16" t="str">
        <f t="shared" si="11"/>
        <v/>
      </c>
      <c r="F194" s="16" t="str">
        <f t="shared" si="12"/>
        <v/>
      </c>
      <c r="G194" s="16" t="str">
        <f t="shared" si="13"/>
        <v/>
      </c>
      <c r="H194" s="16"/>
      <c r="I194" s="16"/>
    </row>
    <row r="195" spans="1:9" ht="13.5" customHeight="1" x14ac:dyDescent="0.2">
      <c r="A195" s="38"/>
      <c r="B195" s="20" t="str">
        <f>IF(A195="","",VLOOKUP(A195,AAV!$B$3:$D$502,3,0))</f>
        <v/>
      </c>
      <c r="C195" s="16" t="str">
        <f t="shared" ref="C195:C258" si="15">IF(A195="","",SMALL($B$2:$B$501,D195))</f>
        <v/>
      </c>
      <c r="D195" s="20" t="str">
        <f t="shared" si="14"/>
        <v/>
      </c>
      <c r="E195" s="16" t="str">
        <f t="shared" ref="E195:E258" si="16">IF(A195="","",D195/$H$2)</f>
        <v/>
      </c>
      <c r="F195" s="16" t="str">
        <f t="shared" ref="F195:F258" si="17">IF(A195="","",_xlfn.NORM.DIST(C195,$H$3,$H$4,1))</f>
        <v/>
      </c>
      <c r="G195" s="16" t="str">
        <f t="shared" ref="G195:G258" si="18">IF(A195="","",ABS(E195-F195))</f>
        <v/>
      </c>
      <c r="H195" s="16"/>
      <c r="I195" s="16"/>
    </row>
    <row r="196" spans="1:9" ht="13.5" customHeight="1" x14ac:dyDescent="0.2">
      <c r="A196" s="38"/>
      <c r="B196" s="20" t="str">
        <f>IF(A196="","",VLOOKUP(A196,AAV!$B$3:$D$502,3,0))</f>
        <v/>
      </c>
      <c r="C196" s="16" t="str">
        <f t="shared" si="15"/>
        <v/>
      </c>
      <c r="D196" s="20" t="str">
        <f t="shared" ref="D196:D259" si="19">IF(A196="","",D195+1)</f>
        <v/>
      </c>
      <c r="E196" s="16" t="str">
        <f t="shared" si="16"/>
        <v/>
      </c>
      <c r="F196" s="16" t="str">
        <f t="shared" si="17"/>
        <v/>
      </c>
      <c r="G196" s="16" t="str">
        <f t="shared" si="18"/>
        <v/>
      </c>
      <c r="H196" s="16"/>
      <c r="I196" s="16"/>
    </row>
    <row r="197" spans="1:9" ht="13.5" customHeight="1" x14ac:dyDescent="0.2">
      <c r="A197" s="38"/>
      <c r="B197" s="20" t="str">
        <f>IF(A197="","",VLOOKUP(A197,AAV!$B$3:$D$502,3,0))</f>
        <v/>
      </c>
      <c r="C197" s="16" t="str">
        <f t="shared" si="15"/>
        <v/>
      </c>
      <c r="D197" s="20" t="str">
        <f t="shared" si="19"/>
        <v/>
      </c>
      <c r="E197" s="16" t="str">
        <f t="shared" si="16"/>
        <v/>
      </c>
      <c r="F197" s="16" t="str">
        <f t="shared" si="17"/>
        <v/>
      </c>
      <c r="G197" s="16" t="str">
        <f t="shared" si="18"/>
        <v/>
      </c>
      <c r="H197" s="16"/>
      <c r="I197" s="16"/>
    </row>
    <row r="198" spans="1:9" ht="13.5" customHeight="1" x14ac:dyDescent="0.2">
      <c r="A198" s="38"/>
      <c r="B198" s="20" t="str">
        <f>IF(A198="","",VLOOKUP(A198,AAV!$B$3:$D$502,3,0))</f>
        <v/>
      </c>
      <c r="C198" s="16" t="str">
        <f t="shared" si="15"/>
        <v/>
      </c>
      <c r="D198" s="20" t="str">
        <f t="shared" si="19"/>
        <v/>
      </c>
      <c r="E198" s="16" t="str">
        <f t="shared" si="16"/>
        <v/>
      </c>
      <c r="F198" s="16" t="str">
        <f t="shared" si="17"/>
        <v/>
      </c>
      <c r="G198" s="16" t="str">
        <f t="shared" si="18"/>
        <v/>
      </c>
      <c r="H198" s="16"/>
      <c r="I198" s="16"/>
    </row>
    <row r="199" spans="1:9" ht="13.5" customHeight="1" x14ac:dyDescent="0.2">
      <c r="A199" s="38"/>
      <c r="B199" s="20" t="str">
        <f>IF(A199="","",VLOOKUP(A199,AAV!$B$3:$D$502,3,0))</f>
        <v/>
      </c>
      <c r="C199" s="16" t="str">
        <f t="shared" si="15"/>
        <v/>
      </c>
      <c r="D199" s="20" t="str">
        <f t="shared" si="19"/>
        <v/>
      </c>
      <c r="E199" s="16" t="str">
        <f t="shared" si="16"/>
        <v/>
      </c>
      <c r="F199" s="16" t="str">
        <f t="shared" si="17"/>
        <v/>
      </c>
      <c r="G199" s="16" t="str">
        <f t="shared" si="18"/>
        <v/>
      </c>
      <c r="H199" s="16"/>
      <c r="I199" s="16"/>
    </row>
    <row r="200" spans="1:9" ht="13.5" customHeight="1" x14ac:dyDescent="0.2">
      <c r="A200" s="38"/>
      <c r="B200" s="20" t="str">
        <f>IF(A200="","",VLOOKUP(A200,AAV!$B$3:$D$502,3,0))</f>
        <v/>
      </c>
      <c r="C200" s="16" t="str">
        <f t="shared" si="15"/>
        <v/>
      </c>
      <c r="D200" s="20" t="str">
        <f t="shared" si="19"/>
        <v/>
      </c>
      <c r="E200" s="16" t="str">
        <f t="shared" si="16"/>
        <v/>
      </c>
      <c r="F200" s="16" t="str">
        <f t="shared" si="17"/>
        <v/>
      </c>
      <c r="G200" s="16" t="str">
        <f t="shared" si="18"/>
        <v/>
      </c>
      <c r="H200" s="16"/>
      <c r="I200" s="16"/>
    </row>
    <row r="201" spans="1:9" ht="13.5" customHeight="1" x14ac:dyDescent="0.2">
      <c r="A201" s="38"/>
      <c r="B201" s="20" t="str">
        <f>IF(A201="","",VLOOKUP(A201,AAV!$B$3:$D$502,3,0))</f>
        <v/>
      </c>
      <c r="C201" s="16" t="str">
        <f t="shared" si="15"/>
        <v/>
      </c>
      <c r="D201" s="20" t="str">
        <f t="shared" si="19"/>
        <v/>
      </c>
      <c r="E201" s="16" t="str">
        <f t="shared" si="16"/>
        <v/>
      </c>
      <c r="F201" s="16" t="str">
        <f t="shared" si="17"/>
        <v/>
      </c>
      <c r="G201" s="16" t="str">
        <f t="shared" si="18"/>
        <v/>
      </c>
      <c r="H201" s="16"/>
      <c r="I201" s="16"/>
    </row>
    <row r="202" spans="1:9" ht="13.5" customHeight="1" x14ac:dyDescent="0.2">
      <c r="A202" s="38"/>
      <c r="B202" s="20" t="str">
        <f>IF(A202="","",VLOOKUP(A202,AAV!$B$3:$D$502,3,0))</f>
        <v/>
      </c>
      <c r="C202" s="16" t="str">
        <f t="shared" si="15"/>
        <v/>
      </c>
      <c r="D202" s="20" t="str">
        <f t="shared" si="19"/>
        <v/>
      </c>
      <c r="E202" s="16" t="str">
        <f t="shared" si="16"/>
        <v/>
      </c>
      <c r="F202" s="16" t="str">
        <f t="shared" si="17"/>
        <v/>
      </c>
      <c r="G202" s="16" t="str">
        <f t="shared" si="18"/>
        <v/>
      </c>
      <c r="H202" s="16"/>
      <c r="I202" s="16"/>
    </row>
    <row r="203" spans="1:9" ht="13.5" customHeight="1" x14ac:dyDescent="0.2">
      <c r="A203" s="38"/>
      <c r="B203" s="20" t="str">
        <f>IF(A203="","",VLOOKUP(A203,AAV!$B$3:$D$502,3,0))</f>
        <v/>
      </c>
      <c r="C203" s="16" t="str">
        <f t="shared" si="15"/>
        <v/>
      </c>
      <c r="D203" s="20" t="str">
        <f t="shared" si="19"/>
        <v/>
      </c>
      <c r="E203" s="16" t="str">
        <f t="shared" si="16"/>
        <v/>
      </c>
      <c r="F203" s="16" t="str">
        <f t="shared" si="17"/>
        <v/>
      </c>
      <c r="G203" s="16" t="str">
        <f t="shared" si="18"/>
        <v/>
      </c>
      <c r="H203" s="16"/>
      <c r="I203" s="16"/>
    </row>
    <row r="204" spans="1:9" ht="13.5" customHeight="1" x14ac:dyDescent="0.2">
      <c r="A204" s="38"/>
      <c r="B204" s="20" t="str">
        <f>IF(A204="","",VLOOKUP(A204,AAV!$B$3:$D$502,3,0))</f>
        <v/>
      </c>
      <c r="C204" s="16" t="str">
        <f t="shared" si="15"/>
        <v/>
      </c>
      <c r="D204" s="20" t="str">
        <f t="shared" si="19"/>
        <v/>
      </c>
      <c r="E204" s="16" t="str">
        <f t="shared" si="16"/>
        <v/>
      </c>
      <c r="F204" s="16" t="str">
        <f t="shared" si="17"/>
        <v/>
      </c>
      <c r="G204" s="16" t="str">
        <f t="shared" si="18"/>
        <v/>
      </c>
      <c r="H204" s="16"/>
      <c r="I204" s="16"/>
    </row>
    <row r="205" spans="1:9" ht="13.5" customHeight="1" x14ac:dyDescent="0.2">
      <c r="A205" s="38"/>
      <c r="B205" s="20" t="str">
        <f>IF(A205="","",VLOOKUP(A205,AAV!$B$3:$D$502,3,0))</f>
        <v/>
      </c>
      <c r="C205" s="16" t="str">
        <f t="shared" si="15"/>
        <v/>
      </c>
      <c r="D205" s="20" t="str">
        <f t="shared" si="19"/>
        <v/>
      </c>
      <c r="E205" s="16" t="str">
        <f t="shared" si="16"/>
        <v/>
      </c>
      <c r="F205" s="16" t="str">
        <f t="shared" si="17"/>
        <v/>
      </c>
      <c r="G205" s="16" t="str">
        <f t="shared" si="18"/>
        <v/>
      </c>
      <c r="H205" s="16"/>
      <c r="I205" s="16"/>
    </row>
    <row r="206" spans="1:9" ht="13.5" customHeight="1" x14ac:dyDescent="0.2">
      <c r="A206" s="38"/>
      <c r="B206" s="20" t="str">
        <f>IF(A206="","",VLOOKUP(A206,AAV!$B$3:$D$502,3,0))</f>
        <v/>
      </c>
      <c r="C206" s="16" t="str">
        <f t="shared" si="15"/>
        <v/>
      </c>
      <c r="D206" s="20" t="str">
        <f t="shared" si="19"/>
        <v/>
      </c>
      <c r="E206" s="16" t="str">
        <f t="shared" si="16"/>
        <v/>
      </c>
      <c r="F206" s="16" t="str">
        <f t="shared" si="17"/>
        <v/>
      </c>
      <c r="G206" s="16" t="str">
        <f t="shared" si="18"/>
        <v/>
      </c>
      <c r="H206" s="16"/>
      <c r="I206" s="16"/>
    </row>
    <row r="207" spans="1:9" ht="13.5" customHeight="1" x14ac:dyDescent="0.2">
      <c r="A207" s="38"/>
      <c r="B207" s="20" t="str">
        <f>IF(A207="","",VLOOKUP(A207,AAV!$B$3:$D$502,3,0))</f>
        <v/>
      </c>
      <c r="C207" s="16" t="str">
        <f t="shared" si="15"/>
        <v/>
      </c>
      <c r="D207" s="20" t="str">
        <f t="shared" si="19"/>
        <v/>
      </c>
      <c r="E207" s="16" t="str">
        <f t="shared" si="16"/>
        <v/>
      </c>
      <c r="F207" s="16" t="str">
        <f t="shared" si="17"/>
        <v/>
      </c>
      <c r="G207" s="16" t="str">
        <f t="shared" si="18"/>
        <v/>
      </c>
      <c r="H207" s="16"/>
      <c r="I207" s="16"/>
    </row>
    <row r="208" spans="1:9" ht="13.5" customHeight="1" x14ac:dyDescent="0.2">
      <c r="A208" s="38"/>
      <c r="B208" s="20" t="str">
        <f>IF(A208="","",VLOOKUP(A208,AAV!$B$3:$D$502,3,0))</f>
        <v/>
      </c>
      <c r="C208" s="16" t="str">
        <f t="shared" si="15"/>
        <v/>
      </c>
      <c r="D208" s="20" t="str">
        <f t="shared" si="19"/>
        <v/>
      </c>
      <c r="E208" s="16" t="str">
        <f t="shared" si="16"/>
        <v/>
      </c>
      <c r="F208" s="16" t="str">
        <f t="shared" si="17"/>
        <v/>
      </c>
      <c r="G208" s="16" t="str">
        <f t="shared" si="18"/>
        <v/>
      </c>
      <c r="H208" s="16"/>
      <c r="I208" s="16"/>
    </row>
    <row r="209" spans="1:9" ht="13.5" customHeight="1" x14ac:dyDescent="0.2">
      <c r="A209" s="38"/>
      <c r="B209" s="20" t="str">
        <f>IF(A209="","",VLOOKUP(A209,AAV!$B$3:$D$502,3,0))</f>
        <v/>
      </c>
      <c r="C209" s="16" t="str">
        <f t="shared" si="15"/>
        <v/>
      </c>
      <c r="D209" s="20" t="str">
        <f t="shared" si="19"/>
        <v/>
      </c>
      <c r="E209" s="16" t="str">
        <f t="shared" si="16"/>
        <v/>
      </c>
      <c r="F209" s="16" t="str">
        <f t="shared" si="17"/>
        <v/>
      </c>
      <c r="G209" s="16" t="str">
        <f t="shared" si="18"/>
        <v/>
      </c>
      <c r="H209" s="16"/>
      <c r="I209" s="16"/>
    </row>
    <row r="210" spans="1:9" ht="13.5" customHeight="1" x14ac:dyDescent="0.2">
      <c r="A210" s="38"/>
      <c r="B210" s="20" t="str">
        <f>IF(A210="","",VLOOKUP(A210,AAV!$B$3:$D$502,3,0))</f>
        <v/>
      </c>
      <c r="C210" s="16" t="str">
        <f t="shared" si="15"/>
        <v/>
      </c>
      <c r="D210" s="20" t="str">
        <f t="shared" si="19"/>
        <v/>
      </c>
      <c r="E210" s="16" t="str">
        <f t="shared" si="16"/>
        <v/>
      </c>
      <c r="F210" s="16" t="str">
        <f t="shared" si="17"/>
        <v/>
      </c>
      <c r="G210" s="16" t="str">
        <f t="shared" si="18"/>
        <v/>
      </c>
      <c r="H210" s="16"/>
      <c r="I210" s="16"/>
    </row>
    <row r="211" spans="1:9" ht="13.5" customHeight="1" x14ac:dyDescent="0.2">
      <c r="A211" s="38"/>
      <c r="B211" s="20" t="str">
        <f>IF(A211="","",VLOOKUP(A211,AAV!$B$3:$D$502,3,0))</f>
        <v/>
      </c>
      <c r="C211" s="16" t="str">
        <f t="shared" si="15"/>
        <v/>
      </c>
      <c r="D211" s="20" t="str">
        <f t="shared" si="19"/>
        <v/>
      </c>
      <c r="E211" s="16" t="str">
        <f t="shared" si="16"/>
        <v/>
      </c>
      <c r="F211" s="16" t="str">
        <f t="shared" si="17"/>
        <v/>
      </c>
      <c r="G211" s="16" t="str">
        <f t="shared" si="18"/>
        <v/>
      </c>
      <c r="H211" s="16"/>
      <c r="I211" s="16"/>
    </row>
    <row r="212" spans="1:9" ht="13.5" customHeight="1" x14ac:dyDescent="0.2">
      <c r="A212" s="38"/>
      <c r="B212" s="20" t="str">
        <f>IF(A212="","",VLOOKUP(A212,AAV!$B$3:$D$502,3,0))</f>
        <v/>
      </c>
      <c r="C212" s="16" t="str">
        <f t="shared" si="15"/>
        <v/>
      </c>
      <c r="D212" s="20" t="str">
        <f t="shared" si="19"/>
        <v/>
      </c>
      <c r="E212" s="16" t="str">
        <f t="shared" si="16"/>
        <v/>
      </c>
      <c r="F212" s="16" t="str">
        <f t="shared" si="17"/>
        <v/>
      </c>
      <c r="G212" s="16" t="str">
        <f t="shared" si="18"/>
        <v/>
      </c>
      <c r="H212" s="16"/>
      <c r="I212" s="16"/>
    </row>
    <row r="213" spans="1:9" ht="13.5" customHeight="1" x14ac:dyDescent="0.2">
      <c r="A213" s="38"/>
      <c r="B213" s="20" t="str">
        <f>IF(A213="","",VLOOKUP(A213,AAV!$B$3:$D$502,3,0))</f>
        <v/>
      </c>
      <c r="C213" s="16" t="str">
        <f t="shared" si="15"/>
        <v/>
      </c>
      <c r="D213" s="20" t="str">
        <f t="shared" si="19"/>
        <v/>
      </c>
      <c r="E213" s="16" t="str">
        <f t="shared" si="16"/>
        <v/>
      </c>
      <c r="F213" s="16" t="str">
        <f t="shared" si="17"/>
        <v/>
      </c>
      <c r="G213" s="16" t="str">
        <f t="shared" si="18"/>
        <v/>
      </c>
      <c r="H213" s="16"/>
      <c r="I213" s="16"/>
    </row>
    <row r="214" spans="1:9" ht="13.5" customHeight="1" x14ac:dyDescent="0.2">
      <c r="A214" s="38"/>
      <c r="B214" s="20" t="str">
        <f>IF(A214="","",VLOOKUP(A214,AAV!$B$3:$D$502,3,0))</f>
        <v/>
      </c>
      <c r="C214" s="16" t="str">
        <f t="shared" si="15"/>
        <v/>
      </c>
      <c r="D214" s="20" t="str">
        <f t="shared" si="19"/>
        <v/>
      </c>
      <c r="E214" s="16" t="str">
        <f t="shared" si="16"/>
        <v/>
      </c>
      <c r="F214" s="16" t="str">
        <f t="shared" si="17"/>
        <v/>
      </c>
      <c r="G214" s="16" t="str">
        <f t="shared" si="18"/>
        <v/>
      </c>
      <c r="H214" s="16"/>
      <c r="I214" s="16"/>
    </row>
    <row r="215" spans="1:9" ht="13.5" customHeight="1" x14ac:dyDescent="0.2">
      <c r="A215" s="38"/>
      <c r="B215" s="20" t="str">
        <f>IF(A215="","",VLOOKUP(A215,AAV!$B$3:$D$502,3,0))</f>
        <v/>
      </c>
      <c r="C215" s="16" t="str">
        <f t="shared" si="15"/>
        <v/>
      </c>
      <c r="D215" s="20" t="str">
        <f t="shared" si="19"/>
        <v/>
      </c>
      <c r="E215" s="16" t="str">
        <f t="shared" si="16"/>
        <v/>
      </c>
      <c r="F215" s="16" t="str">
        <f t="shared" si="17"/>
        <v/>
      </c>
      <c r="G215" s="16" t="str">
        <f t="shared" si="18"/>
        <v/>
      </c>
      <c r="H215" s="16"/>
      <c r="I215" s="16"/>
    </row>
    <row r="216" spans="1:9" ht="13.5" customHeight="1" x14ac:dyDescent="0.2">
      <c r="A216" s="38"/>
      <c r="B216" s="20" t="str">
        <f>IF(A216="","",VLOOKUP(A216,AAV!$B$3:$D$502,3,0))</f>
        <v/>
      </c>
      <c r="C216" s="16" t="str">
        <f t="shared" si="15"/>
        <v/>
      </c>
      <c r="D216" s="20" t="str">
        <f t="shared" si="19"/>
        <v/>
      </c>
      <c r="E216" s="16" t="str">
        <f t="shared" si="16"/>
        <v/>
      </c>
      <c r="F216" s="16" t="str">
        <f t="shared" si="17"/>
        <v/>
      </c>
      <c r="G216" s="16" t="str">
        <f t="shared" si="18"/>
        <v/>
      </c>
      <c r="H216" s="16"/>
      <c r="I216" s="16"/>
    </row>
    <row r="217" spans="1:9" ht="13.5" customHeight="1" x14ac:dyDescent="0.2">
      <c r="A217" s="38"/>
      <c r="B217" s="20" t="str">
        <f>IF(A217="","",VLOOKUP(A217,AAV!$B$3:$D$502,3,0))</f>
        <v/>
      </c>
      <c r="C217" s="16" t="str">
        <f t="shared" si="15"/>
        <v/>
      </c>
      <c r="D217" s="20" t="str">
        <f t="shared" si="19"/>
        <v/>
      </c>
      <c r="E217" s="16" t="str">
        <f t="shared" si="16"/>
        <v/>
      </c>
      <c r="F217" s="16" t="str">
        <f t="shared" si="17"/>
        <v/>
      </c>
      <c r="G217" s="16" t="str">
        <f t="shared" si="18"/>
        <v/>
      </c>
      <c r="H217" s="16"/>
      <c r="I217" s="16"/>
    </row>
    <row r="218" spans="1:9" ht="13.5" customHeight="1" x14ac:dyDescent="0.2">
      <c r="A218" s="38"/>
      <c r="B218" s="20" t="str">
        <f>IF(A218="","",VLOOKUP(A218,AAV!$B$3:$D$502,3,0))</f>
        <v/>
      </c>
      <c r="C218" s="16" t="str">
        <f t="shared" si="15"/>
        <v/>
      </c>
      <c r="D218" s="20" t="str">
        <f t="shared" si="19"/>
        <v/>
      </c>
      <c r="E218" s="16" t="str">
        <f t="shared" si="16"/>
        <v/>
      </c>
      <c r="F218" s="16" t="str">
        <f t="shared" si="17"/>
        <v/>
      </c>
      <c r="G218" s="16" t="str">
        <f t="shared" si="18"/>
        <v/>
      </c>
      <c r="H218" s="16"/>
      <c r="I218" s="16"/>
    </row>
    <row r="219" spans="1:9" ht="13.5" customHeight="1" x14ac:dyDescent="0.2">
      <c r="A219" s="38"/>
      <c r="B219" s="20" t="str">
        <f>IF(A219="","",VLOOKUP(A219,AAV!$B$3:$D$502,3,0))</f>
        <v/>
      </c>
      <c r="C219" s="16" t="str">
        <f t="shared" si="15"/>
        <v/>
      </c>
      <c r="D219" s="20" t="str">
        <f t="shared" si="19"/>
        <v/>
      </c>
      <c r="E219" s="16" t="str">
        <f t="shared" si="16"/>
        <v/>
      </c>
      <c r="F219" s="16" t="str">
        <f t="shared" si="17"/>
        <v/>
      </c>
      <c r="G219" s="16" t="str">
        <f t="shared" si="18"/>
        <v/>
      </c>
      <c r="H219" s="16"/>
      <c r="I219" s="16"/>
    </row>
    <row r="220" spans="1:9" ht="13.5" customHeight="1" x14ac:dyDescent="0.2">
      <c r="A220" s="38"/>
      <c r="B220" s="20" t="str">
        <f>IF(A220="","",VLOOKUP(A220,AAV!$B$3:$D$502,3,0))</f>
        <v/>
      </c>
      <c r="C220" s="16" t="str">
        <f t="shared" si="15"/>
        <v/>
      </c>
      <c r="D220" s="20" t="str">
        <f t="shared" si="19"/>
        <v/>
      </c>
      <c r="E220" s="16" t="str">
        <f t="shared" si="16"/>
        <v/>
      </c>
      <c r="F220" s="16" t="str">
        <f t="shared" si="17"/>
        <v/>
      </c>
      <c r="G220" s="16" t="str">
        <f t="shared" si="18"/>
        <v/>
      </c>
      <c r="H220" s="16"/>
      <c r="I220" s="16"/>
    </row>
    <row r="221" spans="1:9" ht="13.5" customHeight="1" x14ac:dyDescent="0.2">
      <c r="A221" s="38"/>
      <c r="B221" s="20" t="str">
        <f>IF(A221="","",VLOOKUP(A221,AAV!$B$3:$D$502,3,0))</f>
        <v/>
      </c>
      <c r="C221" s="16" t="str">
        <f t="shared" si="15"/>
        <v/>
      </c>
      <c r="D221" s="20" t="str">
        <f t="shared" si="19"/>
        <v/>
      </c>
      <c r="E221" s="16" t="str">
        <f t="shared" si="16"/>
        <v/>
      </c>
      <c r="F221" s="16" t="str">
        <f t="shared" si="17"/>
        <v/>
      </c>
      <c r="G221" s="16" t="str">
        <f t="shared" si="18"/>
        <v/>
      </c>
      <c r="H221" s="16"/>
      <c r="I221" s="16"/>
    </row>
    <row r="222" spans="1:9" ht="13.5" customHeight="1" x14ac:dyDescent="0.2">
      <c r="A222" s="38"/>
      <c r="B222" s="20" t="str">
        <f>IF(A222="","",VLOOKUP(A222,AAV!$B$3:$D$502,3,0))</f>
        <v/>
      </c>
      <c r="C222" s="16" t="str">
        <f t="shared" si="15"/>
        <v/>
      </c>
      <c r="D222" s="20" t="str">
        <f t="shared" si="19"/>
        <v/>
      </c>
      <c r="E222" s="16" t="str">
        <f t="shared" si="16"/>
        <v/>
      </c>
      <c r="F222" s="16" t="str">
        <f t="shared" si="17"/>
        <v/>
      </c>
      <c r="G222" s="16" t="str">
        <f t="shared" si="18"/>
        <v/>
      </c>
      <c r="H222" s="16"/>
      <c r="I222" s="16"/>
    </row>
    <row r="223" spans="1:9" ht="13.5" customHeight="1" x14ac:dyDescent="0.2">
      <c r="A223" s="38"/>
      <c r="B223" s="20" t="str">
        <f>IF(A223="","",VLOOKUP(A223,AAV!$B$3:$D$502,3,0))</f>
        <v/>
      </c>
      <c r="C223" s="16" t="str">
        <f t="shared" si="15"/>
        <v/>
      </c>
      <c r="D223" s="20" t="str">
        <f t="shared" si="19"/>
        <v/>
      </c>
      <c r="E223" s="16" t="str">
        <f t="shared" si="16"/>
        <v/>
      </c>
      <c r="F223" s="16" t="str">
        <f t="shared" si="17"/>
        <v/>
      </c>
      <c r="G223" s="16" t="str">
        <f t="shared" si="18"/>
        <v/>
      </c>
      <c r="H223" s="16"/>
      <c r="I223" s="16"/>
    </row>
    <row r="224" spans="1:9" ht="13.5" customHeight="1" x14ac:dyDescent="0.2">
      <c r="A224" s="38"/>
      <c r="B224" s="20" t="str">
        <f>IF(A224="","",VLOOKUP(A224,AAV!$B$3:$D$502,3,0))</f>
        <v/>
      </c>
      <c r="C224" s="16" t="str">
        <f t="shared" si="15"/>
        <v/>
      </c>
      <c r="D224" s="20" t="str">
        <f t="shared" si="19"/>
        <v/>
      </c>
      <c r="E224" s="16" t="str">
        <f t="shared" si="16"/>
        <v/>
      </c>
      <c r="F224" s="16" t="str">
        <f t="shared" si="17"/>
        <v/>
      </c>
      <c r="G224" s="16" t="str">
        <f t="shared" si="18"/>
        <v/>
      </c>
      <c r="H224" s="16"/>
      <c r="I224" s="16"/>
    </row>
    <row r="225" spans="1:9" ht="13.5" customHeight="1" x14ac:dyDescent="0.2">
      <c r="A225" s="38"/>
      <c r="B225" s="20" t="str">
        <f>IF(A225="","",VLOOKUP(A225,AAV!$B$3:$D$502,3,0))</f>
        <v/>
      </c>
      <c r="C225" s="16" t="str">
        <f t="shared" si="15"/>
        <v/>
      </c>
      <c r="D225" s="20" t="str">
        <f t="shared" si="19"/>
        <v/>
      </c>
      <c r="E225" s="16" t="str">
        <f t="shared" si="16"/>
        <v/>
      </c>
      <c r="F225" s="16" t="str">
        <f t="shared" si="17"/>
        <v/>
      </c>
      <c r="G225" s="16" t="str">
        <f t="shared" si="18"/>
        <v/>
      </c>
      <c r="H225" s="16"/>
      <c r="I225" s="16"/>
    </row>
    <row r="226" spans="1:9" ht="13.5" customHeight="1" x14ac:dyDescent="0.2">
      <c r="A226" s="38"/>
      <c r="B226" s="20" t="str">
        <f>IF(A226="","",VLOOKUP(A226,AAV!$B$3:$D$502,3,0))</f>
        <v/>
      </c>
      <c r="C226" s="16" t="str">
        <f t="shared" si="15"/>
        <v/>
      </c>
      <c r="D226" s="20" t="str">
        <f t="shared" si="19"/>
        <v/>
      </c>
      <c r="E226" s="16" t="str">
        <f t="shared" si="16"/>
        <v/>
      </c>
      <c r="F226" s="16" t="str">
        <f t="shared" si="17"/>
        <v/>
      </c>
      <c r="G226" s="16" t="str">
        <f t="shared" si="18"/>
        <v/>
      </c>
      <c r="H226" s="16"/>
      <c r="I226" s="16"/>
    </row>
    <row r="227" spans="1:9" ht="13.5" customHeight="1" x14ac:dyDescent="0.2">
      <c r="A227" s="38"/>
      <c r="B227" s="20" t="str">
        <f>IF(A227="","",VLOOKUP(A227,AAV!$B$3:$D$502,3,0))</f>
        <v/>
      </c>
      <c r="C227" s="16" t="str">
        <f t="shared" si="15"/>
        <v/>
      </c>
      <c r="D227" s="20" t="str">
        <f t="shared" si="19"/>
        <v/>
      </c>
      <c r="E227" s="16" t="str">
        <f t="shared" si="16"/>
        <v/>
      </c>
      <c r="F227" s="16" t="str">
        <f t="shared" si="17"/>
        <v/>
      </c>
      <c r="G227" s="16" t="str">
        <f t="shared" si="18"/>
        <v/>
      </c>
      <c r="H227" s="16"/>
      <c r="I227" s="16"/>
    </row>
    <row r="228" spans="1:9" ht="13.5" customHeight="1" x14ac:dyDescent="0.2">
      <c r="A228" s="38"/>
      <c r="B228" s="20" t="str">
        <f>IF(A228="","",VLOOKUP(A228,AAV!$B$3:$D$502,3,0))</f>
        <v/>
      </c>
      <c r="C228" s="16" t="str">
        <f t="shared" si="15"/>
        <v/>
      </c>
      <c r="D228" s="20" t="str">
        <f t="shared" si="19"/>
        <v/>
      </c>
      <c r="E228" s="16" t="str">
        <f t="shared" si="16"/>
        <v/>
      </c>
      <c r="F228" s="16" t="str">
        <f t="shared" si="17"/>
        <v/>
      </c>
      <c r="G228" s="16" t="str">
        <f t="shared" si="18"/>
        <v/>
      </c>
      <c r="H228" s="16"/>
      <c r="I228" s="16"/>
    </row>
    <row r="229" spans="1:9" ht="13.5" customHeight="1" x14ac:dyDescent="0.2">
      <c r="A229" s="38"/>
      <c r="B229" s="20" t="str">
        <f>IF(A229="","",VLOOKUP(A229,AAV!$B$3:$D$502,3,0))</f>
        <v/>
      </c>
      <c r="C229" s="16" t="str">
        <f t="shared" si="15"/>
        <v/>
      </c>
      <c r="D229" s="20" t="str">
        <f t="shared" si="19"/>
        <v/>
      </c>
      <c r="E229" s="16" t="str">
        <f t="shared" si="16"/>
        <v/>
      </c>
      <c r="F229" s="16" t="str">
        <f t="shared" si="17"/>
        <v/>
      </c>
      <c r="G229" s="16" t="str">
        <f t="shared" si="18"/>
        <v/>
      </c>
      <c r="H229" s="16"/>
      <c r="I229" s="16"/>
    </row>
    <row r="230" spans="1:9" ht="13.5" customHeight="1" x14ac:dyDescent="0.2">
      <c r="A230" s="38"/>
      <c r="B230" s="20" t="str">
        <f>IF(A230="","",VLOOKUP(A230,AAV!$B$3:$D$502,3,0))</f>
        <v/>
      </c>
      <c r="C230" s="16" t="str">
        <f t="shared" si="15"/>
        <v/>
      </c>
      <c r="D230" s="20" t="str">
        <f t="shared" si="19"/>
        <v/>
      </c>
      <c r="E230" s="16" t="str">
        <f t="shared" si="16"/>
        <v/>
      </c>
      <c r="F230" s="16" t="str">
        <f t="shared" si="17"/>
        <v/>
      </c>
      <c r="G230" s="16" t="str">
        <f t="shared" si="18"/>
        <v/>
      </c>
      <c r="H230" s="16"/>
      <c r="I230" s="16"/>
    </row>
    <row r="231" spans="1:9" ht="13.5" customHeight="1" x14ac:dyDescent="0.2">
      <c r="A231" s="38"/>
      <c r="B231" s="20" t="str">
        <f>IF(A231="","",VLOOKUP(A231,AAV!$B$3:$D$502,3,0))</f>
        <v/>
      </c>
      <c r="C231" s="16" t="str">
        <f t="shared" si="15"/>
        <v/>
      </c>
      <c r="D231" s="20" t="str">
        <f t="shared" si="19"/>
        <v/>
      </c>
      <c r="E231" s="16" t="str">
        <f t="shared" si="16"/>
        <v/>
      </c>
      <c r="F231" s="16" t="str">
        <f t="shared" si="17"/>
        <v/>
      </c>
      <c r="G231" s="16" t="str">
        <f t="shared" si="18"/>
        <v/>
      </c>
      <c r="H231" s="16"/>
      <c r="I231" s="16"/>
    </row>
    <row r="232" spans="1:9" ht="13.5" customHeight="1" x14ac:dyDescent="0.2">
      <c r="A232" s="38"/>
      <c r="B232" s="20" t="str">
        <f>IF(A232="","",VLOOKUP(A232,AAV!$B$3:$D$502,3,0))</f>
        <v/>
      </c>
      <c r="C232" s="16" t="str">
        <f t="shared" si="15"/>
        <v/>
      </c>
      <c r="D232" s="20" t="str">
        <f t="shared" si="19"/>
        <v/>
      </c>
      <c r="E232" s="16" t="str">
        <f t="shared" si="16"/>
        <v/>
      </c>
      <c r="F232" s="16" t="str">
        <f t="shared" si="17"/>
        <v/>
      </c>
      <c r="G232" s="16" t="str">
        <f t="shared" si="18"/>
        <v/>
      </c>
      <c r="H232" s="16"/>
      <c r="I232" s="16"/>
    </row>
    <row r="233" spans="1:9" ht="13.5" customHeight="1" x14ac:dyDescent="0.2">
      <c r="A233" s="38"/>
      <c r="B233" s="20" t="str">
        <f>IF(A233="","",VLOOKUP(A233,AAV!$B$3:$D$502,3,0))</f>
        <v/>
      </c>
      <c r="C233" s="16" t="str">
        <f t="shared" si="15"/>
        <v/>
      </c>
      <c r="D233" s="20" t="str">
        <f t="shared" si="19"/>
        <v/>
      </c>
      <c r="E233" s="16" t="str">
        <f t="shared" si="16"/>
        <v/>
      </c>
      <c r="F233" s="16" t="str">
        <f t="shared" si="17"/>
        <v/>
      </c>
      <c r="G233" s="16" t="str">
        <f t="shared" si="18"/>
        <v/>
      </c>
      <c r="H233" s="16"/>
      <c r="I233" s="16"/>
    </row>
    <row r="234" spans="1:9" ht="13.5" customHeight="1" x14ac:dyDescent="0.2">
      <c r="A234" s="38"/>
      <c r="B234" s="20" t="str">
        <f>IF(A234="","",VLOOKUP(A234,AAV!$B$3:$D$502,3,0))</f>
        <v/>
      </c>
      <c r="C234" s="16" t="str">
        <f t="shared" si="15"/>
        <v/>
      </c>
      <c r="D234" s="20" t="str">
        <f t="shared" si="19"/>
        <v/>
      </c>
      <c r="E234" s="16" t="str">
        <f t="shared" si="16"/>
        <v/>
      </c>
      <c r="F234" s="16" t="str">
        <f t="shared" si="17"/>
        <v/>
      </c>
      <c r="G234" s="16" t="str">
        <f t="shared" si="18"/>
        <v/>
      </c>
      <c r="H234" s="16"/>
      <c r="I234" s="16"/>
    </row>
    <row r="235" spans="1:9" ht="13.5" customHeight="1" x14ac:dyDescent="0.2">
      <c r="A235" s="38"/>
      <c r="B235" s="20" t="str">
        <f>IF(A235="","",VLOOKUP(A235,AAV!$B$3:$D$502,3,0))</f>
        <v/>
      </c>
      <c r="C235" s="16" t="str">
        <f t="shared" si="15"/>
        <v/>
      </c>
      <c r="D235" s="20" t="str">
        <f t="shared" si="19"/>
        <v/>
      </c>
      <c r="E235" s="16" t="str">
        <f t="shared" si="16"/>
        <v/>
      </c>
      <c r="F235" s="16" t="str">
        <f t="shared" si="17"/>
        <v/>
      </c>
      <c r="G235" s="16" t="str">
        <f t="shared" si="18"/>
        <v/>
      </c>
      <c r="H235" s="16"/>
      <c r="I235" s="16"/>
    </row>
    <row r="236" spans="1:9" ht="13.5" customHeight="1" x14ac:dyDescent="0.2">
      <c r="A236" s="38"/>
      <c r="B236" s="20" t="str">
        <f>IF(A236="","",VLOOKUP(A236,AAV!$B$3:$D$502,3,0))</f>
        <v/>
      </c>
      <c r="C236" s="16" t="str">
        <f t="shared" si="15"/>
        <v/>
      </c>
      <c r="D236" s="20" t="str">
        <f t="shared" si="19"/>
        <v/>
      </c>
      <c r="E236" s="16" t="str">
        <f t="shared" si="16"/>
        <v/>
      </c>
      <c r="F236" s="16" t="str">
        <f t="shared" si="17"/>
        <v/>
      </c>
      <c r="G236" s="16" t="str">
        <f t="shared" si="18"/>
        <v/>
      </c>
      <c r="H236" s="16"/>
      <c r="I236" s="16"/>
    </row>
    <row r="237" spans="1:9" ht="13.5" customHeight="1" x14ac:dyDescent="0.2">
      <c r="A237" s="38"/>
      <c r="B237" s="20" t="str">
        <f>IF(A237="","",VLOOKUP(A237,AAV!$B$3:$D$502,3,0))</f>
        <v/>
      </c>
      <c r="C237" s="16" t="str">
        <f t="shared" si="15"/>
        <v/>
      </c>
      <c r="D237" s="20" t="str">
        <f t="shared" si="19"/>
        <v/>
      </c>
      <c r="E237" s="16" t="str">
        <f t="shared" si="16"/>
        <v/>
      </c>
      <c r="F237" s="16" t="str">
        <f t="shared" si="17"/>
        <v/>
      </c>
      <c r="G237" s="16" t="str">
        <f t="shared" si="18"/>
        <v/>
      </c>
      <c r="H237" s="16"/>
      <c r="I237" s="16"/>
    </row>
    <row r="238" spans="1:9" ht="13.5" customHeight="1" x14ac:dyDescent="0.2">
      <c r="A238" s="38"/>
      <c r="B238" s="20" t="str">
        <f>IF(A238="","",VLOOKUP(A238,AAV!$B$3:$D$502,3,0))</f>
        <v/>
      </c>
      <c r="C238" s="16" t="str">
        <f t="shared" si="15"/>
        <v/>
      </c>
      <c r="D238" s="20" t="str">
        <f t="shared" si="19"/>
        <v/>
      </c>
      <c r="E238" s="16" t="str">
        <f t="shared" si="16"/>
        <v/>
      </c>
      <c r="F238" s="16" t="str">
        <f t="shared" si="17"/>
        <v/>
      </c>
      <c r="G238" s="16" t="str">
        <f t="shared" si="18"/>
        <v/>
      </c>
      <c r="H238" s="16"/>
      <c r="I238" s="16"/>
    </row>
    <row r="239" spans="1:9" ht="13.5" customHeight="1" x14ac:dyDescent="0.2">
      <c r="A239" s="38"/>
      <c r="B239" s="20" t="str">
        <f>IF(A239="","",VLOOKUP(A239,AAV!$B$3:$D$502,3,0))</f>
        <v/>
      </c>
      <c r="C239" s="16" t="str">
        <f t="shared" si="15"/>
        <v/>
      </c>
      <c r="D239" s="20" t="str">
        <f t="shared" si="19"/>
        <v/>
      </c>
      <c r="E239" s="16" t="str">
        <f t="shared" si="16"/>
        <v/>
      </c>
      <c r="F239" s="16" t="str">
        <f t="shared" si="17"/>
        <v/>
      </c>
      <c r="G239" s="16" t="str">
        <f t="shared" si="18"/>
        <v/>
      </c>
      <c r="H239" s="16"/>
      <c r="I239" s="16"/>
    </row>
    <row r="240" spans="1:9" ht="13.5" customHeight="1" x14ac:dyDescent="0.2">
      <c r="A240" s="38"/>
      <c r="B240" s="20" t="str">
        <f>IF(A240="","",VLOOKUP(A240,AAV!$B$3:$D$502,3,0))</f>
        <v/>
      </c>
      <c r="C240" s="16" t="str">
        <f t="shared" si="15"/>
        <v/>
      </c>
      <c r="D240" s="20" t="str">
        <f t="shared" si="19"/>
        <v/>
      </c>
      <c r="E240" s="16" t="str">
        <f t="shared" si="16"/>
        <v/>
      </c>
      <c r="F240" s="16" t="str">
        <f t="shared" si="17"/>
        <v/>
      </c>
      <c r="G240" s="16" t="str">
        <f t="shared" si="18"/>
        <v/>
      </c>
      <c r="H240" s="16"/>
      <c r="I240" s="16"/>
    </row>
    <row r="241" spans="1:9" ht="13.5" customHeight="1" x14ac:dyDescent="0.2">
      <c r="A241" s="38"/>
      <c r="B241" s="20" t="str">
        <f>IF(A241="","",VLOOKUP(A241,AAV!$B$3:$D$502,3,0))</f>
        <v/>
      </c>
      <c r="C241" s="16" t="str">
        <f t="shared" si="15"/>
        <v/>
      </c>
      <c r="D241" s="20" t="str">
        <f t="shared" si="19"/>
        <v/>
      </c>
      <c r="E241" s="16" t="str">
        <f t="shared" si="16"/>
        <v/>
      </c>
      <c r="F241" s="16" t="str">
        <f t="shared" si="17"/>
        <v/>
      </c>
      <c r="G241" s="16" t="str">
        <f t="shared" si="18"/>
        <v/>
      </c>
      <c r="H241" s="16"/>
      <c r="I241" s="16"/>
    </row>
    <row r="242" spans="1:9" ht="13.5" customHeight="1" x14ac:dyDescent="0.2">
      <c r="A242" s="38"/>
      <c r="B242" s="20" t="str">
        <f>IF(A242="","",VLOOKUP(A242,AAV!$B$3:$D$502,3,0))</f>
        <v/>
      </c>
      <c r="C242" s="16" t="str">
        <f t="shared" si="15"/>
        <v/>
      </c>
      <c r="D242" s="20" t="str">
        <f t="shared" si="19"/>
        <v/>
      </c>
      <c r="E242" s="16" t="str">
        <f t="shared" si="16"/>
        <v/>
      </c>
      <c r="F242" s="16" t="str">
        <f t="shared" si="17"/>
        <v/>
      </c>
      <c r="G242" s="16" t="str">
        <f t="shared" si="18"/>
        <v/>
      </c>
      <c r="H242" s="16"/>
      <c r="I242" s="16"/>
    </row>
    <row r="243" spans="1:9" ht="13.5" customHeight="1" x14ac:dyDescent="0.2">
      <c r="A243" s="38"/>
      <c r="B243" s="20" t="str">
        <f>IF(A243="","",VLOOKUP(A243,AAV!$B$3:$D$502,3,0))</f>
        <v/>
      </c>
      <c r="C243" s="16" t="str">
        <f t="shared" si="15"/>
        <v/>
      </c>
      <c r="D243" s="20" t="str">
        <f t="shared" si="19"/>
        <v/>
      </c>
      <c r="E243" s="16" t="str">
        <f t="shared" si="16"/>
        <v/>
      </c>
      <c r="F243" s="16" t="str">
        <f t="shared" si="17"/>
        <v/>
      </c>
      <c r="G243" s="16" t="str">
        <f t="shared" si="18"/>
        <v/>
      </c>
      <c r="H243" s="16"/>
      <c r="I243" s="16"/>
    </row>
    <row r="244" spans="1:9" ht="13.5" customHeight="1" x14ac:dyDescent="0.2">
      <c r="A244" s="38"/>
      <c r="B244" s="20" t="str">
        <f>IF(A244="","",VLOOKUP(A244,AAV!$B$3:$D$502,3,0))</f>
        <v/>
      </c>
      <c r="C244" s="16" t="str">
        <f t="shared" si="15"/>
        <v/>
      </c>
      <c r="D244" s="20" t="str">
        <f t="shared" si="19"/>
        <v/>
      </c>
      <c r="E244" s="16" t="str">
        <f t="shared" si="16"/>
        <v/>
      </c>
      <c r="F244" s="16" t="str">
        <f t="shared" si="17"/>
        <v/>
      </c>
      <c r="G244" s="16" t="str">
        <f t="shared" si="18"/>
        <v/>
      </c>
      <c r="H244" s="16"/>
      <c r="I244" s="16"/>
    </row>
    <row r="245" spans="1:9" ht="13.5" customHeight="1" x14ac:dyDescent="0.2">
      <c r="A245" s="38"/>
      <c r="B245" s="20" t="str">
        <f>IF(A245="","",VLOOKUP(A245,AAV!$B$3:$D$502,3,0))</f>
        <v/>
      </c>
      <c r="C245" s="16" t="str">
        <f t="shared" si="15"/>
        <v/>
      </c>
      <c r="D245" s="20" t="str">
        <f t="shared" si="19"/>
        <v/>
      </c>
      <c r="E245" s="16" t="str">
        <f t="shared" si="16"/>
        <v/>
      </c>
      <c r="F245" s="16" t="str">
        <f t="shared" si="17"/>
        <v/>
      </c>
      <c r="G245" s="16" t="str">
        <f t="shared" si="18"/>
        <v/>
      </c>
      <c r="H245" s="16"/>
      <c r="I245" s="16"/>
    </row>
    <row r="246" spans="1:9" ht="13.5" customHeight="1" x14ac:dyDescent="0.2">
      <c r="A246" s="38"/>
      <c r="B246" s="20" t="str">
        <f>IF(A246="","",VLOOKUP(A246,AAV!$B$3:$D$502,3,0))</f>
        <v/>
      </c>
      <c r="C246" s="16" t="str">
        <f t="shared" si="15"/>
        <v/>
      </c>
      <c r="D246" s="20" t="str">
        <f t="shared" si="19"/>
        <v/>
      </c>
      <c r="E246" s="16" t="str">
        <f t="shared" si="16"/>
        <v/>
      </c>
      <c r="F246" s="16" t="str">
        <f t="shared" si="17"/>
        <v/>
      </c>
      <c r="G246" s="16" t="str">
        <f t="shared" si="18"/>
        <v/>
      </c>
      <c r="H246" s="16"/>
      <c r="I246" s="16"/>
    </row>
    <row r="247" spans="1:9" ht="13.5" customHeight="1" x14ac:dyDescent="0.2">
      <c r="A247" s="38"/>
      <c r="B247" s="20" t="str">
        <f>IF(A247="","",VLOOKUP(A247,AAV!$B$3:$D$502,3,0))</f>
        <v/>
      </c>
      <c r="C247" s="16" t="str">
        <f t="shared" si="15"/>
        <v/>
      </c>
      <c r="D247" s="20" t="str">
        <f t="shared" si="19"/>
        <v/>
      </c>
      <c r="E247" s="16" t="str">
        <f t="shared" si="16"/>
        <v/>
      </c>
      <c r="F247" s="16" t="str">
        <f t="shared" si="17"/>
        <v/>
      </c>
      <c r="G247" s="16" t="str">
        <f t="shared" si="18"/>
        <v/>
      </c>
      <c r="H247" s="16"/>
      <c r="I247" s="16"/>
    </row>
    <row r="248" spans="1:9" ht="13.5" customHeight="1" x14ac:dyDescent="0.2">
      <c r="A248" s="38"/>
      <c r="B248" s="20" t="str">
        <f>IF(A248="","",VLOOKUP(A248,AAV!$B$3:$D$502,3,0))</f>
        <v/>
      </c>
      <c r="C248" s="16" t="str">
        <f t="shared" si="15"/>
        <v/>
      </c>
      <c r="D248" s="20" t="str">
        <f t="shared" si="19"/>
        <v/>
      </c>
      <c r="E248" s="16" t="str">
        <f t="shared" si="16"/>
        <v/>
      </c>
      <c r="F248" s="16" t="str">
        <f t="shared" si="17"/>
        <v/>
      </c>
      <c r="G248" s="16" t="str">
        <f t="shared" si="18"/>
        <v/>
      </c>
      <c r="H248" s="16"/>
      <c r="I248" s="16"/>
    </row>
    <row r="249" spans="1:9" ht="13.5" customHeight="1" x14ac:dyDescent="0.2">
      <c r="A249" s="38"/>
      <c r="B249" s="20" t="str">
        <f>IF(A249="","",VLOOKUP(A249,AAV!$B$3:$D$502,3,0))</f>
        <v/>
      </c>
      <c r="C249" s="16" t="str">
        <f t="shared" si="15"/>
        <v/>
      </c>
      <c r="D249" s="20" t="str">
        <f t="shared" si="19"/>
        <v/>
      </c>
      <c r="E249" s="16" t="str">
        <f t="shared" si="16"/>
        <v/>
      </c>
      <c r="F249" s="16" t="str">
        <f t="shared" si="17"/>
        <v/>
      </c>
      <c r="G249" s="16" t="str">
        <f t="shared" si="18"/>
        <v/>
      </c>
      <c r="H249" s="16"/>
      <c r="I249" s="16"/>
    </row>
    <row r="250" spans="1:9" ht="13.5" customHeight="1" x14ac:dyDescent="0.2">
      <c r="A250" s="38"/>
      <c r="B250" s="20" t="str">
        <f>IF(A250="","",VLOOKUP(A250,AAV!$B$3:$D$502,3,0))</f>
        <v/>
      </c>
      <c r="C250" s="16" t="str">
        <f t="shared" si="15"/>
        <v/>
      </c>
      <c r="D250" s="20" t="str">
        <f t="shared" si="19"/>
        <v/>
      </c>
      <c r="E250" s="16" t="str">
        <f t="shared" si="16"/>
        <v/>
      </c>
      <c r="F250" s="16" t="str">
        <f t="shared" si="17"/>
        <v/>
      </c>
      <c r="G250" s="16" t="str">
        <f t="shared" si="18"/>
        <v/>
      </c>
      <c r="H250" s="16"/>
      <c r="I250" s="16"/>
    </row>
    <row r="251" spans="1:9" ht="13.5" customHeight="1" x14ac:dyDescent="0.2">
      <c r="A251" s="38"/>
      <c r="B251" s="20" t="str">
        <f>IF(A251="","",VLOOKUP(A251,AAV!$B$3:$D$502,3,0))</f>
        <v/>
      </c>
      <c r="C251" s="16" t="str">
        <f t="shared" si="15"/>
        <v/>
      </c>
      <c r="D251" s="20" t="str">
        <f t="shared" si="19"/>
        <v/>
      </c>
      <c r="E251" s="16" t="str">
        <f t="shared" si="16"/>
        <v/>
      </c>
      <c r="F251" s="16" t="str">
        <f t="shared" si="17"/>
        <v/>
      </c>
      <c r="G251" s="16" t="str">
        <f t="shared" si="18"/>
        <v/>
      </c>
      <c r="H251" s="16"/>
      <c r="I251" s="16"/>
    </row>
    <row r="252" spans="1:9" ht="13.5" customHeight="1" x14ac:dyDescent="0.2">
      <c r="A252" s="38"/>
      <c r="B252" s="20" t="str">
        <f>IF(A252="","",VLOOKUP(A252,AAV!$B$3:$D$502,3,0))</f>
        <v/>
      </c>
      <c r="C252" s="16" t="str">
        <f t="shared" si="15"/>
        <v/>
      </c>
      <c r="D252" s="20" t="str">
        <f t="shared" si="19"/>
        <v/>
      </c>
      <c r="E252" s="16" t="str">
        <f t="shared" si="16"/>
        <v/>
      </c>
      <c r="F252" s="16" t="str">
        <f t="shared" si="17"/>
        <v/>
      </c>
      <c r="G252" s="16" t="str">
        <f t="shared" si="18"/>
        <v/>
      </c>
      <c r="H252" s="16"/>
      <c r="I252" s="16"/>
    </row>
    <row r="253" spans="1:9" ht="13.5" customHeight="1" x14ac:dyDescent="0.2">
      <c r="A253" s="38"/>
      <c r="B253" s="20" t="str">
        <f>IF(A253="","",VLOOKUP(A253,AAV!$B$3:$D$502,3,0))</f>
        <v/>
      </c>
      <c r="C253" s="16" t="str">
        <f t="shared" si="15"/>
        <v/>
      </c>
      <c r="D253" s="20" t="str">
        <f t="shared" si="19"/>
        <v/>
      </c>
      <c r="E253" s="16" t="str">
        <f t="shared" si="16"/>
        <v/>
      </c>
      <c r="F253" s="16" t="str">
        <f t="shared" si="17"/>
        <v/>
      </c>
      <c r="G253" s="16" t="str">
        <f t="shared" si="18"/>
        <v/>
      </c>
      <c r="H253" s="16"/>
      <c r="I253" s="16"/>
    </row>
    <row r="254" spans="1:9" ht="13.5" customHeight="1" x14ac:dyDescent="0.2">
      <c r="A254" s="38"/>
      <c r="B254" s="20" t="str">
        <f>IF(A254="","",VLOOKUP(A254,AAV!$B$3:$D$502,3,0))</f>
        <v/>
      </c>
      <c r="C254" s="16" t="str">
        <f t="shared" si="15"/>
        <v/>
      </c>
      <c r="D254" s="20" t="str">
        <f t="shared" si="19"/>
        <v/>
      </c>
      <c r="E254" s="16" t="str">
        <f t="shared" si="16"/>
        <v/>
      </c>
      <c r="F254" s="16" t="str">
        <f t="shared" si="17"/>
        <v/>
      </c>
      <c r="G254" s="16" t="str">
        <f t="shared" si="18"/>
        <v/>
      </c>
      <c r="H254" s="16"/>
      <c r="I254" s="16"/>
    </row>
    <row r="255" spans="1:9" ht="13.5" customHeight="1" x14ac:dyDescent="0.2">
      <c r="A255" s="38"/>
      <c r="B255" s="20" t="str">
        <f>IF(A255="","",VLOOKUP(A255,AAV!$B$3:$D$502,3,0))</f>
        <v/>
      </c>
      <c r="C255" s="16" t="str">
        <f t="shared" si="15"/>
        <v/>
      </c>
      <c r="D255" s="20" t="str">
        <f t="shared" si="19"/>
        <v/>
      </c>
      <c r="E255" s="16" t="str">
        <f t="shared" si="16"/>
        <v/>
      </c>
      <c r="F255" s="16" t="str">
        <f t="shared" si="17"/>
        <v/>
      </c>
      <c r="G255" s="16" t="str">
        <f t="shared" si="18"/>
        <v/>
      </c>
      <c r="H255" s="16"/>
      <c r="I255" s="16"/>
    </row>
    <row r="256" spans="1:9" ht="13.5" customHeight="1" x14ac:dyDescent="0.2">
      <c r="A256" s="38"/>
      <c r="B256" s="20" t="str">
        <f>IF(A256="","",VLOOKUP(A256,AAV!$B$3:$D$502,3,0))</f>
        <v/>
      </c>
      <c r="C256" s="16" t="str">
        <f t="shared" si="15"/>
        <v/>
      </c>
      <c r="D256" s="20" t="str">
        <f t="shared" si="19"/>
        <v/>
      </c>
      <c r="E256" s="16" t="str">
        <f t="shared" si="16"/>
        <v/>
      </c>
      <c r="F256" s="16" t="str">
        <f t="shared" si="17"/>
        <v/>
      </c>
      <c r="G256" s="16" t="str">
        <f t="shared" si="18"/>
        <v/>
      </c>
      <c r="H256" s="16"/>
      <c r="I256" s="16"/>
    </row>
    <row r="257" spans="1:9" ht="13.5" customHeight="1" x14ac:dyDescent="0.2">
      <c r="A257" s="38"/>
      <c r="B257" s="20" t="str">
        <f>IF(A257="","",VLOOKUP(A257,AAV!$B$3:$D$502,3,0))</f>
        <v/>
      </c>
      <c r="C257" s="16" t="str">
        <f t="shared" si="15"/>
        <v/>
      </c>
      <c r="D257" s="20" t="str">
        <f t="shared" si="19"/>
        <v/>
      </c>
      <c r="E257" s="16" t="str">
        <f t="shared" si="16"/>
        <v/>
      </c>
      <c r="F257" s="16" t="str">
        <f t="shared" si="17"/>
        <v/>
      </c>
      <c r="G257" s="16" t="str">
        <f t="shared" si="18"/>
        <v/>
      </c>
      <c r="H257" s="16"/>
      <c r="I257" s="16"/>
    </row>
    <row r="258" spans="1:9" ht="13.5" customHeight="1" x14ac:dyDescent="0.2">
      <c r="A258" s="38"/>
      <c r="B258" s="20" t="str">
        <f>IF(A258="","",VLOOKUP(A258,AAV!$B$3:$D$502,3,0))</f>
        <v/>
      </c>
      <c r="C258" s="16" t="str">
        <f t="shared" si="15"/>
        <v/>
      </c>
      <c r="D258" s="20" t="str">
        <f t="shared" si="19"/>
        <v/>
      </c>
      <c r="E258" s="16" t="str">
        <f t="shared" si="16"/>
        <v/>
      </c>
      <c r="F258" s="16" t="str">
        <f t="shared" si="17"/>
        <v/>
      </c>
      <c r="G258" s="16" t="str">
        <f t="shared" si="18"/>
        <v/>
      </c>
      <c r="H258" s="16"/>
      <c r="I258" s="16"/>
    </row>
    <row r="259" spans="1:9" ht="13.5" customHeight="1" x14ac:dyDescent="0.2">
      <c r="A259" s="38"/>
      <c r="B259" s="20" t="str">
        <f>IF(A259="","",VLOOKUP(A259,AAV!$B$3:$D$502,3,0))</f>
        <v/>
      </c>
      <c r="C259" s="16" t="str">
        <f t="shared" ref="C259:C322" si="20">IF(A259="","",SMALL($B$2:$B$501,D259))</f>
        <v/>
      </c>
      <c r="D259" s="20" t="str">
        <f t="shared" si="19"/>
        <v/>
      </c>
      <c r="E259" s="16" t="str">
        <f t="shared" ref="E259:E322" si="21">IF(A259="","",D259/$H$2)</f>
        <v/>
      </c>
      <c r="F259" s="16" t="str">
        <f t="shared" ref="F259:F322" si="22">IF(A259="","",_xlfn.NORM.DIST(C259,$H$3,$H$4,1))</f>
        <v/>
      </c>
      <c r="G259" s="16" t="str">
        <f t="shared" ref="G259:G322" si="23">IF(A259="","",ABS(E259-F259))</f>
        <v/>
      </c>
      <c r="H259" s="16"/>
      <c r="I259" s="16"/>
    </row>
    <row r="260" spans="1:9" ht="13.5" customHeight="1" x14ac:dyDescent="0.2">
      <c r="A260" s="38"/>
      <c r="B260" s="20" t="str">
        <f>IF(A260="","",VLOOKUP(A260,AAV!$B$3:$D$502,3,0))</f>
        <v/>
      </c>
      <c r="C260" s="16" t="str">
        <f t="shared" si="20"/>
        <v/>
      </c>
      <c r="D260" s="20" t="str">
        <f t="shared" ref="D260:D323" si="24">IF(A260="","",D259+1)</f>
        <v/>
      </c>
      <c r="E260" s="16" t="str">
        <f t="shared" si="21"/>
        <v/>
      </c>
      <c r="F260" s="16" t="str">
        <f t="shared" si="22"/>
        <v/>
      </c>
      <c r="G260" s="16" t="str">
        <f t="shared" si="23"/>
        <v/>
      </c>
      <c r="H260" s="16"/>
      <c r="I260" s="16"/>
    </row>
    <row r="261" spans="1:9" ht="13.5" customHeight="1" x14ac:dyDescent="0.2">
      <c r="A261" s="38"/>
      <c r="B261" s="20" t="str">
        <f>IF(A261="","",VLOOKUP(A261,AAV!$B$3:$D$502,3,0))</f>
        <v/>
      </c>
      <c r="C261" s="16" t="str">
        <f t="shared" si="20"/>
        <v/>
      </c>
      <c r="D261" s="20" t="str">
        <f t="shared" si="24"/>
        <v/>
      </c>
      <c r="E261" s="16" t="str">
        <f t="shared" si="21"/>
        <v/>
      </c>
      <c r="F261" s="16" t="str">
        <f t="shared" si="22"/>
        <v/>
      </c>
      <c r="G261" s="16" t="str">
        <f t="shared" si="23"/>
        <v/>
      </c>
      <c r="H261" s="16"/>
      <c r="I261" s="16"/>
    </row>
    <row r="262" spans="1:9" ht="13.5" customHeight="1" x14ac:dyDescent="0.2">
      <c r="A262" s="38"/>
      <c r="B262" s="20" t="str">
        <f>IF(A262="","",VLOOKUP(A262,AAV!$B$3:$D$502,3,0))</f>
        <v/>
      </c>
      <c r="C262" s="16" t="str">
        <f t="shared" si="20"/>
        <v/>
      </c>
      <c r="D262" s="20" t="str">
        <f t="shared" si="24"/>
        <v/>
      </c>
      <c r="E262" s="16" t="str">
        <f t="shared" si="21"/>
        <v/>
      </c>
      <c r="F262" s="16" t="str">
        <f t="shared" si="22"/>
        <v/>
      </c>
      <c r="G262" s="16" t="str">
        <f t="shared" si="23"/>
        <v/>
      </c>
      <c r="H262" s="16"/>
      <c r="I262" s="16"/>
    </row>
    <row r="263" spans="1:9" ht="13.5" customHeight="1" x14ac:dyDescent="0.2">
      <c r="A263" s="38"/>
      <c r="B263" s="20" t="str">
        <f>IF(A263="","",VLOOKUP(A263,AAV!$B$3:$D$502,3,0))</f>
        <v/>
      </c>
      <c r="C263" s="16" t="str">
        <f t="shared" si="20"/>
        <v/>
      </c>
      <c r="D263" s="20" t="str">
        <f t="shared" si="24"/>
        <v/>
      </c>
      <c r="E263" s="16" t="str">
        <f t="shared" si="21"/>
        <v/>
      </c>
      <c r="F263" s="16" t="str">
        <f t="shared" si="22"/>
        <v/>
      </c>
      <c r="G263" s="16" t="str">
        <f t="shared" si="23"/>
        <v/>
      </c>
      <c r="H263" s="16"/>
      <c r="I263" s="16"/>
    </row>
    <row r="264" spans="1:9" ht="13.5" customHeight="1" x14ac:dyDescent="0.2">
      <c r="A264" s="38"/>
      <c r="B264" s="20" t="str">
        <f>IF(A264="","",VLOOKUP(A264,AAV!$B$3:$D$502,3,0))</f>
        <v/>
      </c>
      <c r="C264" s="16" t="str">
        <f t="shared" si="20"/>
        <v/>
      </c>
      <c r="D264" s="20" t="str">
        <f t="shared" si="24"/>
        <v/>
      </c>
      <c r="E264" s="16" t="str">
        <f t="shared" si="21"/>
        <v/>
      </c>
      <c r="F264" s="16" t="str">
        <f t="shared" si="22"/>
        <v/>
      </c>
      <c r="G264" s="16" t="str">
        <f t="shared" si="23"/>
        <v/>
      </c>
      <c r="H264" s="16"/>
      <c r="I264" s="16"/>
    </row>
    <row r="265" spans="1:9" ht="13.5" customHeight="1" x14ac:dyDescent="0.2">
      <c r="A265" s="38"/>
      <c r="B265" s="20" t="str">
        <f>IF(A265="","",VLOOKUP(A265,AAV!$B$3:$D$502,3,0))</f>
        <v/>
      </c>
      <c r="C265" s="16" t="str">
        <f t="shared" si="20"/>
        <v/>
      </c>
      <c r="D265" s="20" t="str">
        <f t="shared" si="24"/>
        <v/>
      </c>
      <c r="E265" s="16" t="str">
        <f t="shared" si="21"/>
        <v/>
      </c>
      <c r="F265" s="16" t="str">
        <f t="shared" si="22"/>
        <v/>
      </c>
      <c r="G265" s="16" t="str">
        <f t="shared" si="23"/>
        <v/>
      </c>
      <c r="H265" s="16"/>
      <c r="I265" s="16"/>
    </row>
    <row r="266" spans="1:9" ht="13.5" customHeight="1" x14ac:dyDescent="0.2">
      <c r="A266" s="38"/>
      <c r="B266" s="20" t="str">
        <f>IF(A266="","",VLOOKUP(A266,AAV!$B$3:$D$502,3,0))</f>
        <v/>
      </c>
      <c r="C266" s="16" t="str">
        <f t="shared" si="20"/>
        <v/>
      </c>
      <c r="D266" s="20" t="str">
        <f t="shared" si="24"/>
        <v/>
      </c>
      <c r="E266" s="16" t="str">
        <f t="shared" si="21"/>
        <v/>
      </c>
      <c r="F266" s="16" t="str">
        <f t="shared" si="22"/>
        <v/>
      </c>
      <c r="G266" s="16" t="str">
        <f t="shared" si="23"/>
        <v/>
      </c>
      <c r="H266" s="16"/>
      <c r="I266" s="16"/>
    </row>
    <row r="267" spans="1:9" ht="13.5" customHeight="1" x14ac:dyDescent="0.2">
      <c r="A267" s="38"/>
      <c r="B267" s="20" t="str">
        <f>IF(A267="","",VLOOKUP(A267,AAV!$B$3:$D$502,3,0))</f>
        <v/>
      </c>
      <c r="C267" s="16" t="str">
        <f t="shared" si="20"/>
        <v/>
      </c>
      <c r="D267" s="20" t="str">
        <f t="shared" si="24"/>
        <v/>
      </c>
      <c r="E267" s="16" t="str">
        <f t="shared" si="21"/>
        <v/>
      </c>
      <c r="F267" s="16" t="str">
        <f t="shared" si="22"/>
        <v/>
      </c>
      <c r="G267" s="16" t="str">
        <f t="shared" si="23"/>
        <v/>
      </c>
      <c r="H267" s="16"/>
      <c r="I267" s="16"/>
    </row>
    <row r="268" spans="1:9" ht="13.5" customHeight="1" x14ac:dyDescent="0.2">
      <c r="A268" s="38"/>
      <c r="B268" s="20" t="str">
        <f>IF(A268="","",VLOOKUP(A268,AAV!$B$3:$D$502,3,0))</f>
        <v/>
      </c>
      <c r="C268" s="16" t="str">
        <f t="shared" si="20"/>
        <v/>
      </c>
      <c r="D268" s="20" t="str">
        <f t="shared" si="24"/>
        <v/>
      </c>
      <c r="E268" s="16" t="str">
        <f t="shared" si="21"/>
        <v/>
      </c>
      <c r="F268" s="16" t="str">
        <f t="shared" si="22"/>
        <v/>
      </c>
      <c r="G268" s="16" t="str">
        <f t="shared" si="23"/>
        <v/>
      </c>
      <c r="H268" s="16"/>
      <c r="I268" s="16"/>
    </row>
    <row r="269" spans="1:9" ht="13.5" customHeight="1" x14ac:dyDescent="0.2">
      <c r="A269" s="38"/>
      <c r="B269" s="20" t="str">
        <f>IF(A269="","",VLOOKUP(A269,AAV!$B$3:$D$502,3,0))</f>
        <v/>
      </c>
      <c r="C269" s="16" t="str">
        <f t="shared" si="20"/>
        <v/>
      </c>
      <c r="D269" s="20" t="str">
        <f t="shared" si="24"/>
        <v/>
      </c>
      <c r="E269" s="16" t="str">
        <f t="shared" si="21"/>
        <v/>
      </c>
      <c r="F269" s="16" t="str">
        <f t="shared" si="22"/>
        <v/>
      </c>
      <c r="G269" s="16" t="str">
        <f t="shared" si="23"/>
        <v/>
      </c>
      <c r="H269" s="16"/>
      <c r="I269" s="16"/>
    </row>
    <row r="270" spans="1:9" ht="13.5" customHeight="1" x14ac:dyDescent="0.2">
      <c r="A270" s="38"/>
      <c r="B270" s="20" t="str">
        <f>IF(A270="","",VLOOKUP(A270,AAV!$B$3:$D$502,3,0))</f>
        <v/>
      </c>
      <c r="C270" s="16" t="str">
        <f t="shared" si="20"/>
        <v/>
      </c>
      <c r="D270" s="20" t="str">
        <f t="shared" si="24"/>
        <v/>
      </c>
      <c r="E270" s="16" t="str">
        <f t="shared" si="21"/>
        <v/>
      </c>
      <c r="F270" s="16" t="str">
        <f t="shared" si="22"/>
        <v/>
      </c>
      <c r="G270" s="16" t="str">
        <f t="shared" si="23"/>
        <v/>
      </c>
      <c r="H270" s="16"/>
      <c r="I270" s="16"/>
    </row>
    <row r="271" spans="1:9" ht="13.5" customHeight="1" x14ac:dyDescent="0.2">
      <c r="A271" s="38"/>
      <c r="B271" s="20" t="str">
        <f>IF(A271="","",VLOOKUP(A271,AAV!$B$3:$D$502,3,0))</f>
        <v/>
      </c>
      <c r="C271" s="16" t="str">
        <f t="shared" si="20"/>
        <v/>
      </c>
      <c r="D271" s="20" t="str">
        <f t="shared" si="24"/>
        <v/>
      </c>
      <c r="E271" s="16" t="str">
        <f t="shared" si="21"/>
        <v/>
      </c>
      <c r="F271" s="16" t="str">
        <f t="shared" si="22"/>
        <v/>
      </c>
      <c r="G271" s="16" t="str">
        <f t="shared" si="23"/>
        <v/>
      </c>
      <c r="H271" s="16"/>
      <c r="I271" s="16"/>
    </row>
    <row r="272" spans="1:9" ht="13.5" customHeight="1" x14ac:dyDescent="0.2">
      <c r="A272" s="38"/>
      <c r="B272" s="20" t="str">
        <f>IF(A272="","",VLOOKUP(A272,AAV!$B$3:$D$502,3,0))</f>
        <v/>
      </c>
      <c r="C272" s="16" t="str">
        <f t="shared" si="20"/>
        <v/>
      </c>
      <c r="D272" s="20" t="str">
        <f t="shared" si="24"/>
        <v/>
      </c>
      <c r="E272" s="16" t="str">
        <f t="shared" si="21"/>
        <v/>
      </c>
      <c r="F272" s="16" t="str">
        <f t="shared" si="22"/>
        <v/>
      </c>
      <c r="G272" s="16" t="str">
        <f t="shared" si="23"/>
        <v/>
      </c>
      <c r="H272" s="16"/>
      <c r="I272" s="16"/>
    </row>
    <row r="273" spans="1:9" ht="13.5" customHeight="1" x14ac:dyDescent="0.2">
      <c r="A273" s="38"/>
      <c r="B273" s="20" t="str">
        <f>IF(A273="","",VLOOKUP(A273,AAV!$B$3:$D$502,3,0))</f>
        <v/>
      </c>
      <c r="C273" s="16" t="str">
        <f t="shared" si="20"/>
        <v/>
      </c>
      <c r="D273" s="20" t="str">
        <f t="shared" si="24"/>
        <v/>
      </c>
      <c r="E273" s="16" t="str">
        <f t="shared" si="21"/>
        <v/>
      </c>
      <c r="F273" s="16" t="str">
        <f t="shared" si="22"/>
        <v/>
      </c>
      <c r="G273" s="16" t="str">
        <f t="shared" si="23"/>
        <v/>
      </c>
      <c r="H273" s="16"/>
      <c r="I273" s="16"/>
    </row>
    <row r="274" spans="1:9" ht="13.5" customHeight="1" x14ac:dyDescent="0.2">
      <c r="A274" s="38"/>
      <c r="B274" s="20" t="str">
        <f>IF(A274="","",VLOOKUP(A274,AAV!$B$3:$D$502,3,0))</f>
        <v/>
      </c>
      <c r="C274" s="16" t="str">
        <f t="shared" si="20"/>
        <v/>
      </c>
      <c r="D274" s="20" t="str">
        <f t="shared" si="24"/>
        <v/>
      </c>
      <c r="E274" s="16" t="str">
        <f t="shared" si="21"/>
        <v/>
      </c>
      <c r="F274" s="16" t="str">
        <f t="shared" si="22"/>
        <v/>
      </c>
      <c r="G274" s="16" t="str">
        <f t="shared" si="23"/>
        <v/>
      </c>
      <c r="H274" s="16"/>
      <c r="I274" s="16"/>
    </row>
    <row r="275" spans="1:9" ht="13.5" customHeight="1" x14ac:dyDescent="0.2">
      <c r="A275" s="38"/>
      <c r="B275" s="20" t="str">
        <f>IF(A275="","",VLOOKUP(A275,AAV!$B$3:$D$502,3,0))</f>
        <v/>
      </c>
      <c r="C275" s="16" t="str">
        <f t="shared" si="20"/>
        <v/>
      </c>
      <c r="D275" s="20" t="str">
        <f t="shared" si="24"/>
        <v/>
      </c>
      <c r="E275" s="16" t="str">
        <f t="shared" si="21"/>
        <v/>
      </c>
      <c r="F275" s="16" t="str">
        <f t="shared" si="22"/>
        <v/>
      </c>
      <c r="G275" s="16" t="str">
        <f t="shared" si="23"/>
        <v/>
      </c>
      <c r="H275" s="16"/>
      <c r="I275" s="16"/>
    </row>
    <row r="276" spans="1:9" ht="13.5" customHeight="1" x14ac:dyDescent="0.2">
      <c r="A276" s="38"/>
      <c r="B276" s="20" t="str">
        <f>IF(A276="","",VLOOKUP(A276,AAV!$B$3:$D$502,3,0))</f>
        <v/>
      </c>
      <c r="C276" s="16" t="str">
        <f t="shared" si="20"/>
        <v/>
      </c>
      <c r="D276" s="20" t="str">
        <f t="shared" si="24"/>
        <v/>
      </c>
      <c r="E276" s="16" t="str">
        <f t="shared" si="21"/>
        <v/>
      </c>
      <c r="F276" s="16" t="str">
        <f t="shared" si="22"/>
        <v/>
      </c>
      <c r="G276" s="16" t="str">
        <f t="shared" si="23"/>
        <v/>
      </c>
      <c r="H276" s="16"/>
      <c r="I276" s="16"/>
    </row>
    <row r="277" spans="1:9" ht="13.5" customHeight="1" x14ac:dyDescent="0.2">
      <c r="A277" s="38"/>
      <c r="B277" s="20" t="str">
        <f>IF(A277="","",VLOOKUP(A277,AAV!$B$3:$D$502,3,0))</f>
        <v/>
      </c>
      <c r="C277" s="16" t="str">
        <f t="shared" si="20"/>
        <v/>
      </c>
      <c r="D277" s="20" t="str">
        <f t="shared" si="24"/>
        <v/>
      </c>
      <c r="E277" s="16" t="str">
        <f t="shared" si="21"/>
        <v/>
      </c>
      <c r="F277" s="16" t="str">
        <f t="shared" si="22"/>
        <v/>
      </c>
      <c r="G277" s="16" t="str">
        <f t="shared" si="23"/>
        <v/>
      </c>
      <c r="H277" s="16"/>
      <c r="I277" s="16"/>
    </row>
    <row r="278" spans="1:9" ht="13.5" customHeight="1" x14ac:dyDescent="0.2">
      <c r="A278" s="38"/>
      <c r="B278" s="20" t="str">
        <f>IF(A278="","",VLOOKUP(A278,AAV!$B$3:$D$502,3,0))</f>
        <v/>
      </c>
      <c r="C278" s="16" t="str">
        <f t="shared" si="20"/>
        <v/>
      </c>
      <c r="D278" s="20" t="str">
        <f t="shared" si="24"/>
        <v/>
      </c>
      <c r="E278" s="16" t="str">
        <f t="shared" si="21"/>
        <v/>
      </c>
      <c r="F278" s="16" t="str">
        <f t="shared" si="22"/>
        <v/>
      </c>
      <c r="G278" s="16" t="str">
        <f t="shared" si="23"/>
        <v/>
      </c>
      <c r="H278" s="16"/>
      <c r="I278" s="16"/>
    </row>
    <row r="279" spans="1:9" ht="13.5" customHeight="1" x14ac:dyDescent="0.2">
      <c r="A279" s="38"/>
      <c r="B279" s="20" t="str">
        <f>IF(A279="","",VLOOKUP(A279,AAV!$B$3:$D$502,3,0))</f>
        <v/>
      </c>
      <c r="C279" s="16" t="str">
        <f t="shared" si="20"/>
        <v/>
      </c>
      <c r="D279" s="20" t="str">
        <f t="shared" si="24"/>
        <v/>
      </c>
      <c r="E279" s="16" t="str">
        <f t="shared" si="21"/>
        <v/>
      </c>
      <c r="F279" s="16" t="str">
        <f t="shared" si="22"/>
        <v/>
      </c>
      <c r="G279" s="16" t="str">
        <f t="shared" si="23"/>
        <v/>
      </c>
      <c r="H279" s="16"/>
      <c r="I279" s="16"/>
    </row>
    <row r="280" spans="1:9" ht="13.5" customHeight="1" x14ac:dyDescent="0.2">
      <c r="A280" s="38"/>
      <c r="B280" s="20" t="str">
        <f>IF(A280="","",VLOOKUP(A280,AAV!$B$3:$D$502,3,0))</f>
        <v/>
      </c>
      <c r="C280" s="16" t="str">
        <f t="shared" si="20"/>
        <v/>
      </c>
      <c r="D280" s="20" t="str">
        <f t="shared" si="24"/>
        <v/>
      </c>
      <c r="E280" s="16" t="str">
        <f t="shared" si="21"/>
        <v/>
      </c>
      <c r="F280" s="16" t="str">
        <f t="shared" si="22"/>
        <v/>
      </c>
      <c r="G280" s="16" t="str">
        <f t="shared" si="23"/>
        <v/>
      </c>
      <c r="H280" s="16"/>
      <c r="I280" s="16"/>
    </row>
    <row r="281" spans="1:9" ht="13.5" customHeight="1" x14ac:dyDescent="0.2">
      <c r="A281" s="38"/>
      <c r="B281" s="20" t="str">
        <f>IF(A281="","",VLOOKUP(A281,AAV!$B$3:$D$502,3,0))</f>
        <v/>
      </c>
      <c r="C281" s="16" t="str">
        <f t="shared" si="20"/>
        <v/>
      </c>
      <c r="D281" s="20" t="str">
        <f t="shared" si="24"/>
        <v/>
      </c>
      <c r="E281" s="16" t="str">
        <f t="shared" si="21"/>
        <v/>
      </c>
      <c r="F281" s="16" t="str">
        <f t="shared" si="22"/>
        <v/>
      </c>
      <c r="G281" s="16" t="str">
        <f t="shared" si="23"/>
        <v/>
      </c>
      <c r="H281" s="16"/>
      <c r="I281" s="16"/>
    </row>
    <row r="282" spans="1:9" ht="13.5" customHeight="1" x14ac:dyDescent="0.2">
      <c r="A282" s="38"/>
      <c r="B282" s="20" t="str">
        <f>IF(A282="","",VLOOKUP(A282,AAV!$B$3:$D$502,3,0))</f>
        <v/>
      </c>
      <c r="C282" s="16" t="str">
        <f t="shared" si="20"/>
        <v/>
      </c>
      <c r="D282" s="20" t="str">
        <f t="shared" si="24"/>
        <v/>
      </c>
      <c r="E282" s="16" t="str">
        <f t="shared" si="21"/>
        <v/>
      </c>
      <c r="F282" s="16" t="str">
        <f t="shared" si="22"/>
        <v/>
      </c>
      <c r="G282" s="16" t="str">
        <f t="shared" si="23"/>
        <v/>
      </c>
      <c r="H282" s="16"/>
      <c r="I282" s="16"/>
    </row>
    <row r="283" spans="1:9" ht="13.5" customHeight="1" x14ac:dyDescent="0.2">
      <c r="A283" s="38"/>
      <c r="B283" s="20" t="str">
        <f>IF(A283="","",VLOOKUP(A283,AAV!$B$3:$D$502,3,0))</f>
        <v/>
      </c>
      <c r="C283" s="16" t="str">
        <f t="shared" si="20"/>
        <v/>
      </c>
      <c r="D283" s="20" t="str">
        <f t="shared" si="24"/>
        <v/>
      </c>
      <c r="E283" s="16" t="str">
        <f t="shared" si="21"/>
        <v/>
      </c>
      <c r="F283" s="16" t="str">
        <f t="shared" si="22"/>
        <v/>
      </c>
      <c r="G283" s="16" t="str">
        <f t="shared" si="23"/>
        <v/>
      </c>
      <c r="H283" s="16"/>
      <c r="I283" s="16"/>
    </row>
    <row r="284" spans="1:9" ht="13.5" customHeight="1" x14ac:dyDescent="0.2">
      <c r="A284" s="38"/>
      <c r="B284" s="20" t="str">
        <f>IF(A284="","",VLOOKUP(A284,AAV!$B$3:$D$502,3,0))</f>
        <v/>
      </c>
      <c r="C284" s="16" t="str">
        <f t="shared" si="20"/>
        <v/>
      </c>
      <c r="D284" s="20" t="str">
        <f t="shared" si="24"/>
        <v/>
      </c>
      <c r="E284" s="16" t="str">
        <f t="shared" si="21"/>
        <v/>
      </c>
      <c r="F284" s="16" t="str">
        <f t="shared" si="22"/>
        <v/>
      </c>
      <c r="G284" s="16" t="str">
        <f t="shared" si="23"/>
        <v/>
      </c>
      <c r="H284" s="16"/>
      <c r="I284" s="16"/>
    </row>
    <row r="285" spans="1:9" ht="13.5" customHeight="1" x14ac:dyDescent="0.2">
      <c r="A285" s="38"/>
      <c r="B285" s="20" t="str">
        <f>IF(A285="","",VLOOKUP(A285,AAV!$B$3:$D$502,3,0))</f>
        <v/>
      </c>
      <c r="C285" s="16" t="str">
        <f t="shared" si="20"/>
        <v/>
      </c>
      <c r="D285" s="20" t="str">
        <f t="shared" si="24"/>
        <v/>
      </c>
      <c r="E285" s="16" t="str">
        <f t="shared" si="21"/>
        <v/>
      </c>
      <c r="F285" s="16" t="str">
        <f t="shared" si="22"/>
        <v/>
      </c>
      <c r="G285" s="16" t="str">
        <f t="shared" si="23"/>
        <v/>
      </c>
      <c r="H285" s="16"/>
      <c r="I285" s="16"/>
    </row>
    <row r="286" spans="1:9" ht="13.5" customHeight="1" x14ac:dyDescent="0.2">
      <c r="A286" s="38"/>
      <c r="B286" s="20" t="str">
        <f>IF(A286="","",VLOOKUP(A286,AAV!$B$3:$D$502,3,0))</f>
        <v/>
      </c>
      <c r="C286" s="16" t="str">
        <f t="shared" si="20"/>
        <v/>
      </c>
      <c r="D286" s="20" t="str">
        <f t="shared" si="24"/>
        <v/>
      </c>
      <c r="E286" s="16" t="str">
        <f t="shared" si="21"/>
        <v/>
      </c>
      <c r="F286" s="16" t="str">
        <f t="shared" si="22"/>
        <v/>
      </c>
      <c r="G286" s="16" t="str">
        <f t="shared" si="23"/>
        <v/>
      </c>
      <c r="H286" s="16"/>
      <c r="I286" s="16"/>
    </row>
    <row r="287" spans="1:9" ht="13.5" customHeight="1" x14ac:dyDescent="0.2">
      <c r="A287" s="38"/>
      <c r="B287" s="20" t="str">
        <f>IF(A287="","",VLOOKUP(A287,AAV!$B$3:$D$502,3,0))</f>
        <v/>
      </c>
      <c r="C287" s="16" t="str">
        <f t="shared" si="20"/>
        <v/>
      </c>
      <c r="D287" s="20" t="str">
        <f t="shared" si="24"/>
        <v/>
      </c>
      <c r="E287" s="16" t="str">
        <f t="shared" si="21"/>
        <v/>
      </c>
      <c r="F287" s="16" t="str">
        <f t="shared" si="22"/>
        <v/>
      </c>
      <c r="G287" s="16" t="str">
        <f t="shared" si="23"/>
        <v/>
      </c>
      <c r="H287" s="16"/>
      <c r="I287" s="16"/>
    </row>
    <row r="288" spans="1:9" ht="13.5" customHeight="1" x14ac:dyDescent="0.2">
      <c r="A288" s="38"/>
      <c r="B288" s="20" t="str">
        <f>IF(A288="","",VLOOKUP(A288,AAV!$B$3:$D$502,3,0))</f>
        <v/>
      </c>
      <c r="C288" s="16" t="str">
        <f t="shared" si="20"/>
        <v/>
      </c>
      <c r="D288" s="20" t="str">
        <f t="shared" si="24"/>
        <v/>
      </c>
      <c r="E288" s="16" t="str">
        <f t="shared" si="21"/>
        <v/>
      </c>
      <c r="F288" s="16" t="str">
        <f t="shared" si="22"/>
        <v/>
      </c>
      <c r="G288" s="16" t="str">
        <f t="shared" si="23"/>
        <v/>
      </c>
      <c r="H288" s="16"/>
      <c r="I288" s="16"/>
    </row>
    <row r="289" spans="1:9" ht="13.5" customHeight="1" x14ac:dyDescent="0.2">
      <c r="A289" s="38"/>
      <c r="B289" s="20" t="str">
        <f>IF(A289="","",VLOOKUP(A289,AAV!$B$3:$D$502,3,0))</f>
        <v/>
      </c>
      <c r="C289" s="16" t="str">
        <f t="shared" si="20"/>
        <v/>
      </c>
      <c r="D289" s="20" t="str">
        <f t="shared" si="24"/>
        <v/>
      </c>
      <c r="E289" s="16" t="str">
        <f t="shared" si="21"/>
        <v/>
      </c>
      <c r="F289" s="16" t="str">
        <f t="shared" si="22"/>
        <v/>
      </c>
      <c r="G289" s="16" t="str">
        <f t="shared" si="23"/>
        <v/>
      </c>
      <c r="H289" s="16"/>
      <c r="I289" s="16"/>
    </row>
    <row r="290" spans="1:9" ht="13.5" customHeight="1" x14ac:dyDescent="0.2">
      <c r="A290" s="38"/>
      <c r="B290" s="20" t="str">
        <f>IF(A290="","",VLOOKUP(A290,AAV!$B$3:$D$502,3,0))</f>
        <v/>
      </c>
      <c r="C290" s="16" t="str">
        <f t="shared" si="20"/>
        <v/>
      </c>
      <c r="D290" s="20" t="str">
        <f t="shared" si="24"/>
        <v/>
      </c>
      <c r="E290" s="16" t="str">
        <f t="shared" si="21"/>
        <v/>
      </c>
      <c r="F290" s="16" t="str">
        <f t="shared" si="22"/>
        <v/>
      </c>
      <c r="G290" s="16" t="str">
        <f t="shared" si="23"/>
        <v/>
      </c>
      <c r="H290" s="16"/>
      <c r="I290" s="16"/>
    </row>
    <row r="291" spans="1:9" ht="13.5" customHeight="1" x14ac:dyDescent="0.2">
      <c r="A291" s="38"/>
      <c r="B291" s="20" t="str">
        <f>IF(A291="","",VLOOKUP(A291,AAV!$B$3:$D$502,3,0))</f>
        <v/>
      </c>
      <c r="C291" s="16" t="str">
        <f t="shared" si="20"/>
        <v/>
      </c>
      <c r="D291" s="20" t="str">
        <f t="shared" si="24"/>
        <v/>
      </c>
      <c r="E291" s="16" t="str">
        <f t="shared" si="21"/>
        <v/>
      </c>
      <c r="F291" s="16" t="str">
        <f t="shared" si="22"/>
        <v/>
      </c>
      <c r="G291" s="16" t="str">
        <f t="shared" si="23"/>
        <v/>
      </c>
      <c r="H291" s="16"/>
      <c r="I291" s="16"/>
    </row>
    <row r="292" spans="1:9" ht="13.5" customHeight="1" x14ac:dyDescent="0.2">
      <c r="A292" s="38"/>
      <c r="B292" s="20" t="str">
        <f>IF(A292="","",VLOOKUP(A292,AAV!$B$3:$D$502,3,0))</f>
        <v/>
      </c>
      <c r="C292" s="16" t="str">
        <f t="shared" si="20"/>
        <v/>
      </c>
      <c r="D292" s="20" t="str">
        <f t="shared" si="24"/>
        <v/>
      </c>
      <c r="E292" s="16" t="str">
        <f t="shared" si="21"/>
        <v/>
      </c>
      <c r="F292" s="16" t="str">
        <f t="shared" si="22"/>
        <v/>
      </c>
      <c r="G292" s="16" t="str">
        <f t="shared" si="23"/>
        <v/>
      </c>
      <c r="H292" s="16"/>
      <c r="I292" s="16"/>
    </row>
    <row r="293" spans="1:9" ht="13.5" customHeight="1" x14ac:dyDescent="0.2">
      <c r="A293" s="38"/>
      <c r="B293" s="20" t="str">
        <f>IF(A293="","",VLOOKUP(A293,AAV!$B$3:$D$502,3,0))</f>
        <v/>
      </c>
      <c r="C293" s="16" t="str">
        <f t="shared" si="20"/>
        <v/>
      </c>
      <c r="D293" s="20" t="str">
        <f t="shared" si="24"/>
        <v/>
      </c>
      <c r="E293" s="16" t="str">
        <f t="shared" si="21"/>
        <v/>
      </c>
      <c r="F293" s="16" t="str">
        <f t="shared" si="22"/>
        <v/>
      </c>
      <c r="G293" s="16" t="str">
        <f t="shared" si="23"/>
        <v/>
      </c>
      <c r="H293" s="16"/>
      <c r="I293" s="16"/>
    </row>
    <row r="294" spans="1:9" ht="13.5" customHeight="1" x14ac:dyDescent="0.2">
      <c r="A294" s="38"/>
      <c r="B294" s="20" t="str">
        <f>IF(A294="","",VLOOKUP(A294,AAV!$B$3:$D$502,3,0))</f>
        <v/>
      </c>
      <c r="C294" s="16" t="str">
        <f t="shared" si="20"/>
        <v/>
      </c>
      <c r="D294" s="20" t="str">
        <f t="shared" si="24"/>
        <v/>
      </c>
      <c r="E294" s="16" t="str">
        <f t="shared" si="21"/>
        <v/>
      </c>
      <c r="F294" s="16" t="str">
        <f t="shared" si="22"/>
        <v/>
      </c>
      <c r="G294" s="16" t="str">
        <f t="shared" si="23"/>
        <v/>
      </c>
      <c r="H294" s="16"/>
      <c r="I294" s="16"/>
    </row>
    <row r="295" spans="1:9" ht="13.5" customHeight="1" x14ac:dyDescent="0.2">
      <c r="A295" s="38"/>
      <c r="B295" s="20" t="str">
        <f>IF(A295="","",VLOOKUP(A295,AAV!$B$3:$D$502,3,0))</f>
        <v/>
      </c>
      <c r="C295" s="16" t="str">
        <f t="shared" si="20"/>
        <v/>
      </c>
      <c r="D295" s="20" t="str">
        <f t="shared" si="24"/>
        <v/>
      </c>
      <c r="E295" s="16" t="str">
        <f t="shared" si="21"/>
        <v/>
      </c>
      <c r="F295" s="16" t="str">
        <f t="shared" si="22"/>
        <v/>
      </c>
      <c r="G295" s="16" t="str">
        <f t="shared" si="23"/>
        <v/>
      </c>
      <c r="H295" s="16"/>
      <c r="I295" s="16"/>
    </row>
    <row r="296" spans="1:9" ht="13.5" customHeight="1" x14ac:dyDescent="0.2">
      <c r="A296" s="38"/>
      <c r="B296" s="20" t="str">
        <f>IF(A296="","",VLOOKUP(A296,AAV!$B$3:$D$502,3,0))</f>
        <v/>
      </c>
      <c r="C296" s="16" t="str">
        <f t="shared" si="20"/>
        <v/>
      </c>
      <c r="D296" s="20" t="str">
        <f t="shared" si="24"/>
        <v/>
      </c>
      <c r="E296" s="16" t="str">
        <f t="shared" si="21"/>
        <v/>
      </c>
      <c r="F296" s="16" t="str">
        <f t="shared" si="22"/>
        <v/>
      </c>
      <c r="G296" s="16" t="str">
        <f t="shared" si="23"/>
        <v/>
      </c>
      <c r="H296" s="16"/>
      <c r="I296" s="16"/>
    </row>
    <row r="297" spans="1:9" ht="13.5" customHeight="1" x14ac:dyDescent="0.2">
      <c r="A297" s="38"/>
      <c r="B297" s="20" t="str">
        <f>IF(A297="","",VLOOKUP(A297,AAV!$B$3:$D$502,3,0))</f>
        <v/>
      </c>
      <c r="C297" s="16" t="str">
        <f t="shared" si="20"/>
        <v/>
      </c>
      <c r="D297" s="20" t="str">
        <f t="shared" si="24"/>
        <v/>
      </c>
      <c r="E297" s="16" t="str">
        <f t="shared" si="21"/>
        <v/>
      </c>
      <c r="F297" s="16" t="str">
        <f t="shared" si="22"/>
        <v/>
      </c>
      <c r="G297" s="16" t="str">
        <f t="shared" si="23"/>
        <v/>
      </c>
      <c r="H297" s="16"/>
      <c r="I297" s="16"/>
    </row>
    <row r="298" spans="1:9" ht="13.5" customHeight="1" x14ac:dyDescent="0.2">
      <c r="A298" s="38"/>
      <c r="B298" s="20" t="str">
        <f>IF(A298="","",VLOOKUP(A298,AAV!$B$3:$D$502,3,0))</f>
        <v/>
      </c>
      <c r="C298" s="16" t="str">
        <f t="shared" si="20"/>
        <v/>
      </c>
      <c r="D298" s="20" t="str">
        <f t="shared" si="24"/>
        <v/>
      </c>
      <c r="E298" s="16" t="str">
        <f t="shared" si="21"/>
        <v/>
      </c>
      <c r="F298" s="16" t="str">
        <f t="shared" si="22"/>
        <v/>
      </c>
      <c r="G298" s="16" t="str">
        <f t="shared" si="23"/>
        <v/>
      </c>
      <c r="H298" s="16"/>
      <c r="I298" s="16"/>
    </row>
    <row r="299" spans="1:9" ht="13.5" customHeight="1" x14ac:dyDescent="0.2">
      <c r="A299" s="38"/>
      <c r="B299" s="20" t="str">
        <f>IF(A299="","",VLOOKUP(A299,AAV!$B$3:$D$502,3,0))</f>
        <v/>
      </c>
      <c r="C299" s="16" t="str">
        <f t="shared" si="20"/>
        <v/>
      </c>
      <c r="D299" s="20" t="str">
        <f t="shared" si="24"/>
        <v/>
      </c>
      <c r="E299" s="16" t="str">
        <f t="shared" si="21"/>
        <v/>
      </c>
      <c r="F299" s="16" t="str">
        <f t="shared" si="22"/>
        <v/>
      </c>
      <c r="G299" s="16" t="str">
        <f t="shared" si="23"/>
        <v/>
      </c>
      <c r="H299" s="16"/>
      <c r="I299" s="16"/>
    </row>
    <row r="300" spans="1:9" ht="13.5" customHeight="1" x14ac:dyDescent="0.2">
      <c r="A300" s="38"/>
      <c r="B300" s="20" t="str">
        <f>IF(A300="","",VLOOKUP(A300,AAV!$B$3:$D$502,3,0))</f>
        <v/>
      </c>
      <c r="C300" s="16" t="str">
        <f t="shared" si="20"/>
        <v/>
      </c>
      <c r="D300" s="20" t="str">
        <f t="shared" si="24"/>
        <v/>
      </c>
      <c r="E300" s="16" t="str">
        <f t="shared" si="21"/>
        <v/>
      </c>
      <c r="F300" s="16" t="str">
        <f t="shared" si="22"/>
        <v/>
      </c>
      <c r="G300" s="16" t="str">
        <f t="shared" si="23"/>
        <v/>
      </c>
      <c r="H300" s="16"/>
      <c r="I300" s="16"/>
    </row>
    <row r="301" spans="1:9" ht="13.5" customHeight="1" x14ac:dyDescent="0.2">
      <c r="A301" s="38"/>
      <c r="B301" s="20" t="str">
        <f>IF(A301="","",VLOOKUP(A301,AAV!$B$3:$D$502,3,0))</f>
        <v/>
      </c>
      <c r="C301" s="16" t="str">
        <f t="shared" si="20"/>
        <v/>
      </c>
      <c r="D301" s="20" t="str">
        <f t="shared" si="24"/>
        <v/>
      </c>
      <c r="E301" s="16" t="str">
        <f t="shared" si="21"/>
        <v/>
      </c>
      <c r="F301" s="16" t="str">
        <f t="shared" si="22"/>
        <v/>
      </c>
      <c r="G301" s="16" t="str">
        <f t="shared" si="23"/>
        <v/>
      </c>
      <c r="H301" s="16"/>
      <c r="I301" s="16"/>
    </row>
    <row r="302" spans="1:9" ht="13.5" customHeight="1" x14ac:dyDescent="0.2">
      <c r="A302" s="38"/>
      <c r="B302" s="20" t="str">
        <f>IF(A302="","",VLOOKUP(A302,AAV!$B$3:$D$502,3,0))</f>
        <v/>
      </c>
      <c r="C302" s="16" t="str">
        <f t="shared" si="20"/>
        <v/>
      </c>
      <c r="D302" s="20" t="str">
        <f t="shared" si="24"/>
        <v/>
      </c>
      <c r="E302" s="16" t="str">
        <f t="shared" si="21"/>
        <v/>
      </c>
      <c r="F302" s="16" t="str">
        <f t="shared" si="22"/>
        <v/>
      </c>
      <c r="G302" s="16" t="str">
        <f t="shared" si="23"/>
        <v/>
      </c>
      <c r="H302" s="16"/>
      <c r="I302" s="16"/>
    </row>
    <row r="303" spans="1:9" ht="13.5" customHeight="1" x14ac:dyDescent="0.2">
      <c r="A303" s="38"/>
      <c r="B303" s="20" t="str">
        <f>IF(A303="","",VLOOKUP(A303,AAV!$B$3:$D$502,3,0))</f>
        <v/>
      </c>
      <c r="C303" s="16" t="str">
        <f t="shared" si="20"/>
        <v/>
      </c>
      <c r="D303" s="20" t="str">
        <f t="shared" si="24"/>
        <v/>
      </c>
      <c r="E303" s="16" t="str">
        <f t="shared" si="21"/>
        <v/>
      </c>
      <c r="F303" s="16" t="str">
        <f t="shared" si="22"/>
        <v/>
      </c>
      <c r="G303" s="16" t="str">
        <f t="shared" si="23"/>
        <v/>
      </c>
      <c r="H303" s="16"/>
      <c r="I303" s="16"/>
    </row>
    <row r="304" spans="1:9" ht="13.5" customHeight="1" x14ac:dyDescent="0.2">
      <c r="A304" s="38"/>
      <c r="B304" s="20" t="str">
        <f>IF(A304="","",VLOOKUP(A304,AAV!$B$3:$D$502,3,0))</f>
        <v/>
      </c>
      <c r="C304" s="16" t="str">
        <f t="shared" si="20"/>
        <v/>
      </c>
      <c r="D304" s="20" t="str">
        <f t="shared" si="24"/>
        <v/>
      </c>
      <c r="E304" s="16" t="str">
        <f t="shared" si="21"/>
        <v/>
      </c>
      <c r="F304" s="16" t="str">
        <f t="shared" si="22"/>
        <v/>
      </c>
      <c r="G304" s="16" t="str">
        <f t="shared" si="23"/>
        <v/>
      </c>
      <c r="H304" s="16"/>
      <c r="I304" s="16"/>
    </row>
    <row r="305" spans="1:9" ht="13.5" customHeight="1" x14ac:dyDescent="0.2">
      <c r="A305" s="38"/>
      <c r="B305" s="20" t="str">
        <f>IF(A305="","",VLOOKUP(A305,AAV!$B$3:$D$502,3,0))</f>
        <v/>
      </c>
      <c r="C305" s="16" t="str">
        <f t="shared" si="20"/>
        <v/>
      </c>
      <c r="D305" s="20" t="str">
        <f t="shared" si="24"/>
        <v/>
      </c>
      <c r="E305" s="16" t="str">
        <f t="shared" si="21"/>
        <v/>
      </c>
      <c r="F305" s="16" t="str">
        <f t="shared" si="22"/>
        <v/>
      </c>
      <c r="G305" s="16" t="str">
        <f t="shared" si="23"/>
        <v/>
      </c>
      <c r="H305" s="16"/>
      <c r="I305" s="16"/>
    </row>
    <row r="306" spans="1:9" ht="13.5" customHeight="1" x14ac:dyDescent="0.2">
      <c r="A306" s="38"/>
      <c r="B306" s="20" t="str">
        <f>IF(A306="","",VLOOKUP(A306,AAV!$B$3:$D$502,3,0))</f>
        <v/>
      </c>
      <c r="C306" s="16" t="str">
        <f t="shared" si="20"/>
        <v/>
      </c>
      <c r="D306" s="20" t="str">
        <f t="shared" si="24"/>
        <v/>
      </c>
      <c r="E306" s="16" t="str">
        <f t="shared" si="21"/>
        <v/>
      </c>
      <c r="F306" s="16" t="str">
        <f t="shared" si="22"/>
        <v/>
      </c>
      <c r="G306" s="16" t="str">
        <f t="shared" si="23"/>
        <v/>
      </c>
      <c r="H306" s="16"/>
      <c r="I306" s="16"/>
    </row>
    <row r="307" spans="1:9" ht="13.5" customHeight="1" x14ac:dyDescent="0.2">
      <c r="A307" s="38"/>
      <c r="B307" s="20" t="str">
        <f>IF(A307="","",VLOOKUP(A307,AAV!$B$3:$D$502,3,0))</f>
        <v/>
      </c>
      <c r="C307" s="16" t="str">
        <f t="shared" si="20"/>
        <v/>
      </c>
      <c r="D307" s="20" t="str">
        <f t="shared" si="24"/>
        <v/>
      </c>
      <c r="E307" s="16" t="str">
        <f t="shared" si="21"/>
        <v/>
      </c>
      <c r="F307" s="16" t="str">
        <f t="shared" si="22"/>
        <v/>
      </c>
      <c r="G307" s="16" t="str">
        <f t="shared" si="23"/>
        <v/>
      </c>
      <c r="H307" s="16"/>
      <c r="I307" s="16"/>
    </row>
    <row r="308" spans="1:9" ht="13.5" customHeight="1" x14ac:dyDescent="0.2">
      <c r="A308" s="38"/>
      <c r="B308" s="20" t="str">
        <f>IF(A308="","",VLOOKUP(A308,AAV!$B$3:$D$502,3,0))</f>
        <v/>
      </c>
      <c r="C308" s="16" t="str">
        <f t="shared" si="20"/>
        <v/>
      </c>
      <c r="D308" s="20" t="str">
        <f t="shared" si="24"/>
        <v/>
      </c>
      <c r="E308" s="16" t="str">
        <f t="shared" si="21"/>
        <v/>
      </c>
      <c r="F308" s="16" t="str">
        <f t="shared" si="22"/>
        <v/>
      </c>
      <c r="G308" s="16" t="str">
        <f t="shared" si="23"/>
        <v/>
      </c>
      <c r="H308" s="16"/>
      <c r="I308" s="16"/>
    </row>
    <row r="309" spans="1:9" ht="13.5" customHeight="1" x14ac:dyDescent="0.2">
      <c r="A309" s="38"/>
      <c r="B309" s="20" t="str">
        <f>IF(A309="","",VLOOKUP(A309,AAV!$B$3:$D$502,3,0))</f>
        <v/>
      </c>
      <c r="C309" s="16" t="str">
        <f t="shared" si="20"/>
        <v/>
      </c>
      <c r="D309" s="20" t="str">
        <f t="shared" si="24"/>
        <v/>
      </c>
      <c r="E309" s="16" t="str">
        <f t="shared" si="21"/>
        <v/>
      </c>
      <c r="F309" s="16" t="str">
        <f t="shared" si="22"/>
        <v/>
      </c>
      <c r="G309" s="16" t="str">
        <f t="shared" si="23"/>
        <v/>
      </c>
      <c r="H309" s="16"/>
      <c r="I309" s="16"/>
    </row>
    <row r="310" spans="1:9" ht="13.5" customHeight="1" x14ac:dyDescent="0.2">
      <c r="A310" s="38"/>
      <c r="B310" s="20" t="str">
        <f>IF(A310="","",VLOOKUP(A310,AAV!$B$3:$D$502,3,0))</f>
        <v/>
      </c>
      <c r="C310" s="16" t="str">
        <f t="shared" si="20"/>
        <v/>
      </c>
      <c r="D310" s="20" t="str">
        <f t="shared" si="24"/>
        <v/>
      </c>
      <c r="E310" s="16" t="str">
        <f t="shared" si="21"/>
        <v/>
      </c>
      <c r="F310" s="16" t="str">
        <f t="shared" si="22"/>
        <v/>
      </c>
      <c r="G310" s="16" t="str">
        <f t="shared" si="23"/>
        <v/>
      </c>
      <c r="H310" s="16"/>
      <c r="I310" s="16"/>
    </row>
    <row r="311" spans="1:9" ht="13.5" customHeight="1" x14ac:dyDescent="0.2">
      <c r="A311" s="38"/>
      <c r="B311" s="20" t="str">
        <f>IF(A311="","",VLOOKUP(A311,AAV!$B$3:$D$502,3,0))</f>
        <v/>
      </c>
      <c r="C311" s="16" t="str">
        <f t="shared" si="20"/>
        <v/>
      </c>
      <c r="D311" s="20" t="str">
        <f t="shared" si="24"/>
        <v/>
      </c>
      <c r="E311" s="16" t="str">
        <f t="shared" si="21"/>
        <v/>
      </c>
      <c r="F311" s="16" t="str">
        <f t="shared" si="22"/>
        <v/>
      </c>
      <c r="G311" s="16" t="str">
        <f t="shared" si="23"/>
        <v/>
      </c>
      <c r="H311" s="16"/>
      <c r="I311" s="16"/>
    </row>
    <row r="312" spans="1:9" ht="13.5" customHeight="1" x14ac:dyDescent="0.2">
      <c r="A312" s="38"/>
      <c r="B312" s="20" t="str">
        <f>IF(A312="","",VLOOKUP(A312,AAV!$B$3:$D$502,3,0))</f>
        <v/>
      </c>
      <c r="C312" s="16" t="str">
        <f t="shared" si="20"/>
        <v/>
      </c>
      <c r="D312" s="20" t="str">
        <f t="shared" si="24"/>
        <v/>
      </c>
      <c r="E312" s="16" t="str">
        <f t="shared" si="21"/>
        <v/>
      </c>
      <c r="F312" s="16" t="str">
        <f t="shared" si="22"/>
        <v/>
      </c>
      <c r="G312" s="16" t="str">
        <f t="shared" si="23"/>
        <v/>
      </c>
      <c r="H312" s="16"/>
      <c r="I312" s="16"/>
    </row>
    <row r="313" spans="1:9" ht="13.5" customHeight="1" x14ac:dyDescent="0.2">
      <c r="A313" s="38"/>
      <c r="B313" s="20" t="str">
        <f>IF(A313="","",VLOOKUP(A313,AAV!$B$3:$D$502,3,0))</f>
        <v/>
      </c>
      <c r="C313" s="16" t="str">
        <f t="shared" si="20"/>
        <v/>
      </c>
      <c r="D313" s="20" t="str">
        <f t="shared" si="24"/>
        <v/>
      </c>
      <c r="E313" s="16" t="str">
        <f t="shared" si="21"/>
        <v/>
      </c>
      <c r="F313" s="16" t="str">
        <f t="shared" si="22"/>
        <v/>
      </c>
      <c r="G313" s="16" t="str">
        <f t="shared" si="23"/>
        <v/>
      </c>
      <c r="H313" s="16"/>
      <c r="I313" s="16"/>
    </row>
    <row r="314" spans="1:9" ht="13.5" customHeight="1" x14ac:dyDescent="0.2">
      <c r="A314" s="38"/>
      <c r="B314" s="20" t="str">
        <f>IF(A314="","",VLOOKUP(A314,AAV!$B$3:$D$502,3,0))</f>
        <v/>
      </c>
      <c r="C314" s="16" t="str">
        <f t="shared" si="20"/>
        <v/>
      </c>
      <c r="D314" s="20" t="str">
        <f t="shared" si="24"/>
        <v/>
      </c>
      <c r="E314" s="16" t="str">
        <f t="shared" si="21"/>
        <v/>
      </c>
      <c r="F314" s="16" t="str">
        <f t="shared" si="22"/>
        <v/>
      </c>
      <c r="G314" s="16" t="str">
        <f t="shared" si="23"/>
        <v/>
      </c>
      <c r="H314" s="16"/>
      <c r="I314" s="16"/>
    </row>
    <row r="315" spans="1:9" ht="13.5" customHeight="1" x14ac:dyDescent="0.2">
      <c r="A315" s="38"/>
      <c r="B315" s="20" t="str">
        <f>IF(A315="","",VLOOKUP(A315,AAV!$B$3:$D$502,3,0))</f>
        <v/>
      </c>
      <c r="C315" s="16" t="str">
        <f t="shared" si="20"/>
        <v/>
      </c>
      <c r="D315" s="20" t="str">
        <f t="shared" si="24"/>
        <v/>
      </c>
      <c r="E315" s="16" t="str">
        <f t="shared" si="21"/>
        <v/>
      </c>
      <c r="F315" s="16" t="str">
        <f t="shared" si="22"/>
        <v/>
      </c>
      <c r="G315" s="16" t="str">
        <f t="shared" si="23"/>
        <v/>
      </c>
      <c r="H315" s="16"/>
      <c r="I315" s="16"/>
    </row>
    <row r="316" spans="1:9" ht="13.5" customHeight="1" x14ac:dyDescent="0.2">
      <c r="A316" s="38"/>
      <c r="B316" s="20" t="str">
        <f>IF(A316="","",VLOOKUP(A316,AAV!$B$3:$D$502,3,0))</f>
        <v/>
      </c>
      <c r="C316" s="16" t="str">
        <f t="shared" si="20"/>
        <v/>
      </c>
      <c r="D316" s="20" t="str">
        <f t="shared" si="24"/>
        <v/>
      </c>
      <c r="E316" s="16" t="str">
        <f t="shared" si="21"/>
        <v/>
      </c>
      <c r="F316" s="16" t="str">
        <f t="shared" si="22"/>
        <v/>
      </c>
      <c r="G316" s="16" t="str">
        <f t="shared" si="23"/>
        <v/>
      </c>
      <c r="H316" s="16"/>
      <c r="I316" s="16"/>
    </row>
    <row r="317" spans="1:9" ht="13.5" customHeight="1" x14ac:dyDescent="0.2">
      <c r="A317" s="38"/>
      <c r="B317" s="20" t="str">
        <f>IF(A317="","",VLOOKUP(A317,AAV!$B$3:$D$502,3,0))</f>
        <v/>
      </c>
      <c r="C317" s="16" t="str">
        <f t="shared" si="20"/>
        <v/>
      </c>
      <c r="D317" s="20" t="str">
        <f t="shared" si="24"/>
        <v/>
      </c>
      <c r="E317" s="16" t="str">
        <f t="shared" si="21"/>
        <v/>
      </c>
      <c r="F317" s="16" t="str">
        <f t="shared" si="22"/>
        <v/>
      </c>
      <c r="G317" s="16" t="str">
        <f t="shared" si="23"/>
        <v/>
      </c>
      <c r="H317" s="16"/>
      <c r="I317" s="16"/>
    </row>
    <row r="318" spans="1:9" ht="13.5" customHeight="1" x14ac:dyDescent="0.2">
      <c r="A318" s="38"/>
      <c r="B318" s="20" t="str">
        <f>IF(A318="","",VLOOKUP(A318,AAV!$B$3:$D$502,3,0))</f>
        <v/>
      </c>
      <c r="C318" s="16" t="str">
        <f t="shared" si="20"/>
        <v/>
      </c>
      <c r="D318" s="20" t="str">
        <f t="shared" si="24"/>
        <v/>
      </c>
      <c r="E318" s="16" t="str">
        <f t="shared" si="21"/>
        <v/>
      </c>
      <c r="F318" s="16" t="str">
        <f t="shared" si="22"/>
        <v/>
      </c>
      <c r="G318" s="16" t="str">
        <f t="shared" si="23"/>
        <v/>
      </c>
      <c r="H318" s="16"/>
      <c r="I318" s="16"/>
    </row>
    <row r="319" spans="1:9" ht="13.5" customHeight="1" x14ac:dyDescent="0.2">
      <c r="A319" s="38"/>
      <c r="B319" s="20" t="str">
        <f>IF(A319="","",VLOOKUP(A319,AAV!$B$3:$D$502,3,0))</f>
        <v/>
      </c>
      <c r="C319" s="16" t="str">
        <f t="shared" si="20"/>
        <v/>
      </c>
      <c r="D319" s="20" t="str">
        <f t="shared" si="24"/>
        <v/>
      </c>
      <c r="E319" s="16" t="str">
        <f t="shared" si="21"/>
        <v/>
      </c>
      <c r="F319" s="16" t="str">
        <f t="shared" si="22"/>
        <v/>
      </c>
      <c r="G319" s="16" t="str">
        <f t="shared" si="23"/>
        <v/>
      </c>
      <c r="H319" s="16"/>
      <c r="I319" s="16"/>
    </row>
    <row r="320" spans="1:9" ht="13.5" customHeight="1" x14ac:dyDescent="0.2">
      <c r="A320" s="38"/>
      <c r="B320" s="20" t="str">
        <f>IF(A320="","",VLOOKUP(A320,AAV!$B$3:$D$502,3,0))</f>
        <v/>
      </c>
      <c r="C320" s="16" t="str">
        <f t="shared" si="20"/>
        <v/>
      </c>
      <c r="D320" s="20" t="str">
        <f t="shared" si="24"/>
        <v/>
      </c>
      <c r="E320" s="16" t="str">
        <f t="shared" si="21"/>
        <v/>
      </c>
      <c r="F320" s="16" t="str">
        <f t="shared" si="22"/>
        <v/>
      </c>
      <c r="G320" s="16" t="str">
        <f t="shared" si="23"/>
        <v/>
      </c>
      <c r="H320" s="16"/>
      <c r="I320" s="16"/>
    </row>
    <row r="321" spans="1:9" ht="13.5" customHeight="1" x14ac:dyDescent="0.2">
      <c r="A321" s="38"/>
      <c r="B321" s="20" t="str">
        <f>IF(A321="","",VLOOKUP(A321,AAV!$B$3:$D$502,3,0))</f>
        <v/>
      </c>
      <c r="C321" s="16" t="str">
        <f t="shared" si="20"/>
        <v/>
      </c>
      <c r="D321" s="20" t="str">
        <f t="shared" si="24"/>
        <v/>
      </c>
      <c r="E321" s="16" t="str">
        <f t="shared" si="21"/>
        <v/>
      </c>
      <c r="F321" s="16" t="str">
        <f t="shared" si="22"/>
        <v/>
      </c>
      <c r="G321" s="16" t="str">
        <f t="shared" si="23"/>
        <v/>
      </c>
      <c r="H321" s="16"/>
      <c r="I321" s="16"/>
    </row>
    <row r="322" spans="1:9" ht="13.5" customHeight="1" x14ac:dyDescent="0.2">
      <c r="A322" s="38"/>
      <c r="B322" s="20" t="str">
        <f>IF(A322="","",VLOOKUP(A322,AAV!$B$3:$D$502,3,0))</f>
        <v/>
      </c>
      <c r="C322" s="16" t="str">
        <f t="shared" si="20"/>
        <v/>
      </c>
      <c r="D322" s="20" t="str">
        <f t="shared" si="24"/>
        <v/>
      </c>
      <c r="E322" s="16" t="str">
        <f t="shared" si="21"/>
        <v/>
      </c>
      <c r="F322" s="16" t="str">
        <f t="shared" si="22"/>
        <v/>
      </c>
      <c r="G322" s="16" t="str">
        <f t="shared" si="23"/>
        <v/>
      </c>
      <c r="H322" s="16"/>
      <c r="I322" s="16"/>
    </row>
    <row r="323" spans="1:9" ht="13.5" customHeight="1" x14ac:dyDescent="0.2">
      <c r="A323" s="38"/>
      <c r="B323" s="20" t="str">
        <f>IF(A323="","",VLOOKUP(A323,AAV!$B$3:$D$502,3,0))</f>
        <v/>
      </c>
      <c r="C323" s="16" t="str">
        <f t="shared" ref="C323:C386" si="25">IF(A323="","",SMALL($B$2:$B$501,D323))</f>
        <v/>
      </c>
      <c r="D323" s="20" t="str">
        <f t="shared" si="24"/>
        <v/>
      </c>
      <c r="E323" s="16" t="str">
        <f t="shared" ref="E323:E386" si="26">IF(A323="","",D323/$H$2)</f>
        <v/>
      </c>
      <c r="F323" s="16" t="str">
        <f t="shared" ref="F323:F386" si="27">IF(A323="","",_xlfn.NORM.DIST(C323,$H$3,$H$4,1))</f>
        <v/>
      </c>
      <c r="G323" s="16" t="str">
        <f t="shared" ref="G323:G386" si="28">IF(A323="","",ABS(E323-F323))</f>
        <v/>
      </c>
      <c r="H323" s="16"/>
      <c r="I323" s="16"/>
    </row>
    <row r="324" spans="1:9" ht="13.5" customHeight="1" x14ac:dyDescent="0.2">
      <c r="A324" s="38"/>
      <c r="B324" s="20" t="str">
        <f>IF(A324="","",VLOOKUP(A324,AAV!$B$3:$D$502,3,0))</f>
        <v/>
      </c>
      <c r="C324" s="16" t="str">
        <f t="shared" si="25"/>
        <v/>
      </c>
      <c r="D324" s="20" t="str">
        <f t="shared" ref="D324:D387" si="29">IF(A324="","",D323+1)</f>
        <v/>
      </c>
      <c r="E324" s="16" t="str">
        <f t="shared" si="26"/>
        <v/>
      </c>
      <c r="F324" s="16" t="str">
        <f t="shared" si="27"/>
        <v/>
      </c>
      <c r="G324" s="16" t="str">
        <f t="shared" si="28"/>
        <v/>
      </c>
      <c r="H324" s="16"/>
      <c r="I324" s="16"/>
    </row>
    <row r="325" spans="1:9" ht="13.5" customHeight="1" x14ac:dyDescent="0.2">
      <c r="A325" s="38"/>
      <c r="B325" s="20" t="str">
        <f>IF(A325="","",VLOOKUP(A325,AAV!$B$3:$D$502,3,0))</f>
        <v/>
      </c>
      <c r="C325" s="16" t="str">
        <f t="shared" si="25"/>
        <v/>
      </c>
      <c r="D325" s="20" t="str">
        <f t="shared" si="29"/>
        <v/>
      </c>
      <c r="E325" s="16" t="str">
        <f t="shared" si="26"/>
        <v/>
      </c>
      <c r="F325" s="16" t="str">
        <f t="shared" si="27"/>
        <v/>
      </c>
      <c r="G325" s="16" t="str">
        <f t="shared" si="28"/>
        <v/>
      </c>
      <c r="H325" s="16"/>
      <c r="I325" s="16"/>
    </row>
    <row r="326" spans="1:9" ht="13.5" customHeight="1" x14ac:dyDescent="0.2">
      <c r="A326" s="38"/>
      <c r="B326" s="20" t="str">
        <f>IF(A326="","",VLOOKUP(A326,AAV!$B$3:$D$502,3,0))</f>
        <v/>
      </c>
      <c r="C326" s="16" t="str">
        <f t="shared" si="25"/>
        <v/>
      </c>
      <c r="D326" s="20" t="str">
        <f t="shared" si="29"/>
        <v/>
      </c>
      <c r="E326" s="16" t="str">
        <f t="shared" si="26"/>
        <v/>
      </c>
      <c r="F326" s="16" t="str">
        <f t="shared" si="27"/>
        <v/>
      </c>
      <c r="G326" s="16" t="str">
        <f t="shared" si="28"/>
        <v/>
      </c>
      <c r="H326" s="16"/>
      <c r="I326" s="16"/>
    </row>
    <row r="327" spans="1:9" ht="13.5" customHeight="1" x14ac:dyDescent="0.2">
      <c r="A327" s="38"/>
      <c r="B327" s="20" t="str">
        <f>IF(A327="","",VLOOKUP(A327,AAV!$B$3:$D$502,3,0))</f>
        <v/>
      </c>
      <c r="C327" s="16" t="str">
        <f t="shared" si="25"/>
        <v/>
      </c>
      <c r="D327" s="20" t="str">
        <f t="shared" si="29"/>
        <v/>
      </c>
      <c r="E327" s="16" t="str">
        <f t="shared" si="26"/>
        <v/>
      </c>
      <c r="F327" s="16" t="str">
        <f t="shared" si="27"/>
        <v/>
      </c>
      <c r="G327" s="16" t="str">
        <f t="shared" si="28"/>
        <v/>
      </c>
      <c r="H327" s="16"/>
      <c r="I327" s="16"/>
    </row>
    <row r="328" spans="1:9" ht="13.5" customHeight="1" x14ac:dyDescent="0.2">
      <c r="A328" s="38"/>
      <c r="B328" s="20" t="str">
        <f>IF(A328="","",VLOOKUP(A328,AAV!$B$3:$D$502,3,0))</f>
        <v/>
      </c>
      <c r="C328" s="16" t="str">
        <f t="shared" si="25"/>
        <v/>
      </c>
      <c r="D328" s="20" t="str">
        <f t="shared" si="29"/>
        <v/>
      </c>
      <c r="E328" s="16" t="str">
        <f t="shared" si="26"/>
        <v/>
      </c>
      <c r="F328" s="16" t="str">
        <f t="shared" si="27"/>
        <v/>
      </c>
      <c r="G328" s="16" t="str">
        <f t="shared" si="28"/>
        <v/>
      </c>
      <c r="H328" s="16"/>
      <c r="I328" s="16"/>
    </row>
    <row r="329" spans="1:9" ht="13.5" customHeight="1" x14ac:dyDescent="0.2">
      <c r="A329" s="38"/>
      <c r="B329" s="20" t="str">
        <f>IF(A329="","",VLOOKUP(A329,AAV!$B$3:$D$502,3,0))</f>
        <v/>
      </c>
      <c r="C329" s="16" t="str">
        <f t="shared" si="25"/>
        <v/>
      </c>
      <c r="D329" s="20" t="str">
        <f t="shared" si="29"/>
        <v/>
      </c>
      <c r="E329" s="16" t="str">
        <f t="shared" si="26"/>
        <v/>
      </c>
      <c r="F329" s="16" t="str">
        <f t="shared" si="27"/>
        <v/>
      </c>
      <c r="G329" s="16" t="str">
        <f t="shared" si="28"/>
        <v/>
      </c>
      <c r="H329" s="16"/>
      <c r="I329" s="16"/>
    </row>
    <row r="330" spans="1:9" ht="13.5" customHeight="1" x14ac:dyDescent="0.2">
      <c r="A330" s="38"/>
      <c r="B330" s="20" t="str">
        <f>IF(A330="","",VLOOKUP(A330,AAV!$B$3:$D$502,3,0))</f>
        <v/>
      </c>
      <c r="C330" s="16" t="str">
        <f t="shared" si="25"/>
        <v/>
      </c>
      <c r="D330" s="20" t="str">
        <f t="shared" si="29"/>
        <v/>
      </c>
      <c r="E330" s="16" t="str">
        <f t="shared" si="26"/>
        <v/>
      </c>
      <c r="F330" s="16" t="str">
        <f t="shared" si="27"/>
        <v/>
      </c>
      <c r="G330" s="16" t="str">
        <f t="shared" si="28"/>
        <v/>
      </c>
      <c r="H330" s="16"/>
      <c r="I330" s="16"/>
    </row>
    <row r="331" spans="1:9" ht="13.5" customHeight="1" x14ac:dyDescent="0.2">
      <c r="A331" s="38"/>
      <c r="B331" s="20" t="str">
        <f>IF(A331="","",VLOOKUP(A331,AAV!$B$3:$D$502,3,0))</f>
        <v/>
      </c>
      <c r="C331" s="16" t="str">
        <f t="shared" si="25"/>
        <v/>
      </c>
      <c r="D331" s="20" t="str">
        <f t="shared" si="29"/>
        <v/>
      </c>
      <c r="E331" s="16" t="str">
        <f t="shared" si="26"/>
        <v/>
      </c>
      <c r="F331" s="16" t="str">
        <f t="shared" si="27"/>
        <v/>
      </c>
      <c r="G331" s="16" t="str">
        <f t="shared" si="28"/>
        <v/>
      </c>
      <c r="H331" s="16"/>
      <c r="I331" s="16"/>
    </row>
    <row r="332" spans="1:9" ht="13.5" customHeight="1" x14ac:dyDescent="0.2">
      <c r="A332" s="38"/>
      <c r="B332" s="20" t="str">
        <f>IF(A332="","",VLOOKUP(A332,AAV!$B$3:$D$502,3,0))</f>
        <v/>
      </c>
      <c r="C332" s="16" t="str">
        <f t="shared" si="25"/>
        <v/>
      </c>
      <c r="D332" s="20" t="str">
        <f t="shared" si="29"/>
        <v/>
      </c>
      <c r="E332" s="16" t="str">
        <f t="shared" si="26"/>
        <v/>
      </c>
      <c r="F332" s="16" t="str">
        <f t="shared" si="27"/>
        <v/>
      </c>
      <c r="G332" s="16" t="str">
        <f t="shared" si="28"/>
        <v/>
      </c>
      <c r="H332" s="16"/>
      <c r="I332" s="16"/>
    </row>
    <row r="333" spans="1:9" ht="13.5" customHeight="1" x14ac:dyDescent="0.2">
      <c r="A333" s="38"/>
      <c r="B333" s="20" t="str">
        <f>IF(A333="","",VLOOKUP(A333,AAV!$B$3:$D$502,3,0))</f>
        <v/>
      </c>
      <c r="C333" s="16" t="str">
        <f t="shared" si="25"/>
        <v/>
      </c>
      <c r="D333" s="20" t="str">
        <f t="shared" si="29"/>
        <v/>
      </c>
      <c r="E333" s="16" t="str">
        <f t="shared" si="26"/>
        <v/>
      </c>
      <c r="F333" s="16" t="str">
        <f t="shared" si="27"/>
        <v/>
      </c>
      <c r="G333" s="16" t="str">
        <f t="shared" si="28"/>
        <v/>
      </c>
      <c r="H333" s="16"/>
      <c r="I333" s="16"/>
    </row>
    <row r="334" spans="1:9" ht="13.5" customHeight="1" x14ac:dyDescent="0.2">
      <c r="A334" s="38"/>
      <c r="B334" s="20" t="str">
        <f>IF(A334="","",VLOOKUP(A334,AAV!$B$3:$D$502,3,0))</f>
        <v/>
      </c>
      <c r="C334" s="16" t="str">
        <f t="shared" si="25"/>
        <v/>
      </c>
      <c r="D334" s="20" t="str">
        <f t="shared" si="29"/>
        <v/>
      </c>
      <c r="E334" s="16" t="str">
        <f t="shared" si="26"/>
        <v/>
      </c>
      <c r="F334" s="16" t="str">
        <f t="shared" si="27"/>
        <v/>
      </c>
      <c r="G334" s="16" t="str">
        <f t="shared" si="28"/>
        <v/>
      </c>
      <c r="H334" s="16"/>
      <c r="I334" s="16"/>
    </row>
    <row r="335" spans="1:9" ht="13.5" customHeight="1" x14ac:dyDescent="0.2">
      <c r="A335" s="38"/>
      <c r="B335" s="20" t="str">
        <f>IF(A335="","",VLOOKUP(A335,AAV!$B$3:$D$502,3,0))</f>
        <v/>
      </c>
      <c r="C335" s="16" t="str">
        <f t="shared" si="25"/>
        <v/>
      </c>
      <c r="D335" s="20" t="str">
        <f t="shared" si="29"/>
        <v/>
      </c>
      <c r="E335" s="16" t="str">
        <f t="shared" si="26"/>
        <v/>
      </c>
      <c r="F335" s="16" t="str">
        <f t="shared" si="27"/>
        <v/>
      </c>
      <c r="G335" s="16" t="str">
        <f t="shared" si="28"/>
        <v/>
      </c>
      <c r="H335" s="16"/>
      <c r="I335" s="16"/>
    </row>
    <row r="336" spans="1:9" ht="13.5" customHeight="1" x14ac:dyDescent="0.2">
      <c r="A336" s="38"/>
      <c r="B336" s="20" t="str">
        <f>IF(A336="","",VLOOKUP(A336,AAV!$B$3:$D$502,3,0))</f>
        <v/>
      </c>
      <c r="C336" s="16" t="str">
        <f t="shared" si="25"/>
        <v/>
      </c>
      <c r="D336" s="20" t="str">
        <f t="shared" si="29"/>
        <v/>
      </c>
      <c r="E336" s="16" t="str">
        <f t="shared" si="26"/>
        <v/>
      </c>
      <c r="F336" s="16" t="str">
        <f t="shared" si="27"/>
        <v/>
      </c>
      <c r="G336" s="16" t="str">
        <f t="shared" si="28"/>
        <v/>
      </c>
      <c r="H336" s="16"/>
      <c r="I336" s="16"/>
    </row>
    <row r="337" spans="1:9" ht="13.5" customHeight="1" x14ac:dyDescent="0.2">
      <c r="A337" s="38"/>
      <c r="B337" s="20" t="str">
        <f>IF(A337="","",VLOOKUP(A337,AAV!$B$3:$D$502,3,0))</f>
        <v/>
      </c>
      <c r="C337" s="16" t="str">
        <f t="shared" si="25"/>
        <v/>
      </c>
      <c r="D337" s="20" t="str">
        <f t="shared" si="29"/>
        <v/>
      </c>
      <c r="E337" s="16" t="str">
        <f t="shared" si="26"/>
        <v/>
      </c>
      <c r="F337" s="16" t="str">
        <f t="shared" si="27"/>
        <v/>
      </c>
      <c r="G337" s="16" t="str">
        <f t="shared" si="28"/>
        <v/>
      </c>
      <c r="H337" s="16"/>
      <c r="I337" s="16"/>
    </row>
    <row r="338" spans="1:9" ht="13.5" customHeight="1" x14ac:dyDescent="0.2">
      <c r="A338" s="38"/>
      <c r="B338" s="20" t="str">
        <f>IF(A338="","",VLOOKUP(A338,AAV!$B$3:$D$502,3,0))</f>
        <v/>
      </c>
      <c r="C338" s="16" t="str">
        <f t="shared" si="25"/>
        <v/>
      </c>
      <c r="D338" s="20" t="str">
        <f t="shared" si="29"/>
        <v/>
      </c>
      <c r="E338" s="16" t="str">
        <f t="shared" si="26"/>
        <v/>
      </c>
      <c r="F338" s="16" t="str">
        <f t="shared" si="27"/>
        <v/>
      </c>
      <c r="G338" s="16" t="str">
        <f t="shared" si="28"/>
        <v/>
      </c>
      <c r="H338" s="16"/>
      <c r="I338" s="16"/>
    </row>
    <row r="339" spans="1:9" ht="13.5" customHeight="1" x14ac:dyDescent="0.2">
      <c r="A339" s="38"/>
      <c r="B339" s="20" t="str">
        <f>IF(A339="","",VLOOKUP(A339,AAV!$B$3:$D$502,3,0))</f>
        <v/>
      </c>
      <c r="C339" s="16" t="str">
        <f t="shared" si="25"/>
        <v/>
      </c>
      <c r="D339" s="20" t="str">
        <f t="shared" si="29"/>
        <v/>
      </c>
      <c r="E339" s="16" t="str">
        <f t="shared" si="26"/>
        <v/>
      </c>
      <c r="F339" s="16" t="str">
        <f t="shared" si="27"/>
        <v/>
      </c>
      <c r="G339" s="16" t="str">
        <f t="shared" si="28"/>
        <v/>
      </c>
      <c r="H339" s="16"/>
      <c r="I339" s="16"/>
    </row>
    <row r="340" spans="1:9" ht="13.5" customHeight="1" x14ac:dyDescent="0.2">
      <c r="A340" s="38"/>
      <c r="B340" s="20" t="str">
        <f>IF(A340="","",VLOOKUP(A340,AAV!$B$3:$D$502,3,0))</f>
        <v/>
      </c>
      <c r="C340" s="16" t="str">
        <f t="shared" si="25"/>
        <v/>
      </c>
      <c r="D340" s="20" t="str">
        <f t="shared" si="29"/>
        <v/>
      </c>
      <c r="E340" s="16" t="str">
        <f t="shared" si="26"/>
        <v/>
      </c>
      <c r="F340" s="16" t="str">
        <f t="shared" si="27"/>
        <v/>
      </c>
      <c r="G340" s="16" t="str">
        <f t="shared" si="28"/>
        <v/>
      </c>
      <c r="H340" s="16"/>
      <c r="I340" s="16"/>
    </row>
    <row r="341" spans="1:9" ht="13.5" customHeight="1" x14ac:dyDescent="0.2">
      <c r="A341" s="38"/>
      <c r="B341" s="20" t="str">
        <f>IF(A341="","",VLOOKUP(A341,AAV!$B$3:$D$502,3,0))</f>
        <v/>
      </c>
      <c r="C341" s="16" t="str">
        <f t="shared" si="25"/>
        <v/>
      </c>
      <c r="D341" s="20" t="str">
        <f t="shared" si="29"/>
        <v/>
      </c>
      <c r="E341" s="16" t="str">
        <f t="shared" si="26"/>
        <v/>
      </c>
      <c r="F341" s="16" t="str">
        <f t="shared" si="27"/>
        <v/>
      </c>
      <c r="G341" s="16" t="str">
        <f t="shared" si="28"/>
        <v/>
      </c>
      <c r="H341" s="16"/>
      <c r="I341" s="16"/>
    </row>
    <row r="342" spans="1:9" ht="13.5" customHeight="1" x14ac:dyDescent="0.2">
      <c r="A342" s="38"/>
      <c r="B342" s="20" t="str">
        <f>IF(A342="","",VLOOKUP(A342,AAV!$B$3:$D$502,3,0))</f>
        <v/>
      </c>
      <c r="C342" s="16" t="str">
        <f t="shared" si="25"/>
        <v/>
      </c>
      <c r="D342" s="20" t="str">
        <f t="shared" si="29"/>
        <v/>
      </c>
      <c r="E342" s="16" t="str">
        <f t="shared" si="26"/>
        <v/>
      </c>
      <c r="F342" s="16" t="str">
        <f t="shared" si="27"/>
        <v/>
      </c>
      <c r="G342" s="16" t="str">
        <f t="shared" si="28"/>
        <v/>
      </c>
      <c r="H342" s="16"/>
      <c r="I342" s="16"/>
    </row>
    <row r="343" spans="1:9" ht="13.5" customHeight="1" x14ac:dyDescent="0.2">
      <c r="A343" s="38"/>
      <c r="B343" s="20" t="str">
        <f>IF(A343="","",VLOOKUP(A343,AAV!$B$3:$D$502,3,0))</f>
        <v/>
      </c>
      <c r="C343" s="16" t="str">
        <f t="shared" si="25"/>
        <v/>
      </c>
      <c r="D343" s="20" t="str">
        <f t="shared" si="29"/>
        <v/>
      </c>
      <c r="E343" s="16" t="str">
        <f t="shared" si="26"/>
        <v/>
      </c>
      <c r="F343" s="16" t="str">
        <f t="shared" si="27"/>
        <v/>
      </c>
      <c r="G343" s="16" t="str">
        <f t="shared" si="28"/>
        <v/>
      </c>
      <c r="H343" s="16"/>
      <c r="I343" s="16"/>
    </row>
    <row r="344" spans="1:9" ht="13.5" customHeight="1" x14ac:dyDescent="0.2">
      <c r="A344" s="38"/>
      <c r="B344" s="20" t="str">
        <f>IF(A344="","",VLOOKUP(A344,AAV!$B$3:$D$502,3,0))</f>
        <v/>
      </c>
      <c r="C344" s="16" t="str">
        <f t="shared" si="25"/>
        <v/>
      </c>
      <c r="D344" s="20" t="str">
        <f t="shared" si="29"/>
        <v/>
      </c>
      <c r="E344" s="16" t="str">
        <f t="shared" si="26"/>
        <v/>
      </c>
      <c r="F344" s="16" t="str">
        <f t="shared" si="27"/>
        <v/>
      </c>
      <c r="G344" s="16" t="str">
        <f t="shared" si="28"/>
        <v/>
      </c>
      <c r="H344" s="16"/>
      <c r="I344" s="16"/>
    </row>
    <row r="345" spans="1:9" ht="13.5" customHeight="1" x14ac:dyDescent="0.2">
      <c r="A345" s="38"/>
      <c r="B345" s="20" t="str">
        <f>IF(A345="","",VLOOKUP(A345,AAV!$B$3:$D$502,3,0))</f>
        <v/>
      </c>
      <c r="C345" s="16" t="str">
        <f t="shared" si="25"/>
        <v/>
      </c>
      <c r="D345" s="20" t="str">
        <f t="shared" si="29"/>
        <v/>
      </c>
      <c r="E345" s="16" t="str">
        <f t="shared" si="26"/>
        <v/>
      </c>
      <c r="F345" s="16" t="str">
        <f t="shared" si="27"/>
        <v/>
      </c>
      <c r="G345" s="16" t="str">
        <f t="shared" si="28"/>
        <v/>
      </c>
      <c r="H345" s="16"/>
      <c r="I345" s="16"/>
    </row>
    <row r="346" spans="1:9" ht="13.5" customHeight="1" x14ac:dyDescent="0.2">
      <c r="A346" s="38"/>
      <c r="B346" s="20" t="str">
        <f>IF(A346="","",VLOOKUP(A346,AAV!$B$3:$D$502,3,0))</f>
        <v/>
      </c>
      <c r="C346" s="16" t="str">
        <f t="shared" si="25"/>
        <v/>
      </c>
      <c r="D346" s="20" t="str">
        <f t="shared" si="29"/>
        <v/>
      </c>
      <c r="E346" s="16" t="str">
        <f t="shared" si="26"/>
        <v/>
      </c>
      <c r="F346" s="16" t="str">
        <f t="shared" si="27"/>
        <v/>
      </c>
      <c r="G346" s="16" t="str">
        <f t="shared" si="28"/>
        <v/>
      </c>
      <c r="H346" s="16"/>
      <c r="I346" s="16"/>
    </row>
    <row r="347" spans="1:9" ht="13.5" customHeight="1" x14ac:dyDescent="0.2">
      <c r="A347" s="38"/>
      <c r="B347" s="20" t="str">
        <f>IF(A347="","",VLOOKUP(A347,AAV!$B$3:$D$502,3,0))</f>
        <v/>
      </c>
      <c r="C347" s="16" t="str">
        <f t="shared" si="25"/>
        <v/>
      </c>
      <c r="D347" s="20" t="str">
        <f t="shared" si="29"/>
        <v/>
      </c>
      <c r="E347" s="16" t="str">
        <f t="shared" si="26"/>
        <v/>
      </c>
      <c r="F347" s="16" t="str">
        <f t="shared" si="27"/>
        <v/>
      </c>
      <c r="G347" s="16" t="str">
        <f t="shared" si="28"/>
        <v/>
      </c>
      <c r="H347" s="16"/>
      <c r="I347" s="16"/>
    </row>
    <row r="348" spans="1:9" ht="13.5" customHeight="1" x14ac:dyDescent="0.2">
      <c r="A348" s="38"/>
      <c r="B348" s="20" t="str">
        <f>IF(A348="","",VLOOKUP(A348,AAV!$B$3:$D$502,3,0))</f>
        <v/>
      </c>
      <c r="C348" s="16" t="str">
        <f t="shared" si="25"/>
        <v/>
      </c>
      <c r="D348" s="20" t="str">
        <f t="shared" si="29"/>
        <v/>
      </c>
      <c r="E348" s="16" t="str">
        <f t="shared" si="26"/>
        <v/>
      </c>
      <c r="F348" s="16" t="str">
        <f t="shared" si="27"/>
        <v/>
      </c>
      <c r="G348" s="16" t="str">
        <f t="shared" si="28"/>
        <v/>
      </c>
      <c r="H348" s="16"/>
      <c r="I348" s="16"/>
    </row>
    <row r="349" spans="1:9" ht="13.5" customHeight="1" x14ac:dyDescent="0.2">
      <c r="A349" s="38"/>
      <c r="B349" s="20" t="str">
        <f>IF(A349="","",VLOOKUP(A349,AAV!$B$3:$D$502,3,0))</f>
        <v/>
      </c>
      <c r="C349" s="16" t="str">
        <f t="shared" si="25"/>
        <v/>
      </c>
      <c r="D349" s="20" t="str">
        <f t="shared" si="29"/>
        <v/>
      </c>
      <c r="E349" s="16" t="str">
        <f t="shared" si="26"/>
        <v/>
      </c>
      <c r="F349" s="16" t="str">
        <f t="shared" si="27"/>
        <v/>
      </c>
      <c r="G349" s="16" t="str">
        <f t="shared" si="28"/>
        <v/>
      </c>
      <c r="H349" s="16"/>
      <c r="I349" s="16"/>
    </row>
    <row r="350" spans="1:9" ht="13.5" customHeight="1" x14ac:dyDescent="0.2">
      <c r="A350" s="38"/>
      <c r="B350" s="20" t="str">
        <f>IF(A350="","",VLOOKUP(A350,AAV!$B$3:$D$502,3,0))</f>
        <v/>
      </c>
      <c r="C350" s="16" t="str">
        <f t="shared" si="25"/>
        <v/>
      </c>
      <c r="D350" s="20" t="str">
        <f t="shared" si="29"/>
        <v/>
      </c>
      <c r="E350" s="16" t="str">
        <f t="shared" si="26"/>
        <v/>
      </c>
      <c r="F350" s="16" t="str">
        <f t="shared" si="27"/>
        <v/>
      </c>
      <c r="G350" s="16" t="str">
        <f t="shared" si="28"/>
        <v/>
      </c>
      <c r="H350" s="16"/>
      <c r="I350" s="16"/>
    </row>
    <row r="351" spans="1:9" ht="13.5" customHeight="1" x14ac:dyDescent="0.2">
      <c r="A351" s="38"/>
      <c r="B351" s="20" t="str">
        <f>IF(A351="","",VLOOKUP(A351,AAV!$B$3:$D$502,3,0))</f>
        <v/>
      </c>
      <c r="C351" s="16" t="str">
        <f t="shared" si="25"/>
        <v/>
      </c>
      <c r="D351" s="20" t="str">
        <f t="shared" si="29"/>
        <v/>
      </c>
      <c r="E351" s="16" t="str">
        <f t="shared" si="26"/>
        <v/>
      </c>
      <c r="F351" s="16" t="str">
        <f t="shared" si="27"/>
        <v/>
      </c>
      <c r="G351" s="16" t="str">
        <f t="shared" si="28"/>
        <v/>
      </c>
      <c r="H351" s="16"/>
      <c r="I351" s="16"/>
    </row>
    <row r="352" spans="1:9" ht="13.5" customHeight="1" x14ac:dyDescent="0.2">
      <c r="A352" s="38"/>
      <c r="B352" s="20" t="str">
        <f>IF(A352="","",VLOOKUP(A352,AAV!$B$3:$D$502,3,0))</f>
        <v/>
      </c>
      <c r="C352" s="16" t="str">
        <f t="shared" si="25"/>
        <v/>
      </c>
      <c r="D352" s="20" t="str">
        <f t="shared" si="29"/>
        <v/>
      </c>
      <c r="E352" s="16" t="str">
        <f t="shared" si="26"/>
        <v/>
      </c>
      <c r="F352" s="16" t="str">
        <f t="shared" si="27"/>
        <v/>
      </c>
      <c r="G352" s="16" t="str">
        <f t="shared" si="28"/>
        <v/>
      </c>
      <c r="H352" s="16"/>
      <c r="I352" s="16"/>
    </row>
    <row r="353" spans="1:9" ht="13.5" customHeight="1" x14ac:dyDescent="0.2">
      <c r="A353" s="38"/>
      <c r="B353" s="20" t="str">
        <f>IF(A353="","",VLOOKUP(A353,AAV!$B$3:$D$502,3,0))</f>
        <v/>
      </c>
      <c r="C353" s="16" t="str">
        <f t="shared" si="25"/>
        <v/>
      </c>
      <c r="D353" s="20" t="str">
        <f t="shared" si="29"/>
        <v/>
      </c>
      <c r="E353" s="16" t="str">
        <f t="shared" si="26"/>
        <v/>
      </c>
      <c r="F353" s="16" t="str">
        <f t="shared" si="27"/>
        <v/>
      </c>
      <c r="G353" s="16" t="str">
        <f t="shared" si="28"/>
        <v/>
      </c>
      <c r="H353" s="16"/>
      <c r="I353" s="16"/>
    </row>
    <row r="354" spans="1:9" ht="13.5" customHeight="1" x14ac:dyDescent="0.2">
      <c r="A354" s="38"/>
      <c r="B354" s="20" t="str">
        <f>IF(A354="","",VLOOKUP(A354,AAV!$B$3:$D$502,3,0))</f>
        <v/>
      </c>
      <c r="C354" s="16" t="str">
        <f t="shared" si="25"/>
        <v/>
      </c>
      <c r="D354" s="20" t="str">
        <f t="shared" si="29"/>
        <v/>
      </c>
      <c r="E354" s="16" t="str">
        <f t="shared" si="26"/>
        <v/>
      </c>
      <c r="F354" s="16" t="str">
        <f t="shared" si="27"/>
        <v/>
      </c>
      <c r="G354" s="16" t="str">
        <f t="shared" si="28"/>
        <v/>
      </c>
      <c r="H354" s="16"/>
      <c r="I354" s="16"/>
    </row>
    <row r="355" spans="1:9" ht="13.5" customHeight="1" x14ac:dyDescent="0.2">
      <c r="A355" s="38"/>
      <c r="B355" s="20" t="str">
        <f>IF(A355="","",VLOOKUP(A355,AAV!$B$3:$D$502,3,0))</f>
        <v/>
      </c>
      <c r="C355" s="16" t="str">
        <f t="shared" si="25"/>
        <v/>
      </c>
      <c r="D355" s="20" t="str">
        <f t="shared" si="29"/>
        <v/>
      </c>
      <c r="E355" s="16" t="str">
        <f t="shared" si="26"/>
        <v/>
      </c>
      <c r="F355" s="16" t="str">
        <f t="shared" si="27"/>
        <v/>
      </c>
      <c r="G355" s="16" t="str">
        <f t="shared" si="28"/>
        <v/>
      </c>
      <c r="H355" s="16"/>
      <c r="I355" s="16"/>
    </row>
    <row r="356" spans="1:9" ht="13.5" customHeight="1" x14ac:dyDescent="0.2">
      <c r="A356" s="38"/>
      <c r="B356" s="20" t="str">
        <f>IF(A356="","",VLOOKUP(A356,AAV!$B$3:$D$502,3,0))</f>
        <v/>
      </c>
      <c r="C356" s="16" t="str">
        <f t="shared" si="25"/>
        <v/>
      </c>
      <c r="D356" s="20" t="str">
        <f t="shared" si="29"/>
        <v/>
      </c>
      <c r="E356" s="16" t="str">
        <f t="shared" si="26"/>
        <v/>
      </c>
      <c r="F356" s="16" t="str">
        <f t="shared" si="27"/>
        <v/>
      </c>
      <c r="G356" s="16" t="str">
        <f t="shared" si="28"/>
        <v/>
      </c>
      <c r="H356" s="16"/>
      <c r="I356" s="16"/>
    </row>
    <row r="357" spans="1:9" ht="13.5" customHeight="1" x14ac:dyDescent="0.2">
      <c r="A357" s="38"/>
      <c r="B357" s="20" t="str">
        <f>IF(A357="","",VLOOKUP(A357,AAV!$B$3:$D$502,3,0))</f>
        <v/>
      </c>
      <c r="C357" s="16" t="str">
        <f t="shared" si="25"/>
        <v/>
      </c>
      <c r="D357" s="20" t="str">
        <f t="shared" si="29"/>
        <v/>
      </c>
      <c r="E357" s="16" t="str">
        <f t="shared" si="26"/>
        <v/>
      </c>
      <c r="F357" s="16" t="str">
        <f t="shared" si="27"/>
        <v/>
      </c>
      <c r="G357" s="16" t="str">
        <f t="shared" si="28"/>
        <v/>
      </c>
      <c r="H357" s="16"/>
      <c r="I357" s="16"/>
    </row>
    <row r="358" spans="1:9" ht="13.5" customHeight="1" x14ac:dyDescent="0.2">
      <c r="A358" s="38"/>
      <c r="B358" s="20" t="str">
        <f>IF(A358="","",VLOOKUP(A358,AAV!$B$3:$D$502,3,0))</f>
        <v/>
      </c>
      <c r="C358" s="16" t="str">
        <f t="shared" si="25"/>
        <v/>
      </c>
      <c r="D358" s="20" t="str">
        <f t="shared" si="29"/>
        <v/>
      </c>
      <c r="E358" s="16" t="str">
        <f t="shared" si="26"/>
        <v/>
      </c>
      <c r="F358" s="16" t="str">
        <f t="shared" si="27"/>
        <v/>
      </c>
      <c r="G358" s="16" t="str">
        <f t="shared" si="28"/>
        <v/>
      </c>
      <c r="H358" s="16"/>
      <c r="I358" s="16"/>
    </row>
    <row r="359" spans="1:9" ht="13.5" customHeight="1" x14ac:dyDescent="0.2">
      <c r="A359" s="38"/>
      <c r="B359" s="20" t="str">
        <f>IF(A359="","",VLOOKUP(A359,AAV!$B$3:$D$502,3,0))</f>
        <v/>
      </c>
      <c r="C359" s="16" t="str">
        <f t="shared" si="25"/>
        <v/>
      </c>
      <c r="D359" s="20" t="str">
        <f t="shared" si="29"/>
        <v/>
      </c>
      <c r="E359" s="16" t="str">
        <f t="shared" si="26"/>
        <v/>
      </c>
      <c r="F359" s="16" t="str">
        <f t="shared" si="27"/>
        <v/>
      </c>
      <c r="G359" s="16" t="str">
        <f t="shared" si="28"/>
        <v/>
      </c>
      <c r="H359" s="16"/>
      <c r="I359" s="16"/>
    </row>
    <row r="360" spans="1:9" ht="13.5" customHeight="1" x14ac:dyDescent="0.2">
      <c r="A360" s="38"/>
      <c r="B360" s="20" t="str">
        <f>IF(A360="","",VLOOKUP(A360,AAV!$B$3:$D$502,3,0))</f>
        <v/>
      </c>
      <c r="C360" s="16" t="str">
        <f t="shared" si="25"/>
        <v/>
      </c>
      <c r="D360" s="20" t="str">
        <f t="shared" si="29"/>
        <v/>
      </c>
      <c r="E360" s="16" t="str">
        <f t="shared" si="26"/>
        <v/>
      </c>
      <c r="F360" s="16" t="str">
        <f t="shared" si="27"/>
        <v/>
      </c>
      <c r="G360" s="16" t="str">
        <f t="shared" si="28"/>
        <v/>
      </c>
      <c r="H360" s="16"/>
      <c r="I360" s="16"/>
    </row>
    <row r="361" spans="1:9" ht="13.5" customHeight="1" x14ac:dyDescent="0.2">
      <c r="A361" s="38"/>
      <c r="B361" s="20" t="str">
        <f>IF(A361="","",VLOOKUP(A361,AAV!$B$3:$D$502,3,0))</f>
        <v/>
      </c>
      <c r="C361" s="16" t="str">
        <f t="shared" si="25"/>
        <v/>
      </c>
      <c r="D361" s="20" t="str">
        <f t="shared" si="29"/>
        <v/>
      </c>
      <c r="E361" s="16" t="str">
        <f t="shared" si="26"/>
        <v/>
      </c>
      <c r="F361" s="16" t="str">
        <f t="shared" si="27"/>
        <v/>
      </c>
      <c r="G361" s="16" t="str">
        <f t="shared" si="28"/>
        <v/>
      </c>
      <c r="H361" s="16"/>
      <c r="I361" s="16"/>
    </row>
    <row r="362" spans="1:9" ht="13.5" customHeight="1" x14ac:dyDescent="0.2">
      <c r="A362" s="38"/>
      <c r="B362" s="20" t="str">
        <f>IF(A362="","",VLOOKUP(A362,AAV!$B$3:$D$502,3,0))</f>
        <v/>
      </c>
      <c r="C362" s="16" t="str">
        <f t="shared" si="25"/>
        <v/>
      </c>
      <c r="D362" s="20" t="str">
        <f t="shared" si="29"/>
        <v/>
      </c>
      <c r="E362" s="16" t="str">
        <f t="shared" si="26"/>
        <v/>
      </c>
      <c r="F362" s="16" t="str">
        <f t="shared" si="27"/>
        <v/>
      </c>
      <c r="G362" s="16" t="str">
        <f t="shared" si="28"/>
        <v/>
      </c>
      <c r="H362" s="16"/>
      <c r="I362" s="16"/>
    </row>
    <row r="363" spans="1:9" ht="13.5" customHeight="1" x14ac:dyDescent="0.2">
      <c r="A363" s="38"/>
      <c r="B363" s="20" t="str">
        <f>IF(A363="","",VLOOKUP(A363,AAV!$B$3:$D$502,3,0))</f>
        <v/>
      </c>
      <c r="C363" s="16" t="str">
        <f t="shared" si="25"/>
        <v/>
      </c>
      <c r="D363" s="20" t="str">
        <f t="shared" si="29"/>
        <v/>
      </c>
      <c r="E363" s="16" t="str">
        <f t="shared" si="26"/>
        <v/>
      </c>
      <c r="F363" s="16" t="str">
        <f t="shared" si="27"/>
        <v/>
      </c>
      <c r="G363" s="16" t="str">
        <f t="shared" si="28"/>
        <v/>
      </c>
      <c r="H363" s="16"/>
      <c r="I363" s="16"/>
    </row>
    <row r="364" spans="1:9" ht="13.5" customHeight="1" x14ac:dyDescent="0.2">
      <c r="A364" s="38"/>
      <c r="B364" s="20" t="str">
        <f>IF(A364="","",VLOOKUP(A364,AAV!$B$3:$D$502,3,0))</f>
        <v/>
      </c>
      <c r="C364" s="16" t="str">
        <f t="shared" si="25"/>
        <v/>
      </c>
      <c r="D364" s="20" t="str">
        <f t="shared" si="29"/>
        <v/>
      </c>
      <c r="E364" s="16" t="str">
        <f t="shared" si="26"/>
        <v/>
      </c>
      <c r="F364" s="16" t="str">
        <f t="shared" si="27"/>
        <v/>
      </c>
      <c r="G364" s="16" t="str">
        <f t="shared" si="28"/>
        <v/>
      </c>
      <c r="H364" s="16"/>
      <c r="I364" s="16"/>
    </row>
    <row r="365" spans="1:9" ht="13.5" customHeight="1" x14ac:dyDescent="0.2">
      <c r="A365" s="38"/>
      <c r="B365" s="20" t="str">
        <f>IF(A365="","",VLOOKUP(A365,AAV!$B$3:$D$502,3,0))</f>
        <v/>
      </c>
      <c r="C365" s="16" t="str">
        <f t="shared" si="25"/>
        <v/>
      </c>
      <c r="D365" s="20" t="str">
        <f t="shared" si="29"/>
        <v/>
      </c>
      <c r="E365" s="16" t="str">
        <f t="shared" si="26"/>
        <v/>
      </c>
      <c r="F365" s="16" t="str">
        <f t="shared" si="27"/>
        <v/>
      </c>
      <c r="G365" s="16" t="str">
        <f t="shared" si="28"/>
        <v/>
      </c>
      <c r="H365" s="16"/>
      <c r="I365" s="16"/>
    </row>
    <row r="366" spans="1:9" ht="13.5" customHeight="1" x14ac:dyDescent="0.2">
      <c r="A366" s="38"/>
      <c r="B366" s="20" t="str">
        <f>IF(A366="","",VLOOKUP(A366,AAV!$B$3:$D$502,3,0))</f>
        <v/>
      </c>
      <c r="C366" s="16" t="str">
        <f t="shared" si="25"/>
        <v/>
      </c>
      <c r="D366" s="20" t="str">
        <f t="shared" si="29"/>
        <v/>
      </c>
      <c r="E366" s="16" t="str">
        <f t="shared" si="26"/>
        <v/>
      </c>
      <c r="F366" s="16" t="str">
        <f t="shared" si="27"/>
        <v/>
      </c>
      <c r="G366" s="16" t="str">
        <f t="shared" si="28"/>
        <v/>
      </c>
      <c r="H366" s="16"/>
      <c r="I366" s="16"/>
    </row>
    <row r="367" spans="1:9" ht="13.5" customHeight="1" x14ac:dyDescent="0.2">
      <c r="A367" s="38"/>
      <c r="B367" s="20" t="str">
        <f>IF(A367="","",VLOOKUP(A367,AAV!$B$3:$D$502,3,0))</f>
        <v/>
      </c>
      <c r="C367" s="16" t="str">
        <f t="shared" si="25"/>
        <v/>
      </c>
      <c r="D367" s="20" t="str">
        <f t="shared" si="29"/>
        <v/>
      </c>
      <c r="E367" s="16" t="str">
        <f t="shared" si="26"/>
        <v/>
      </c>
      <c r="F367" s="16" t="str">
        <f t="shared" si="27"/>
        <v/>
      </c>
      <c r="G367" s="16" t="str">
        <f t="shared" si="28"/>
        <v/>
      </c>
      <c r="H367" s="16"/>
      <c r="I367" s="16"/>
    </row>
    <row r="368" spans="1:9" ht="13.5" customHeight="1" x14ac:dyDescent="0.2">
      <c r="A368" s="38"/>
      <c r="B368" s="20" t="str">
        <f>IF(A368="","",VLOOKUP(A368,AAV!$B$3:$D$502,3,0))</f>
        <v/>
      </c>
      <c r="C368" s="16" t="str">
        <f t="shared" si="25"/>
        <v/>
      </c>
      <c r="D368" s="20" t="str">
        <f t="shared" si="29"/>
        <v/>
      </c>
      <c r="E368" s="16" t="str">
        <f t="shared" si="26"/>
        <v/>
      </c>
      <c r="F368" s="16" t="str">
        <f t="shared" si="27"/>
        <v/>
      </c>
      <c r="G368" s="16" t="str">
        <f t="shared" si="28"/>
        <v/>
      </c>
      <c r="H368" s="16"/>
      <c r="I368" s="16"/>
    </row>
    <row r="369" spans="1:9" ht="13.5" customHeight="1" x14ac:dyDescent="0.2">
      <c r="A369" s="38"/>
      <c r="B369" s="20" t="str">
        <f>IF(A369="","",VLOOKUP(A369,AAV!$B$3:$D$502,3,0))</f>
        <v/>
      </c>
      <c r="C369" s="16" t="str">
        <f t="shared" si="25"/>
        <v/>
      </c>
      <c r="D369" s="20" t="str">
        <f t="shared" si="29"/>
        <v/>
      </c>
      <c r="E369" s="16" t="str">
        <f t="shared" si="26"/>
        <v/>
      </c>
      <c r="F369" s="16" t="str">
        <f t="shared" si="27"/>
        <v/>
      </c>
      <c r="G369" s="16" t="str">
        <f t="shared" si="28"/>
        <v/>
      </c>
      <c r="H369" s="16"/>
      <c r="I369" s="16"/>
    </row>
    <row r="370" spans="1:9" ht="13.5" customHeight="1" x14ac:dyDescent="0.2">
      <c r="A370" s="38"/>
      <c r="B370" s="20" t="str">
        <f>IF(A370="","",VLOOKUP(A370,AAV!$B$3:$D$502,3,0))</f>
        <v/>
      </c>
      <c r="C370" s="16" t="str">
        <f t="shared" si="25"/>
        <v/>
      </c>
      <c r="D370" s="20" t="str">
        <f t="shared" si="29"/>
        <v/>
      </c>
      <c r="E370" s="16" t="str">
        <f t="shared" si="26"/>
        <v/>
      </c>
      <c r="F370" s="16" t="str">
        <f t="shared" si="27"/>
        <v/>
      </c>
      <c r="G370" s="16" t="str">
        <f t="shared" si="28"/>
        <v/>
      </c>
      <c r="H370" s="16"/>
      <c r="I370" s="16"/>
    </row>
    <row r="371" spans="1:9" ht="13.5" customHeight="1" x14ac:dyDescent="0.2">
      <c r="A371" s="38"/>
      <c r="B371" s="20" t="str">
        <f>IF(A371="","",VLOOKUP(A371,AAV!$B$3:$D$502,3,0))</f>
        <v/>
      </c>
      <c r="C371" s="16" t="str">
        <f t="shared" si="25"/>
        <v/>
      </c>
      <c r="D371" s="20" t="str">
        <f t="shared" si="29"/>
        <v/>
      </c>
      <c r="E371" s="16" t="str">
        <f t="shared" si="26"/>
        <v/>
      </c>
      <c r="F371" s="16" t="str">
        <f t="shared" si="27"/>
        <v/>
      </c>
      <c r="G371" s="16" t="str">
        <f t="shared" si="28"/>
        <v/>
      </c>
      <c r="H371" s="16"/>
      <c r="I371" s="16"/>
    </row>
    <row r="372" spans="1:9" ht="13.5" customHeight="1" x14ac:dyDescent="0.2">
      <c r="A372" s="38"/>
      <c r="B372" s="20" t="str">
        <f>IF(A372="","",VLOOKUP(A372,AAV!$B$3:$D$502,3,0))</f>
        <v/>
      </c>
      <c r="C372" s="16" t="str">
        <f t="shared" si="25"/>
        <v/>
      </c>
      <c r="D372" s="20" t="str">
        <f t="shared" si="29"/>
        <v/>
      </c>
      <c r="E372" s="16" t="str">
        <f t="shared" si="26"/>
        <v/>
      </c>
      <c r="F372" s="16" t="str">
        <f t="shared" si="27"/>
        <v/>
      </c>
      <c r="G372" s="16" t="str">
        <f t="shared" si="28"/>
        <v/>
      </c>
      <c r="H372" s="16"/>
      <c r="I372" s="16"/>
    </row>
    <row r="373" spans="1:9" ht="13.5" customHeight="1" x14ac:dyDescent="0.2">
      <c r="A373" s="38"/>
      <c r="B373" s="20" t="str">
        <f>IF(A373="","",VLOOKUP(A373,AAV!$B$3:$D$502,3,0))</f>
        <v/>
      </c>
      <c r="C373" s="16" t="str">
        <f t="shared" si="25"/>
        <v/>
      </c>
      <c r="D373" s="20" t="str">
        <f t="shared" si="29"/>
        <v/>
      </c>
      <c r="E373" s="16" t="str">
        <f t="shared" si="26"/>
        <v/>
      </c>
      <c r="F373" s="16" t="str">
        <f t="shared" si="27"/>
        <v/>
      </c>
      <c r="G373" s="16" t="str">
        <f t="shared" si="28"/>
        <v/>
      </c>
      <c r="H373" s="16"/>
      <c r="I373" s="16"/>
    </row>
    <row r="374" spans="1:9" ht="13.5" customHeight="1" x14ac:dyDescent="0.2">
      <c r="A374" s="38"/>
      <c r="B374" s="20" t="str">
        <f>IF(A374="","",VLOOKUP(A374,AAV!$B$3:$D$502,3,0))</f>
        <v/>
      </c>
      <c r="C374" s="16" t="str">
        <f t="shared" si="25"/>
        <v/>
      </c>
      <c r="D374" s="20" t="str">
        <f t="shared" si="29"/>
        <v/>
      </c>
      <c r="E374" s="16" t="str">
        <f t="shared" si="26"/>
        <v/>
      </c>
      <c r="F374" s="16" t="str">
        <f t="shared" si="27"/>
        <v/>
      </c>
      <c r="G374" s="16" t="str">
        <f t="shared" si="28"/>
        <v/>
      </c>
      <c r="H374" s="16"/>
      <c r="I374" s="16"/>
    </row>
    <row r="375" spans="1:9" ht="13.5" customHeight="1" x14ac:dyDescent="0.2">
      <c r="A375" s="38"/>
      <c r="B375" s="20" t="str">
        <f>IF(A375="","",VLOOKUP(A375,AAV!$B$3:$D$502,3,0))</f>
        <v/>
      </c>
      <c r="C375" s="16" t="str">
        <f t="shared" si="25"/>
        <v/>
      </c>
      <c r="D375" s="20" t="str">
        <f t="shared" si="29"/>
        <v/>
      </c>
      <c r="E375" s="16" t="str">
        <f t="shared" si="26"/>
        <v/>
      </c>
      <c r="F375" s="16" t="str">
        <f t="shared" si="27"/>
        <v/>
      </c>
      <c r="G375" s="16" t="str">
        <f t="shared" si="28"/>
        <v/>
      </c>
      <c r="H375" s="16"/>
      <c r="I375" s="16"/>
    </row>
    <row r="376" spans="1:9" ht="13.5" customHeight="1" x14ac:dyDescent="0.2">
      <c r="A376" s="38"/>
      <c r="B376" s="20" t="str">
        <f>IF(A376="","",VLOOKUP(A376,AAV!$B$3:$D$502,3,0))</f>
        <v/>
      </c>
      <c r="C376" s="16" t="str">
        <f t="shared" si="25"/>
        <v/>
      </c>
      <c r="D376" s="20" t="str">
        <f t="shared" si="29"/>
        <v/>
      </c>
      <c r="E376" s="16" t="str">
        <f t="shared" si="26"/>
        <v/>
      </c>
      <c r="F376" s="16" t="str">
        <f t="shared" si="27"/>
        <v/>
      </c>
      <c r="G376" s="16" t="str">
        <f t="shared" si="28"/>
        <v/>
      </c>
      <c r="H376" s="16"/>
      <c r="I376" s="16"/>
    </row>
    <row r="377" spans="1:9" ht="13.5" customHeight="1" x14ac:dyDescent="0.2">
      <c r="A377" s="38"/>
      <c r="B377" s="20" t="str">
        <f>IF(A377="","",VLOOKUP(A377,AAV!$B$3:$D$502,3,0))</f>
        <v/>
      </c>
      <c r="C377" s="16" t="str">
        <f t="shared" si="25"/>
        <v/>
      </c>
      <c r="D377" s="20" t="str">
        <f t="shared" si="29"/>
        <v/>
      </c>
      <c r="E377" s="16" t="str">
        <f t="shared" si="26"/>
        <v/>
      </c>
      <c r="F377" s="16" t="str">
        <f t="shared" si="27"/>
        <v/>
      </c>
      <c r="G377" s="16" t="str">
        <f t="shared" si="28"/>
        <v/>
      </c>
      <c r="H377" s="16"/>
      <c r="I377" s="16"/>
    </row>
    <row r="378" spans="1:9" ht="13.5" customHeight="1" x14ac:dyDescent="0.2">
      <c r="A378" s="38"/>
      <c r="B378" s="20" t="str">
        <f>IF(A378="","",VLOOKUP(A378,AAV!$B$3:$D$502,3,0))</f>
        <v/>
      </c>
      <c r="C378" s="16" t="str">
        <f t="shared" si="25"/>
        <v/>
      </c>
      <c r="D378" s="20" t="str">
        <f t="shared" si="29"/>
        <v/>
      </c>
      <c r="E378" s="16" t="str">
        <f t="shared" si="26"/>
        <v/>
      </c>
      <c r="F378" s="16" t="str">
        <f t="shared" si="27"/>
        <v/>
      </c>
      <c r="G378" s="16" t="str">
        <f t="shared" si="28"/>
        <v/>
      </c>
      <c r="H378" s="16"/>
      <c r="I378" s="16"/>
    </row>
    <row r="379" spans="1:9" ht="13.5" customHeight="1" x14ac:dyDescent="0.2">
      <c r="A379" s="38"/>
      <c r="B379" s="20" t="str">
        <f>IF(A379="","",VLOOKUP(A379,AAV!$B$3:$D$502,3,0))</f>
        <v/>
      </c>
      <c r="C379" s="16" t="str">
        <f t="shared" si="25"/>
        <v/>
      </c>
      <c r="D379" s="20" t="str">
        <f t="shared" si="29"/>
        <v/>
      </c>
      <c r="E379" s="16" t="str">
        <f t="shared" si="26"/>
        <v/>
      </c>
      <c r="F379" s="16" t="str">
        <f t="shared" si="27"/>
        <v/>
      </c>
      <c r="G379" s="16" t="str">
        <f t="shared" si="28"/>
        <v/>
      </c>
      <c r="H379" s="16"/>
      <c r="I379" s="16"/>
    </row>
    <row r="380" spans="1:9" ht="13.5" customHeight="1" x14ac:dyDescent="0.2">
      <c r="A380" s="38"/>
      <c r="B380" s="20" t="str">
        <f>IF(A380="","",VLOOKUP(A380,AAV!$B$3:$D$502,3,0))</f>
        <v/>
      </c>
      <c r="C380" s="16" t="str">
        <f t="shared" si="25"/>
        <v/>
      </c>
      <c r="D380" s="20" t="str">
        <f t="shared" si="29"/>
        <v/>
      </c>
      <c r="E380" s="16" t="str">
        <f t="shared" si="26"/>
        <v/>
      </c>
      <c r="F380" s="16" t="str">
        <f t="shared" si="27"/>
        <v/>
      </c>
      <c r="G380" s="16" t="str">
        <f t="shared" si="28"/>
        <v/>
      </c>
      <c r="H380" s="16"/>
      <c r="I380" s="16"/>
    </row>
    <row r="381" spans="1:9" ht="13.5" customHeight="1" x14ac:dyDescent="0.2">
      <c r="A381" s="38"/>
      <c r="B381" s="20" t="str">
        <f>IF(A381="","",VLOOKUP(A381,AAV!$B$3:$D$502,3,0))</f>
        <v/>
      </c>
      <c r="C381" s="16" t="str">
        <f t="shared" si="25"/>
        <v/>
      </c>
      <c r="D381" s="20" t="str">
        <f t="shared" si="29"/>
        <v/>
      </c>
      <c r="E381" s="16" t="str">
        <f t="shared" si="26"/>
        <v/>
      </c>
      <c r="F381" s="16" t="str">
        <f t="shared" si="27"/>
        <v/>
      </c>
      <c r="G381" s="16" t="str">
        <f t="shared" si="28"/>
        <v/>
      </c>
      <c r="H381" s="16"/>
      <c r="I381" s="16"/>
    </row>
    <row r="382" spans="1:9" ht="13.5" customHeight="1" x14ac:dyDescent="0.2">
      <c r="A382" s="38"/>
      <c r="B382" s="20" t="str">
        <f>IF(A382="","",VLOOKUP(A382,AAV!$B$3:$D$502,3,0))</f>
        <v/>
      </c>
      <c r="C382" s="16" t="str">
        <f t="shared" si="25"/>
        <v/>
      </c>
      <c r="D382" s="20" t="str">
        <f t="shared" si="29"/>
        <v/>
      </c>
      <c r="E382" s="16" t="str">
        <f t="shared" si="26"/>
        <v/>
      </c>
      <c r="F382" s="16" t="str">
        <f t="shared" si="27"/>
        <v/>
      </c>
      <c r="G382" s="16" t="str">
        <f t="shared" si="28"/>
        <v/>
      </c>
      <c r="H382" s="16"/>
      <c r="I382" s="16"/>
    </row>
    <row r="383" spans="1:9" ht="13.5" customHeight="1" x14ac:dyDescent="0.2">
      <c r="A383" s="38"/>
      <c r="B383" s="20" t="str">
        <f>IF(A383="","",VLOOKUP(A383,AAV!$B$3:$D$502,3,0))</f>
        <v/>
      </c>
      <c r="C383" s="16" t="str">
        <f t="shared" si="25"/>
        <v/>
      </c>
      <c r="D383" s="20" t="str">
        <f t="shared" si="29"/>
        <v/>
      </c>
      <c r="E383" s="16" t="str">
        <f t="shared" si="26"/>
        <v/>
      </c>
      <c r="F383" s="16" t="str">
        <f t="shared" si="27"/>
        <v/>
      </c>
      <c r="G383" s="16" t="str">
        <f t="shared" si="28"/>
        <v/>
      </c>
      <c r="H383" s="16"/>
      <c r="I383" s="16"/>
    </row>
    <row r="384" spans="1:9" ht="13.5" customHeight="1" x14ac:dyDescent="0.2">
      <c r="A384" s="38"/>
      <c r="B384" s="20" t="str">
        <f>IF(A384="","",VLOOKUP(A384,AAV!$B$3:$D$502,3,0))</f>
        <v/>
      </c>
      <c r="C384" s="16" t="str">
        <f t="shared" si="25"/>
        <v/>
      </c>
      <c r="D384" s="20" t="str">
        <f t="shared" si="29"/>
        <v/>
      </c>
      <c r="E384" s="16" t="str">
        <f t="shared" si="26"/>
        <v/>
      </c>
      <c r="F384" s="16" t="str">
        <f t="shared" si="27"/>
        <v/>
      </c>
      <c r="G384" s="16" t="str">
        <f t="shared" si="28"/>
        <v/>
      </c>
      <c r="H384" s="16"/>
      <c r="I384" s="16"/>
    </row>
    <row r="385" spans="1:9" ht="13.5" customHeight="1" x14ac:dyDescent="0.2">
      <c r="A385" s="38"/>
      <c r="B385" s="20" t="str">
        <f>IF(A385="","",VLOOKUP(A385,AAV!$B$3:$D$502,3,0))</f>
        <v/>
      </c>
      <c r="C385" s="16" t="str">
        <f t="shared" si="25"/>
        <v/>
      </c>
      <c r="D385" s="20" t="str">
        <f t="shared" si="29"/>
        <v/>
      </c>
      <c r="E385" s="16" t="str">
        <f t="shared" si="26"/>
        <v/>
      </c>
      <c r="F385" s="16" t="str">
        <f t="shared" si="27"/>
        <v/>
      </c>
      <c r="G385" s="16" t="str">
        <f t="shared" si="28"/>
        <v/>
      </c>
      <c r="H385" s="16"/>
      <c r="I385" s="16"/>
    </row>
    <row r="386" spans="1:9" ht="13.5" customHeight="1" x14ac:dyDescent="0.2">
      <c r="A386" s="38"/>
      <c r="B386" s="20" t="str">
        <f>IF(A386="","",VLOOKUP(A386,AAV!$B$3:$D$502,3,0))</f>
        <v/>
      </c>
      <c r="C386" s="16" t="str">
        <f t="shared" si="25"/>
        <v/>
      </c>
      <c r="D386" s="20" t="str">
        <f t="shared" si="29"/>
        <v/>
      </c>
      <c r="E386" s="16" t="str">
        <f t="shared" si="26"/>
        <v/>
      </c>
      <c r="F386" s="16" t="str">
        <f t="shared" si="27"/>
        <v/>
      </c>
      <c r="G386" s="16" t="str">
        <f t="shared" si="28"/>
        <v/>
      </c>
      <c r="H386" s="16"/>
      <c r="I386" s="16"/>
    </row>
    <row r="387" spans="1:9" ht="13.5" customHeight="1" x14ac:dyDescent="0.2">
      <c r="A387" s="38"/>
      <c r="B387" s="20" t="str">
        <f>IF(A387="","",VLOOKUP(A387,AAV!$B$3:$D$502,3,0))</f>
        <v/>
      </c>
      <c r="C387" s="16" t="str">
        <f t="shared" ref="C387:C450" si="30">IF(A387="","",SMALL($B$2:$B$501,D387))</f>
        <v/>
      </c>
      <c r="D387" s="20" t="str">
        <f t="shared" si="29"/>
        <v/>
      </c>
      <c r="E387" s="16" t="str">
        <f t="shared" ref="E387:E450" si="31">IF(A387="","",D387/$H$2)</f>
        <v/>
      </c>
      <c r="F387" s="16" t="str">
        <f t="shared" ref="F387:F450" si="32">IF(A387="","",_xlfn.NORM.DIST(C387,$H$3,$H$4,1))</f>
        <v/>
      </c>
      <c r="G387" s="16" t="str">
        <f t="shared" ref="G387:G450" si="33">IF(A387="","",ABS(E387-F387))</f>
        <v/>
      </c>
      <c r="H387" s="16"/>
      <c r="I387" s="16"/>
    </row>
    <row r="388" spans="1:9" ht="13.5" customHeight="1" x14ac:dyDescent="0.2">
      <c r="A388" s="38"/>
      <c r="B388" s="20" t="str">
        <f>IF(A388="","",VLOOKUP(A388,AAV!$B$3:$D$502,3,0))</f>
        <v/>
      </c>
      <c r="C388" s="16" t="str">
        <f t="shared" si="30"/>
        <v/>
      </c>
      <c r="D388" s="20" t="str">
        <f t="shared" ref="D388:D451" si="34">IF(A388="","",D387+1)</f>
        <v/>
      </c>
      <c r="E388" s="16" t="str">
        <f t="shared" si="31"/>
        <v/>
      </c>
      <c r="F388" s="16" t="str">
        <f t="shared" si="32"/>
        <v/>
      </c>
      <c r="G388" s="16" t="str">
        <f t="shared" si="33"/>
        <v/>
      </c>
      <c r="H388" s="16"/>
      <c r="I388" s="16"/>
    </row>
    <row r="389" spans="1:9" ht="13.5" customHeight="1" x14ac:dyDescent="0.2">
      <c r="A389" s="38"/>
      <c r="B389" s="20" t="str">
        <f>IF(A389="","",VLOOKUP(A389,AAV!$B$3:$D$502,3,0))</f>
        <v/>
      </c>
      <c r="C389" s="16" t="str">
        <f t="shared" si="30"/>
        <v/>
      </c>
      <c r="D389" s="20" t="str">
        <f t="shared" si="34"/>
        <v/>
      </c>
      <c r="E389" s="16" t="str">
        <f t="shared" si="31"/>
        <v/>
      </c>
      <c r="F389" s="16" t="str">
        <f t="shared" si="32"/>
        <v/>
      </c>
      <c r="G389" s="16" t="str">
        <f t="shared" si="33"/>
        <v/>
      </c>
      <c r="H389" s="16"/>
      <c r="I389" s="16"/>
    </row>
    <row r="390" spans="1:9" ht="13.5" customHeight="1" x14ac:dyDescent="0.2">
      <c r="A390" s="38"/>
      <c r="B390" s="20" t="str">
        <f>IF(A390="","",VLOOKUP(A390,AAV!$B$3:$D$502,3,0))</f>
        <v/>
      </c>
      <c r="C390" s="16" t="str">
        <f t="shared" si="30"/>
        <v/>
      </c>
      <c r="D390" s="20" t="str">
        <f t="shared" si="34"/>
        <v/>
      </c>
      <c r="E390" s="16" t="str">
        <f t="shared" si="31"/>
        <v/>
      </c>
      <c r="F390" s="16" t="str">
        <f t="shared" si="32"/>
        <v/>
      </c>
      <c r="G390" s="16" t="str">
        <f t="shared" si="33"/>
        <v/>
      </c>
      <c r="H390" s="16"/>
      <c r="I390" s="16"/>
    </row>
    <row r="391" spans="1:9" ht="13.5" customHeight="1" x14ac:dyDescent="0.2">
      <c r="A391" s="38"/>
      <c r="B391" s="20" t="str">
        <f>IF(A391="","",VLOOKUP(A391,AAV!$B$3:$D$502,3,0))</f>
        <v/>
      </c>
      <c r="C391" s="16" t="str">
        <f t="shared" si="30"/>
        <v/>
      </c>
      <c r="D391" s="20" t="str">
        <f t="shared" si="34"/>
        <v/>
      </c>
      <c r="E391" s="16" t="str">
        <f t="shared" si="31"/>
        <v/>
      </c>
      <c r="F391" s="16" t="str">
        <f t="shared" si="32"/>
        <v/>
      </c>
      <c r="G391" s="16" t="str">
        <f t="shared" si="33"/>
        <v/>
      </c>
      <c r="H391" s="16"/>
      <c r="I391" s="16"/>
    </row>
    <row r="392" spans="1:9" ht="13.5" customHeight="1" x14ac:dyDescent="0.2">
      <c r="A392" s="38"/>
      <c r="B392" s="20" t="str">
        <f>IF(A392="","",VLOOKUP(A392,AAV!$B$3:$D$502,3,0))</f>
        <v/>
      </c>
      <c r="C392" s="16" t="str">
        <f t="shared" si="30"/>
        <v/>
      </c>
      <c r="D392" s="20" t="str">
        <f t="shared" si="34"/>
        <v/>
      </c>
      <c r="E392" s="16" t="str">
        <f t="shared" si="31"/>
        <v/>
      </c>
      <c r="F392" s="16" t="str">
        <f t="shared" si="32"/>
        <v/>
      </c>
      <c r="G392" s="16" t="str">
        <f t="shared" si="33"/>
        <v/>
      </c>
      <c r="H392" s="16"/>
      <c r="I392" s="16"/>
    </row>
    <row r="393" spans="1:9" ht="13.5" customHeight="1" x14ac:dyDescent="0.2">
      <c r="A393" s="38"/>
      <c r="B393" s="20" t="str">
        <f>IF(A393="","",VLOOKUP(A393,AAV!$B$3:$D$502,3,0))</f>
        <v/>
      </c>
      <c r="C393" s="16" t="str">
        <f t="shared" si="30"/>
        <v/>
      </c>
      <c r="D393" s="20" t="str">
        <f t="shared" si="34"/>
        <v/>
      </c>
      <c r="E393" s="16" t="str">
        <f t="shared" si="31"/>
        <v/>
      </c>
      <c r="F393" s="16" t="str">
        <f t="shared" si="32"/>
        <v/>
      </c>
      <c r="G393" s="16" t="str">
        <f t="shared" si="33"/>
        <v/>
      </c>
      <c r="H393" s="16"/>
      <c r="I393" s="16"/>
    </row>
    <row r="394" spans="1:9" ht="13.5" customHeight="1" x14ac:dyDescent="0.2">
      <c r="A394" s="38"/>
      <c r="B394" s="20" t="str">
        <f>IF(A394="","",VLOOKUP(A394,AAV!$B$3:$D$502,3,0))</f>
        <v/>
      </c>
      <c r="C394" s="16" t="str">
        <f t="shared" si="30"/>
        <v/>
      </c>
      <c r="D394" s="20" t="str">
        <f t="shared" si="34"/>
        <v/>
      </c>
      <c r="E394" s="16" t="str">
        <f t="shared" si="31"/>
        <v/>
      </c>
      <c r="F394" s="16" t="str">
        <f t="shared" si="32"/>
        <v/>
      </c>
      <c r="G394" s="16" t="str">
        <f t="shared" si="33"/>
        <v/>
      </c>
      <c r="H394" s="16"/>
      <c r="I394" s="16"/>
    </row>
    <row r="395" spans="1:9" ht="13.5" customHeight="1" x14ac:dyDescent="0.2">
      <c r="A395" s="38"/>
      <c r="B395" s="20" t="str">
        <f>IF(A395="","",VLOOKUP(A395,AAV!$B$3:$D$502,3,0))</f>
        <v/>
      </c>
      <c r="C395" s="16" t="str">
        <f t="shared" si="30"/>
        <v/>
      </c>
      <c r="D395" s="20" t="str">
        <f t="shared" si="34"/>
        <v/>
      </c>
      <c r="E395" s="16" t="str">
        <f t="shared" si="31"/>
        <v/>
      </c>
      <c r="F395" s="16" t="str">
        <f t="shared" si="32"/>
        <v/>
      </c>
      <c r="G395" s="16" t="str">
        <f t="shared" si="33"/>
        <v/>
      </c>
      <c r="H395" s="16"/>
      <c r="I395" s="16"/>
    </row>
    <row r="396" spans="1:9" ht="13.5" customHeight="1" x14ac:dyDescent="0.2">
      <c r="A396" s="38"/>
      <c r="B396" s="20" t="str">
        <f>IF(A396="","",VLOOKUP(A396,AAV!$B$3:$D$502,3,0))</f>
        <v/>
      </c>
      <c r="C396" s="16" t="str">
        <f t="shared" si="30"/>
        <v/>
      </c>
      <c r="D396" s="20" t="str">
        <f t="shared" si="34"/>
        <v/>
      </c>
      <c r="E396" s="16" t="str">
        <f t="shared" si="31"/>
        <v/>
      </c>
      <c r="F396" s="16" t="str">
        <f t="shared" si="32"/>
        <v/>
      </c>
      <c r="G396" s="16" t="str">
        <f t="shared" si="33"/>
        <v/>
      </c>
      <c r="H396" s="16"/>
      <c r="I396" s="16"/>
    </row>
    <row r="397" spans="1:9" ht="13.5" customHeight="1" x14ac:dyDescent="0.2">
      <c r="A397" s="38"/>
      <c r="B397" s="20" t="str">
        <f>IF(A397="","",VLOOKUP(A397,AAV!$B$3:$D$502,3,0))</f>
        <v/>
      </c>
      <c r="C397" s="16" t="str">
        <f t="shared" si="30"/>
        <v/>
      </c>
      <c r="D397" s="20" t="str">
        <f t="shared" si="34"/>
        <v/>
      </c>
      <c r="E397" s="16" t="str">
        <f t="shared" si="31"/>
        <v/>
      </c>
      <c r="F397" s="16" t="str">
        <f t="shared" si="32"/>
        <v/>
      </c>
      <c r="G397" s="16" t="str">
        <f t="shared" si="33"/>
        <v/>
      </c>
      <c r="H397" s="16"/>
      <c r="I397" s="16"/>
    </row>
    <row r="398" spans="1:9" ht="13.5" customHeight="1" x14ac:dyDescent="0.2">
      <c r="A398" s="38"/>
      <c r="B398" s="20" t="str">
        <f>IF(A398="","",VLOOKUP(A398,AAV!$B$3:$D$502,3,0))</f>
        <v/>
      </c>
      <c r="C398" s="16" t="str">
        <f t="shared" si="30"/>
        <v/>
      </c>
      <c r="D398" s="20" t="str">
        <f t="shared" si="34"/>
        <v/>
      </c>
      <c r="E398" s="16" t="str">
        <f t="shared" si="31"/>
        <v/>
      </c>
      <c r="F398" s="16" t="str">
        <f t="shared" si="32"/>
        <v/>
      </c>
      <c r="G398" s="16" t="str">
        <f t="shared" si="33"/>
        <v/>
      </c>
      <c r="H398" s="16"/>
      <c r="I398" s="16"/>
    </row>
    <row r="399" spans="1:9" ht="13.5" customHeight="1" x14ac:dyDescent="0.2">
      <c r="A399" s="38"/>
      <c r="B399" s="20" t="str">
        <f>IF(A399="","",VLOOKUP(A399,AAV!$B$3:$D$502,3,0))</f>
        <v/>
      </c>
      <c r="C399" s="16" t="str">
        <f t="shared" si="30"/>
        <v/>
      </c>
      <c r="D399" s="20" t="str">
        <f t="shared" si="34"/>
        <v/>
      </c>
      <c r="E399" s="16" t="str">
        <f t="shared" si="31"/>
        <v/>
      </c>
      <c r="F399" s="16" t="str">
        <f t="shared" si="32"/>
        <v/>
      </c>
      <c r="G399" s="16" t="str">
        <f t="shared" si="33"/>
        <v/>
      </c>
      <c r="H399" s="16"/>
      <c r="I399" s="16"/>
    </row>
    <row r="400" spans="1:9" ht="13.5" customHeight="1" x14ac:dyDescent="0.2">
      <c r="A400" s="38"/>
      <c r="B400" s="20" t="str">
        <f>IF(A400="","",VLOOKUP(A400,AAV!$B$3:$D$502,3,0))</f>
        <v/>
      </c>
      <c r="C400" s="16" t="str">
        <f t="shared" si="30"/>
        <v/>
      </c>
      <c r="D400" s="20" t="str">
        <f t="shared" si="34"/>
        <v/>
      </c>
      <c r="E400" s="16" t="str">
        <f t="shared" si="31"/>
        <v/>
      </c>
      <c r="F400" s="16" t="str">
        <f t="shared" si="32"/>
        <v/>
      </c>
      <c r="G400" s="16" t="str">
        <f t="shared" si="33"/>
        <v/>
      </c>
      <c r="H400" s="16"/>
      <c r="I400" s="16"/>
    </row>
    <row r="401" spans="1:9" ht="13.5" customHeight="1" x14ac:dyDescent="0.2">
      <c r="A401" s="38"/>
      <c r="B401" s="20" t="str">
        <f>IF(A401="","",VLOOKUP(A401,AAV!$B$3:$D$502,3,0))</f>
        <v/>
      </c>
      <c r="C401" s="16" t="str">
        <f t="shared" si="30"/>
        <v/>
      </c>
      <c r="D401" s="20" t="str">
        <f t="shared" si="34"/>
        <v/>
      </c>
      <c r="E401" s="16" t="str">
        <f t="shared" si="31"/>
        <v/>
      </c>
      <c r="F401" s="16" t="str">
        <f t="shared" si="32"/>
        <v/>
      </c>
      <c r="G401" s="16" t="str">
        <f t="shared" si="33"/>
        <v/>
      </c>
      <c r="H401" s="16"/>
      <c r="I401" s="16"/>
    </row>
    <row r="402" spans="1:9" ht="13.5" customHeight="1" x14ac:dyDescent="0.2">
      <c r="A402" s="38"/>
      <c r="B402" s="20" t="str">
        <f>IF(A402="","",VLOOKUP(A402,AAV!$B$3:$D$502,3,0))</f>
        <v/>
      </c>
      <c r="C402" s="16" t="str">
        <f t="shared" si="30"/>
        <v/>
      </c>
      <c r="D402" s="20" t="str">
        <f t="shared" si="34"/>
        <v/>
      </c>
      <c r="E402" s="16" t="str">
        <f t="shared" si="31"/>
        <v/>
      </c>
      <c r="F402" s="16" t="str">
        <f t="shared" si="32"/>
        <v/>
      </c>
      <c r="G402" s="16" t="str">
        <f t="shared" si="33"/>
        <v/>
      </c>
      <c r="H402" s="16"/>
      <c r="I402" s="16"/>
    </row>
    <row r="403" spans="1:9" ht="13.5" customHeight="1" x14ac:dyDescent="0.2">
      <c r="A403" s="38"/>
      <c r="B403" s="20" t="str">
        <f>IF(A403="","",VLOOKUP(A403,AAV!$B$3:$D$502,3,0))</f>
        <v/>
      </c>
      <c r="C403" s="16" t="str">
        <f t="shared" si="30"/>
        <v/>
      </c>
      <c r="D403" s="20" t="str">
        <f t="shared" si="34"/>
        <v/>
      </c>
      <c r="E403" s="16" t="str">
        <f t="shared" si="31"/>
        <v/>
      </c>
      <c r="F403" s="16" t="str">
        <f t="shared" si="32"/>
        <v/>
      </c>
      <c r="G403" s="16" t="str">
        <f t="shared" si="33"/>
        <v/>
      </c>
      <c r="H403" s="16"/>
      <c r="I403" s="16"/>
    </row>
    <row r="404" spans="1:9" ht="13.5" customHeight="1" x14ac:dyDescent="0.2">
      <c r="A404" s="38"/>
      <c r="B404" s="20" t="str">
        <f>IF(A404="","",VLOOKUP(A404,AAV!$B$3:$D$502,3,0))</f>
        <v/>
      </c>
      <c r="C404" s="16" t="str">
        <f t="shared" si="30"/>
        <v/>
      </c>
      <c r="D404" s="20" t="str">
        <f t="shared" si="34"/>
        <v/>
      </c>
      <c r="E404" s="16" t="str">
        <f t="shared" si="31"/>
        <v/>
      </c>
      <c r="F404" s="16" t="str">
        <f t="shared" si="32"/>
        <v/>
      </c>
      <c r="G404" s="16" t="str">
        <f t="shared" si="33"/>
        <v/>
      </c>
      <c r="H404" s="16"/>
      <c r="I404" s="16"/>
    </row>
    <row r="405" spans="1:9" ht="13.5" customHeight="1" x14ac:dyDescent="0.2">
      <c r="A405" s="38"/>
      <c r="B405" s="20" t="str">
        <f>IF(A405="","",VLOOKUP(A405,AAV!$B$3:$D$502,3,0))</f>
        <v/>
      </c>
      <c r="C405" s="16" t="str">
        <f t="shared" si="30"/>
        <v/>
      </c>
      <c r="D405" s="20" t="str">
        <f t="shared" si="34"/>
        <v/>
      </c>
      <c r="E405" s="16" t="str">
        <f t="shared" si="31"/>
        <v/>
      </c>
      <c r="F405" s="16" t="str">
        <f t="shared" si="32"/>
        <v/>
      </c>
      <c r="G405" s="16" t="str">
        <f t="shared" si="33"/>
        <v/>
      </c>
      <c r="H405" s="16"/>
      <c r="I405" s="16"/>
    </row>
    <row r="406" spans="1:9" ht="13.5" customHeight="1" x14ac:dyDescent="0.2">
      <c r="A406" s="38"/>
      <c r="B406" s="20" t="str">
        <f>IF(A406="","",VLOOKUP(A406,AAV!$B$3:$D$502,3,0))</f>
        <v/>
      </c>
      <c r="C406" s="16" t="str">
        <f t="shared" si="30"/>
        <v/>
      </c>
      <c r="D406" s="20" t="str">
        <f t="shared" si="34"/>
        <v/>
      </c>
      <c r="E406" s="16" t="str">
        <f t="shared" si="31"/>
        <v/>
      </c>
      <c r="F406" s="16" t="str">
        <f t="shared" si="32"/>
        <v/>
      </c>
      <c r="G406" s="16" t="str">
        <f t="shared" si="33"/>
        <v/>
      </c>
      <c r="H406" s="16"/>
      <c r="I406" s="16"/>
    </row>
    <row r="407" spans="1:9" ht="13.5" customHeight="1" x14ac:dyDescent="0.2">
      <c r="A407" s="38"/>
      <c r="B407" s="20" t="str">
        <f>IF(A407="","",VLOOKUP(A407,AAV!$B$3:$D$502,3,0))</f>
        <v/>
      </c>
      <c r="C407" s="16" t="str">
        <f t="shared" si="30"/>
        <v/>
      </c>
      <c r="D407" s="20" t="str">
        <f t="shared" si="34"/>
        <v/>
      </c>
      <c r="E407" s="16" t="str">
        <f t="shared" si="31"/>
        <v/>
      </c>
      <c r="F407" s="16" t="str">
        <f t="shared" si="32"/>
        <v/>
      </c>
      <c r="G407" s="16" t="str">
        <f t="shared" si="33"/>
        <v/>
      </c>
      <c r="H407" s="16"/>
      <c r="I407" s="16"/>
    </row>
    <row r="408" spans="1:9" ht="13.5" customHeight="1" x14ac:dyDescent="0.2">
      <c r="A408" s="38"/>
      <c r="B408" s="20" t="str">
        <f>IF(A408="","",VLOOKUP(A408,AAV!$B$3:$D$502,3,0))</f>
        <v/>
      </c>
      <c r="C408" s="16" t="str">
        <f t="shared" si="30"/>
        <v/>
      </c>
      <c r="D408" s="20" t="str">
        <f t="shared" si="34"/>
        <v/>
      </c>
      <c r="E408" s="16" t="str">
        <f t="shared" si="31"/>
        <v/>
      </c>
      <c r="F408" s="16" t="str">
        <f t="shared" si="32"/>
        <v/>
      </c>
      <c r="G408" s="16" t="str">
        <f t="shared" si="33"/>
        <v/>
      </c>
      <c r="H408" s="16"/>
      <c r="I408" s="16"/>
    </row>
    <row r="409" spans="1:9" ht="13.5" customHeight="1" x14ac:dyDescent="0.2">
      <c r="A409" s="38"/>
      <c r="B409" s="20" t="str">
        <f>IF(A409="","",VLOOKUP(A409,AAV!$B$3:$D$502,3,0))</f>
        <v/>
      </c>
      <c r="C409" s="16" t="str">
        <f t="shared" si="30"/>
        <v/>
      </c>
      <c r="D409" s="20" t="str">
        <f t="shared" si="34"/>
        <v/>
      </c>
      <c r="E409" s="16" t="str">
        <f t="shared" si="31"/>
        <v/>
      </c>
      <c r="F409" s="16" t="str">
        <f t="shared" si="32"/>
        <v/>
      </c>
      <c r="G409" s="16" t="str">
        <f t="shared" si="33"/>
        <v/>
      </c>
      <c r="H409" s="16"/>
      <c r="I409" s="16"/>
    </row>
    <row r="410" spans="1:9" ht="13.5" customHeight="1" x14ac:dyDescent="0.2">
      <c r="A410" s="38"/>
      <c r="B410" s="20" t="str">
        <f>IF(A410="","",VLOOKUP(A410,AAV!$B$3:$D$502,3,0))</f>
        <v/>
      </c>
      <c r="C410" s="16" t="str">
        <f t="shared" si="30"/>
        <v/>
      </c>
      <c r="D410" s="20" t="str">
        <f t="shared" si="34"/>
        <v/>
      </c>
      <c r="E410" s="16" t="str">
        <f t="shared" si="31"/>
        <v/>
      </c>
      <c r="F410" s="16" t="str">
        <f t="shared" si="32"/>
        <v/>
      </c>
      <c r="G410" s="16" t="str">
        <f t="shared" si="33"/>
        <v/>
      </c>
      <c r="H410" s="16"/>
      <c r="I410" s="16"/>
    </row>
    <row r="411" spans="1:9" ht="13.5" customHeight="1" x14ac:dyDescent="0.2">
      <c r="A411" s="38"/>
      <c r="B411" s="20" t="str">
        <f>IF(A411="","",VLOOKUP(A411,AAV!$B$3:$D$502,3,0))</f>
        <v/>
      </c>
      <c r="C411" s="16" t="str">
        <f t="shared" si="30"/>
        <v/>
      </c>
      <c r="D411" s="20" t="str">
        <f t="shared" si="34"/>
        <v/>
      </c>
      <c r="E411" s="16" t="str">
        <f t="shared" si="31"/>
        <v/>
      </c>
      <c r="F411" s="16" t="str">
        <f t="shared" si="32"/>
        <v/>
      </c>
      <c r="G411" s="16" t="str">
        <f t="shared" si="33"/>
        <v/>
      </c>
      <c r="H411" s="16"/>
      <c r="I411" s="16"/>
    </row>
    <row r="412" spans="1:9" ht="13.5" customHeight="1" x14ac:dyDescent="0.2">
      <c r="A412" s="38"/>
      <c r="B412" s="20" t="str">
        <f>IF(A412="","",VLOOKUP(A412,AAV!$B$3:$D$502,3,0))</f>
        <v/>
      </c>
      <c r="C412" s="16" t="str">
        <f t="shared" si="30"/>
        <v/>
      </c>
      <c r="D412" s="20" t="str">
        <f t="shared" si="34"/>
        <v/>
      </c>
      <c r="E412" s="16" t="str">
        <f t="shared" si="31"/>
        <v/>
      </c>
      <c r="F412" s="16" t="str">
        <f t="shared" si="32"/>
        <v/>
      </c>
      <c r="G412" s="16" t="str">
        <f t="shared" si="33"/>
        <v/>
      </c>
      <c r="H412" s="16"/>
      <c r="I412" s="16"/>
    </row>
    <row r="413" spans="1:9" ht="13.5" customHeight="1" x14ac:dyDescent="0.2">
      <c r="A413" s="38"/>
      <c r="B413" s="20" t="str">
        <f>IF(A413="","",VLOOKUP(A413,AAV!$B$3:$D$502,3,0))</f>
        <v/>
      </c>
      <c r="C413" s="16" t="str">
        <f t="shared" si="30"/>
        <v/>
      </c>
      <c r="D413" s="20" t="str">
        <f t="shared" si="34"/>
        <v/>
      </c>
      <c r="E413" s="16" t="str">
        <f t="shared" si="31"/>
        <v/>
      </c>
      <c r="F413" s="16" t="str">
        <f t="shared" si="32"/>
        <v/>
      </c>
      <c r="G413" s="16" t="str">
        <f t="shared" si="33"/>
        <v/>
      </c>
      <c r="H413" s="16"/>
      <c r="I413" s="16"/>
    </row>
    <row r="414" spans="1:9" ht="13.5" customHeight="1" x14ac:dyDescent="0.2">
      <c r="A414" s="38"/>
      <c r="B414" s="20" t="str">
        <f>IF(A414="","",VLOOKUP(A414,AAV!$B$3:$D$502,3,0))</f>
        <v/>
      </c>
      <c r="C414" s="16" t="str">
        <f t="shared" si="30"/>
        <v/>
      </c>
      <c r="D414" s="20" t="str">
        <f t="shared" si="34"/>
        <v/>
      </c>
      <c r="E414" s="16" t="str">
        <f t="shared" si="31"/>
        <v/>
      </c>
      <c r="F414" s="16" t="str">
        <f t="shared" si="32"/>
        <v/>
      </c>
      <c r="G414" s="16" t="str">
        <f t="shared" si="33"/>
        <v/>
      </c>
      <c r="H414" s="16"/>
      <c r="I414" s="16"/>
    </row>
    <row r="415" spans="1:9" ht="13.5" customHeight="1" x14ac:dyDescent="0.2">
      <c r="A415" s="38"/>
      <c r="B415" s="20" t="str">
        <f>IF(A415="","",VLOOKUP(A415,AAV!$B$3:$D$502,3,0))</f>
        <v/>
      </c>
      <c r="C415" s="16" t="str">
        <f t="shared" si="30"/>
        <v/>
      </c>
      <c r="D415" s="20" t="str">
        <f t="shared" si="34"/>
        <v/>
      </c>
      <c r="E415" s="16" t="str">
        <f t="shared" si="31"/>
        <v/>
      </c>
      <c r="F415" s="16" t="str">
        <f t="shared" si="32"/>
        <v/>
      </c>
      <c r="G415" s="16" t="str">
        <f t="shared" si="33"/>
        <v/>
      </c>
      <c r="H415" s="16"/>
      <c r="I415" s="16"/>
    </row>
    <row r="416" spans="1:9" ht="13.5" customHeight="1" x14ac:dyDescent="0.2">
      <c r="A416" s="38"/>
      <c r="B416" s="20" t="str">
        <f>IF(A416="","",VLOOKUP(A416,AAV!$B$3:$D$502,3,0))</f>
        <v/>
      </c>
      <c r="C416" s="16" t="str">
        <f t="shared" si="30"/>
        <v/>
      </c>
      <c r="D416" s="20" t="str">
        <f t="shared" si="34"/>
        <v/>
      </c>
      <c r="E416" s="16" t="str">
        <f t="shared" si="31"/>
        <v/>
      </c>
      <c r="F416" s="16" t="str">
        <f t="shared" si="32"/>
        <v/>
      </c>
      <c r="G416" s="16" t="str">
        <f t="shared" si="33"/>
        <v/>
      </c>
      <c r="H416" s="16"/>
      <c r="I416" s="16"/>
    </row>
    <row r="417" spans="1:9" ht="13.5" customHeight="1" x14ac:dyDescent="0.2">
      <c r="A417" s="38"/>
      <c r="B417" s="20" t="str">
        <f>IF(A417="","",VLOOKUP(A417,AAV!$B$3:$D$502,3,0))</f>
        <v/>
      </c>
      <c r="C417" s="16" t="str">
        <f t="shared" si="30"/>
        <v/>
      </c>
      <c r="D417" s="20" t="str">
        <f t="shared" si="34"/>
        <v/>
      </c>
      <c r="E417" s="16" t="str">
        <f t="shared" si="31"/>
        <v/>
      </c>
      <c r="F417" s="16" t="str">
        <f t="shared" si="32"/>
        <v/>
      </c>
      <c r="G417" s="16" t="str">
        <f t="shared" si="33"/>
        <v/>
      </c>
      <c r="H417" s="16"/>
      <c r="I417" s="16"/>
    </row>
    <row r="418" spans="1:9" ht="13.5" customHeight="1" x14ac:dyDescent="0.2">
      <c r="A418" s="38"/>
      <c r="B418" s="20" t="str">
        <f>IF(A418="","",VLOOKUP(A418,AAV!$B$3:$D$502,3,0))</f>
        <v/>
      </c>
      <c r="C418" s="16" t="str">
        <f t="shared" si="30"/>
        <v/>
      </c>
      <c r="D418" s="20" t="str">
        <f t="shared" si="34"/>
        <v/>
      </c>
      <c r="E418" s="16" t="str">
        <f t="shared" si="31"/>
        <v/>
      </c>
      <c r="F418" s="16" t="str">
        <f t="shared" si="32"/>
        <v/>
      </c>
      <c r="G418" s="16" t="str">
        <f t="shared" si="33"/>
        <v/>
      </c>
      <c r="H418" s="16"/>
      <c r="I418" s="16"/>
    </row>
    <row r="419" spans="1:9" ht="13.5" customHeight="1" x14ac:dyDescent="0.2">
      <c r="A419" s="38"/>
      <c r="B419" s="20" t="str">
        <f>IF(A419="","",VLOOKUP(A419,AAV!$B$3:$D$502,3,0))</f>
        <v/>
      </c>
      <c r="C419" s="16" t="str">
        <f t="shared" si="30"/>
        <v/>
      </c>
      <c r="D419" s="20" t="str">
        <f t="shared" si="34"/>
        <v/>
      </c>
      <c r="E419" s="16" t="str">
        <f t="shared" si="31"/>
        <v/>
      </c>
      <c r="F419" s="16" t="str">
        <f t="shared" si="32"/>
        <v/>
      </c>
      <c r="G419" s="16" t="str">
        <f t="shared" si="33"/>
        <v/>
      </c>
      <c r="H419" s="16"/>
      <c r="I419" s="16"/>
    </row>
    <row r="420" spans="1:9" ht="13.5" customHeight="1" x14ac:dyDescent="0.2">
      <c r="A420" s="38"/>
      <c r="B420" s="20" t="str">
        <f>IF(A420="","",VLOOKUP(A420,AAV!$B$3:$D$502,3,0))</f>
        <v/>
      </c>
      <c r="C420" s="16" t="str">
        <f t="shared" si="30"/>
        <v/>
      </c>
      <c r="D420" s="20" t="str">
        <f t="shared" si="34"/>
        <v/>
      </c>
      <c r="E420" s="16" t="str">
        <f t="shared" si="31"/>
        <v/>
      </c>
      <c r="F420" s="16" t="str">
        <f t="shared" si="32"/>
        <v/>
      </c>
      <c r="G420" s="16" t="str">
        <f t="shared" si="33"/>
        <v/>
      </c>
      <c r="H420" s="16"/>
      <c r="I420" s="16"/>
    </row>
    <row r="421" spans="1:9" ht="13.5" customHeight="1" x14ac:dyDescent="0.2">
      <c r="A421" s="38"/>
      <c r="B421" s="20" t="str">
        <f>IF(A421="","",VLOOKUP(A421,AAV!$B$3:$D$502,3,0))</f>
        <v/>
      </c>
      <c r="C421" s="16" t="str">
        <f t="shared" si="30"/>
        <v/>
      </c>
      <c r="D421" s="20" t="str">
        <f t="shared" si="34"/>
        <v/>
      </c>
      <c r="E421" s="16" t="str">
        <f t="shared" si="31"/>
        <v/>
      </c>
      <c r="F421" s="16" t="str">
        <f t="shared" si="32"/>
        <v/>
      </c>
      <c r="G421" s="16" t="str">
        <f t="shared" si="33"/>
        <v/>
      </c>
      <c r="H421" s="16"/>
      <c r="I421" s="16"/>
    </row>
    <row r="422" spans="1:9" ht="13.5" customHeight="1" x14ac:dyDescent="0.2">
      <c r="A422" s="38"/>
      <c r="B422" s="20" t="str">
        <f>IF(A422="","",VLOOKUP(A422,AAV!$B$3:$D$502,3,0))</f>
        <v/>
      </c>
      <c r="C422" s="16" t="str">
        <f t="shared" si="30"/>
        <v/>
      </c>
      <c r="D422" s="20" t="str">
        <f t="shared" si="34"/>
        <v/>
      </c>
      <c r="E422" s="16" t="str">
        <f t="shared" si="31"/>
        <v/>
      </c>
      <c r="F422" s="16" t="str">
        <f t="shared" si="32"/>
        <v/>
      </c>
      <c r="G422" s="16" t="str">
        <f t="shared" si="33"/>
        <v/>
      </c>
      <c r="H422" s="16"/>
      <c r="I422" s="16"/>
    </row>
    <row r="423" spans="1:9" ht="13.5" customHeight="1" x14ac:dyDescent="0.2">
      <c r="A423" s="38"/>
      <c r="B423" s="20" t="str">
        <f>IF(A423="","",VLOOKUP(A423,AAV!$B$3:$D$502,3,0))</f>
        <v/>
      </c>
      <c r="C423" s="16" t="str">
        <f t="shared" si="30"/>
        <v/>
      </c>
      <c r="D423" s="20" t="str">
        <f t="shared" si="34"/>
        <v/>
      </c>
      <c r="E423" s="16" t="str">
        <f t="shared" si="31"/>
        <v/>
      </c>
      <c r="F423" s="16" t="str">
        <f t="shared" si="32"/>
        <v/>
      </c>
      <c r="G423" s="16" t="str">
        <f t="shared" si="33"/>
        <v/>
      </c>
      <c r="H423" s="16"/>
      <c r="I423" s="16"/>
    </row>
    <row r="424" spans="1:9" ht="13.5" customHeight="1" x14ac:dyDescent="0.2">
      <c r="A424" s="38"/>
      <c r="B424" s="20" t="str">
        <f>IF(A424="","",VLOOKUP(A424,AAV!$B$3:$D$502,3,0))</f>
        <v/>
      </c>
      <c r="C424" s="16" t="str">
        <f t="shared" si="30"/>
        <v/>
      </c>
      <c r="D424" s="20" t="str">
        <f t="shared" si="34"/>
        <v/>
      </c>
      <c r="E424" s="16" t="str">
        <f t="shared" si="31"/>
        <v/>
      </c>
      <c r="F424" s="16" t="str">
        <f t="shared" si="32"/>
        <v/>
      </c>
      <c r="G424" s="16" t="str">
        <f t="shared" si="33"/>
        <v/>
      </c>
      <c r="H424" s="16"/>
      <c r="I424" s="16"/>
    </row>
    <row r="425" spans="1:9" ht="13.5" customHeight="1" x14ac:dyDescent="0.2">
      <c r="A425" s="38"/>
      <c r="B425" s="20" t="str">
        <f>IF(A425="","",VLOOKUP(A425,AAV!$B$3:$D$502,3,0))</f>
        <v/>
      </c>
      <c r="C425" s="16" t="str">
        <f t="shared" si="30"/>
        <v/>
      </c>
      <c r="D425" s="20" t="str">
        <f t="shared" si="34"/>
        <v/>
      </c>
      <c r="E425" s="16" t="str">
        <f t="shared" si="31"/>
        <v/>
      </c>
      <c r="F425" s="16" t="str">
        <f t="shared" si="32"/>
        <v/>
      </c>
      <c r="G425" s="16" t="str">
        <f t="shared" si="33"/>
        <v/>
      </c>
      <c r="H425" s="16"/>
      <c r="I425" s="16"/>
    </row>
    <row r="426" spans="1:9" ht="13.5" customHeight="1" x14ac:dyDescent="0.2">
      <c r="A426" s="38"/>
      <c r="B426" s="20" t="str">
        <f>IF(A426="","",VLOOKUP(A426,AAV!$B$3:$D$502,3,0))</f>
        <v/>
      </c>
      <c r="C426" s="16" t="str">
        <f t="shared" si="30"/>
        <v/>
      </c>
      <c r="D426" s="20" t="str">
        <f t="shared" si="34"/>
        <v/>
      </c>
      <c r="E426" s="16" t="str">
        <f t="shared" si="31"/>
        <v/>
      </c>
      <c r="F426" s="16" t="str">
        <f t="shared" si="32"/>
        <v/>
      </c>
      <c r="G426" s="16" t="str">
        <f t="shared" si="33"/>
        <v/>
      </c>
      <c r="H426" s="16"/>
      <c r="I426" s="16"/>
    </row>
    <row r="427" spans="1:9" ht="13.5" customHeight="1" x14ac:dyDescent="0.2">
      <c r="A427" s="38"/>
      <c r="B427" s="20" t="str">
        <f>IF(A427="","",VLOOKUP(A427,AAV!$B$3:$D$502,3,0))</f>
        <v/>
      </c>
      <c r="C427" s="16" t="str">
        <f t="shared" si="30"/>
        <v/>
      </c>
      <c r="D427" s="20" t="str">
        <f t="shared" si="34"/>
        <v/>
      </c>
      <c r="E427" s="16" t="str">
        <f t="shared" si="31"/>
        <v/>
      </c>
      <c r="F427" s="16" t="str">
        <f t="shared" si="32"/>
        <v/>
      </c>
      <c r="G427" s="16" t="str">
        <f t="shared" si="33"/>
        <v/>
      </c>
      <c r="H427" s="16"/>
      <c r="I427" s="16"/>
    </row>
    <row r="428" spans="1:9" ht="13.5" customHeight="1" x14ac:dyDescent="0.2">
      <c r="A428" s="38"/>
      <c r="B428" s="20" t="str">
        <f>IF(A428="","",VLOOKUP(A428,AAV!$B$3:$D$502,3,0))</f>
        <v/>
      </c>
      <c r="C428" s="16" t="str">
        <f t="shared" si="30"/>
        <v/>
      </c>
      <c r="D428" s="20" t="str">
        <f t="shared" si="34"/>
        <v/>
      </c>
      <c r="E428" s="16" t="str">
        <f t="shared" si="31"/>
        <v/>
      </c>
      <c r="F428" s="16" t="str">
        <f t="shared" si="32"/>
        <v/>
      </c>
      <c r="G428" s="16" t="str">
        <f t="shared" si="33"/>
        <v/>
      </c>
      <c r="H428" s="16"/>
      <c r="I428" s="16"/>
    </row>
    <row r="429" spans="1:9" ht="13.5" customHeight="1" x14ac:dyDescent="0.2">
      <c r="A429" s="38"/>
      <c r="B429" s="20" t="str">
        <f>IF(A429="","",VLOOKUP(A429,AAV!$B$3:$D$502,3,0))</f>
        <v/>
      </c>
      <c r="C429" s="16" t="str">
        <f t="shared" si="30"/>
        <v/>
      </c>
      <c r="D429" s="20" t="str">
        <f t="shared" si="34"/>
        <v/>
      </c>
      <c r="E429" s="16" t="str">
        <f t="shared" si="31"/>
        <v/>
      </c>
      <c r="F429" s="16" t="str">
        <f t="shared" si="32"/>
        <v/>
      </c>
      <c r="G429" s="16" t="str">
        <f t="shared" si="33"/>
        <v/>
      </c>
      <c r="H429" s="16"/>
      <c r="I429" s="16"/>
    </row>
    <row r="430" spans="1:9" ht="13.5" customHeight="1" x14ac:dyDescent="0.2">
      <c r="A430" s="38"/>
      <c r="B430" s="20" t="str">
        <f>IF(A430="","",VLOOKUP(A430,AAV!$B$3:$D$502,3,0))</f>
        <v/>
      </c>
      <c r="C430" s="16" t="str">
        <f t="shared" si="30"/>
        <v/>
      </c>
      <c r="D430" s="20" t="str">
        <f t="shared" si="34"/>
        <v/>
      </c>
      <c r="E430" s="16" t="str">
        <f t="shared" si="31"/>
        <v/>
      </c>
      <c r="F430" s="16" t="str">
        <f t="shared" si="32"/>
        <v/>
      </c>
      <c r="G430" s="16" t="str">
        <f t="shared" si="33"/>
        <v/>
      </c>
      <c r="H430" s="16"/>
      <c r="I430" s="16"/>
    </row>
    <row r="431" spans="1:9" ht="13.5" customHeight="1" x14ac:dyDescent="0.2">
      <c r="A431" s="38"/>
      <c r="B431" s="20" t="str">
        <f>IF(A431="","",VLOOKUP(A431,AAV!$B$3:$D$502,3,0))</f>
        <v/>
      </c>
      <c r="C431" s="16" t="str">
        <f t="shared" si="30"/>
        <v/>
      </c>
      <c r="D431" s="20" t="str">
        <f t="shared" si="34"/>
        <v/>
      </c>
      <c r="E431" s="16" t="str">
        <f t="shared" si="31"/>
        <v/>
      </c>
      <c r="F431" s="16" t="str">
        <f t="shared" si="32"/>
        <v/>
      </c>
      <c r="G431" s="16" t="str">
        <f t="shared" si="33"/>
        <v/>
      </c>
      <c r="H431" s="16"/>
      <c r="I431" s="16"/>
    </row>
    <row r="432" spans="1:9" ht="13.5" customHeight="1" x14ac:dyDescent="0.2">
      <c r="A432" s="38"/>
      <c r="B432" s="20" t="str">
        <f>IF(A432="","",VLOOKUP(A432,AAV!$B$3:$D$502,3,0))</f>
        <v/>
      </c>
      <c r="C432" s="16" t="str">
        <f t="shared" si="30"/>
        <v/>
      </c>
      <c r="D432" s="20" t="str">
        <f t="shared" si="34"/>
        <v/>
      </c>
      <c r="E432" s="16" t="str">
        <f t="shared" si="31"/>
        <v/>
      </c>
      <c r="F432" s="16" t="str">
        <f t="shared" si="32"/>
        <v/>
      </c>
      <c r="G432" s="16" t="str">
        <f t="shared" si="33"/>
        <v/>
      </c>
      <c r="H432" s="16"/>
      <c r="I432" s="16"/>
    </row>
    <row r="433" spans="1:9" ht="13.5" customHeight="1" x14ac:dyDescent="0.2">
      <c r="A433" s="38"/>
      <c r="B433" s="20" t="str">
        <f>IF(A433="","",VLOOKUP(A433,AAV!$B$3:$D$502,3,0))</f>
        <v/>
      </c>
      <c r="C433" s="16" t="str">
        <f t="shared" si="30"/>
        <v/>
      </c>
      <c r="D433" s="20" t="str">
        <f t="shared" si="34"/>
        <v/>
      </c>
      <c r="E433" s="16" t="str">
        <f t="shared" si="31"/>
        <v/>
      </c>
      <c r="F433" s="16" t="str">
        <f t="shared" si="32"/>
        <v/>
      </c>
      <c r="G433" s="16" t="str">
        <f t="shared" si="33"/>
        <v/>
      </c>
      <c r="H433" s="16"/>
      <c r="I433" s="16"/>
    </row>
    <row r="434" spans="1:9" ht="13.5" customHeight="1" x14ac:dyDescent="0.2">
      <c r="A434" s="38"/>
      <c r="B434" s="20" t="str">
        <f>IF(A434="","",VLOOKUP(A434,AAV!$B$3:$D$502,3,0))</f>
        <v/>
      </c>
      <c r="C434" s="16" t="str">
        <f t="shared" si="30"/>
        <v/>
      </c>
      <c r="D434" s="20" t="str">
        <f t="shared" si="34"/>
        <v/>
      </c>
      <c r="E434" s="16" t="str">
        <f t="shared" si="31"/>
        <v/>
      </c>
      <c r="F434" s="16" t="str">
        <f t="shared" si="32"/>
        <v/>
      </c>
      <c r="G434" s="16" t="str">
        <f t="shared" si="33"/>
        <v/>
      </c>
      <c r="H434" s="16"/>
      <c r="I434" s="16"/>
    </row>
    <row r="435" spans="1:9" ht="13.5" customHeight="1" x14ac:dyDescent="0.2">
      <c r="A435" s="38"/>
      <c r="B435" s="20" t="str">
        <f>IF(A435="","",VLOOKUP(A435,AAV!$B$3:$D$502,3,0))</f>
        <v/>
      </c>
      <c r="C435" s="16" t="str">
        <f t="shared" si="30"/>
        <v/>
      </c>
      <c r="D435" s="20" t="str">
        <f t="shared" si="34"/>
        <v/>
      </c>
      <c r="E435" s="16" t="str">
        <f t="shared" si="31"/>
        <v/>
      </c>
      <c r="F435" s="16" t="str">
        <f t="shared" si="32"/>
        <v/>
      </c>
      <c r="G435" s="16" t="str">
        <f t="shared" si="33"/>
        <v/>
      </c>
      <c r="H435" s="16"/>
      <c r="I435" s="16"/>
    </row>
    <row r="436" spans="1:9" ht="13.5" customHeight="1" x14ac:dyDescent="0.2">
      <c r="A436" s="38"/>
      <c r="B436" s="20" t="str">
        <f>IF(A436="","",VLOOKUP(A436,AAV!$B$3:$D$502,3,0))</f>
        <v/>
      </c>
      <c r="C436" s="16" t="str">
        <f t="shared" si="30"/>
        <v/>
      </c>
      <c r="D436" s="20" t="str">
        <f t="shared" si="34"/>
        <v/>
      </c>
      <c r="E436" s="16" t="str">
        <f t="shared" si="31"/>
        <v/>
      </c>
      <c r="F436" s="16" t="str">
        <f t="shared" si="32"/>
        <v/>
      </c>
      <c r="G436" s="16" t="str">
        <f t="shared" si="33"/>
        <v/>
      </c>
      <c r="H436" s="16"/>
      <c r="I436" s="16"/>
    </row>
    <row r="437" spans="1:9" ht="13.5" customHeight="1" x14ac:dyDescent="0.2">
      <c r="A437" s="38"/>
      <c r="B437" s="20" t="str">
        <f>IF(A437="","",VLOOKUP(A437,AAV!$B$3:$D$502,3,0))</f>
        <v/>
      </c>
      <c r="C437" s="16" t="str">
        <f t="shared" si="30"/>
        <v/>
      </c>
      <c r="D437" s="20" t="str">
        <f t="shared" si="34"/>
        <v/>
      </c>
      <c r="E437" s="16" t="str">
        <f t="shared" si="31"/>
        <v/>
      </c>
      <c r="F437" s="16" t="str">
        <f t="shared" si="32"/>
        <v/>
      </c>
      <c r="G437" s="16" t="str">
        <f t="shared" si="33"/>
        <v/>
      </c>
      <c r="H437" s="16"/>
      <c r="I437" s="16"/>
    </row>
    <row r="438" spans="1:9" ht="13.5" customHeight="1" x14ac:dyDescent="0.2">
      <c r="A438" s="38"/>
      <c r="B438" s="20" t="str">
        <f>IF(A438="","",VLOOKUP(A438,AAV!$B$3:$D$502,3,0))</f>
        <v/>
      </c>
      <c r="C438" s="16" t="str">
        <f t="shared" si="30"/>
        <v/>
      </c>
      <c r="D438" s="20" t="str">
        <f t="shared" si="34"/>
        <v/>
      </c>
      <c r="E438" s="16" t="str">
        <f t="shared" si="31"/>
        <v/>
      </c>
      <c r="F438" s="16" t="str">
        <f t="shared" si="32"/>
        <v/>
      </c>
      <c r="G438" s="16" t="str">
        <f t="shared" si="33"/>
        <v/>
      </c>
      <c r="H438" s="16"/>
      <c r="I438" s="16"/>
    </row>
    <row r="439" spans="1:9" ht="13.5" customHeight="1" x14ac:dyDescent="0.2">
      <c r="A439" s="38"/>
      <c r="B439" s="20" t="str">
        <f>IF(A439="","",VLOOKUP(A439,AAV!$B$3:$D$502,3,0))</f>
        <v/>
      </c>
      <c r="C439" s="16" t="str">
        <f t="shared" si="30"/>
        <v/>
      </c>
      <c r="D439" s="20" t="str">
        <f t="shared" si="34"/>
        <v/>
      </c>
      <c r="E439" s="16" t="str">
        <f t="shared" si="31"/>
        <v/>
      </c>
      <c r="F439" s="16" t="str">
        <f t="shared" si="32"/>
        <v/>
      </c>
      <c r="G439" s="16" t="str">
        <f t="shared" si="33"/>
        <v/>
      </c>
      <c r="H439" s="16"/>
      <c r="I439" s="16"/>
    </row>
    <row r="440" spans="1:9" ht="13.5" customHeight="1" x14ac:dyDescent="0.2">
      <c r="A440" s="38"/>
      <c r="B440" s="20" t="str">
        <f>IF(A440="","",VLOOKUP(A440,AAV!$B$3:$D$502,3,0))</f>
        <v/>
      </c>
      <c r="C440" s="16" t="str">
        <f t="shared" si="30"/>
        <v/>
      </c>
      <c r="D440" s="20" t="str">
        <f t="shared" si="34"/>
        <v/>
      </c>
      <c r="E440" s="16" t="str">
        <f t="shared" si="31"/>
        <v/>
      </c>
      <c r="F440" s="16" t="str">
        <f t="shared" si="32"/>
        <v/>
      </c>
      <c r="G440" s="16" t="str">
        <f t="shared" si="33"/>
        <v/>
      </c>
      <c r="H440" s="16"/>
      <c r="I440" s="16"/>
    </row>
    <row r="441" spans="1:9" ht="13.5" customHeight="1" x14ac:dyDescent="0.2">
      <c r="A441" s="38"/>
      <c r="B441" s="20" t="str">
        <f>IF(A441="","",VLOOKUP(A441,AAV!$B$3:$D$502,3,0))</f>
        <v/>
      </c>
      <c r="C441" s="16" t="str">
        <f t="shared" si="30"/>
        <v/>
      </c>
      <c r="D441" s="20" t="str">
        <f t="shared" si="34"/>
        <v/>
      </c>
      <c r="E441" s="16" t="str">
        <f t="shared" si="31"/>
        <v/>
      </c>
      <c r="F441" s="16" t="str">
        <f t="shared" si="32"/>
        <v/>
      </c>
      <c r="G441" s="16" t="str">
        <f t="shared" si="33"/>
        <v/>
      </c>
      <c r="H441" s="16"/>
      <c r="I441" s="16"/>
    </row>
    <row r="442" spans="1:9" ht="13.5" customHeight="1" x14ac:dyDescent="0.2">
      <c r="A442" s="38"/>
      <c r="B442" s="20" t="str">
        <f>IF(A442="","",VLOOKUP(A442,AAV!$B$3:$D$502,3,0))</f>
        <v/>
      </c>
      <c r="C442" s="16" t="str">
        <f t="shared" si="30"/>
        <v/>
      </c>
      <c r="D442" s="20" t="str">
        <f t="shared" si="34"/>
        <v/>
      </c>
      <c r="E442" s="16" t="str">
        <f t="shared" si="31"/>
        <v/>
      </c>
      <c r="F442" s="16" t="str">
        <f t="shared" si="32"/>
        <v/>
      </c>
      <c r="G442" s="16" t="str">
        <f t="shared" si="33"/>
        <v/>
      </c>
      <c r="H442" s="16"/>
      <c r="I442" s="16"/>
    </row>
    <row r="443" spans="1:9" ht="13.5" customHeight="1" x14ac:dyDescent="0.2">
      <c r="A443" s="38"/>
      <c r="B443" s="20" t="str">
        <f>IF(A443="","",VLOOKUP(A443,AAV!$B$3:$D$502,3,0))</f>
        <v/>
      </c>
      <c r="C443" s="16" t="str">
        <f t="shared" si="30"/>
        <v/>
      </c>
      <c r="D443" s="20" t="str">
        <f t="shared" si="34"/>
        <v/>
      </c>
      <c r="E443" s="16" t="str">
        <f t="shared" si="31"/>
        <v/>
      </c>
      <c r="F443" s="16" t="str">
        <f t="shared" si="32"/>
        <v/>
      </c>
      <c r="G443" s="16" t="str">
        <f t="shared" si="33"/>
        <v/>
      </c>
      <c r="H443" s="16"/>
      <c r="I443" s="16"/>
    </row>
    <row r="444" spans="1:9" ht="13.5" customHeight="1" x14ac:dyDescent="0.2">
      <c r="A444" s="38"/>
      <c r="B444" s="20" t="str">
        <f>IF(A444="","",VLOOKUP(A444,AAV!$B$3:$D$502,3,0))</f>
        <v/>
      </c>
      <c r="C444" s="16" t="str">
        <f t="shared" si="30"/>
        <v/>
      </c>
      <c r="D444" s="20" t="str">
        <f t="shared" si="34"/>
        <v/>
      </c>
      <c r="E444" s="16" t="str">
        <f t="shared" si="31"/>
        <v/>
      </c>
      <c r="F444" s="16" t="str">
        <f t="shared" si="32"/>
        <v/>
      </c>
      <c r="G444" s="16" t="str">
        <f t="shared" si="33"/>
        <v/>
      </c>
      <c r="H444" s="16"/>
      <c r="I444" s="16"/>
    </row>
    <row r="445" spans="1:9" ht="13.5" customHeight="1" x14ac:dyDescent="0.2">
      <c r="A445" s="38"/>
      <c r="B445" s="20" t="str">
        <f>IF(A445="","",VLOOKUP(A445,AAV!$B$3:$D$502,3,0))</f>
        <v/>
      </c>
      <c r="C445" s="16" t="str">
        <f t="shared" si="30"/>
        <v/>
      </c>
      <c r="D445" s="20" t="str">
        <f t="shared" si="34"/>
        <v/>
      </c>
      <c r="E445" s="16" t="str">
        <f t="shared" si="31"/>
        <v/>
      </c>
      <c r="F445" s="16" t="str">
        <f t="shared" si="32"/>
        <v/>
      </c>
      <c r="G445" s="16" t="str">
        <f t="shared" si="33"/>
        <v/>
      </c>
      <c r="H445" s="16"/>
      <c r="I445" s="16"/>
    </row>
    <row r="446" spans="1:9" ht="13.5" customHeight="1" x14ac:dyDescent="0.2">
      <c r="A446" s="38"/>
      <c r="B446" s="20" t="str">
        <f>IF(A446="","",VLOOKUP(A446,AAV!$B$3:$D$502,3,0))</f>
        <v/>
      </c>
      <c r="C446" s="16" t="str">
        <f t="shared" si="30"/>
        <v/>
      </c>
      <c r="D446" s="20" t="str">
        <f t="shared" si="34"/>
        <v/>
      </c>
      <c r="E446" s="16" t="str">
        <f t="shared" si="31"/>
        <v/>
      </c>
      <c r="F446" s="16" t="str">
        <f t="shared" si="32"/>
        <v/>
      </c>
      <c r="G446" s="16" t="str">
        <f t="shared" si="33"/>
        <v/>
      </c>
      <c r="H446" s="16"/>
      <c r="I446" s="16"/>
    </row>
    <row r="447" spans="1:9" ht="13.5" customHeight="1" x14ac:dyDescent="0.2">
      <c r="A447" s="38"/>
      <c r="B447" s="20" t="str">
        <f>IF(A447="","",VLOOKUP(A447,AAV!$B$3:$D$502,3,0))</f>
        <v/>
      </c>
      <c r="C447" s="16" t="str">
        <f t="shared" si="30"/>
        <v/>
      </c>
      <c r="D447" s="20" t="str">
        <f t="shared" si="34"/>
        <v/>
      </c>
      <c r="E447" s="16" t="str">
        <f t="shared" si="31"/>
        <v/>
      </c>
      <c r="F447" s="16" t="str">
        <f t="shared" si="32"/>
        <v/>
      </c>
      <c r="G447" s="16" t="str">
        <f t="shared" si="33"/>
        <v/>
      </c>
      <c r="H447" s="16"/>
      <c r="I447" s="16"/>
    </row>
    <row r="448" spans="1:9" ht="13.5" customHeight="1" x14ac:dyDescent="0.2">
      <c r="A448" s="38"/>
      <c r="B448" s="20" t="str">
        <f>IF(A448="","",VLOOKUP(A448,AAV!$B$3:$D$502,3,0))</f>
        <v/>
      </c>
      <c r="C448" s="16" t="str">
        <f t="shared" si="30"/>
        <v/>
      </c>
      <c r="D448" s="20" t="str">
        <f t="shared" si="34"/>
        <v/>
      </c>
      <c r="E448" s="16" t="str">
        <f t="shared" si="31"/>
        <v/>
      </c>
      <c r="F448" s="16" t="str">
        <f t="shared" si="32"/>
        <v/>
      </c>
      <c r="G448" s="16" t="str">
        <f t="shared" si="33"/>
        <v/>
      </c>
      <c r="H448" s="16"/>
      <c r="I448" s="16"/>
    </row>
    <row r="449" spans="1:9" ht="13.5" customHeight="1" x14ac:dyDescent="0.2">
      <c r="A449" s="38"/>
      <c r="B449" s="20" t="str">
        <f>IF(A449="","",VLOOKUP(A449,AAV!$B$3:$D$502,3,0))</f>
        <v/>
      </c>
      <c r="C449" s="16" t="str">
        <f t="shared" si="30"/>
        <v/>
      </c>
      <c r="D449" s="20" t="str">
        <f t="shared" si="34"/>
        <v/>
      </c>
      <c r="E449" s="16" t="str">
        <f t="shared" si="31"/>
        <v/>
      </c>
      <c r="F449" s="16" t="str">
        <f t="shared" si="32"/>
        <v/>
      </c>
      <c r="G449" s="16" t="str">
        <f t="shared" si="33"/>
        <v/>
      </c>
      <c r="H449" s="16"/>
      <c r="I449" s="16"/>
    </row>
    <row r="450" spans="1:9" ht="13.5" customHeight="1" x14ac:dyDescent="0.2">
      <c r="A450" s="38"/>
      <c r="B450" s="20" t="str">
        <f>IF(A450="","",VLOOKUP(A450,AAV!$B$3:$D$502,3,0))</f>
        <v/>
      </c>
      <c r="C450" s="16" t="str">
        <f t="shared" si="30"/>
        <v/>
      </c>
      <c r="D450" s="20" t="str">
        <f t="shared" si="34"/>
        <v/>
      </c>
      <c r="E450" s="16" t="str">
        <f t="shared" si="31"/>
        <v/>
      </c>
      <c r="F450" s="16" t="str">
        <f t="shared" si="32"/>
        <v/>
      </c>
      <c r="G450" s="16" t="str">
        <f t="shared" si="33"/>
        <v/>
      </c>
      <c r="H450" s="16"/>
      <c r="I450" s="16"/>
    </row>
    <row r="451" spans="1:9" ht="13.5" customHeight="1" x14ac:dyDescent="0.2">
      <c r="A451" s="38"/>
      <c r="B451" s="20" t="str">
        <f>IF(A451="","",VLOOKUP(A451,AAV!$B$3:$D$502,3,0))</f>
        <v/>
      </c>
      <c r="C451" s="16" t="str">
        <f t="shared" ref="C451:C501" si="35">IF(A451="","",SMALL($B$2:$B$501,D451))</f>
        <v/>
      </c>
      <c r="D451" s="20" t="str">
        <f t="shared" si="34"/>
        <v/>
      </c>
      <c r="E451" s="16" t="str">
        <f t="shared" ref="E451:E501" si="36">IF(A451="","",D451/$H$2)</f>
        <v/>
      </c>
      <c r="F451" s="16" t="str">
        <f t="shared" ref="F451:F501" si="37">IF(A451="","",_xlfn.NORM.DIST(C451,$H$3,$H$4,1))</f>
        <v/>
      </c>
      <c r="G451" s="16" t="str">
        <f t="shared" ref="G451:G501" si="38">IF(A451="","",ABS(E451-F451))</f>
        <v/>
      </c>
      <c r="H451" s="16"/>
      <c r="I451" s="16"/>
    </row>
    <row r="452" spans="1:9" ht="13.5" customHeight="1" x14ac:dyDescent="0.2">
      <c r="A452" s="38"/>
      <c r="B452" s="20" t="str">
        <f>IF(A452="","",VLOOKUP(A452,AAV!$B$3:$D$502,3,0))</f>
        <v/>
      </c>
      <c r="C452" s="16" t="str">
        <f t="shared" si="35"/>
        <v/>
      </c>
      <c r="D452" s="20" t="str">
        <f t="shared" ref="D452:D501" si="39">IF(A452="","",D451+1)</f>
        <v/>
      </c>
      <c r="E452" s="16" t="str">
        <f t="shared" si="36"/>
        <v/>
      </c>
      <c r="F452" s="16" t="str">
        <f t="shared" si="37"/>
        <v/>
      </c>
      <c r="G452" s="16" t="str">
        <f t="shared" si="38"/>
        <v/>
      </c>
      <c r="H452" s="16"/>
      <c r="I452" s="16"/>
    </row>
    <row r="453" spans="1:9" ht="13.5" customHeight="1" x14ac:dyDescent="0.2">
      <c r="A453" s="38"/>
      <c r="B453" s="20" t="str">
        <f>IF(A453="","",VLOOKUP(A453,AAV!$B$3:$D$502,3,0))</f>
        <v/>
      </c>
      <c r="C453" s="16" t="str">
        <f t="shared" si="35"/>
        <v/>
      </c>
      <c r="D453" s="20" t="str">
        <f t="shared" si="39"/>
        <v/>
      </c>
      <c r="E453" s="16" t="str">
        <f t="shared" si="36"/>
        <v/>
      </c>
      <c r="F453" s="16" t="str">
        <f t="shared" si="37"/>
        <v/>
      </c>
      <c r="G453" s="16" t="str">
        <f t="shared" si="38"/>
        <v/>
      </c>
      <c r="H453" s="16"/>
      <c r="I453" s="16"/>
    </row>
    <row r="454" spans="1:9" ht="13.5" customHeight="1" x14ac:dyDescent="0.2">
      <c r="A454" s="38"/>
      <c r="B454" s="20" t="str">
        <f>IF(A454="","",VLOOKUP(A454,AAV!$B$3:$D$502,3,0))</f>
        <v/>
      </c>
      <c r="C454" s="16" t="str">
        <f t="shared" si="35"/>
        <v/>
      </c>
      <c r="D454" s="20" t="str">
        <f t="shared" si="39"/>
        <v/>
      </c>
      <c r="E454" s="16" t="str">
        <f t="shared" si="36"/>
        <v/>
      </c>
      <c r="F454" s="16" t="str">
        <f t="shared" si="37"/>
        <v/>
      </c>
      <c r="G454" s="16" t="str">
        <f t="shared" si="38"/>
        <v/>
      </c>
      <c r="H454" s="16"/>
      <c r="I454" s="16"/>
    </row>
    <row r="455" spans="1:9" ht="13.5" customHeight="1" x14ac:dyDescent="0.2">
      <c r="A455" s="38"/>
      <c r="B455" s="20" t="str">
        <f>IF(A455="","",VLOOKUP(A455,AAV!$B$3:$D$502,3,0))</f>
        <v/>
      </c>
      <c r="C455" s="16" t="str">
        <f t="shared" si="35"/>
        <v/>
      </c>
      <c r="D455" s="20" t="str">
        <f t="shared" si="39"/>
        <v/>
      </c>
      <c r="E455" s="16" t="str">
        <f t="shared" si="36"/>
        <v/>
      </c>
      <c r="F455" s="16" t="str">
        <f t="shared" si="37"/>
        <v/>
      </c>
      <c r="G455" s="16" t="str">
        <f t="shared" si="38"/>
        <v/>
      </c>
      <c r="H455" s="16"/>
      <c r="I455" s="16"/>
    </row>
    <row r="456" spans="1:9" ht="13.5" customHeight="1" x14ac:dyDescent="0.2">
      <c r="A456" s="38"/>
      <c r="B456" s="20" t="str">
        <f>IF(A456="","",VLOOKUP(A456,AAV!$B$3:$D$502,3,0))</f>
        <v/>
      </c>
      <c r="C456" s="16" t="str">
        <f t="shared" si="35"/>
        <v/>
      </c>
      <c r="D456" s="20" t="str">
        <f t="shared" si="39"/>
        <v/>
      </c>
      <c r="E456" s="16" t="str">
        <f t="shared" si="36"/>
        <v/>
      </c>
      <c r="F456" s="16" t="str">
        <f t="shared" si="37"/>
        <v/>
      </c>
      <c r="G456" s="16" t="str">
        <f t="shared" si="38"/>
        <v/>
      </c>
      <c r="H456" s="16"/>
      <c r="I456" s="16"/>
    </row>
    <row r="457" spans="1:9" ht="13.5" customHeight="1" x14ac:dyDescent="0.2">
      <c r="A457" s="38"/>
      <c r="B457" s="20" t="str">
        <f>IF(A457="","",VLOOKUP(A457,AAV!$B$3:$D$502,3,0))</f>
        <v/>
      </c>
      <c r="C457" s="16" t="str">
        <f t="shared" si="35"/>
        <v/>
      </c>
      <c r="D457" s="20" t="str">
        <f t="shared" si="39"/>
        <v/>
      </c>
      <c r="E457" s="16" t="str">
        <f t="shared" si="36"/>
        <v/>
      </c>
      <c r="F457" s="16" t="str">
        <f t="shared" si="37"/>
        <v/>
      </c>
      <c r="G457" s="16" t="str">
        <f t="shared" si="38"/>
        <v/>
      </c>
      <c r="H457" s="16"/>
      <c r="I457" s="16"/>
    </row>
    <row r="458" spans="1:9" ht="13.5" customHeight="1" x14ac:dyDescent="0.2">
      <c r="A458" s="38"/>
      <c r="B458" s="20" t="str">
        <f>IF(A458="","",VLOOKUP(A458,AAV!$B$3:$D$502,3,0))</f>
        <v/>
      </c>
      <c r="C458" s="16" t="str">
        <f t="shared" si="35"/>
        <v/>
      </c>
      <c r="D458" s="20" t="str">
        <f t="shared" si="39"/>
        <v/>
      </c>
      <c r="E458" s="16" t="str">
        <f t="shared" si="36"/>
        <v/>
      </c>
      <c r="F458" s="16" t="str">
        <f t="shared" si="37"/>
        <v/>
      </c>
      <c r="G458" s="16" t="str">
        <f t="shared" si="38"/>
        <v/>
      </c>
      <c r="H458" s="16"/>
      <c r="I458" s="16"/>
    </row>
    <row r="459" spans="1:9" ht="13.5" customHeight="1" x14ac:dyDescent="0.2">
      <c r="A459" s="38"/>
      <c r="B459" s="20" t="str">
        <f>IF(A459="","",VLOOKUP(A459,AAV!$B$3:$D$502,3,0))</f>
        <v/>
      </c>
      <c r="C459" s="16" t="str">
        <f t="shared" si="35"/>
        <v/>
      </c>
      <c r="D459" s="20" t="str">
        <f t="shared" si="39"/>
        <v/>
      </c>
      <c r="E459" s="16" t="str">
        <f t="shared" si="36"/>
        <v/>
      </c>
      <c r="F459" s="16" t="str">
        <f t="shared" si="37"/>
        <v/>
      </c>
      <c r="G459" s="16" t="str">
        <f t="shared" si="38"/>
        <v/>
      </c>
      <c r="H459" s="16"/>
      <c r="I459" s="16"/>
    </row>
    <row r="460" spans="1:9" ht="13.5" customHeight="1" x14ac:dyDescent="0.2">
      <c r="A460" s="38"/>
      <c r="B460" s="20" t="str">
        <f>IF(A460="","",VLOOKUP(A460,AAV!$B$3:$D$502,3,0))</f>
        <v/>
      </c>
      <c r="C460" s="16" t="str">
        <f t="shared" si="35"/>
        <v/>
      </c>
      <c r="D460" s="20" t="str">
        <f t="shared" si="39"/>
        <v/>
      </c>
      <c r="E460" s="16" t="str">
        <f t="shared" si="36"/>
        <v/>
      </c>
      <c r="F460" s="16" t="str">
        <f t="shared" si="37"/>
        <v/>
      </c>
      <c r="G460" s="16" t="str">
        <f t="shared" si="38"/>
        <v/>
      </c>
      <c r="H460" s="16"/>
      <c r="I460" s="16"/>
    </row>
    <row r="461" spans="1:9" ht="13.5" customHeight="1" x14ac:dyDescent="0.2">
      <c r="A461" s="38"/>
      <c r="B461" s="20" t="str">
        <f>IF(A461="","",VLOOKUP(A461,AAV!$B$3:$D$502,3,0))</f>
        <v/>
      </c>
      <c r="C461" s="16" t="str">
        <f t="shared" si="35"/>
        <v/>
      </c>
      <c r="D461" s="20" t="str">
        <f t="shared" si="39"/>
        <v/>
      </c>
      <c r="E461" s="16" t="str">
        <f t="shared" si="36"/>
        <v/>
      </c>
      <c r="F461" s="16" t="str">
        <f t="shared" si="37"/>
        <v/>
      </c>
      <c r="G461" s="16" t="str">
        <f t="shared" si="38"/>
        <v/>
      </c>
      <c r="H461" s="16"/>
      <c r="I461" s="16"/>
    </row>
    <row r="462" spans="1:9" ht="13.5" customHeight="1" x14ac:dyDescent="0.2">
      <c r="A462" s="38"/>
      <c r="B462" s="20" t="str">
        <f>IF(A462="","",VLOOKUP(A462,AAV!$B$3:$D$502,3,0))</f>
        <v/>
      </c>
      <c r="C462" s="16" t="str">
        <f t="shared" si="35"/>
        <v/>
      </c>
      <c r="D462" s="20" t="str">
        <f t="shared" si="39"/>
        <v/>
      </c>
      <c r="E462" s="16" t="str">
        <f t="shared" si="36"/>
        <v/>
      </c>
      <c r="F462" s="16" t="str">
        <f t="shared" si="37"/>
        <v/>
      </c>
      <c r="G462" s="16" t="str">
        <f t="shared" si="38"/>
        <v/>
      </c>
      <c r="H462" s="16"/>
      <c r="I462" s="16"/>
    </row>
    <row r="463" spans="1:9" ht="13.5" customHeight="1" x14ac:dyDescent="0.2">
      <c r="A463" s="38"/>
      <c r="B463" s="20" t="str">
        <f>IF(A463="","",VLOOKUP(A463,AAV!$B$3:$D$502,3,0))</f>
        <v/>
      </c>
      <c r="C463" s="16" t="str">
        <f t="shared" si="35"/>
        <v/>
      </c>
      <c r="D463" s="20" t="str">
        <f t="shared" si="39"/>
        <v/>
      </c>
      <c r="E463" s="16" t="str">
        <f t="shared" si="36"/>
        <v/>
      </c>
      <c r="F463" s="16" t="str">
        <f t="shared" si="37"/>
        <v/>
      </c>
      <c r="G463" s="16" t="str">
        <f t="shared" si="38"/>
        <v/>
      </c>
      <c r="H463" s="16"/>
      <c r="I463" s="16"/>
    </row>
    <row r="464" spans="1:9" ht="13.5" customHeight="1" x14ac:dyDescent="0.2">
      <c r="A464" s="38"/>
      <c r="B464" s="20" t="str">
        <f>IF(A464="","",VLOOKUP(A464,AAV!$B$3:$D$502,3,0))</f>
        <v/>
      </c>
      <c r="C464" s="16" t="str">
        <f t="shared" si="35"/>
        <v/>
      </c>
      <c r="D464" s="20" t="str">
        <f t="shared" si="39"/>
        <v/>
      </c>
      <c r="E464" s="16" t="str">
        <f t="shared" si="36"/>
        <v/>
      </c>
      <c r="F464" s="16" t="str">
        <f t="shared" si="37"/>
        <v/>
      </c>
      <c r="G464" s="16" t="str">
        <f t="shared" si="38"/>
        <v/>
      </c>
      <c r="H464" s="16"/>
      <c r="I464" s="16"/>
    </row>
    <row r="465" spans="1:9" ht="13.5" customHeight="1" x14ac:dyDescent="0.2">
      <c r="A465" s="38"/>
      <c r="B465" s="20" t="str">
        <f>IF(A465="","",VLOOKUP(A465,AAV!$B$3:$D$502,3,0))</f>
        <v/>
      </c>
      <c r="C465" s="16" t="str">
        <f t="shared" si="35"/>
        <v/>
      </c>
      <c r="D465" s="20" t="str">
        <f t="shared" si="39"/>
        <v/>
      </c>
      <c r="E465" s="16" t="str">
        <f t="shared" si="36"/>
        <v/>
      </c>
      <c r="F465" s="16" t="str">
        <f t="shared" si="37"/>
        <v/>
      </c>
      <c r="G465" s="16" t="str">
        <f t="shared" si="38"/>
        <v/>
      </c>
      <c r="H465" s="16"/>
      <c r="I465" s="16"/>
    </row>
    <row r="466" spans="1:9" ht="13.5" customHeight="1" x14ac:dyDescent="0.2">
      <c r="A466" s="38"/>
      <c r="B466" s="20" t="str">
        <f>IF(A466="","",VLOOKUP(A466,AAV!$B$3:$D$502,3,0))</f>
        <v/>
      </c>
      <c r="C466" s="16" t="str">
        <f t="shared" si="35"/>
        <v/>
      </c>
      <c r="D466" s="20" t="str">
        <f t="shared" si="39"/>
        <v/>
      </c>
      <c r="E466" s="16" t="str">
        <f t="shared" si="36"/>
        <v/>
      </c>
      <c r="F466" s="16" t="str">
        <f t="shared" si="37"/>
        <v/>
      </c>
      <c r="G466" s="16" t="str">
        <f t="shared" si="38"/>
        <v/>
      </c>
      <c r="H466" s="16"/>
      <c r="I466" s="16"/>
    </row>
    <row r="467" spans="1:9" ht="13.5" customHeight="1" x14ac:dyDescent="0.2">
      <c r="A467" s="38"/>
      <c r="B467" s="20" t="str">
        <f>IF(A467="","",VLOOKUP(A467,AAV!$B$3:$D$502,3,0))</f>
        <v/>
      </c>
      <c r="C467" s="16" t="str">
        <f t="shared" si="35"/>
        <v/>
      </c>
      <c r="D467" s="20" t="str">
        <f t="shared" si="39"/>
        <v/>
      </c>
      <c r="E467" s="16" t="str">
        <f t="shared" si="36"/>
        <v/>
      </c>
      <c r="F467" s="16" t="str">
        <f t="shared" si="37"/>
        <v/>
      </c>
      <c r="G467" s="16" t="str">
        <f t="shared" si="38"/>
        <v/>
      </c>
      <c r="H467" s="16"/>
      <c r="I467" s="16"/>
    </row>
    <row r="468" spans="1:9" ht="13.5" customHeight="1" x14ac:dyDescent="0.2">
      <c r="A468" s="38"/>
      <c r="B468" s="20" t="str">
        <f>IF(A468="","",VLOOKUP(A468,AAV!$B$3:$D$502,3,0))</f>
        <v/>
      </c>
      <c r="C468" s="16" t="str">
        <f t="shared" si="35"/>
        <v/>
      </c>
      <c r="D468" s="20" t="str">
        <f t="shared" si="39"/>
        <v/>
      </c>
      <c r="E468" s="16" t="str">
        <f t="shared" si="36"/>
        <v/>
      </c>
      <c r="F468" s="16" t="str">
        <f t="shared" si="37"/>
        <v/>
      </c>
      <c r="G468" s="16" t="str">
        <f t="shared" si="38"/>
        <v/>
      </c>
      <c r="H468" s="16"/>
      <c r="I468" s="16"/>
    </row>
    <row r="469" spans="1:9" ht="13.5" customHeight="1" x14ac:dyDescent="0.2">
      <c r="A469" s="38"/>
      <c r="B469" s="20" t="str">
        <f>IF(A469="","",VLOOKUP(A469,AAV!$B$3:$D$502,3,0))</f>
        <v/>
      </c>
      <c r="C469" s="16" t="str">
        <f t="shared" si="35"/>
        <v/>
      </c>
      <c r="D469" s="20" t="str">
        <f t="shared" si="39"/>
        <v/>
      </c>
      <c r="E469" s="16" t="str">
        <f t="shared" si="36"/>
        <v/>
      </c>
      <c r="F469" s="16" t="str">
        <f t="shared" si="37"/>
        <v/>
      </c>
      <c r="G469" s="16" t="str">
        <f t="shared" si="38"/>
        <v/>
      </c>
      <c r="H469" s="16"/>
      <c r="I469" s="16"/>
    </row>
    <row r="470" spans="1:9" ht="13.5" customHeight="1" x14ac:dyDescent="0.2">
      <c r="A470" s="38"/>
      <c r="B470" s="20" t="str">
        <f>IF(A470="","",VLOOKUP(A470,AAV!$B$3:$D$502,3,0))</f>
        <v/>
      </c>
      <c r="C470" s="16" t="str">
        <f t="shared" si="35"/>
        <v/>
      </c>
      <c r="D470" s="20" t="str">
        <f t="shared" si="39"/>
        <v/>
      </c>
      <c r="E470" s="16" t="str">
        <f t="shared" si="36"/>
        <v/>
      </c>
      <c r="F470" s="16" t="str">
        <f t="shared" si="37"/>
        <v/>
      </c>
      <c r="G470" s="16" t="str">
        <f t="shared" si="38"/>
        <v/>
      </c>
      <c r="H470" s="16"/>
      <c r="I470" s="16"/>
    </row>
    <row r="471" spans="1:9" ht="13.5" customHeight="1" x14ac:dyDescent="0.2">
      <c r="A471" s="38"/>
      <c r="B471" s="20" t="str">
        <f>IF(A471="","",VLOOKUP(A471,AAV!$B$3:$D$502,3,0))</f>
        <v/>
      </c>
      <c r="C471" s="16" t="str">
        <f t="shared" si="35"/>
        <v/>
      </c>
      <c r="D471" s="20" t="str">
        <f t="shared" si="39"/>
        <v/>
      </c>
      <c r="E471" s="16" t="str">
        <f t="shared" si="36"/>
        <v/>
      </c>
      <c r="F471" s="16" t="str">
        <f t="shared" si="37"/>
        <v/>
      </c>
      <c r="G471" s="16" t="str">
        <f t="shared" si="38"/>
        <v/>
      </c>
      <c r="H471" s="16"/>
      <c r="I471" s="16"/>
    </row>
    <row r="472" spans="1:9" ht="13.5" customHeight="1" x14ac:dyDescent="0.2">
      <c r="A472" s="38"/>
      <c r="B472" s="20" t="str">
        <f>IF(A472="","",VLOOKUP(A472,AAV!$B$3:$D$502,3,0))</f>
        <v/>
      </c>
      <c r="C472" s="16" t="str">
        <f t="shared" si="35"/>
        <v/>
      </c>
      <c r="D472" s="20" t="str">
        <f t="shared" si="39"/>
        <v/>
      </c>
      <c r="E472" s="16" t="str">
        <f t="shared" si="36"/>
        <v/>
      </c>
      <c r="F472" s="16" t="str">
        <f t="shared" si="37"/>
        <v/>
      </c>
      <c r="G472" s="16" t="str">
        <f t="shared" si="38"/>
        <v/>
      </c>
      <c r="H472" s="16"/>
      <c r="I472" s="16"/>
    </row>
    <row r="473" spans="1:9" ht="13.5" customHeight="1" x14ac:dyDescent="0.2">
      <c r="A473" s="38"/>
      <c r="B473" s="20" t="str">
        <f>IF(A473="","",VLOOKUP(A473,AAV!$B$3:$D$502,3,0))</f>
        <v/>
      </c>
      <c r="C473" s="16" t="str">
        <f t="shared" si="35"/>
        <v/>
      </c>
      <c r="D473" s="20" t="str">
        <f t="shared" si="39"/>
        <v/>
      </c>
      <c r="E473" s="16" t="str">
        <f t="shared" si="36"/>
        <v/>
      </c>
      <c r="F473" s="16" t="str">
        <f t="shared" si="37"/>
        <v/>
      </c>
      <c r="G473" s="16" t="str">
        <f t="shared" si="38"/>
        <v/>
      </c>
      <c r="H473" s="16"/>
      <c r="I473" s="16"/>
    </row>
    <row r="474" spans="1:9" ht="13.5" customHeight="1" x14ac:dyDescent="0.2">
      <c r="A474" s="38"/>
      <c r="B474" s="20" t="str">
        <f>IF(A474="","",VLOOKUP(A474,AAV!$B$3:$D$502,3,0))</f>
        <v/>
      </c>
      <c r="C474" s="16" t="str">
        <f t="shared" si="35"/>
        <v/>
      </c>
      <c r="D474" s="20" t="str">
        <f t="shared" si="39"/>
        <v/>
      </c>
      <c r="E474" s="16" t="str">
        <f t="shared" si="36"/>
        <v/>
      </c>
      <c r="F474" s="16" t="str">
        <f t="shared" si="37"/>
        <v/>
      </c>
      <c r="G474" s="16" t="str">
        <f t="shared" si="38"/>
        <v/>
      </c>
      <c r="H474" s="16"/>
      <c r="I474" s="16"/>
    </row>
    <row r="475" spans="1:9" ht="13.5" customHeight="1" x14ac:dyDescent="0.2">
      <c r="A475" s="38"/>
      <c r="B475" s="20" t="str">
        <f>IF(A475="","",VLOOKUP(A475,AAV!$B$3:$D$502,3,0))</f>
        <v/>
      </c>
      <c r="C475" s="16" t="str">
        <f t="shared" si="35"/>
        <v/>
      </c>
      <c r="D475" s="20" t="str">
        <f t="shared" si="39"/>
        <v/>
      </c>
      <c r="E475" s="16" t="str">
        <f t="shared" si="36"/>
        <v/>
      </c>
      <c r="F475" s="16" t="str">
        <f t="shared" si="37"/>
        <v/>
      </c>
      <c r="G475" s="16" t="str">
        <f t="shared" si="38"/>
        <v/>
      </c>
      <c r="H475" s="16"/>
      <c r="I475" s="16"/>
    </row>
    <row r="476" spans="1:9" ht="13.5" customHeight="1" x14ac:dyDescent="0.2">
      <c r="A476" s="38"/>
      <c r="B476" s="20" t="str">
        <f>IF(A476="","",VLOOKUP(A476,AAV!$B$3:$D$502,3,0))</f>
        <v/>
      </c>
      <c r="C476" s="16" t="str">
        <f t="shared" si="35"/>
        <v/>
      </c>
      <c r="D476" s="20" t="str">
        <f t="shared" si="39"/>
        <v/>
      </c>
      <c r="E476" s="16" t="str">
        <f t="shared" si="36"/>
        <v/>
      </c>
      <c r="F476" s="16" t="str">
        <f t="shared" si="37"/>
        <v/>
      </c>
      <c r="G476" s="16" t="str">
        <f t="shared" si="38"/>
        <v/>
      </c>
      <c r="H476" s="16"/>
      <c r="I476" s="16"/>
    </row>
    <row r="477" spans="1:9" ht="13.5" customHeight="1" x14ac:dyDescent="0.2">
      <c r="A477" s="38"/>
      <c r="B477" s="20" t="str">
        <f>IF(A477="","",VLOOKUP(A477,AAV!$B$3:$D$502,3,0))</f>
        <v/>
      </c>
      <c r="C477" s="16" t="str">
        <f t="shared" si="35"/>
        <v/>
      </c>
      <c r="D477" s="20" t="str">
        <f t="shared" si="39"/>
        <v/>
      </c>
      <c r="E477" s="16" t="str">
        <f t="shared" si="36"/>
        <v/>
      </c>
      <c r="F477" s="16" t="str">
        <f t="shared" si="37"/>
        <v/>
      </c>
      <c r="G477" s="16" t="str">
        <f t="shared" si="38"/>
        <v/>
      </c>
      <c r="H477" s="16"/>
      <c r="I477" s="16"/>
    </row>
    <row r="478" spans="1:9" ht="13.5" customHeight="1" x14ac:dyDescent="0.2">
      <c r="A478" s="38"/>
      <c r="B478" s="20" t="str">
        <f>IF(A478="","",VLOOKUP(A478,AAV!$B$3:$D$502,3,0))</f>
        <v/>
      </c>
      <c r="C478" s="16" t="str">
        <f t="shared" si="35"/>
        <v/>
      </c>
      <c r="D478" s="20" t="str">
        <f t="shared" si="39"/>
        <v/>
      </c>
      <c r="E478" s="16" t="str">
        <f t="shared" si="36"/>
        <v/>
      </c>
      <c r="F478" s="16" t="str">
        <f t="shared" si="37"/>
        <v/>
      </c>
      <c r="G478" s="16" t="str">
        <f t="shared" si="38"/>
        <v/>
      </c>
      <c r="H478" s="16"/>
      <c r="I478" s="16"/>
    </row>
    <row r="479" spans="1:9" ht="13.5" customHeight="1" x14ac:dyDescent="0.2">
      <c r="A479" s="38"/>
      <c r="B479" s="20" t="str">
        <f>IF(A479="","",VLOOKUP(A479,AAV!$B$3:$D$502,3,0))</f>
        <v/>
      </c>
      <c r="C479" s="16" t="str">
        <f t="shared" si="35"/>
        <v/>
      </c>
      <c r="D479" s="20" t="str">
        <f t="shared" si="39"/>
        <v/>
      </c>
      <c r="E479" s="16" t="str">
        <f t="shared" si="36"/>
        <v/>
      </c>
      <c r="F479" s="16" t="str">
        <f t="shared" si="37"/>
        <v/>
      </c>
      <c r="G479" s="16" t="str">
        <f t="shared" si="38"/>
        <v/>
      </c>
      <c r="H479" s="16"/>
      <c r="I479" s="16"/>
    </row>
    <row r="480" spans="1:9" ht="13.5" customHeight="1" x14ac:dyDescent="0.2">
      <c r="A480" s="38"/>
      <c r="B480" s="20" t="str">
        <f>IF(A480="","",VLOOKUP(A480,AAV!$B$3:$D$502,3,0))</f>
        <v/>
      </c>
      <c r="C480" s="16" t="str">
        <f t="shared" si="35"/>
        <v/>
      </c>
      <c r="D480" s="20" t="str">
        <f t="shared" si="39"/>
        <v/>
      </c>
      <c r="E480" s="16" t="str">
        <f t="shared" si="36"/>
        <v/>
      </c>
      <c r="F480" s="16" t="str">
        <f t="shared" si="37"/>
        <v/>
      </c>
      <c r="G480" s="16" t="str">
        <f t="shared" si="38"/>
        <v/>
      </c>
      <c r="H480" s="16"/>
      <c r="I480" s="16"/>
    </row>
    <row r="481" spans="1:9" ht="13.5" customHeight="1" x14ac:dyDescent="0.2">
      <c r="A481" s="38"/>
      <c r="B481" s="20" t="str">
        <f>IF(A481="","",VLOOKUP(A481,AAV!$B$3:$D$502,3,0))</f>
        <v/>
      </c>
      <c r="C481" s="16" t="str">
        <f t="shared" si="35"/>
        <v/>
      </c>
      <c r="D481" s="20" t="str">
        <f t="shared" si="39"/>
        <v/>
      </c>
      <c r="E481" s="16" t="str">
        <f t="shared" si="36"/>
        <v/>
      </c>
      <c r="F481" s="16" t="str">
        <f t="shared" si="37"/>
        <v/>
      </c>
      <c r="G481" s="16" t="str">
        <f t="shared" si="38"/>
        <v/>
      </c>
      <c r="H481" s="16"/>
      <c r="I481" s="16"/>
    </row>
    <row r="482" spans="1:9" ht="13.5" customHeight="1" x14ac:dyDescent="0.2">
      <c r="A482" s="38"/>
      <c r="B482" s="20" t="str">
        <f>IF(A482="","",VLOOKUP(A482,AAV!$B$3:$D$502,3,0))</f>
        <v/>
      </c>
      <c r="C482" s="16" t="str">
        <f t="shared" si="35"/>
        <v/>
      </c>
      <c r="D482" s="20" t="str">
        <f t="shared" si="39"/>
        <v/>
      </c>
      <c r="E482" s="16" t="str">
        <f t="shared" si="36"/>
        <v/>
      </c>
      <c r="F482" s="16" t="str">
        <f t="shared" si="37"/>
        <v/>
      </c>
      <c r="G482" s="16" t="str">
        <f t="shared" si="38"/>
        <v/>
      </c>
      <c r="H482" s="16"/>
      <c r="I482" s="16"/>
    </row>
    <row r="483" spans="1:9" ht="13.5" customHeight="1" x14ac:dyDescent="0.2">
      <c r="A483" s="38"/>
      <c r="B483" s="20" t="str">
        <f>IF(A483="","",VLOOKUP(A483,AAV!$B$3:$D$502,3,0))</f>
        <v/>
      </c>
      <c r="C483" s="16" t="str">
        <f t="shared" si="35"/>
        <v/>
      </c>
      <c r="D483" s="20" t="str">
        <f t="shared" si="39"/>
        <v/>
      </c>
      <c r="E483" s="16" t="str">
        <f t="shared" si="36"/>
        <v/>
      </c>
      <c r="F483" s="16" t="str">
        <f t="shared" si="37"/>
        <v/>
      </c>
      <c r="G483" s="16" t="str">
        <f t="shared" si="38"/>
        <v/>
      </c>
      <c r="H483" s="16"/>
      <c r="I483" s="16"/>
    </row>
    <row r="484" spans="1:9" ht="13.5" customHeight="1" x14ac:dyDescent="0.2">
      <c r="A484" s="38"/>
      <c r="B484" s="20" t="str">
        <f>IF(A484="","",VLOOKUP(A484,AAV!$B$3:$D$502,3,0))</f>
        <v/>
      </c>
      <c r="C484" s="16" t="str">
        <f t="shared" si="35"/>
        <v/>
      </c>
      <c r="D484" s="20" t="str">
        <f t="shared" si="39"/>
        <v/>
      </c>
      <c r="E484" s="16" t="str">
        <f t="shared" si="36"/>
        <v/>
      </c>
      <c r="F484" s="16" t="str">
        <f t="shared" si="37"/>
        <v/>
      </c>
      <c r="G484" s="16" t="str">
        <f t="shared" si="38"/>
        <v/>
      </c>
      <c r="H484" s="16"/>
      <c r="I484" s="16"/>
    </row>
    <row r="485" spans="1:9" ht="13.5" customHeight="1" x14ac:dyDescent="0.2">
      <c r="A485" s="38"/>
      <c r="B485" s="20" t="str">
        <f>IF(A485="","",VLOOKUP(A485,AAV!$B$3:$D$502,3,0))</f>
        <v/>
      </c>
      <c r="C485" s="16" t="str">
        <f t="shared" si="35"/>
        <v/>
      </c>
      <c r="D485" s="20" t="str">
        <f t="shared" si="39"/>
        <v/>
      </c>
      <c r="E485" s="16" t="str">
        <f t="shared" si="36"/>
        <v/>
      </c>
      <c r="F485" s="16" t="str">
        <f t="shared" si="37"/>
        <v/>
      </c>
      <c r="G485" s="16" t="str">
        <f t="shared" si="38"/>
        <v/>
      </c>
      <c r="H485" s="16"/>
      <c r="I485" s="16"/>
    </row>
    <row r="486" spans="1:9" ht="13.5" customHeight="1" x14ac:dyDescent="0.2">
      <c r="A486" s="38"/>
      <c r="B486" s="20" t="str">
        <f>IF(A486="","",VLOOKUP(A486,AAV!$B$3:$D$502,3,0))</f>
        <v/>
      </c>
      <c r="C486" s="16" t="str">
        <f t="shared" si="35"/>
        <v/>
      </c>
      <c r="D486" s="20" t="str">
        <f t="shared" si="39"/>
        <v/>
      </c>
      <c r="E486" s="16" t="str">
        <f t="shared" si="36"/>
        <v/>
      </c>
      <c r="F486" s="16" t="str">
        <f t="shared" si="37"/>
        <v/>
      </c>
      <c r="G486" s="16" t="str">
        <f t="shared" si="38"/>
        <v/>
      </c>
      <c r="H486" s="16"/>
      <c r="I486" s="16"/>
    </row>
    <row r="487" spans="1:9" ht="13.5" customHeight="1" x14ac:dyDescent="0.2">
      <c r="A487" s="38"/>
      <c r="B487" s="20" t="str">
        <f>IF(A487="","",VLOOKUP(A487,AAV!$B$3:$D$502,3,0))</f>
        <v/>
      </c>
      <c r="C487" s="16" t="str">
        <f t="shared" si="35"/>
        <v/>
      </c>
      <c r="D487" s="20" t="str">
        <f t="shared" si="39"/>
        <v/>
      </c>
      <c r="E487" s="16" t="str">
        <f t="shared" si="36"/>
        <v/>
      </c>
      <c r="F487" s="16" t="str">
        <f t="shared" si="37"/>
        <v/>
      </c>
      <c r="G487" s="16" t="str">
        <f t="shared" si="38"/>
        <v/>
      </c>
      <c r="H487" s="16"/>
      <c r="I487" s="16"/>
    </row>
    <row r="488" spans="1:9" ht="13.5" customHeight="1" x14ac:dyDescent="0.2">
      <c r="A488" s="38"/>
      <c r="B488" s="20" t="str">
        <f>IF(A488="","",VLOOKUP(A488,AAV!$B$3:$D$502,3,0))</f>
        <v/>
      </c>
      <c r="C488" s="16" t="str">
        <f t="shared" si="35"/>
        <v/>
      </c>
      <c r="D488" s="20" t="str">
        <f t="shared" si="39"/>
        <v/>
      </c>
      <c r="E488" s="16" t="str">
        <f t="shared" si="36"/>
        <v/>
      </c>
      <c r="F488" s="16" t="str">
        <f t="shared" si="37"/>
        <v/>
      </c>
      <c r="G488" s="16" t="str">
        <f t="shared" si="38"/>
        <v/>
      </c>
      <c r="H488" s="16"/>
      <c r="I488" s="16"/>
    </row>
    <row r="489" spans="1:9" ht="13.5" customHeight="1" x14ac:dyDescent="0.2">
      <c r="A489" s="38"/>
      <c r="B489" s="20" t="str">
        <f>IF(A489="","",VLOOKUP(A489,AAV!$B$3:$D$502,3,0))</f>
        <v/>
      </c>
      <c r="C489" s="16" t="str">
        <f t="shared" si="35"/>
        <v/>
      </c>
      <c r="D489" s="20" t="str">
        <f t="shared" si="39"/>
        <v/>
      </c>
      <c r="E489" s="16" t="str">
        <f t="shared" si="36"/>
        <v/>
      </c>
      <c r="F489" s="16" t="str">
        <f t="shared" si="37"/>
        <v/>
      </c>
      <c r="G489" s="16" t="str">
        <f t="shared" si="38"/>
        <v/>
      </c>
      <c r="H489" s="16"/>
      <c r="I489" s="16"/>
    </row>
    <row r="490" spans="1:9" ht="13.5" customHeight="1" x14ac:dyDescent="0.2">
      <c r="A490" s="38"/>
      <c r="B490" s="20" t="str">
        <f>IF(A490="","",VLOOKUP(A490,AAV!$B$3:$D$502,3,0))</f>
        <v/>
      </c>
      <c r="C490" s="16" t="str">
        <f t="shared" si="35"/>
        <v/>
      </c>
      <c r="D490" s="20" t="str">
        <f t="shared" si="39"/>
        <v/>
      </c>
      <c r="E490" s="16" t="str">
        <f t="shared" si="36"/>
        <v/>
      </c>
      <c r="F490" s="16" t="str">
        <f t="shared" si="37"/>
        <v/>
      </c>
      <c r="G490" s="16" t="str">
        <f t="shared" si="38"/>
        <v/>
      </c>
      <c r="H490" s="16"/>
      <c r="I490" s="16"/>
    </row>
    <row r="491" spans="1:9" ht="13.5" customHeight="1" x14ac:dyDescent="0.2">
      <c r="A491" s="38"/>
      <c r="B491" s="20" t="str">
        <f>IF(A491="","",VLOOKUP(A491,AAV!$B$3:$D$502,3,0))</f>
        <v/>
      </c>
      <c r="C491" s="16" t="str">
        <f t="shared" si="35"/>
        <v/>
      </c>
      <c r="D491" s="20" t="str">
        <f t="shared" si="39"/>
        <v/>
      </c>
      <c r="E491" s="16" t="str">
        <f t="shared" si="36"/>
        <v/>
      </c>
      <c r="F491" s="16" t="str">
        <f t="shared" si="37"/>
        <v/>
      </c>
      <c r="G491" s="16" t="str">
        <f t="shared" si="38"/>
        <v/>
      </c>
      <c r="H491" s="16"/>
      <c r="I491" s="16"/>
    </row>
    <row r="492" spans="1:9" ht="13.5" customHeight="1" x14ac:dyDescent="0.2">
      <c r="A492" s="38"/>
      <c r="B492" s="20" t="str">
        <f>IF(A492="","",VLOOKUP(A492,AAV!$B$3:$D$502,3,0))</f>
        <v/>
      </c>
      <c r="C492" s="16" t="str">
        <f t="shared" si="35"/>
        <v/>
      </c>
      <c r="D492" s="20" t="str">
        <f t="shared" si="39"/>
        <v/>
      </c>
      <c r="E492" s="16" t="str">
        <f t="shared" si="36"/>
        <v/>
      </c>
      <c r="F492" s="16" t="str">
        <f t="shared" si="37"/>
        <v/>
      </c>
      <c r="G492" s="16" t="str">
        <f t="shared" si="38"/>
        <v/>
      </c>
      <c r="H492" s="16"/>
      <c r="I492" s="16"/>
    </row>
    <row r="493" spans="1:9" ht="13.5" customHeight="1" x14ac:dyDescent="0.2">
      <c r="A493" s="38"/>
      <c r="B493" s="20" t="str">
        <f>IF(A493="","",VLOOKUP(A493,AAV!$B$3:$D$502,3,0))</f>
        <v/>
      </c>
      <c r="C493" s="16" t="str">
        <f t="shared" si="35"/>
        <v/>
      </c>
      <c r="D493" s="20" t="str">
        <f t="shared" si="39"/>
        <v/>
      </c>
      <c r="E493" s="16" t="str">
        <f t="shared" si="36"/>
        <v/>
      </c>
      <c r="F493" s="16" t="str">
        <f t="shared" si="37"/>
        <v/>
      </c>
      <c r="G493" s="16" t="str">
        <f t="shared" si="38"/>
        <v/>
      </c>
      <c r="H493" s="16"/>
      <c r="I493" s="16"/>
    </row>
    <row r="494" spans="1:9" ht="13.5" customHeight="1" x14ac:dyDescent="0.2">
      <c r="A494" s="38"/>
      <c r="B494" s="20" t="str">
        <f>IF(A494="","",VLOOKUP(A494,AAV!$B$3:$D$502,3,0))</f>
        <v/>
      </c>
      <c r="C494" s="16" t="str">
        <f t="shared" si="35"/>
        <v/>
      </c>
      <c r="D494" s="20" t="str">
        <f t="shared" si="39"/>
        <v/>
      </c>
      <c r="E494" s="16" t="str">
        <f t="shared" si="36"/>
        <v/>
      </c>
      <c r="F494" s="16" t="str">
        <f t="shared" si="37"/>
        <v/>
      </c>
      <c r="G494" s="16" t="str">
        <f t="shared" si="38"/>
        <v/>
      </c>
      <c r="H494" s="16"/>
      <c r="I494" s="16"/>
    </row>
    <row r="495" spans="1:9" ht="13.5" customHeight="1" x14ac:dyDescent="0.2">
      <c r="A495" s="38"/>
      <c r="B495" s="20" t="str">
        <f>IF(A495="","",VLOOKUP(A495,AAV!$B$3:$D$502,3,0))</f>
        <v/>
      </c>
      <c r="C495" s="16" t="str">
        <f t="shared" si="35"/>
        <v/>
      </c>
      <c r="D495" s="20" t="str">
        <f t="shared" si="39"/>
        <v/>
      </c>
      <c r="E495" s="16" t="str">
        <f t="shared" si="36"/>
        <v/>
      </c>
      <c r="F495" s="16" t="str">
        <f t="shared" si="37"/>
        <v/>
      </c>
      <c r="G495" s="16" t="str">
        <f t="shared" si="38"/>
        <v/>
      </c>
      <c r="H495" s="16"/>
      <c r="I495" s="16"/>
    </row>
    <row r="496" spans="1:9" ht="13.5" customHeight="1" x14ac:dyDescent="0.2">
      <c r="A496" s="38"/>
      <c r="B496" s="20" t="str">
        <f>IF(A496="","",VLOOKUP(A496,AAV!$B$3:$D$502,3,0))</f>
        <v/>
      </c>
      <c r="C496" s="16" t="str">
        <f t="shared" si="35"/>
        <v/>
      </c>
      <c r="D496" s="20" t="str">
        <f t="shared" si="39"/>
        <v/>
      </c>
      <c r="E496" s="16" t="str">
        <f t="shared" si="36"/>
        <v/>
      </c>
      <c r="F496" s="16" t="str">
        <f t="shared" si="37"/>
        <v/>
      </c>
      <c r="G496" s="16" t="str">
        <f t="shared" si="38"/>
        <v/>
      </c>
      <c r="H496" s="16"/>
      <c r="I496" s="16"/>
    </row>
    <row r="497" spans="1:9" ht="13.5" customHeight="1" x14ac:dyDescent="0.2">
      <c r="A497" s="38"/>
      <c r="B497" s="20" t="str">
        <f>IF(A497="","",VLOOKUP(A497,AAV!$B$3:$D$502,3,0))</f>
        <v/>
      </c>
      <c r="C497" s="16" t="str">
        <f t="shared" si="35"/>
        <v/>
      </c>
      <c r="D497" s="20" t="str">
        <f t="shared" si="39"/>
        <v/>
      </c>
      <c r="E497" s="16" t="str">
        <f t="shared" si="36"/>
        <v/>
      </c>
      <c r="F497" s="16" t="str">
        <f t="shared" si="37"/>
        <v/>
      </c>
      <c r="G497" s="16" t="str">
        <f t="shared" si="38"/>
        <v/>
      </c>
      <c r="H497" s="16"/>
      <c r="I497" s="16"/>
    </row>
    <row r="498" spans="1:9" ht="13.5" customHeight="1" x14ac:dyDescent="0.2">
      <c r="A498" s="38"/>
      <c r="B498" s="20" t="str">
        <f>IF(A498="","",VLOOKUP(A498,AAV!$B$3:$D$502,3,0))</f>
        <v/>
      </c>
      <c r="C498" s="16" t="str">
        <f t="shared" si="35"/>
        <v/>
      </c>
      <c r="D498" s="20" t="str">
        <f t="shared" si="39"/>
        <v/>
      </c>
      <c r="E498" s="16" t="str">
        <f t="shared" si="36"/>
        <v/>
      </c>
      <c r="F498" s="16" t="str">
        <f t="shared" si="37"/>
        <v/>
      </c>
      <c r="G498" s="16" t="str">
        <f t="shared" si="38"/>
        <v/>
      </c>
      <c r="H498" s="16"/>
      <c r="I498" s="16"/>
    </row>
    <row r="499" spans="1:9" ht="13.5" customHeight="1" x14ac:dyDescent="0.2">
      <c r="A499" s="38"/>
      <c r="B499" s="20" t="str">
        <f>IF(A499="","",VLOOKUP(A499,AAV!$B$3:$D$502,3,0))</f>
        <v/>
      </c>
      <c r="C499" s="16" t="str">
        <f t="shared" si="35"/>
        <v/>
      </c>
      <c r="D499" s="20" t="str">
        <f t="shared" si="39"/>
        <v/>
      </c>
      <c r="E499" s="16" t="str">
        <f t="shared" si="36"/>
        <v/>
      </c>
      <c r="F499" s="16" t="str">
        <f t="shared" si="37"/>
        <v/>
      </c>
      <c r="G499" s="16" t="str">
        <f t="shared" si="38"/>
        <v/>
      </c>
      <c r="H499" s="16"/>
      <c r="I499" s="16"/>
    </row>
    <row r="500" spans="1:9" ht="13.5" customHeight="1" x14ac:dyDescent="0.2">
      <c r="A500" s="38"/>
      <c r="B500" s="20" t="str">
        <f>IF(A500="","",VLOOKUP(A500,AAV!$B$3:$D$502,3,0))</f>
        <v/>
      </c>
      <c r="C500" s="16" t="str">
        <f t="shared" si="35"/>
        <v/>
      </c>
      <c r="D500" s="20" t="str">
        <f t="shared" si="39"/>
        <v/>
      </c>
      <c r="E500" s="16" t="str">
        <f t="shared" si="36"/>
        <v/>
      </c>
      <c r="F500" s="16" t="str">
        <f t="shared" si="37"/>
        <v/>
      </c>
      <c r="G500" s="16" t="str">
        <f t="shared" si="38"/>
        <v/>
      </c>
      <c r="H500" s="16"/>
      <c r="I500" s="16"/>
    </row>
    <row r="501" spans="1:9" ht="13.5" customHeight="1" x14ac:dyDescent="0.2">
      <c r="A501" s="38"/>
      <c r="B501" s="20" t="str">
        <f>IF(A501="","",VLOOKUP(A501,AAV!$B$3:$D$502,3,0))</f>
        <v/>
      </c>
      <c r="C501" s="16" t="str">
        <f t="shared" si="35"/>
        <v/>
      </c>
      <c r="D501" s="20" t="str">
        <f t="shared" si="39"/>
        <v/>
      </c>
      <c r="E501" s="16" t="str">
        <f t="shared" si="36"/>
        <v/>
      </c>
      <c r="F501" s="16" t="str">
        <f t="shared" si="37"/>
        <v/>
      </c>
      <c r="G501" s="16" t="str">
        <f t="shared" si="38"/>
        <v/>
      </c>
      <c r="H501" s="16"/>
      <c r="I501" s="16"/>
    </row>
    <row r="502" spans="1:9" ht="13.5" hidden="1" customHeight="1" x14ac:dyDescent="0.2">
      <c r="A502" s="1"/>
      <c r="D502" s="1"/>
    </row>
    <row r="503" spans="1:9" ht="13.5" hidden="1" customHeight="1" x14ac:dyDescent="0.2">
      <c r="A503" s="1"/>
      <c r="D503" s="1"/>
    </row>
    <row r="504" spans="1:9" ht="13.5" hidden="1" customHeight="1" x14ac:dyDescent="0.2">
      <c r="A504" s="1"/>
      <c r="D504" s="1"/>
    </row>
    <row r="505" spans="1:9" ht="13.5" hidden="1" customHeight="1" x14ac:dyDescent="0.2">
      <c r="A505" s="1"/>
      <c r="D505" s="1"/>
    </row>
    <row r="506" spans="1:9" ht="13.5" hidden="1" customHeight="1" x14ac:dyDescent="0.2">
      <c r="A506" s="1"/>
      <c r="D506" s="1"/>
    </row>
    <row r="507" spans="1:9" ht="13.5" hidden="1" customHeight="1" x14ac:dyDescent="0.2">
      <c r="A507" s="1"/>
      <c r="D507" s="1"/>
    </row>
    <row r="508" spans="1:9" ht="13.5" hidden="1" customHeight="1" x14ac:dyDescent="0.2">
      <c r="A508" s="1"/>
      <c r="D508" s="1"/>
    </row>
    <row r="509" spans="1:9" ht="13.5" hidden="1" customHeight="1" x14ac:dyDescent="0.2">
      <c r="A509" s="1"/>
      <c r="D509" s="1"/>
    </row>
    <row r="510" spans="1:9" ht="13.5" hidden="1" customHeight="1" x14ac:dyDescent="0.2">
      <c r="A510" s="1"/>
      <c r="D510" s="1"/>
    </row>
    <row r="511" spans="1:9" ht="13.5" hidden="1" customHeight="1" x14ac:dyDescent="0.2">
      <c r="A511" s="1"/>
      <c r="D511" s="1"/>
    </row>
    <row r="512" spans="1:9" ht="13.5" hidden="1" customHeight="1" x14ac:dyDescent="0.2">
      <c r="A512" s="1"/>
      <c r="D512" s="1"/>
    </row>
    <row r="513" spans="1:4" ht="13.5" hidden="1" customHeight="1" x14ac:dyDescent="0.2">
      <c r="A513" s="1"/>
      <c r="D513" s="1"/>
    </row>
    <row r="514" spans="1:4" ht="13.5" hidden="1" customHeight="1" x14ac:dyDescent="0.2">
      <c r="A514" s="1"/>
      <c r="D514" s="1"/>
    </row>
    <row r="515" spans="1:4" ht="13.5" hidden="1" customHeight="1" x14ac:dyDescent="0.2">
      <c r="A515" s="1"/>
      <c r="D515" s="1"/>
    </row>
    <row r="516" spans="1:4" ht="13.5" hidden="1" customHeight="1" x14ac:dyDescent="0.2">
      <c r="A516" s="1"/>
      <c r="D516" s="1"/>
    </row>
    <row r="517" spans="1:4" ht="13.5" hidden="1" customHeight="1" x14ac:dyDescent="0.2">
      <c r="A517" s="1"/>
      <c r="D517" s="1"/>
    </row>
    <row r="518" spans="1:4" ht="13.5" hidden="1" customHeight="1" x14ac:dyDescent="0.2">
      <c r="A518" s="1"/>
      <c r="D518" s="1"/>
    </row>
    <row r="519" spans="1:4" ht="13.5" hidden="1" customHeight="1" x14ac:dyDescent="0.2">
      <c r="A519" s="1"/>
      <c r="D519" s="1"/>
    </row>
    <row r="520" spans="1:4" ht="13.5" hidden="1" customHeight="1" x14ac:dyDescent="0.2">
      <c r="A520" s="1"/>
      <c r="D520" s="1"/>
    </row>
    <row r="521" spans="1:4" ht="13.5" hidden="1" customHeight="1" x14ac:dyDescent="0.2">
      <c r="A521" s="1"/>
      <c r="D521" s="1"/>
    </row>
    <row r="522" spans="1:4" ht="13.5" hidden="1" customHeight="1" x14ac:dyDescent="0.2">
      <c r="A522" s="1"/>
      <c r="D522" s="1"/>
    </row>
    <row r="523" spans="1:4" ht="13.5" hidden="1" customHeight="1" x14ac:dyDescent="0.2">
      <c r="A523" s="1"/>
      <c r="D523" s="1"/>
    </row>
    <row r="524" spans="1:4" ht="13.5" hidden="1" customHeight="1" x14ac:dyDescent="0.2">
      <c r="A524" s="1"/>
      <c r="D524" s="1"/>
    </row>
    <row r="525" spans="1:4" ht="13.5" hidden="1" customHeight="1" x14ac:dyDescent="0.2">
      <c r="A525" s="1"/>
      <c r="D525" s="1"/>
    </row>
    <row r="526" spans="1:4" ht="13.5" hidden="1" customHeight="1" x14ac:dyDescent="0.2">
      <c r="A526" s="1"/>
      <c r="D526" s="1"/>
    </row>
    <row r="527" spans="1:4" ht="13.5" hidden="1" customHeight="1" x14ac:dyDescent="0.2">
      <c r="A527" s="1"/>
      <c r="D527" s="1"/>
    </row>
    <row r="528" spans="1:4" ht="13.5" hidden="1" customHeight="1" x14ac:dyDescent="0.2">
      <c r="A528" s="1"/>
      <c r="D528" s="1"/>
    </row>
    <row r="529" spans="1:4" ht="13.5" hidden="1" customHeight="1" x14ac:dyDescent="0.2">
      <c r="A529" s="1"/>
      <c r="D529" s="1"/>
    </row>
    <row r="530" spans="1:4" ht="13.5" hidden="1" customHeight="1" x14ac:dyDescent="0.2">
      <c r="A530" s="1"/>
      <c r="D530" s="1"/>
    </row>
    <row r="531" spans="1:4" ht="13.5" hidden="1" customHeight="1" x14ac:dyDescent="0.2">
      <c r="A531" s="1"/>
      <c r="D531" s="1"/>
    </row>
    <row r="532" spans="1:4" ht="13.5" hidden="1" customHeight="1" x14ac:dyDescent="0.2">
      <c r="A532" s="1"/>
      <c r="D532" s="1"/>
    </row>
    <row r="533" spans="1:4" ht="13.5" hidden="1" customHeight="1" x14ac:dyDescent="0.2">
      <c r="A533" s="1"/>
      <c r="D533" s="1"/>
    </row>
    <row r="534" spans="1:4" ht="13.5" hidden="1" customHeight="1" x14ac:dyDescent="0.2">
      <c r="A534" s="1"/>
      <c r="D534" s="1"/>
    </row>
    <row r="535" spans="1:4" ht="13.5" hidden="1" customHeight="1" x14ac:dyDescent="0.2">
      <c r="A535" s="1"/>
      <c r="D535" s="1"/>
    </row>
    <row r="536" spans="1:4" ht="13.5" hidden="1" customHeight="1" x14ac:dyDescent="0.2">
      <c r="A536" s="1"/>
      <c r="D536" s="1"/>
    </row>
    <row r="537" spans="1:4" ht="13.5" hidden="1" customHeight="1" x14ac:dyDescent="0.2">
      <c r="A537" s="1"/>
      <c r="D537" s="1"/>
    </row>
    <row r="538" spans="1:4" ht="13.5" hidden="1" customHeight="1" x14ac:dyDescent="0.2">
      <c r="A538" s="1"/>
      <c r="D538" s="1"/>
    </row>
    <row r="539" spans="1:4" ht="13.5" hidden="1" customHeight="1" x14ac:dyDescent="0.2">
      <c r="A539" s="1"/>
      <c r="D539" s="1"/>
    </row>
    <row r="540" spans="1:4" ht="13.5" hidden="1" customHeight="1" x14ac:dyDescent="0.2">
      <c r="A540" s="1"/>
      <c r="D540" s="1"/>
    </row>
    <row r="541" spans="1:4" ht="13.5" hidden="1" customHeight="1" x14ac:dyDescent="0.2">
      <c r="A541" s="1"/>
      <c r="D541" s="1"/>
    </row>
    <row r="542" spans="1:4" ht="13.5" hidden="1" customHeight="1" x14ac:dyDescent="0.2">
      <c r="A542" s="1"/>
      <c r="D542" s="1"/>
    </row>
    <row r="543" spans="1:4" ht="13.5" hidden="1" customHeight="1" x14ac:dyDescent="0.2">
      <c r="A543" s="1"/>
      <c r="D543" s="1"/>
    </row>
    <row r="544" spans="1:4" ht="13.5" hidden="1" customHeight="1" x14ac:dyDescent="0.2">
      <c r="A544" s="1"/>
      <c r="D544" s="1"/>
    </row>
    <row r="545" spans="1:4" ht="13.5" hidden="1" customHeight="1" x14ac:dyDescent="0.2">
      <c r="A545" s="1"/>
      <c r="D545" s="1"/>
    </row>
    <row r="546" spans="1:4" ht="13.5" hidden="1" customHeight="1" x14ac:dyDescent="0.2">
      <c r="A546" s="1"/>
      <c r="D546" s="1"/>
    </row>
    <row r="547" spans="1:4" ht="13.5" hidden="1" customHeight="1" x14ac:dyDescent="0.2">
      <c r="A547" s="1"/>
      <c r="D547" s="1"/>
    </row>
    <row r="548" spans="1:4" ht="13.5" hidden="1" customHeight="1" x14ac:dyDescent="0.2">
      <c r="A548" s="1"/>
      <c r="D548" s="1"/>
    </row>
    <row r="549" spans="1:4" ht="13.5" hidden="1" customHeight="1" x14ac:dyDescent="0.2">
      <c r="A549" s="1"/>
      <c r="D549" s="1"/>
    </row>
    <row r="550" spans="1:4" ht="13.5" hidden="1" customHeight="1" x14ac:dyDescent="0.2">
      <c r="A550" s="1"/>
      <c r="D550" s="1"/>
    </row>
    <row r="551" spans="1:4" ht="13.5" hidden="1" customHeight="1" x14ac:dyDescent="0.2">
      <c r="A551" s="1"/>
      <c r="D551" s="1"/>
    </row>
    <row r="552" spans="1:4" ht="13.5" hidden="1" customHeight="1" x14ac:dyDescent="0.2">
      <c r="A552" s="1"/>
      <c r="D552" s="1"/>
    </row>
    <row r="553" spans="1:4" ht="13.5" hidden="1" customHeight="1" x14ac:dyDescent="0.2">
      <c r="A553" s="1"/>
      <c r="D553" s="1"/>
    </row>
    <row r="554" spans="1:4" ht="13.5" hidden="1" customHeight="1" x14ac:dyDescent="0.2">
      <c r="A554" s="1"/>
      <c r="D554" s="1"/>
    </row>
    <row r="555" spans="1:4" ht="13.5" hidden="1" customHeight="1" x14ac:dyDescent="0.2">
      <c r="A555" s="1"/>
      <c r="D555" s="1"/>
    </row>
    <row r="556" spans="1:4" ht="13.5" hidden="1" customHeight="1" x14ac:dyDescent="0.2">
      <c r="A556" s="1"/>
      <c r="D556" s="1"/>
    </row>
    <row r="557" spans="1:4" ht="13.5" hidden="1" customHeight="1" x14ac:dyDescent="0.2">
      <c r="A557" s="1"/>
      <c r="D557" s="1"/>
    </row>
    <row r="558" spans="1:4" ht="13.5" hidden="1" customHeight="1" x14ac:dyDescent="0.2">
      <c r="A558" s="1"/>
      <c r="D558" s="1"/>
    </row>
    <row r="559" spans="1:4" ht="13.5" hidden="1" customHeight="1" x14ac:dyDescent="0.2">
      <c r="A559" s="1"/>
      <c r="D559" s="1"/>
    </row>
    <row r="560" spans="1:4" ht="13.5" hidden="1" customHeight="1" x14ac:dyDescent="0.2">
      <c r="A560" s="1"/>
      <c r="D560" s="1"/>
    </row>
    <row r="561" spans="1:4" ht="13.5" hidden="1" customHeight="1" x14ac:dyDescent="0.2">
      <c r="A561" s="1"/>
      <c r="D561" s="1"/>
    </row>
    <row r="562" spans="1:4" ht="13.5" hidden="1" customHeight="1" x14ac:dyDescent="0.2">
      <c r="A562" s="1"/>
      <c r="D562" s="1"/>
    </row>
    <row r="563" spans="1:4" ht="13.5" hidden="1" customHeight="1" x14ac:dyDescent="0.2">
      <c r="A563" s="1"/>
      <c r="D563" s="1"/>
    </row>
    <row r="564" spans="1:4" ht="13.5" hidden="1" customHeight="1" x14ac:dyDescent="0.2">
      <c r="A564" s="1"/>
      <c r="D564" s="1"/>
    </row>
    <row r="565" spans="1:4" ht="13.5" hidden="1" customHeight="1" x14ac:dyDescent="0.2">
      <c r="A565" s="1"/>
      <c r="D565" s="1"/>
    </row>
    <row r="566" spans="1:4" ht="13.5" hidden="1" customHeight="1" x14ac:dyDescent="0.2">
      <c r="A566" s="1"/>
      <c r="D566" s="1"/>
    </row>
    <row r="567" spans="1:4" ht="13.5" hidden="1" customHeight="1" x14ac:dyDescent="0.2">
      <c r="A567" s="1"/>
      <c r="D567" s="1"/>
    </row>
    <row r="568" spans="1:4" ht="13.5" hidden="1" customHeight="1" x14ac:dyDescent="0.2">
      <c r="A568" s="1"/>
      <c r="D568" s="1"/>
    </row>
    <row r="569" spans="1:4" ht="13.5" hidden="1" customHeight="1" x14ac:dyDescent="0.2">
      <c r="A569" s="1"/>
      <c r="D569" s="1"/>
    </row>
    <row r="570" spans="1:4" ht="13.5" hidden="1" customHeight="1" x14ac:dyDescent="0.2">
      <c r="A570" s="1"/>
      <c r="D570" s="1"/>
    </row>
    <row r="571" spans="1:4" ht="13.5" hidden="1" customHeight="1" x14ac:dyDescent="0.2">
      <c r="A571" s="1"/>
      <c r="D571" s="1"/>
    </row>
    <row r="572" spans="1:4" ht="13.5" hidden="1" customHeight="1" x14ac:dyDescent="0.2">
      <c r="A572" s="1"/>
      <c r="D572" s="1"/>
    </row>
    <row r="573" spans="1:4" ht="13.5" hidden="1" customHeight="1" x14ac:dyDescent="0.2">
      <c r="A573" s="1"/>
      <c r="D573" s="1"/>
    </row>
    <row r="574" spans="1:4" ht="13.5" hidden="1" customHeight="1" x14ac:dyDescent="0.2">
      <c r="A574" s="1"/>
      <c r="D574" s="1"/>
    </row>
    <row r="575" spans="1:4" ht="13.5" hidden="1" customHeight="1" x14ac:dyDescent="0.2">
      <c r="A575" s="1"/>
      <c r="D575" s="1"/>
    </row>
    <row r="576" spans="1:4" ht="13.5" hidden="1" customHeight="1" x14ac:dyDescent="0.2">
      <c r="A576" s="1"/>
      <c r="D576" s="1"/>
    </row>
    <row r="577" spans="1:4" ht="13.5" hidden="1" customHeight="1" x14ac:dyDescent="0.2">
      <c r="A577" s="1"/>
      <c r="D577" s="1"/>
    </row>
    <row r="578" spans="1:4" ht="13.5" hidden="1" customHeight="1" x14ac:dyDescent="0.2">
      <c r="A578" s="1"/>
      <c r="D578" s="1"/>
    </row>
    <row r="579" spans="1:4" ht="13.5" hidden="1" customHeight="1" x14ac:dyDescent="0.2">
      <c r="A579" s="1"/>
      <c r="D579" s="1"/>
    </row>
    <row r="580" spans="1:4" ht="13.5" hidden="1" customHeight="1" x14ac:dyDescent="0.2">
      <c r="A580" s="1"/>
      <c r="D580" s="1"/>
    </row>
    <row r="581" spans="1:4" ht="13.5" hidden="1" customHeight="1" x14ac:dyDescent="0.2">
      <c r="A581" s="1"/>
      <c r="D581" s="1"/>
    </row>
    <row r="582" spans="1:4" ht="13.5" hidden="1" customHeight="1" x14ac:dyDescent="0.2">
      <c r="A582" s="1"/>
      <c r="D582" s="1"/>
    </row>
    <row r="583" spans="1:4" ht="13.5" hidden="1" customHeight="1" x14ac:dyDescent="0.2">
      <c r="A583" s="1"/>
      <c r="D583" s="1"/>
    </row>
    <row r="584" spans="1:4" ht="13.5" hidden="1" customHeight="1" x14ac:dyDescent="0.2">
      <c r="A584" s="1"/>
      <c r="D584" s="1"/>
    </row>
    <row r="585" spans="1:4" ht="13.5" hidden="1" customHeight="1" x14ac:dyDescent="0.2">
      <c r="A585" s="1"/>
      <c r="D585" s="1"/>
    </row>
    <row r="586" spans="1:4" ht="13.5" hidden="1" customHeight="1" x14ac:dyDescent="0.2">
      <c r="A586" s="1"/>
      <c r="D586" s="1"/>
    </row>
    <row r="587" spans="1:4" ht="13.5" hidden="1" customHeight="1" x14ac:dyDescent="0.2">
      <c r="A587" s="1"/>
      <c r="D587" s="1"/>
    </row>
    <row r="588" spans="1:4" ht="13.5" hidden="1" customHeight="1" x14ac:dyDescent="0.2">
      <c r="A588" s="1"/>
      <c r="D588" s="1"/>
    </row>
    <row r="589" spans="1:4" ht="13.5" hidden="1" customHeight="1" x14ac:dyDescent="0.2">
      <c r="A589" s="1"/>
      <c r="D589" s="1"/>
    </row>
    <row r="590" spans="1:4" ht="13.5" hidden="1" customHeight="1" x14ac:dyDescent="0.2">
      <c r="A590" s="1"/>
      <c r="D590" s="1"/>
    </row>
    <row r="591" spans="1:4" ht="13.5" hidden="1" customHeight="1" x14ac:dyDescent="0.2">
      <c r="A591" s="1"/>
      <c r="D591" s="1"/>
    </row>
    <row r="592" spans="1:4" ht="13.5" hidden="1" customHeight="1" x14ac:dyDescent="0.2">
      <c r="A592" s="1"/>
      <c r="D592" s="1"/>
    </row>
    <row r="593" spans="1:4" ht="13.5" hidden="1" customHeight="1" x14ac:dyDescent="0.2">
      <c r="A593" s="1"/>
      <c r="D593" s="1"/>
    </row>
    <row r="594" spans="1:4" ht="13.5" hidden="1" customHeight="1" x14ac:dyDescent="0.2">
      <c r="A594" s="1"/>
      <c r="D594" s="1"/>
    </row>
    <row r="595" spans="1:4" ht="13.5" hidden="1" customHeight="1" x14ac:dyDescent="0.2">
      <c r="A595" s="1"/>
      <c r="D595" s="1"/>
    </row>
    <row r="596" spans="1:4" ht="13.5" hidden="1" customHeight="1" x14ac:dyDescent="0.2">
      <c r="A596" s="1"/>
      <c r="D596" s="1"/>
    </row>
    <row r="597" spans="1:4" ht="13.5" hidden="1" customHeight="1" x14ac:dyDescent="0.2">
      <c r="A597" s="1"/>
      <c r="D597" s="1"/>
    </row>
    <row r="598" spans="1:4" ht="13.5" hidden="1" customHeight="1" x14ac:dyDescent="0.2">
      <c r="A598" s="1"/>
      <c r="D598" s="1"/>
    </row>
    <row r="599" spans="1:4" ht="13.5" hidden="1" customHeight="1" x14ac:dyDescent="0.2">
      <c r="A599" s="1"/>
      <c r="D599" s="1"/>
    </row>
    <row r="600" spans="1:4" ht="13.5" hidden="1" customHeight="1" x14ac:dyDescent="0.2">
      <c r="A600" s="1"/>
      <c r="D600" s="1"/>
    </row>
    <row r="601" spans="1:4" ht="13.5" hidden="1" customHeight="1" x14ac:dyDescent="0.2">
      <c r="A601" s="1"/>
      <c r="D601" s="1"/>
    </row>
    <row r="602" spans="1:4" ht="13.5" hidden="1" customHeight="1" x14ac:dyDescent="0.2">
      <c r="A602" s="1"/>
      <c r="D602" s="1"/>
    </row>
    <row r="603" spans="1:4" ht="13.5" hidden="1" customHeight="1" x14ac:dyDescent="0.2">
      <c r="A603" s="1"/>
      <c r="D603" s="1"/>
    </row>
    <row r="604" spans="1:4" ht="13.5" hidden="1" customHeight="1" x14ac:dyDescent="0.2">
      <c r="A604" s="1"/>
      <c r="D604" s="1"/>
    </row>
    <row r="605" spans="1:4" ht="13.5" hidden="1" customHeight="1" x14ac:dyDescent="0.2">
      <c r="A605" s="1"/>
      <c r="D605" s="1"/>
    </row>
    <row r="606" spans="1:4" ht="13.5" hidden="1" customHeight="1" x14ac:dyDescent="0.2">
      <c r="A606" s="1"/>
      <c r="D606" s="1"/>
    </row>
    <row r="607" spans="1:4" ht="13.5" hidden="1" customHeight="1" x14ac:dyDescent="0.2">
      <c r="A607" s="1"/>
      <c r="D607" s="1"/>
    </row>
    <row r="608" spans="1:4" ht="13.5" hidden="1" customHeight="1" x14ac:dyDescent="0.2">
      <c r="A608" s="1"/>
      <c r="D608" s="1"/>
    </row>
    <row r="609" spans="1:4" ht="13.5" hidden="1" customHeight="1" x14ac:dyDescent="0.2">
      <c r="A609" s="1"/>
      <c r="D609" s="1"/>
    </row>
    <row r="610" spans="1:4" ht="13.5" hidden="1" customHeight="1" x14ac:dyDescent="0.2">
      <c r="A610" s="1"/>
      <c r="D610" s="1"/>
    </row>
    <row r="611" spans="1:4" ht="13.5" hidden="1" customHeight="1" x14ac:dyDescent="0.2">
      <c r="A611" s="1"/>
      <c r="D611" s="1"/>
    </row>
    <row r="612" spans="1:4" ht="13.5" hidden="1" customHeight="1" x14ac:dyDescent="0.2">
      <c r="A612" s="1"/>
      <c r="D612" s="1"/>
    </row>
    <row r="613" spans="1:4" ht="13.5" hidden="1" customHeight="1" x14ac:dyDescent="0.2">
      <c r="A613" s="1"/>
      <c r="D613" s="1"/>
    </row>
    <row r="614" spans="1:4" ht="13.5" hidden="1" customHeight="1" x14ac:dyDescent="0.2">
      <c r="A614" s="1"/>
      <c r="D614" s="1"/>
    </row>
    <row r="615" spans="1:4" ht="13.5" hidden="1" customHeight="1" x14ac:dyDescent="0.2">
      <c r="A615" s="1"/>
      <c r="D615" s="1"/>
    </row>
    <row r="616" spans="1:4" ht="13.5" hidden="1" customHeight="1" x14ac:dyDescent="0.2">
      <c r="A616" s="1"/>
      <c r="D616" s="1"/>
    </row>
    <row r="617" spans="1:4" ht="13.5" hidden="1" customHeight="1" x14ac:dyDescent="0.2">
      <c r="A617" s="1"/>
      <c r="D617" s="1"/>
    </row>
    <row r="618" spans="1:4" ht="13.5" hidden="1" customHeight="1" x14ac:dyDescent="0.2">
      <c r="A618" s="1"/>
      <c r="D618" s="1"/>
    </row>
    <row r="619" spans="1:4" ht="13.5" hidden="1" customHeight="1" x14ac:dyDescent="0.2">
      <c r="A619" s="1"/>
      <c r="D619" s="1"/>
    </row>
    <row r="620" spans="1:4" ht="13.5" hidden="1" customHeight="1" x14ac:dyDescent="0.2">
      <c r="A620" s="1"/>
      <c r="D620" s="1"/>
    </row>
    <row r="621" spans="1:4" ht="13.5" hidden="1" customHeight="1" x14ac:dyDescent="0.2">
      <c r="A621" s="1"/>
      <c r="D621" s="1"/>
    </row>
    <row r="622" spans="1:4" ht="13.5" hidden="1" customHeight="1" x14ac:dyDescent="0.2">
      <c r="A622" s="1"/>
      <c r="D622" s="1"/>
    </row>
    <row r="623" spans="1:4" ht="13.5" hidden="1" customHeight="1" x14ac:dyDescent="0.2">
      <c r="A623" s="1"/>
      <c r="D623" s="1"/>
    </row>
    <row r="624" spans="1:4" ht="13.5" hidden="1" customHeight="1" x14ac:dyDescent="0.2">
      <c r="A624" s="1"/>
      <c r="D624" s="1"/>
    </row>
    <row r="625" spans="1:4" ht="13.5" hidden="1" customHeight="1" x14ac:dyDescent="0.2">
      <c r="A625" s="1"/>
      <c r="D625" s="1"/>
    </row>
    <row r="626" spans="1:4" ht="13.5" hidden="1" customHeight="1" x14ac:dyDescent="0.2">
      <c r="A626" s="1"/>
      <c r="D626" s="1"/>
    </row>
    <row r="627" spans="1:4" ht="13.5" hidden="1" customHeight="1" x14ac:dyDescent="0.2">
      <c r="A627" s="1"/>
      <c r="D627" s="1"/>
    </row>
    <row r="628" spans="1:4" ht="13.5" hidden="1" customHeight="1" x14ac:dyDescent="0.2">
      <c r="A628" s="1"/>
      <c r="D628" s="1"/>
    </row>
    <row r="629" spans="1:4" ht="13.5" hidden="1" customHeight="1" x14ac:dyDescent="0.2">
      <c r="A629" s="1"/>
      <c r="D629" s="1"/>
    </row>
    <row r="630" spans="1:4" ht="13.5" hidden="1" customHeight="1" x14ac:dyDescent="0.2">
      <c r="A630" s="1"/>
      <c r="D630" s="1"/>
    </row>
    <row r="631" spans="1:4" ht="13.5" hidden="1" customHeight="1" x14ac:dyDescent="0.2">
      <c r="A631" s="1"/>
      <c r="D631" s="1"/>
    </row>
    <row r="632" spans="1:4" ht="13.5" hidden="1" customHeight="1" x14ac:dyDescent="0.2">
      <c r="A632" s="1"/>
      <c r="D632" s="1"/>
    </row>
    <row r="633" spans="1:4" ht="13.5" hidden="1" customHeight="1" x14ac:dyDescent="0.2">
      <c r="A633" s="1"/>
      <c r="D633" s="1"/>
    </row>
    <row r="634" spans="1:4" ht="13.5" hidden="1" customHeight="1" x14ac:dyDescent="0.2">
      <c r="A634" s="1"/>
      <c r="D634" s="1"/>
    </row>
    <row r="635" spans="1:4" ht="13.5" hidden="1" customHeight="1" x14ac:dyDescent="0.2">
      <c r="A635" s="1"/>
      <c r="D635" s="1"/>
    </row>
    <row r="636" spans="1:4" ht="13.5" hidden="1" customHeight="1" x14ac:dyDescent="0.2">
      <c r="A636" s="1"/>
      <c r="D636" s="1"/>
    </row>
    <row r="637" spans="1:4" ht="13.5" hidden="1" customHeight="1" x14ac:dyDescent="0.2">
      <c r="A637" s="1"/>
      <c r="D637" s="1"/>
    </row>
    <row r="638" spans="1:4" ht="13.5" hidden="1" customHeight="1" x14ac:dyDescent="0.2">
      <c r="A638" s="1"/>
      <c r="D638" s="1"/>
    </row>
    <row r="639" spans="1:4" ht="13.5" hidden="1" customHeight="1" x14ac:dyDescent="0.2">
      <c r="A639" s="1"/>
      <c r="D639" s="1"/>
    </row>
    <row r="640" spans="1:4" ht="13.5" hidden="1" customHeight="1" x14ac:dyDescent="0.2">
      <c r="A640" s="1"/>
      <c r="D640" s="1"/>
    </row>
    <row r="641" spans="1:4" ht="13.5" hidden="1" customHeight="1" x14ac:dyDescent="0.2">
      <c r="A641" s="1"/>
      <c r="D641" s="1"/>
    </row>
    <row r="642" spans="1:4" ht="13.5" hidden="1" customHeight="1" x14ac:dyDescent="0.2">
      <c r="A642" s="1"/>
      <c r="D642" s="1"/>
    </row>
    <row r="643" spans="1:4" ht="13.5" hidden="1" customHeight="1" x14ac:dyDescent="0.2">
      <c r="A643" s="1"/>
      <c r="D643" s="1"/>
    </row>
    <row r="644" spans="1:4" ht="13.5" hidden="1" customHeight="1" x14ac:dyDescent="0.2">
      <c r="A644" s="1"/>
      <c r="D644" s="1"/>
    </row>
    <row r="645" spans="1:4" ht="13.5" hidden="1" customHeight="1" x14ac:dyDescent="0.2">
      <c r="A645" s="1"/>
      <c r="D645" s="1"/>
    </row>
    <row r="646" spans="1:4" ht="13.5" hidden="1" customHeight="1" x14ac:dyDescent="0.2">
      <c r="A646" s="1"/>
      <c r="D646" s="1"/>
    </row>
    <row r="647" spans="1:4" ht="13.5" hidden="1" customHeight="1" x14ac:dyDescent="0.2">
      <c r="A647" s="1"/>
      <c r="D647" s="1"/>
    </row>
    <row r="648" spans="1:4" ht="13.5" hidden="1" customHeight="1" x14ac:dyDescent="0.2">
      <c r="A648" s="1"/>
      <c r="D648" s="1"/>
    </row>
    <row r="649" spans="1:4" ht="13.5" hidden="1" customHeight="1" x14ac:dyDescent="0.2">
      <c r="A649" s="1"/>
      <c r="D649" s="1"/>
    </row>
    <row r="650" spans="1:4" ht="13.5" hidden="1" customHeight="1" x14ac:dyDescent="0.2">
      <c r="A650" s="1"/>
      <c r="D650" s="1"/>
    </row>
    <row r="651" spans="1:4" ht="13.5" hidden="1" customHeight="1" x14ac:dyDescent="0.2">
      <c r="A651" s="1"/>
      <c r="D651" s="1"/>
    </row>
    <row r="652" spans="1:4" ht="13.5" hidden="1" customHeight="1" x14ac:dyDescent="0.2">
      <c r="A652" s="1"/>
      <c r="D652" s="1"/>
    </row>
    <row r="653" spans="1:4" ht="13.5" hidden="1" customHeight="1" x14ac:dyDescent="0.2">
      <c r="A653" s="1"/>
      <c r="D653" s="1"/>
    </row>
    <row r="654" spans="1:4" ht="13.5" hidden="1" customHeight="1" x14ac:dyDescent="0.2">
      <c r="A654" s="1"/>
      <c r="D654" s="1"/>
    </row>
    <row r="655" spans="1:4" ht="13.5" hidden="1" customHeight="1" x14ac:dyDescent="0.2">
      <c r="A655" s="1"/>
      <c r="D655" s="1"/>
    </row>
    <row r="656" spans="1:4" ht="13.5" hidden="1" customHeight="1" x14ac:dyDescent="0.2">
      <c r="A656" s="1"/>
      <c r="D656" s="1"/>
    </row>
    <row r="657" spans="1:4" ht="13.5" hidden="1" customHeight="1" x14ac:dyDescent="0.2">
      <c r="A657" s="1"/>
      <c r="D657" s="1"/>
    </row>
    <row r="658" spans="1:4" ht="13.5" hidden="1" customHeight="1" x14ac:dyDescent="0.2">
      <c r="A658" s="1"/>
      <c r="D658" s="1"/>
    </row>
    <row r="659" spans="1:4" ht="13.5" hidden="1" customHeight="1" x14ac:dyDescent="0.2">
      <c r="A659" s="1"/>
      <c r="D659" s="1"/>
    </row>
    <row r="660" spans="1:4" ht="13.5" hidden="1" customHeight="1" x14ac:dyDescent="0.2">
      <c r="A660" s="1"/>
      <c r="D660" s="1"/>
    </row>
    <row r="661" spans="1:4" ht="13.5" hidden="1" customHeight="1" x14ac:dyDescent="0.2">
      <c r="A661" s="1"/>
      <c r="D661" s="1"/>
    </row>
    <row r="662" spans="1:4" ht="13.5" hidden="1" customHeight="1" x14ac:dyDescent="0.2">
      <c r="A662" s="1"/>
      <c r="D662" s="1"/>
    </row>
    <row r="663" spans="1:4" ht="13.5" hidden="1" customHeight="1" x14ac:dyDescent="0.2">
      <c r="A663" s="1"/>
      <c r="D663" s="1"/>
    </row>
    <row r="664" spans="1:4" ht="13.5" hidden="1" customHeight="1" x14ac:dyDescent="0.2">
      <c r="A664" s="1"/>
      <c r="D664" s="1"/>
    </row>
    <row r="665" spans="1:4" ht="13.5" hidden="1" customHeight="1" x14ac:dyDescent="0.2">
      <c r="A665" s="1"/>
      <c r="D665" s="1"/>
    </row>
    <row r="666" spans="1:4" ht="13.5" hidden="1" customHeight="1" x14ac:dyDescent="0.2">
      <c r="A666" s="1"/>
      <c r="D666" s="1"/>
    </row>
    <row r="667" spans="1:4" ht="13.5" hidden="1" customHeight="1" x14ac:dyDescent="0.2">
      <c r="A667" s="1"/>
      <c r="D667" s="1"/>
    </row>
    <row r="668" spans="1:4" ht="13.5" hidden="1" customHeight="1" x14ac:dyDescent="0.2">
      <c r="A668" s="1"/>
      <c r="D668" s="1"/>
    </row>
    <row r="669" spans="1:4" ht="13.5" hidden="1" customHeight="1" x14ac:dyDescent="0.2">
      <c r="A669" s="1"/>
      <c r="D669" s="1"/>
    </row>
    <row r="670" spans="1:4" ht="13.5" hidden="1" customHeight="1" x14ac:dyDescent="0.2">
      <c r="A670" s="1"/>
      <c r="D670" s="1"/>
    </row>
    <row r="671" spans="1:4" ht="13.5" hidden="1" customHeight="1" x14ac:dyDescent="0.2">
      <c r="A671" s="1"/>
      <c r="D671" s="1"/>
    </row>
    <row r="672" spans="1:4" ht="13.5" hidden="1" customHeight="1" x14ac:dyDescent="0.2">
      <c r="A672" s="1"/>
      <c r="D672" s="1"/>
    </row>
    <row r="673" spans="1:4" ht="13.5" hidden="1" customHeight="1" x14ac:dyDescent="0.2">
      <c r="A673" s="1"/>
      <c r="D673" s="1"/>
    </row>
    <row r="674" spans="1:4" ht="13.5" hidden="1" customHeight="1" x14ac:dyDescent="0.2">
      <c r="A674" s="1"/>
      <c r="D674" s="1"/>
    </row>
    <row r="675" spans="1:4" ht="13.5" hidden="1" customHeight="1" x14ac:dyDescent="0.2">
      <c r="A675" s="1"/>
      <c r="D675" s="1"/>
    </row>
    <row r="676" spans="1:4" ht="13.5" hidden="1" customHeight="1" x14ac:dyDescent="0.2">
      <c r="A676" s="1"/>
      <c r="D676" s="1"/>
    </row>
    <row r="677" spans="1:4" ht="13.5" hidden="1" customHeight="1" x14ac:dyDescent="0.2">
      <c r="A677" s="1"/>
      <c r="D677" s="1"/>
    </row>
    <row r="678" spans="1:4" ht="13.5" hidden="1" customHeight="1" x14ac:dyDescent="0.2">
      <c r="A678" s="1"/>
      <c r="D678" s="1"/>
    </row>
    <row r="679" spans="1:4" ht="13.5" hidden="1" customHeight="1" x14ac:dyDescent="0.2">
      <c r="A679" s="1"/>
      <c r="D679" s="1"/>
    </row>
    <row r="680" spans="1:4" ht="13.5" hidden="1" customHeight="1" x14ac:dyDescent="0.2">
      <c r="A680" s="1"/>
      <c r="D680" s="1"/>
    </row>
    <row r="681" spans="1:4" ht="13.5" hidden="1" customHeight="1" x14ac:dyDescent="0.2">
      <c r="A681" s="1"/>
      <c r="D681" s="1"/>
    </row>
    <row r="682" spans="1:4" ht="13.5" hidden="1" customHeight="1" x14ac:dyDescent="0.2">
      <c r="A682" s="1"/>
      <c r="D682" s="1"/>
    </row>
    <row r="683" spans="1:4" ht="13.5" hidden="1" customHeight="1" x14ac:dyDescent="0.2">
      <c r="A683" s="1"/>
      <c r="D683" s="1"/>
    </row>
    <row r="684" spans="1:4" ht="13.5" hidden="1" customHeight="1" x14ac:dyDescent="0.2">
      <c r="A684" s="1"/>
      <c r="D684" s="1"/>
    </row>
    <row r="685" spans="1:4" ht="13.5" hidden="1" customHeight="1" x14ac:dyDescent="0.2">
      <c r="A685" s="1"/>
      <c r="D685" s="1"/>
    </row>
    <row r="686" spans="1:4" ht="13.5" hidden="1" customHeight="1" x14ac:dyDescent="0.2">
      <c r="A686" s="1"/>
      <c r="D686" s="1"/>
    </row>
    <row r="687" spans="1:4" ht="13.5" hidden="1" customHeight="1" x14ac:dyDescent="0.2">
      <c r="A687" s="1"/>
      <c r="D687" s="1"/>
    </row>
    <row r="688" spans="1:4" ht="13.5" hidden="1" customHeight="1" x14ac:dyDescent="0.2">
      <c r="A688" s="1"/>
      <c r="D688" s="1"/>
    </row>
    <row r="689" spans="1:4" ht="13.5" hidden="1" customHeight="1" x14ac:dyDescent="0.2">
      <c r="A689" s="1"/>
      <c r="D689" s="1"/>
    </row>
    <row r="690" spans="1:4" ht="13.5" hidden="1" customHeight="1" x14ac:dyDescent="0.2">
      <c r="A690" s="1"/>
      <c r="D690" s="1"/>
    </row>
    <row r="691" spans="1:4" ht="13.5" hidden="1" customHeight="1" x14ac:dyDescent="0.2">
      <c r="A691" s="1"/>
      <c r="D691" s="1"/>
    </row>
    <row r="692" spans="1:4" ht="13.5" hidden="1" customHeight="1" x14ac:dyDescent="0.2">
      <c r="A692" s="1"/>
      <c r="D692" s="1"/>
    </row>
    <row r="693" spans="1:4" ht="13.5" hidden="1" customHeight="1" x14ac:dyDescent="0.2">
      <c r="A693" s="1"/>
      <c r="D693" s="1"/>
    </row>
    <row r="694" spans="1:4" ht="13.5" hidden="1" customHeight="1" x14ac:dyDescent="0.2">
      <c r="A694" s="1"/>
      <c r="D694" s="1"/>
    </row>
    <row r="695" spans="1:4" ht="13.5" hidden="1" customHeight="1" x14ac:dyDescent="0.2">
      <c r="A695" s="1"/>
      <c r="D695" s="1"/>
    </row>
    <row r="696" spans="1:4" ht="13.5" hidden="1" customHeight="1" x14ac:dyDescent="0.2">
      <c r="A696" s="1"/>
      <c r="D696" s="1"/>
    </row>
    <row r="697" spans="1:4" ht="13.5" hidden="1" customHeight="1" x14ac:dyDescent="0.2">
      <c r="A697" s="1"/>
      <c r="D697" s="1"/>
    </row>
    <row r="698" spans="1:4" ht="13.5" hidden="1" customHeight="1" x14ac:dyDescent="0.2">
      <c r="A698" s="1"/>
      <c r="D698" s="1"/>
    </row>
    <row r="699" spans="1:4" ht="13.5" hidden="1" customHeight="1" x14ac:dyDescent="0.2">
      <c r="A699" s="1"/>
      <c r="D699" s="1"/>
    </row>
    <row r="700" spans="1:4" ht="13.5" hidden="1" customHeight="1" x14ac:dyDescent="0.2">
      <c r="A700" s="1"/>
      <c r="D700" s="1"/>
    </row>
    <row r="701" spans="1:4" ht="13.5" hidden="1" customHeight="1" x14ac:dyDescent="0.2">
      <c r="A701" s="1"/>
      <c r="D701" s="1"/>
    </row>
    <row r="702" spans="1:4" ht="13.5" hidden="1" customHeight="1" x14ac:dyDescent="0.2">
      <c r="A702" s="1"/>
      <c r="D702" s="1"/>
    </row>
    <row r="703" spans="1:4" ht="13.5" hidden="1" customHeight="1" x14ac:dyDescent="0.2">
      <c r="A703" s="1"/>
      <c r="D703" s="1"/>
    </row>
    <row r="704" spans="1:4" ht="13.5" hidden="1" customHeight="1" x14ac:dyDescent="0.2">
      <c r="A704" s="1"/>
      <c r="D704" s="1"/>
    </row>
    <row r="705" spans="1:4" ht="13.5" hidden="1" customHeight="1" x14ac:dyDescent="0.2">
      <c r="A705" s="1"/>
      <c r="D705" s="1"/>
    </row>
    <row r="706" spans="1:4" ht="13.5" hidden="1" customHeight="1" x14ac:dyDescent="0.2">
      <c r="A706" s="1"/>
      <c r="D706" s="1"/>
    </row>
    <row r="707" spans="1:4" ht="13.5" hidden="1" customHeight="1" x14ac:dyDescent="0.2">
      <c r="A707" s="1"/>
      <c r="D707" s="1"/>
    </row>
    <row r="708" spans="1:4" ht="13.5" hidden="1" customHeight="1" x14ac:dyDescent="0.2">
      <c r="A708" s="1"/>
      <c r="D708" s="1"/>
    </row>
    <row r="709" spans="1:4" ht="13.5" hidden="1" customHeight="1" x14ac:dyDescent="0.2">
      <c r="A709" s="1"/>
      <c r="D709" s="1"/>
    </row>
    <row r="710" spans="1:4" ht="13.5" hidden="1" customHeight="1" x14ac:dyDescent="0.2">
      <c r="A710" s="1"/>
      <c r="D710" s="1"/>
    </row>
    <row r="711" spans="1:4" ht="13.5" hidden="1" customHeight="1" x14ac:dyDescent="0.2">
      <c r="A711" s="1"/>
      <c r="D711" s="1"/>
    </row>
    <row r="712" spans="1:4" ht="13.5" hidden="1" customHeight="1" x14ac:dyDescent="0.2">
      <c r="A712" s="1"/>
      <c r="D712" s="1"/>
    </row>
    <row r="713" spans="1:4" ht="13.5" hidden="1" customHeight="1" x14ac:dyDescent="0.2">
      <c r="A713" s="1"/>
      <c r="D713" s="1"/>
    </row>
    <row r="714" spans="1:4" ht="13.5" hidden="1" customHeight="1" x14ac:dyDescent="0.2">
      <c r="A714" s="1"/>
      <c r="D714" s="1"/>
    </row>
    <row r="715" spans="1:4" ht="13.5" hidden="1" customHeight="1" x14ac:dyDescent="0.2">
      <c r="A715" s="1"/>
      <c r="D715" s="1"/>
    </row>
    <row r="716" spans="1:4" ht="13.5" hidden="1" customHeight="1" x14ac:dyDescent="0.2">
      <c r="A716" s="1"/>
      <c r="D716" s="1"/>
    </row>
    <row r="717" spans="1:4" ht="13.5" hidden="1" customHeight="1" x14ac:dyDescent="0.2">
      <c r="A717" s="1"/>
      <c r="D717" s="1"/>
    </row>
    <row r="718" spans="1:4" ht="13.5" hidden="1" customHeight="1" x14ac:dyDescent="0.2">
      <c r="A718" s="1"/>
      <c r="D718" s="1"/>
    </row>
    <row r="719" spans="1:4" ht="13.5" hidden="1" customHeight="1" x14ac:dyDescent="0.2">
      <c r="A719" s="1"/>
      <c r="D719" s="1"/>
    </row>
    <row r="720" spans="1:4" ht="13.5" hidden="1" customHeight="1" x14ac:dyDescent="0.2">
      <c r="A720" s="1"/>
      <c r="D720" s="1"/>
    </row>
    <row r="721" spans="1:4" ht="13.5" hidden="1" customHeight="1" x14ac:dyDescent="0.2">
      <c r="A721" s="1"/>
      <c r="D721" s="1"/>
    </row>
    <row r="722" spans="1:4" ht="13.5" hidden="1" customHeight="1" x14ac:dyDescent="0.2">
      <c r="A722" s="1"/>
      <c r="D722" s="1"/>
    </row>
    <row r="723" spans="1:4" ht="13.5" hidden="1" customHeight="1" x14ac:dyDescent="0.2">
      <c r="A723" s="1"/>
      <c r="D723" s="1"/>
    </row>
    <row r="724" spans="1:4" ht="13.5" hidden="1" customHeight="1" x14ac:dyDescent="0.2">
      <c r="A724" s="1"/>
      <c r="D724" s="1"/>
    </row>
    <row r="725" spans="1:4" ht="13.5" hidden="1" customHeight="1" x14ac:dyDescent="0.2">
      <c r="A725" s="1"/>
      <c r="D725" s="1"/>
    </row>
    <row r="726" spans="1:4" ht="13.5" hidden="1" customHeight="1" x14ac:dyDescent="0.2">
      <c r="A726" s="1"/>
      <c r="D726" s="1"/>
    </row>
    <row r="727" spans="1:4" ht="13.5" hidden="1" customHeight="1" x14ac:dyDescent="0.2">
      <c r="A727" s="1"/>
      <c r="D727" s="1"/>
    </row>
    <row r="728" spans="1:4" ht="13.5" hidden="1" customHeight="1" x14ac:dyDescent="0.2">
      <c r="A728" s="1"/>
      <c r="D728" s="1"/>
    </row>
    <row r="729" spans="1:4" ht="13.5" hidden="1" customHeight="1" x14ac:dyDescent="0.2">
      <c r="A729" s="1"/>
      <c r="D729" s="1"/>
    </row>
    <row r="730" spans="1:4" ht="13.5" hidden="1" customHeight="1" x14ac:dyDescent="0.2">
      <c r="A730" s="1"/>
      <c r="D730" s="1"/>
    </row>
    <row r="731" spans="1:4" ht="13.5" hidden="1" customHeight="1" x14ac:dyDescent="0.2">
      <c r="A731" s="1"/>
      <c r="D731" s="1"/>
    </row>
    <row r="732" spans="1:4" ht="13.5" hidden="1" customHeight="1" x14ac:dyDescent="0.2">
      <c r="A732" s="1"/>
      <c r="D732" s="1"/>
    </row>
    <row r="733" spans="1:4" ht="13.5" hidden="1" customHeight="1" x14ac:dyDescent="0.2">
      <c r="A733" s="1"/>
      <c r="D733" s="1"/>
    </row>
    <row r="734" spans="1:4" ht="13.5" hidden="1" customHeight="1" x14ac:dyDescent="0.2">
      <c r="A734" s="1"/>
      <c r="D734" s="1"/>
    </row>
    <row r="735" spans="1:4" ht="13.5" hidden="1" customHeight="1" x14ac:dyDescent="0.2">
      <c r="A735" s="1"/>
      <c r="D735" s="1"/>
    </row>
    <row r="736" spans="1:4" ht="13.5" hidden="1" customHeight="1" x14ac:dyDescent="0.2">
      <c r="A736" s="1"/>
      <c r="D736" s="1"/>
    </row>
    <row r="737" spans="1:4" ht="13.5" hidden="1" customHeight="1" x14ac:dyDescent="0.2">
      <c r="A737" s="1"/>
      <c r="D737" s="1"/>
    </row>
    <row r="738" spans="1:4" ht="13.5" hidden="1" customHeight="1" x14ac:dyDescent="0.2">
      <c r="A738" s="1"/>
      <c r="D738" s="1"/>
    </row>
    <row r="739" spans="1:4" ht="13.5" hidden="1" customHeight="1" x14ac:dyDescent="0.2">
      <c r="A739" s="1"/>
      <c r="D739" s="1"/>
    </row>
    <row r="740" spans="1:4" ht="13.5" hidden="1" customHeight="1" x14ac:dyDescent="0.2">
      <c r="A740" s="1"/>
      <c r="D740" s="1"/>
    </row>
    <row r="741" spans="1:4" ht="13.5" hidden="1" customHeight="1" x14ac:dyDescent="0.2">
      <c r="A741" s="1"/>
      <c r="D741" s="1"/>
    </row>
    <row r="742" spans="1:4" ht="13.5" hidden="1" customHeight="1" x14ac:dyDescent="0.2">
      <c r="A742" s="1"/>
      <c r="D742" s="1"/>
    </row>
    <row r="743" spans="1:4" ht="13.5" hidden="1" customHeight="1" x14ac:dyDescent="0.2">
      <c r="A743" s="1"/>
      <c r="D743" s="1"/>
    </row>
    <row r="744" spans="1:4" ht="13.5" hidden="1" customHeight="1" x14ac:dyDescent="0.2">
      <c r="A744" s="1"/>
      <c r="D744" s="1"/>
    </row>
    <row r="745" spans="1:4" ht="13.5" hidden="1" customHeight="1" x14ac:dyDescent="0.2">
      <c r="A745" s="1"/>
      <c r="D745" s="1"/>
    </row>
    <row r="746" spans="1:4" ht="13.5" hidden="1" customHeight="1" x14ac:dyDescent="0.2">
      <c r="A746" s="1"/>
      <c r="D746" s="1"/>
    </row>
    <row r="747" spans="1:4" ht="13.5" hidden="1" customHeight="1" x14ac:dyDescent="0.2">
      <c r="A747" s="1"/>
      <c r="D747" s="1"/>
    </row>
    <row r="748" spans="1:4" ht="13.5" hidden="1" customHeight="1" x14ac:dyDescent="0.2">
      <c r="A748" s="1"/>
      <c r="D748" s="1"/>
    </row>
    <row r="749" spans="1:4" ht="13.5" hidden="1" customHeight="1" x14ac:dyDescent="0.2">
      <c r="A749" s="1"/>
      <c r="D749" s="1"/>
    </row>
    <row r="750" spans="1:4" ht="13.5" hidden="1" customHeight="1" x14ac:dyDescent="0.2">
      <c r="A750" s="1"/>
      <c r="D750" s="1"/>
    </row>
    <row r="751" spans="1:4" ht="13.5" hidden="1" customHeight="1" x14ac:dyDescent="0.2">
      <c r="A751" s="1"/>
      <c r="D751" s="1"/>
    </row>
    <row r="752" spans="1:4" ht="13.5" hidden="1" customHeight="1" x14ac:dyDescent="0.2">
      <c r="A752" s="1"/>
      <c r="D752" s="1"/>
    </row>
    <row r="753" spans="1:4" ht="13.5" hidden="1" customHeight="1" x14ac:dyDescent="0.2">
      <c r="A753" s="1"/>
      <c r="D753" s="1"/>
    </row>
    <row r="754" spans="1:4" ht="13.5" hidden="1" customHeight="1" x14ac:dyDescent="0.2">
      <c r="A754" s="1"/>
      <c r="D754" s="1"/>
    </row>
    <row r="755" spans="1:4" ht="13.5" hidden="1" customHeight="1" x14ac:dyDescent="0.2">
      <c r="A755" s="1"/>
      <c r="D755" s="1"/>
    </row>
    <row r="756" spans="1:4" ht="13.5" hidden="1" customHeight="1" x14ac:dyDescent="0.2">
      <c r="A756" s="1"/>
      <c r="D756" s="1"/>
    </row>
    <row r="757" spans="1:4" ht="13.5" hidden="1" customHeight="1" x14ac:dyDescent="0.2">
      <c r="A757" s="1"/>
      <c r="D757" s="1"/>
    </row>
    <row r="758" spans="1:4" ht="13.5" hidden="1" customHeight="1" x14ac:dyDescent="0.2">
      <c r="A758" s="1"/>
      <c r="D758" s="1"/>
    </row>
    <row r="759" spans="1:4" ht="13.5" hidden="1" customHeight="1" x14ac:dyDescent="0.2">
      <c r="A759" s="1"/>
      <c r="D759" s="1"/>
    </row>
    <row r="760" spans="1:4" ht="13.5" hidden="1" customHeight="1" x14ac:dyDescent="0.2">
      <c r="A760" s="1"/>
      <c r="D760" s="1"/>
    </row>
    <row r="761" spans="1:4" ht="13.5" hidden="1" customHeight="1" x14ac:dyDescent="0.2">
      <c r="A761" s="1"/>
      <c r="D761" s="1"/>
    </row>
    <row r="762" spans="1:4" ht="13.5" hidden="1" customHeight="1" x14ac:dyDescent="0.2">
      <c r="A762" s="1"/>
      <c r="D762" s="1"/>
    </row>
    <row r="763" spans="1:4" ht="13.5" hidden="1" customHeight="1" x14ac:dyDescent="0.2">
      <c r="A763" s="1"/>
      <c r="D763" s="1"/>
    </row>
    <row r="764" spans="1:4" ht="13.5" hidden="1" customHeight="1" x14ac:dyDescent="0.2">
      <c r="A764" s="1"/>
      <c r="D764" s="1"/>
    </row>
    <row r="765" spans="1:4" ht="13.5" hidden="1" customHeight="1" x14ac:dyDescent="0.2">
      <c r="A765" s="1"/>
      <c r="D765" s="1"/>
    </row>
    <row r="766" spans="1:4" ht="13.5" hidden="1" customHeight="1" x14ac:dyDescent="0.2">
      <c r="A766" s="1"/>
      <c r="D766" s="1"/>
    </row>
    <row r="767" spans="1:4" ht="13.5" hidden="1" customHeight="1" x14ac:dyDescent="0.2">
      <c r="A767" s="1"/>
      <c r="D767" s="1"/>
    </row>
    <row r="768" spans="1:4" ht="13.5" hidden="1" customHeight="1" x14ac:dyDescent="0.2">
      <c r="A768" s="1"/>
      <c r="D768" s="1"/>
    </row>
    <row r="769" spans="1:4" ht="13.5" hidden="1" customHeight="1" x14ac:dyDescent="0.2">
      <c r="A769" s="1"/>
      <c r="D769" s="1"/>
    </row>
    <row r="770" spans="1:4" ht="13.5" hidden="1" customHeight="1" x14ac:dyDescent="0.2">
      <c r="A770" s="1"/>
      <c r="D770" s="1"/>
    </row>
    <row r="771" spans="1:4" ht="13.5" hidden="1" customHeight="1" x14ac:dyDescent="0.2">
      <c r="A771" s="1"/>
      <c r="D771" s="1"/>
    </row>
    <row r="772" spans="1:4" ht="13.5" hidden="1" customHeight="1" x14ac:dyDescent="0.2">
      <c r="A772" s="1"/>
      <c r="D772" s="1"/>
    </row>
    <row r="773" spans="1:4" ht="13.5" hidden="1" customHeight="1" x14ac:dyDescent="0.2">
      <c r="A773" s="1"/>
      <c r="D773" s="1"/>
    </row>
    <row r="774" spans="1:4" ht="13.5" hidden="1" customHeight="1" x14ac:dyDescent="0.2">
      <c r="A774" s="1"/>
      <c r="D774" s="1"/>
    </row>
    <row r="775" spans="1:4" ht="13.5" hidden="1" customHeight="1" x14ac:dyDescent="0.2">
      <c r="A775" s="1"/>
      <c r="D775" s="1"/>
    </row>
    <row r="776" spans="1:4" ht="13.5" hidden="1" customHeight="1" x14ac:dyDescent="0.2">
      <c r="A776" s="1"/>
      <c r="D776" s="1"/>
    </row>
    <row r="777" spans="1:4" ht="13.5" hidden="1" customHeight="1" x14ac:dyDescent="0.2">
      <c r="A777" s="1"/>
      <c r="D777" s="1"/>
    </row>
    <row r="778" spans="1:4" ht="13.5" hidden="1" customHeight="1" x14ac:dyDescent="0.2">
      <c r="A778" s="1"/>
      <c r="D778" s="1"/>
    </row>
    <row r="779" spans="1:4" ht="13.5" hidden="1" customHeight="1" x14ac:dyDescent="0.2">
      <c r="A779" s="1"/>
      <c r="D779" s="1"/>
    </row>
    <row r="780" spans="1:4" ht="13.5" hidden="1" customHeight="1" x14ac:dyDescent="0.2">
      <c r="A780" s="1"/>
      <c r="D780" s="1"/>
    </row>
    <row r="781" spans="1:4" ht="13.5" hidden="1" customHeight="1" x14ac:dyDescent="0.2">
      <c r="A781" s="1"/>
      <c r="D781" s="1"/>
    </row>
    <row r="782" spans="1:4" ht="13.5" hidden="1" customHeight="1" x14ac:dyDescent="0.2">
      <c r="A782" s="1"/>
      <c r="D782" s="1"/>
    </row>
    <row r="783" spans="1:4" ht="13.5" hidden="1" customHeight="1" x14ac:dyDescent="0.2">
      <c r="A783" s="1"/>
      <c r="D783" s="1"/>
    </row>
    <row r="784" spans="1:4" ht="13.5" hidden="1" customHeight="1" x14ac:dyDescent="0.2">
      <c r="A784" s="1"/>
      <c r="D784" s="1"/>
    </row>
    <row r="785" spans="1:4" ht="13.5" hidden="1" customHeight="1" x14ac:dyDescent="0.2">
      <c r="A785" s="1"/>
      <c r="D785" s="1"/>
    </row>
    <row r="786" spans="1:4" ht="13.5" hidden="1" customHeight="1" x14ac:dyDescent="0.2">
      <c r="A786" s="1"/>
      <c r="D786" s="1"/>
    </row>
    <row r="787" spans="1:4" ht="13.5" hidden="1" customHeight="1" x14ac:dyDescent="0.2">
      <c r="A787" s="1"/>
      <c r="D787" s="1"/>
    </row>
    <row r="788" spans="1:4" ht="13.5" hidden="1" customHeight="1" x14ac:dyDescent="0.2">
      <c r="A788" s="1"/>
      <c r="D788" s="1"/>
    </row>
    <row r="789" spans="1:4" ht="13.5" hidden="1" customHeight="1" x14ac:dyDescent="0.2">
      <c r="A789" s="1"/>
      <c r="D789" s="1"/>
    </row>
    <row r="790" spans="1:4" ht="13.5" hidden="1" customHeight="1" x14ac:dyDescent="0.2">
      <c r="A790" s="1"/>
      <c r="D790" s="1"/>
    </row>
    <row r="791" spans="1:4" ht="13.5" hidden="1" customHeight="1" x14ac:dyDescent="0.2">
      <c r="A791" s="1"/>
      <c r="D791" s="1"/>
    </row>
    <row r="792" spans="1:4" ht="13.5" hidden="1" customHeight="1" x14ac:dyDescent="0.2">
      <c r="A792" s="1"/>
      <c r="D792" s="1"/>
    </row>
    <row r="793" spans="1:4" ht="13.5" hidden="1" customHeight="1" x14ac:dyDescent="0.2">
      <c r="A793" s="1"/>
      <c r="D793" s="1"/>
    </row>
    <row r="794" spans="1:4" ht="13.5" hidden="1" customHeight="1" x14ac:dyDescent="0.2">
      <c r="A794" s="1"/>
      <c r="D794" s="1"/>
    </row>
    <row r="795" spans="1:4" ht="13.5" hidden="1" customHeight="1" x14ac:dyDescent="0.2">
      <c r="A795" s="1"/>
      <c r="D795" s="1"/>
    </row>
    <row r="796" spans="1:4" ht="13.5" hidden="1" customHeight="1" x14ac:dyDescent="0.2">
      <c r="A796" s="1"/>
      <c r="D796" s="1"/>
    </row>
    <row r="797" spans="1:4" ht="13.5" hidden="1" customHeight="1" x14ac:dyDescent="0.2">
      <c r="A797" s="1"/>
      <c r="D797" s="1"/>
    </row>
    <row r="798" spans="1:4" ht="13.5" hidden="1" customHeight="1" x14ac:dyDescent="0.2">
      <c r="A798" s="1"/>
      <c r="D798" s="1"/>
    </row>
    <row r="799" spans="1:4" ht="13.5" hidden="1" customHeight="1" x14ac:dyDescent="0.2">
      <c r="A799" s="1"/>
      <c r="D799" s="1"/>
    </row>
    <row r="800" spans="1:4" ht="13.5" hidden="1" customHeight="1" x14ac:dyDescent="0.2">
      <c r="A800" s="1"/>
      <c r="D800" s="1"/>
    </row>
    <row r="801" spans="1:4" ht="13.5" hidden="1" customHeight="1" x14ac:dyDescent="0.2">
      <c r="A801" s="1"/>
      <c r="D801" s="1"/>
    </row>
    <row r="802" spans="1:4" ht="13.5" hidden="1" customHeight="1" x14ac:dyDescent="0.2">
      <c r="A802" s="1"/>
      <c r="D802" s="1"/>
    </row>
    <row r="803" spans="1:4" ht="13.5" hidden="1" customHeight="1" x14ac:dyDescent="0.2">
      <c r="A803" s="1"/>
      <c r="D803" s="1"/>
    </row>
    <row r="804" spans="1:4" ht="13.5" hidden="1" customHeight="1" x14ac:dyDescent="0.2">
      <c r="A804" s="1"/>
      <c r="D804" s="1"/>
    </row>
    <row r="805" spans="1:4" ht="13.5" hidden="1" customHeight="1" x14ac:dyDescent="0.2">
      <c r="A805" s="1"/>
      <c r="D805" s="1"/>
    </row>
    <row r="806" spans="1:4" ht="13.5" hidden="1" customHeight="1" x14ac:dyDescent="0.2">
      <c r="A806" s="1"/>
      <c r="D806" s="1"/>
    </row>
    <row r="807" spans="1:4" ht="13.5" hidden="1" customHeight="1" x14ac:dyDescent="0.2">
      <c r="A807" s="1"/>
      <c r="D807" s="1"/>
    </row>
    <row r="808" spans="1:4" ht="13.5" hidden="1" customHeight="1" x14ac:dyDescent="0.2">
      <c r="A808" s="1"/>
      <c r="D808" s="1"/>
    </row>
    <row r="809" spans="1:4" ht="13.5" hidden="1" customHeight="1" x14ac:dyDescent="0.2">
      <c r="A809" s="1"/>
      <c r="D809" s="1"/>
    </row>
    <row r="810" spans="1:4" ht="13.5" hidden="1" customHeight="1" x14ac:dyDescent="0.2">
      <c r="A810" s="1"/>
      <c r="D810" s="1"/>
    </row>
    <row r="811" spans="1:4" ht="13.5" hidden="1" customHeight="1" x14ac:dyDescent="0.2">
      <c r="A811" s="1"/>
      <c r="D811" s="1"/>
    </row>
    <row r="812" spans="1:4" ht="13.5" hidden="1" customHeight="1" x14ac:dyDescent="0.2">
      <c r="A812" s="1"/>
      <c r="D812" s="1"/>
    </row>
    <row r="813" spans="1:4" ht="13.5" hidden="1" customHeight="1" x14ac:dyDescent="0.2">
      <c r="A813" s="1"/>
      <c r="D813" s="1"/>
    </row>
    <row r="814" spans="1:4" ht="13.5" hidden="1" customHeight="1" x14ac:dyDescent="0.2">
      <c r="A814" s="1"/>
      <c r="D814" s="1"/>
    </row>
    <row r="815" spans="1:4" ht="13.5" hidden="1" customHeight="1" x14ac:dyDescent="0.2">
      <c r="A815" s="1"/>
      <c r="D815" s="1"/>
    </row>
    <row r="816" spans="1:4" ht="13.5" hidden="1" customHeight="1" x14ac:dyDescent="0.2">
      <c r="A816" s="1"/>
      <c r="D816" s="1"/>
    </row>
    <row r="817" spans="1:4" ht="13.5" hidden="1" customHeight="1" x14ac:dyDescent="0.2">
      <c r="A817" s="1"/>
      <c r="D817" s="1"/>
    </row>
    <row r="818" spans="1:4" ht="13.5" hidden="1" customHeight="1" x14ac:dyDescent="0.2">
      <c r="A818" s="1"/>
      <c r="D818" s="1"/>
    </row>
    <row r="819" spans="1:4" ht="13.5" hidden="1" customHeight="1" x14ac:dyDescent="0.2">
      <c r="A819" s="1"/>
      <c r="D819" s="1"/>
    </row>
    <row r="820" spans="1:4" ht="13.5" hidden="1" customHeight="1" x14ac:dyDescent="0.2">
      <c r="A820" s="1"/>
      <c r="D820" s="1"/>
    </row>
    <row r="821" spans="1:4" ht="13.5" hidden="1" customHeight="1" x14ac:dyDescent="0.2">
      <c r="A821" s="1"/>
      <c r="D821" s="1"/>
    </row>
    <row r="822" spans="1:4" ht="13.5" hidden="1" customHeight="1" x14ac:dyDescent="0.2">
      <c r="A822" s="1"/>
      <c r="D822" s="1"/>
    </row>
    <row r="823" spans="1:4" ht="13.5" hidden="1" customHeight="1" x14ac:dyDescent="0.2">
      <c r="A823" s="1"/>
      <c r="D823" s="1"/>
    </row>
    <row r="824" spans="1:4" ht="13.5" hidden="1" customHeight="1" x14ac:dyDescent="0.2">
      <c r="A824" s="1"/>
      <c r="D824" s="1"/>
    </row>
    <row r="825" spans="1:4" ht="13.5" hidden="1" customHeight="1" x14ac:dyDescent="0.2">
      <c r="A825" s="1"/>
      <c r="D825" s="1"/>
    </row>
    <row r="826" spans="1:4" ht="13.5" hidden="1" customHeight="1" x14ac:dyDescent="0.2">
      <c r="A826" s="1"/>
      <c r="D826" s="1"/>
    </row>
    <row r="827" spans="1:4" ht="13.5" hidden="1" customHeight="1" x14ac:dyDescent="0.2">
      <c r="A827" s="1"/>
      <c r="D827" s="1"/>
    </row>
    <row r="828" spans="1:4" ht="13.5" hidden="1" customHeight="1" x14ac:dyDescent="0.2">
      <c r="A828" s="1"/>
      <c r="D828" s="1"/>
    </row>
    <row r="829" spans="1:4" ht="13.5" hidden="1" customHeight="1" x14ac:dyDescent="0.2">
      <c r="A829" s="1"/>
      <c r="D829" s="1"/>
    </row>
    <row r="830" spans="1:4" ht="13.5" hidden="1" customHeight="1" x14ac:dyDescent="0.2">
      <c r="A830" s="1"/>
      <c r="D830" s="1"/>
    </row>
    <row r="831" spans="1:4" ht="13.5" hidden="1" customHeight="1" x14ac:dyDescent="0.2">
      <c r="A831" s="1"/>
      <c r="D831" s="1"/>
    </row>
    <row r="832" spans="1:4" ht="13.5" hidden="1" customHeight="1" x14ac:dyDescent="0.2">
      <c r="A832" s="1"/>
      <c r="D832" s="1"/>
    </row>
    <row r="833" spans="1:4" ht="13.5" hidden="1" customHeight="1" x14ac:dyDescent="0.2">
      <c r="A833" s="1"/>
      <c r="D833" s="1"/>
    </row>
    <row r="834" spans="1:4" ht="13.5" hidden="1" customHeight="1" x14ac:dyDescent="0.2">
      <c r="A834" s="1"/>
      <c r="D834" s="1"/>
    </row>
    <row r="835" spans="1:4" ht="13.5" hidden="1" customHeight="1" x14ac:dyDescent="0.2">
      <c r="A835" s="1"/>
      <c r="D835" s="1"/>
    </row>
    <row r="836" spans="1:4" ht="13.5" hidden="1" customHeight="1" x14ac:dyDescent="0.2">
      <c r="A836" s="1"/>
      <c r="D836" s="1"/>
    </row>
    <row r="837" spans="1:4" ht="13.5" hidden="1" customHeight="1" x14ac:dyDescent="0.2">
      <c r="A837" s="1"/>
      <c r="D837" s="1"/>
    </row>
    <row r="838" spans="1:4" ht="13.5" hidden="1" customHeight="1" x14ac:dyDescent="0.2">
      <c r="A838" s="1"/>
      <c r="D838" s="1"/>
    </row>
    <row r="839" spans="1:4" ht="13.5" hidden="1" customHeight="1" x14ac:dyDescent="0.2">
      <c r="A839" s="1"/>
      <c r="D839" s="1"/>
    </row>
    <row r="840" spans="1:4" ht="13.5" hidden="1" customHeight="1" x14ac:dyDescent="0.2">
      <c r="A840" s="1"/>
      <c r="D840" s="1"/>
    </row>
    <row r="841" spans="1:4" ht="13.5" hidden="1" customHeight="1" x14ac:dyDescent="0.2">
      <c r="A841" s="1"/>
      <c r="D841" s="1"/>
    </row>
    <row r="842" spans="1:4" ht="13.5" hidden="1" customHeight="1" x14ac:dyDescent="0.2">
      <c r="A842" s="1"/>
      <c r="D842" s="1"/>
    </row>
    <row r="843" spans="1:4" ht="13.5" hidden="1" customHeight="1" x14ac:dyDescent="0.2">
      <c r="A843" s="1"/>
      <c r="D843" s="1"/>
    </row>
    <row r="844" spans="1:4" ht="13.5" hidden="1" customHeight="1" x14ac:dyDescent="0.2">
      <c r="A844" s="1"/>
      <c r="D844" s="1"/>
    </row>
    <row r="845" spans="1:4" ht="13.5" hidden="1" customHeight="1" x14ac:dyDescent="0.2">
      <c r="A845" s="1"/>
      <c r="D845" s="1"/>
    </row>
    <row r="846" spans="1:4" ht="13.5" hidden="1" customHeight="1" x14ac:dyDescent="0.2">
      <c r="A846" s="1"/>
      <c r="D846" s="1"/>
    </row>
    <row r="847" spans="1:4" ht="13.5" hidden="1" customHeight="1" x14ac:dyDescent="0.2">
      <c r="A847" s="1"/>
      <c r="D847" s="1"/>
    </row>
    <row r="848" spans="1:4" ht="13.5" hidden="1" customHeight="1" x14ac:dyDescent="0.2">
      <c r="A848" s="1"/>
      <c r="D848" s="1"/>
    </row>
    <row r="849" spans="1:4" ht="13.5" hidden="1" customHeight="1" x14ac:dyDescent="0.2">
      <c r="A849" s="1"/>
      <c r="D849" s="1"/>
    </row>
    <row r="850" spans="1:4" ht="13.5" hidden="1" customHeight="1" x14ac:dyDescent="0.2">
      <c r="A850" s="1"/>
      <c r="D850" s="1"/>
    </row>
    <row r="851" spans="1:4" ht="13.5" hidden="1" customHeight="1" x14ac:dyDescent="0.2">
      <c r="A851" s="1"/>
      <c r="D851" s="1"/>
    </row>
    <row r="852" spans="1:4" ht="13.5" hidden="1" customHeight="1" x14ac:dyDescent="0.2">
      <c r="A852" s="1"/>
      <c r="D852" s="1"/>
    </row>
    <row r="853" spans="1:4" ht="13.5" hidden="1" customHeight="1" x14ac:dyDescent="0.2">
      <c r="A853" s="1"/>
      <c r="D853" s="1"/>
    </row>
    <row r="854" spans="1:4" ht="13.5" hidden="1" customHeight="1" x14ac:dyDescent="0.2">
      <c r="A854" s="1"/>
      <c r="D854" s="1"/>
    </row>
    <row r="855" spans="1:4" ht="13.5" hidden="1" customHeight="1" x14ac:dyDescent="0.2">
      <c r="A855" s="1"/>
      <c r="D855" s="1"/>
    </row>
    <row r="856" spans="1:4" ht="13.5" hidden="1" customHeight="1" x14ac:dyDescent="0.2">
      <c r="A856" s="1"/>
      <c r="D856" s="1"/>
    </row>
    <row r="857" spans="1:4" ht="13.5" hidden="1" customHeight="1" x14ac:dyDescent="0.2">
      <c r="A857" s="1"/>
      <c r="D857" s="1"/>
    </row>
    <row r="858" spans="1:4" ht="13.5" hidden="1" customHeight="1" x14ac:dyDescent="0.2">
      <c r="A858" s="1"/>
      <c r="D858" s="1"/>
    </row>
    <row r="859" spans="1:4" ht="13.5" hidden="1" customHeight="1" x14ac:dyDescent="0.2">
      <c r="A859" s="1"/>
      <c r="D859" s="1"/>
    </row>
    <row r="860" spans="1:4" ht="13.5" hidden="1" customHeight="1" x14ac:dyDescent="0.2">
      <c r="A860" s="1"/>
      <c r="D860" s="1"/>
    </row>
    <row r="861" spans="1:4" ht="13.5" hidden="1" customHeight="1" x14ac:dyDescent="0.2">
      <c r="A861" s="1"/>
      <c r="D861" s="1"/>
    </row>
    <row r="862" spans="1:4" ht="13.5" hidden="1" customHeight="1" x14ac:dyDescent="0.2">
      <c r="A862" s="1"/>
      <c r="D862" s="1"/>
    </row>
    <row r="863" spans="1:4" ht="13.5" hidden="1" customHeight="1" x14ac:dyDescent="0.2">
      <c r="A863" s="1"/>
      <c r="D863" s="1"/>
    </row>
    <row r="864" spans="1:4" ht="13.5" hidden="1" customHeight="1" x14ac:dyDescent="0.2">
      <c r="A864" s="1"/>
      <c r="D864" s="1"/>
    </row>
    <row r="865" spans="1:4" ht="13.5" hidden="1" customHeight="1" x14ac:dyDescent="0.2">
      <c r="A865" s="1"/>
      <c r="D865" s="1"/>
    </row>
    <row r="866" spans="1:4" ht="13.5" hidden="1" customHeight="1" x14ac:dyDescent="0.2">
      <c r="A866" s="1"/>
      <c r="D866" s="1"/>
    </row>
    <row r="867" spans="1:4" ht="13.5" hidden="1" customHeight="1" x14ac:dyDescent="0.2">
      <c r="A867" s="1"/>
      <c r="D867" s="1"/>
    </row>
    <row r="868" spans="1:4" ht="13.5" hidden="1" customHeight="1" x14ac:dyDescent="0.2">
      <c r="A868" s="1"/>
      <c r="D868" s="1"/>
    </row>
    <row r="869" spans="1:4" ht="13.5" hidden="1" customHeight="1" x14ac:dyDescent="0.2">
      <c r="A869" s="1"/>
      <c r="D869" s="1"/>
    </row>
    <row r="870" spans="1:4" ht="13.5" hidden="1" customHeight="1" x14ac:dyDescent="0.2">
      <c r="A870" s="1"/>
      <c r="D870" s="1"/>
    </row>
    <row r="871" spans="1:4" ht="13.5" hidden="1" customHeight="1" x14ac:dyDescent="0.2">
      <c r="A871" s="1"/>
      <c r="D871" s="1"/>
    </row>
    <row r="872" spans="1:4" ht="13.5" hidden="1" customHeight="1" x14ac:dyDescent="0.2">
      <c r="A872" s="1"/>
      <c r="D872" s="1"/>
    </row>
    <row r="873" spans="1:4" ht="13.5" hidden="1" customHeight="1" x14ac:dyDescent="0.2">
      <c r="A873" s="1"/>
      <c r="D873" s="1"/>
    </row>
    <row r="874" spans="1:4" ht="13.5" hidden="1" customHeight="1" x14ac:dyDescent="0.2">
      <c r="A874" s="1"/>
      <c r="D874" s="1"/>
    </row>
    <row r="875" spans="1:4" ht="13.5" hidden="1" customHeight="1" x14ac:dyDescent="0.2">
      <c r="A875" s="1"/>
      <c r="D875" s="1"/>
    </row>
    <row r="876" spans="1:4" ht="13.5" hidden="1" customHeight="1" x14ac:dyDescent="0.2">
      <c r="A876" s="1"/>
      <c r="D876" s="1"/>
    </row>
    <row r="877" spans="1:4" ht="13.5" hidden="1" customHeight="1" x14ac:dyDescent="0.2">
      <c r="A877" s="1"/>
      <c r="D877" s="1"/>
    </row>
    <row r="878" spans="1:4" ht="13.5" hidden="1" customHeight="1" x14ac:dyDescent="0.2">
      <c r="A878" s="1"/>
      <c r="D878" s="1"/>
    </row>
    <row r="879" spans="1:4" ht="13.5" hidden="1" customHeight="1" x14ac:dyDescent="0.2">
      <c r="A879" s="1"/>
      <c r="D879" s="1"/>
    </row>
    <row r="880" spans="1:4" ht="13.5" hidden="1" customHeight="1" x14ac:dyDescent="0.2">
      <c r="A880" s="1"/>
      <c r="D880" s="1"/>
    </row>
    <row r="881" spans="1:4" ht="13.5" hidden="1" customHeight="1" x14ac:dyDescent="0.2">
      <c r="A881" s="1"/>
      <c r="D881" s="1"/>
    </row>
    <row r="882" spans="1:4" ht="13.5" hidden="1" customHeight="1" x14ac:dyDescent="0.2">
      <c r="A882" s="1"/>
      <c r="D882" s="1"/>
    </row>
    <row r="883" spans="1:4" ht="13.5" hidden="1" customHeight="1" x14ac:dyDescent="0.2">
      <c r="A883" s="1"/>
      <c r="D883" s="1"/>
    </row>
    <row r="884" spans="1:4" ht="13.5" hidden="1" customHeight="1" x14ac:dyDescent="0.2">
      <c r="A884" s="1"/>
      <c r="D884" s="1"/>
    </row>
    <row r="885" spans="1:4" ht="13.5" hidden="1" customHeight="1" x14ac:dyDescent="0.2">
      <c r="A885" s="1"/>
      <c r="D885" s="1"/>
    </row>
    <row r="886" spans="1:4" ht="13.5" hidden="1" customHeight="1" x14ac:dyDescent="0.2">
      <c r="A886" s="1"/>
      <c r="D886" s="1"/>
    </row>
    <row r="887" spans="1:4" ht="13.5" hidden="1" customHeight="1" x14ac:dyDescent="0.2">
      <c r="A887" s="1"/>
      <c r="D887" s="1"/>
    </row>
    <row r="888" spans="1:4" ht="13.5" hidden="1" customHeight="1" x14ac:dyDescent="0.2">
      <c r="A888" s="1"/>
      <c r="D888" s="1"/>
    </row>
    <row r="889" spans="1:4" ht="13.5" hidden="1" customHeight="1" x14ac:dyDescent="0.2">
      <c r="A889" s="1"/>
      <c r="D889" s="1"/>
    </row>
    <row r="890" spans="1:4" ht="13.5" hidden="1" customHeight="1" x14ac:dyDescent="0.2">
      <c r="A890" s="1"/>
      <c r="D890" s="1"/>
    </row>
    <row r="891" spans="1:4" ht="13.5" hidden="1" customHeight="1" x14ac:dyDescent="0.2">
      <c r="A891" s="1"/>
      <c r="D891" s="1"/>
    </row>
    <row r="892" spans="1:4" ht="13.5" hidden="1" customHeight="1" x14ac:dyDescent="0.2">
      <c r="A892" s="1"/>
      <c r="D892" s="1"/>
    </row>
    <row r="893" spans="1:4" ht="13.5" hidden="1" customHeight="1" x14ac:dyDescent="0.2">
      <c r="A893" s="1"/>
      <c r="D893" s="1"/>
    </row>
    <row r="894" spans="1:4" ht="13.5" hidden="1" customHeight="1" x14ac:dyDescent="0.2">
      <c r="A894" s="1"/>
      <c r="D894" s="1"/>
    </row>
    <row r="895" spans="1:4" ht="13.5" hidden="1" customHeight="1" x14ac:dyDescent="0.2">
      <c r="A895" s="1"/>
      <c r="D895" s="1"/>
    </row>
    <row r="896" spans="1:4" ht="13.5" hidden="1" customHeight="1" x14ac:dyDescent="0.2">
      <c r="A896" s="1"/>
      <c r="D896" s="1"/>
    </row>
    <row r="897" spans="1:4" ht="13.5" hidden="1" customHeight="1" x14ac:dyDescent="0.2">
      <c r="A897" s="1"/>
      <c r="D897" s="1"/>
    </row>
    <row r="898" spans="1:4" ht="13.5" hidden="1" customHeight="1" x14ac:dyDescent="0.2">
      <c r="A898" s="1"/>
      <c r="D898" s="1"/>
    </row>
    <row r="899" spans="1:4" ht="13.5" hidden="1" customHeight="1" x14ac:dyDescent="0.2">
      <c r="A899" s="1"/>
      <c r="D899" s="1"/>
    </row>
    <row r="900" spans="1:4" ht="13.5" hidden="1" customHeight="1" x14ac:dyDescent="0.2">
      <c r="A900" s="1"/>
      <c r="D900" s="1"/>
    </row>
    <row r="901" spans="1:4" ht="13.5" hidden="1" customHeight="1" x14ac:dyDescent="0.2">
      <c r="A901" s="1"/>
      <c r="D901" s="1"/>
    </row>
    <row r="902" spans="1:4" ht="13.5" hidden="1" customHeight="1" x14ac:dyDescent="0.2">
      <c r="A902" s="1"/>
      <c r="D902" s="1"/>
    </row>
    <row r="903" spans="1:4" ht="13.5" hidden="1" customHeight="1" x14ac:dyDescent="0.2">
      <c r="A903" s="1"/>
      <c r="D903" s="1"/>
    </row>
    <row r="904" spans="1:4" ht="13.5" hidden="1" customHeight="1" x14ac:dyDescent="0.2">
      <c r="A904" s="1"/>
      <c r="D904" s="1"/>
    </row>
    <row r="905" spans="1:4" ht="13.5" hidden="1" customHeight="1" x14ac:dyDescent="0.2">
      <c r="A905" s="1"/>
      <c r="D905" s="1"/>
    </row>
    <row r="906" spans="1:4" ht="13.5" hidden="1" customHeight="1" x14ac:dyDescent="0.2">
      <c r="A906" s="1"/>
      <c r="D906" s="1"/>
    </row>
    <row r="907" spans="1:4" ht="13.5" hidden="1" customHeight="1" x14ac:dyDescent="0.2">
      <c r="A907" s="1"/>
      <c r="D907" s="1"/>
    </row>
    <row r="908" spans="1:4" ht="13.5" hidden="1" customHeight="1" x14ac:dyDescent="0.2">
      <c r="A908" s="1"/>
      <c r="D908" s="1"/>
    </row>
    <row r="909" spans="1:4" ht="13.5" hidden="1" customHeight="1" x14ac:dyDescent="0.2">
      <c r="A909" s="1"/>
      <c r="D909" s="1"/>
    </row>
    <row r="910" spans="1:4" ht="13.5" hidden="1" customHeight="1" x14ac:dyDescent="0.2">
      <c r="A910" s="1"/>
      <c r="D910" s="1"/>
    </row>
    <row r="911" spans="1:4" ht="13.5" hidden="1" customHeight="1" x14ac:dyDescent="0.2">
      <c r="A911" s="1"/>
      <c r="D911" s="1"/>
    </row>
    <row r="912" spans="1:4" ht="13.5" hidden="1" customHeight="1" x14ac:dyDescent="0.2">
      <c r="A912" s="1"/>
      <c r="D912" s="1"/>
    </row>
    <row r="913" spans="1:4" ht="13.5" hidden="1" customHeight="1" x14ac:dyDescent="0.2">
      <c r="A913" s="1"/>
      <c r="D913" s="1"/>
    </row>
    <row r="914" spans="1:4" ht="13.5" hidden="1" customHeight="1" x14ac:dyDescent="0.2">
      <c r="A914" s="1"/>
      <c r="D914" s="1"/>
    </row>
    <row r="915" spans="1:4" ht="13.5" hidden="1" customHeight="1" x14ac:dyDescent="0.2">
      <c r="A915" s="1"/>
      <c r="D915" s="1"/>
    </row>
    <row r="916" spans="1:4" ht="13.5" hidden="1" customHeight="1" x14ac:dyDescent="0.2">
      <c r="A916" s="1"/>
      <c r="D916" s="1"/>
    </row>
    <row r="917" spans="1:4" ht="13.5" hidden="1" customHeight="1" x14ac:dyDescent="0.2">
      <c r="A917" s="1"/>
      <c r="D917" s="1"/>
    </row>
    <row r="918" spans="1:4" ht="13.5" hidden="1" customHeight="1" x14ac:dyDescent="0.2">
      <c r="A918" s="1"/>
      <c r="D918" s="1"/>
    </row>
    <row r="919" spans="1:4" ht="13.5" hidden="1" customHeight="1" x14ac:dyDescent="0.2">
      <c r="A919" s="1"/>
      <c r="D919" s="1"/>
    </row>
    <row r="920" spans="1:4" ht="13.5" hidden="1" customHeight="1" x14ac:dyDescent="0.2">
      <c r="A920" s="1"/>
      <c r="D920" s="1"/>
    </row>
    <row r="921" spans="1:4" ht="13.5" hidden="1" customHeight="1" x14ac:dyDescent="0.2">
      <c r="A921" s="1"/>
      <c r="D921" s="1"/>
    </row>
    <row r="922" spans="1:4" ht="13.5" hidden="1" customHeight="1" x14ac:dyDescent="0.2">
      <c r="A922" s="1"/>
      <c r="D922" s="1"/>
    </row>
    <row r="923" spans="1:4" ht="13.5" hidden="1" customHeight="1" x14ac:dyDescent="0.2">
      <c r="A923" s="1"/>
      <c r="D923" s="1"/>
    </row>
    <row r="924" spans="1:4" ht="13.5" hidden="1" customHeight="1" x14ac:dyDescent="0.2">
      <c r="A924" s="1"/>
      <c r="D924" s="1"/>
    </row>
    <row r="925" spans="1:4" ht="13.5" hidden="1" customHeight="1" x14ac:dyDescent="0.2">
      <c r="A925" s="1"/>
      <c r="D925" s="1"/>
    </row>
    <row r="926" spans="1:4" ht="13.5" hidden="1" customHeight="1" x14ac:dyDescent="0.2">
      <c r="A926" s="1"/>
      <c r="D926" s="1"/>
    </row>
    <row r="927" spans="1:4" ht="13.5" hidden="1" customHeight="1" x14ac:dyDescent="0.2">
      <c r="A927" s="1"/>
      <c r="D927" s="1"/>
    </row>
    <row r="928" spans="1:4" ht="13.5" hidden="1" customHeight="1" x14ac:dyDescent="0.2">
      <c r="A928" s="1"/>
      <c r="D928" s="1"/>
    </row>
    <row r="929" spans="1:4" ht="13.5" hidden="1" customHeight="1" x14ac:dyDescent="0.2">
      <c r="A929" s="1"/>
      <c r="D929" s="1"/>
    </row>
    <row r="930" spans="1:4" ht="13.5" hidden="1" customHeight="1" x14ac:dyDescent="0.2">
      <c r="A930" s="1"/>
      <c r="D930" s="1"/>
    </row>
    <row r="931" spans="1:4" ht="13.5" hidden="1" customHeight="1" x14ac:dyDescent="0.2">
      <c r="A931" s="1"/>
      <c r="D931" s="1"/>
    </row>
    <row r="932" spans="1:4" ht="13.5" hidden="1" customHeight="1" x14ac:dyDescent="0.2">
      <c r="A932" s="1"/>
      <c r="D932" s="1"/>
    </row>
    <row r="933" spans="1:4" ht="13.5" hidden="1" customHeight="1" x14ac:dyDescent="0.2">
      <c r="A933" s="1"/>
      <c r="D933" s="1"/>
    </row>
    <row r="934" spans="1:4" ht="13.5" hidden="1" customHeight="1" x14ac:dyDescent="0.2">
      <c r="A934" s="1"/>
      <c r="D934" s="1"/>
    </row>
    <row r="935" spans="1:4" ht="13.5" hidden="1" customHeight="1" x14ac:dyDescent="0.2">
      <c r="A935" s="1"/>
      <c r="D935" s="1"/>
    </row>
    <row r="936" spans="1:4" ht="13.5" hidden="1" customHeight="1" x14ac:dyDescent="0.2">
      <c r="A936" s="1"/>
      <c r="D936" s="1"/>
    </row>
    <row r="937" spans="1:4" ht="13.5" hidden="1" customHeight="1" x14ac:dyDescent="0.2">
      <c r="A937" s="1"/>
      <c r="D937" s="1"/>
    </row>
    <row r="938" spans="1:4" ht="13.5" hidden="1" customHeight="1" x14ac:dyDescent="0.2">
      <c r="A938" s="1"/>
      <c r="D938" s="1"/>
    </row>
    <row r="939" spans="1:4" ht="13.5" hidden="1" customHeight="1" x14ac:dyDescent="0.2">
      <c r="A939" s="1"/>
      <c r="D939" s="1"/>
    </row>
    <row r="940" spans="1:4" ht="13.5" hidden="1" customHeight="1" x14ac:dyDescent="0.2">
      <c r="A940" s="1"/>
      <c r="D940" s="1"/>
    </row>
    <row r="941" spans="1:4" ht="13.5" hidden="1" customHeight="1" x14ac:dyDescent="0.2">
      <c r="A941" s="1"/>
      <c r="D941" s="1"/>
    </row>
    <row r="942" spans="1:4" ht="13.5" hidden="1" customHeight="1" x14ac:dyDescent="0.2">
      <c r="A942" s="1"/>
      <c r="D942" s="1"/>
    </row>
    <row r="943" spans="1:4" ht="13.5" hidden="1" customHeight="1" x14ac:dyDescent="0.2">
      <c r="A943" s="1"/>
      <c r="D943" s="1"/>
    </row>
    <row r="944" spans="1:4" ht="13.5" hidden="1" customHeight="1" x14ac:dyDescent="0.2">
      <c r="A944" s="1"/>
      <c r="D944" s="1"/>
    </row>
    <row r="945" spans="1:4" ht="13.5" hidden="1" customHeight="1" x14ac:dyDescent="0.2">
      <c r="A945" s="1"/>
      <c r="D945" s="1"/>
    </row>
    <row r="946" spans="1:4" ht="13.5" hidden="1" customHeight="1" x14ac:dyDescent="0.2">
      <c r="A946" s="1"/>
      <c r="D946" s="1"/>
    </row>
    <row r="947" spans="1:4" ht="13.5" hidden="1" customHeight="1" x14ac:dyDescent="0.2">
      <c r="A947" s="1"/>
      <c r="D947" s="1"/>
    </row>
    <row r="948" spans="1:4" ht="13.5" hidden="1" customHeight="1" x14ac:dyDescent="0.2">
      <c r="A948" s="1"/>
      <c r="D948" s="1"/>
    </row>
    <row r="949" spans="1:4" ht="13.5" hidden="1" customHeight="1" x14ac:dyDescent="0.2">
      <c r="A949" s="1"/>
      <c r="D949" s="1"/>
    </row>
    <row r="950" spans="1:4" ht="13.5" hidden="1" customHeight="1" x14ac:dyDescent="0.2">
      <c r="A950" s="1"/>
      <c r="D950" s="1"/>
    </row>
    <row r="951" spans="1:4" ht="13.5" hidden="1" customHeight="1" x14ac:dyDescent="0.2">
      <c r="A951" s="1"/>
      <c r="D951" s="1"/>
    </row>
    <row r="952" spans="1:4" ht="13.5" hidden="1" customHeight="1" x14ac:dyDescent="0.2">
      <c r="A952" s="1"/>
      <c r="D952" s="1"/>
    </row>
    <row r="953" spans="1:4" ht="13.5" hidden="1" customHeight="1" x14ac:dyDescent="0.2">
      <c r="A953" s="1"/>
      <c r="D953" s="1"/>
    </row>
    <row r="954" spans="1:4" ht="13.5" hidden="1" customHeight="1" x14ac:dyDescent="0.2">
      <c r="A954" s="1"/>
      <c r="D954" s="1"/>
    </row>
    <row r="955" spans="1:4" ht="13.5" hidden="1" customHeight="1" x14ac:dyDescent="0.2">
      <c r="A955" s="1"/>
      <c r="D955" s="1"/>
    </row>
    <row r="956" spans="1:4" ht="13.5" hidden="1" customHeight="1" x14ac:dyDescent="0.2">
      <c r="A956" s="1"/>
      <c r="D956" s="1"/>
    </row>
    <row r="957" spans="1:4" ht="13.5" hidden="1" customHeight="1" x14ac:dyDescent="0.2">
      <c r="A957" s="1"/>
      <c r="D957" s="1"/>
    </row>
    <row r="958" spans="1:4" ht="13.5" hidden="1" customHeight="1" x14ac:dyDescent="0.2">
      <c r="A958" s="1"/>
      <c r="D958" s="1"/>
    </row>
    <row r="959" spans="1:4" ht="13.5" hidden="1" customHeight="1" x14ac:dyDescent="0.2">
      <c r="A959" s="1"/>
      <c r="D959" s="1"/>
    </row>
    <row r="960" spans="1:4" ht="13.5" hidden="1" customHeight="1" x14ac:dyDescent="0.2">
      <c r="A960" s="1"/>
      <c r="D960" s="1"/>
    </row>
    <row r="961" spans="1:4" ht="13.5" hidden="1" customHeight="1" x14ac:dyDescent="0.2">
      <c r="A961" s="1"/>
      <c r="D961" s="1"/>
    </row>
    <row r="962" spans="1:4" ht="13.5" hidden="1" customHeight="1" x14ac:dyDescent="0.2">
      <c r="A962" s="1"/>
      <c r="D962" s="1"/>
    </row>
    <row r="963" spans="1:4" ht="13.5" hidden="1" customHeight="1" x14ac:dyDescent="0.2">
      <c r="A963" s="1"/>
      <c r="D963" s="1"/>
    </row>
    <row r="964" spans="1:4" ht="13.5" hidden="1" customHeight="1" x14ac:dyDescent="0.2">
      <c r="A964" s="1"/>
      <c r="D964" s="1"/>
    </row>
    <row r="965" spans="1:4" ht="13.5" hidden="1" customHeight="1" x14ac:dyDescent="0.2">
      <c r="A965" s="1"/>
      <c r="D965" s="1"/>
    </row>
    <row r="966" spans="1:4" ht="13.5" hidden="1" customHeight="1" x14ac:dyDescent="0.2">
      <c r="A966" s="1"/>
      <c r="D966" s="1"/>
    </row>
    <row r="967" spans="1:4" ht="13.5" hidden="1" customHeight="1" x14ac:dyDescent="0.2">
      <c r="A967" s="1"/>
      <c r="D967" s="1"/>
    </row>
    <row r="968" spans="1:4" ht="13.5" hidden="1" customHeight="1" x14ac:dyDescent="0.2">
      <c r="A968" s="1"/>
      <c r="D968" s="1"/>
    </row>
    <row r="969" spans="1:4" ht="13.5" hidden="1" customHeight="1" x14ac:dyDescent="0.2">
      <c r="A969" s="1"/>
      <c r="D969" s="1"/>
    </row>
    <row r="970" spans="1:4" ht="13.5" hidden="1" customHeight="1" x14ac:dyDescent="0.2">
      <c r="A970" s="1"/>
      <c r="D970" s="1"/>
    </row>
    <row r="971" spans="1:4" ht="13.5" hidden="1" customHeight="1" x14ac:dyDescent="0.2">
      <c r="A971" s="1"/>
      <c r="D971" s="1"/>
    </row>
    <row r="972" spans="1:4" ht="13.5" hidden="1" customHeight="1" x14ac:dyDescent="0.2">
      <c r="A972" s="1"/>
      <c r="D972" s="1"/>
    </row>
    <row r="973" spans="1:4" ht="13.5" hidden="1" customHeight="1" x14ac:dyDescent="0.2">
      <c r="A973" s="1"/>
      <c r="D973" s="1"/>
    </row>
    <row r="974" spans="1:4" ht="13.5" hidden="1" customHeight="1" x14ac:dyDescent="0.2">
      <c r="A974" s="1"/>
      <c r="D974" s="1"/>
    </row>
    <row r="975" spans="1:4" ht="13.5" hidden="1" customHeight="1" x14ac:dyDescent="0.2">
      <c r="A975" s="1"/>
      <c r="D975" s="1"/>
    </row>
    <row r="976" spans="1:4" ht="13.5" hidden="1" customHeight="1" x14ac:dyDescent="0.2">
      <c r="A976" s="1"/>
      <c r="D976" s="1"/>
    </row>
    <row r="977" spans="1:4" ht="13.5" hidden="1" customHeight="1" x14ac:dyDescent="0.2">
      <c r="A977" s="1"/>
      <c r="D977" s="1"/>
    </row>
    <row r="978" spans="1:4" ht="13.5" hidden="1" customHeight="1" x14ac:dyDescent="0.2">
      <c r="A978" s="1"/>
      <c r="D978" s="1"/>
    </row>
    <row r="979" spans="1:4" ht="13.5" hidden="1" customHeight="1" x14ac:dyDescent="0.2">
      <c r="A979" s="1"/>
      <c r="D979" s="1"/>
    </row>
    <row r="980" spans="1:4" ht="13.5" hidden="1" customHeight="1" x14ac:dyDescent="0.2">
      <c r="A980" s="1"/>
      <c r="D980" s="1"/>
    </row>
    <row r="981" spans="1:4" ht="13.5" hidden="1" customHeight="1" x14ac:dyDescent="0.2">
      <c r="A981" s="1"/>
      <c r="D981" s="1"/>
    </row>
    <row r="982" spans="1:4" ht="13.5" hidden="1" customHeight="1" x14ac:dyDescent="0.2">
      <c r="A982" s="1"/>
      <c r="D982" s="1"/>
    </row>
    <row r="983" spans="1:4" ht="13.5" hidden="1" customHeight="1" x14ac:dyDescent="0.2">
      <c r="A983" s="1"/>
      <c r="D983" s="1"/>
    </row>
    <row r="984" spans="1:4" ht="13.5" hidden="1" customHeight="1" x14ac:dyDescent="0.2">
      <c r="A984" s="1"/>
      <c r="D984" s="1"/>
    </row>
    <row r="985" spans="1:4" ht="13.5" hidden="1" customHeight="1" x14ac:dyDescent="0.2">
      <c r="A985" s="1"/>
      <c r="D985" s="1"/>
    </row>
    <row r="986" spans="1:4" ht="13.5" hidden="1" customHeight="1" x14ac:dyDescent="0.2">
      <c r="A986" s="1"/>
      <c r="D986" s="1"/>
    </row>
    <row r="987" spans="1:4" ht="13.5" hidden="1" customHeight="1" x14ac:dyDescent="0.2">
      <c r="A987" s="1"/>
      <c r="D987" s="1"/>
    </row>
    <row r="988" spans="1:4" ht="13.5" hidden="1" customHeight="1" x14ac:dyDescent="0.2">
      <c r="A988" s="1"/>
      <c r="D988" s="1"/>
    </row>
    <row r="989" spans="1:4" ht="13.5" hidden="1" customHeight="1" x14ac:dyDescent="0.2">
      <c r="A989" s="1"/>
      <c r="D989" s="1"/>
    </row>
    <row r="990" spans="1:4" ht="13.5" hidden="1" customHeight="1" x14ac:dyDescent="0.2">
      <c r="A990" s="1"/>
      <c r="D990" s="1"/>
    </row>
    <row r="991" spans="1:4" ht="13.5" hidden="1" customHeight="1" x14ac:dyDescent="0.2">
      <c r="A991" s="1"/>
      <c r="D991" s="1"/>
    </row>
    <row r="992" spans="1:4" ht="13.5" hidden="1" customHeight="1" x14ac:dyDescent="0.2">
      <c r="A992" s="1"/>
      <c r="D992" s="1"/>
    </row>
    <row r="993" spans="1:4" ht="13.5" hidden="1" customHeight="1" x14ac:dyDescent="0.2">
      <c r="A993" s="1"/>
      <c r="D993" s="1"/>
    </row>
    <row r="994" spans="1:4" ht="13.5" hidden="1" customHeight="1" x14ac:dyDescent="0.2">
      <c r="A994" s="1"/>
      <c r="D994" s="1"/>
    </row>
    <row r="995" spans="1:4" ht="13.5" hidden="1" customHeight="1" x14ac:dyDescent="0.2">
      <c r="A995" s="1"/>
      <c r="D995" s="1"/>
    </row>
    <row r="996" spans="1:4" ht="13.5" hidden="1" customHeight="1" x14ac:dyDescent="0.2">
      <c r="A996" s="1"/>
      <c r="D996" s="1"/>
    </row>
    <row r="997" spans="1:4" ht="13.5" hidden="1" customHeight="1" x14ac:dyDescent="0.2">
      <c r="A997" s="1"/>
      <c r="D997" s="1"/>
    </row>
    <row r="998" spans="1:4" ht="13.5" hidden="1" customHeight="1" x14ac:dyDescent="0.2">
      <c r="A998" s="1"/>
      <c r="D998" s="1"/>
    </row>
    <row r="999" spans="1:4" ht="13.5" hidden="1" customHeight="1" x14ac:dyDescent="0.2">
      <c r="A999" s="1"/>
      <c r="D999" s="1"/>
    </row>
    <row r="1000" spans="1:4" ht="13.5" hidden="1" customHeight="1" x14ac:dyDescent="0.2">
      <c r="A1000" s="1"/>
      <c r="D1000" s="1"/>
    </row>
  </sheetData>
  <sheetProtection sheet="1" objects="1" scenarios="1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01"/>
  <sheetViews>
    <sheetView tabSelected="1" workbookViewId="0">
      <selection activeCell="D1" sqref="D1:J1"/>
    </sheetView>
  </sheetViews>
  <sheetFormatPr baseColWidth="10" defaultColWidth="0" defaultRowHeight="15" customHeight="1" zeroHeight="1" x14ac:dyDescent="0.2"/>
  <cols>
    <col min="1" max="1" width="13.5" style="2" customWidth="1"/>
    <col min="2" max="2" width="9.33203125" style="2" customWidth="1"/>
    <col min="3" max="3" width="12.6640625" style="2" bestFit="1" customWidth="1"/>
    <col min="4" max="4" width="14" style="2" bestFit="1" customWidth="1"/>
    <col min="5" max="5" width="14.83203125" style="2" customWidth="1"/>
    <col min="6" max="6" width="15.6640625" style="2" customWidth="1"/>
    <col min="7" max="7" width="14.6640625" style="2" customWidth="1"/>
    <col min="8" max="8" width="12.6640625" style="2" bestFit="1" customWidth="1"/>
    <col min="9" max="10" width="12.6640625" style="2" customWidth="1"/>
    <col min="11" max="16384" width="12.6640625" style="2" hidden="1"/>
  </cols>
  <sheetData>
    <row r="1" spans="1:10" ht="20" x14ac:dyDescent="0.35">
      <c r="A1" s="8" t="s">
        <v>31</v>
      </c>
      <c r="B1" s="8" t="s">
        <v>32</v>
      </c>
      <c r="C1" s="8" t="s">
        <v>57</v>
      </c>
      <c r="D1" s="48" t="str">
        <f>IF('AAV Normality Test'!H9="Reject Normality, then Corrado","DO NOT USE THIS SHEET, APPROPRIATE TEST IS CORRADO!!!","")</f>
        <v>DO NOT USE THIS SHEET, APPROPRIATE TEST IS CORRADO!!!</v>
      </c>
      <c r="E1" s="48"/>
      <c r="F1" s="48"/>
      <c r="G1" s="48"/>
      <c r="H1" s="48"/>
      <c r="I1" s="48"/>
      <c r="J1" s="48"/>
    </row>
    <row r="2" spans="1:10" ht="15" customHeight="1" x14ac:dyDescent="0.2">
      <c r="A2" s="26">
        <f>IF(AAV!A3="","",AAV!A3)</f>
        <v>44064</v>
      </c>
      <c r="B2" s="9">
        <f>IF(AAV!B3="","",AAV!B3)</f>
        <v>-55</v>
      </c>
      <c r="C2" s="9">
        <f>IF(AAV!C3="","",AAV!D3)</f>
        <v>-0.11192564087999979</v>
      </c>
      <c r="D2" s="16"/>
      <c r="E2" s="16"/>
      <c r="F2" s="16"/>
      <c r="G2" s="16"/>
      <c r="H2" s="16"/>
      <c r="I2" s="16"/>
      <c r="J2" s="16"/>
    </row>
    <row r="3" spans="1:10" ht="15" customHeight="1" x14ac:dyDescent="0.2">
      <c r="A3" s="26">
        <f>IF(AAV!A4="","",AAV!A4)</f>
        <v>44067</v>
      </c>
      <c r="B3" s="9">
        <f>IF(AAV!B4="","",AAV!B4)</f>
        <v>-54</v>
      </c>
      <c r="C3" s="9">
        <f>IF(AAV!C4="","",AAV!D4)</f>
        <v>-4.1368210106666581E-2</v>
      </c>
      <c r="D3" s="16"/>
      <c r="E3" s="16"/>
      <c r="F3" s="16">
        <f>'AAV Normality Test'!H4</f>
        <v>0.23789631251907556</v>
      </c>
      <c r="G3" s="16" t="s">
        <v>33</v>
      </c>
      <c r="H3" s="16"/>
      <c r="I3" s="16"/>
      <c r="J3" s="16"/>
    </row>
    <row r="4" spans="1:10" ht="15" customHeight="1" x14ac:dyDescent="0.2">
      <c r="A4" s="26">
        <f>IF(AAV!A5="","",AAV!A5)</f>
        <v>44068</v>
      </c>
      <c r="B4" s="9">
        <f>IF(AAV!B5="","",AAV!B5)</f>
        <v>-53</v>
      </c>
      <c r="C4" s="9">
        <f>IF(AAV!C5="","",AAV!D5)</f>
        <v>-2.0828418996666875E-2</v>
      </c>
      <c r="D4" s="16"/>
      <c r="E4" s="16"/>
      <c r="F4" s="16"/>
      <c r="G4" s="16"/>
      <c r="H4" s="16"/>
      <c r="I4" s="16"/>
      <c r="J4" s="16"/>
    </row>
    <row r="5" spans="1:10" ht="15" customHeight="1" x14ac:dyDescent="0.2">
      <c r="A5" s="26">
        <f>IF(AAV!A6="","",AAV!A6)</f>
        <v>44069</v>
      </c>
      <c r="B5" s="9">
        <f>IF(AAV!B6="","",AAV!B6)</f>
        <v>-52</v>
      </c>
      <c r="C5" s="9">
        <f>IF(AAV!C6="","",AAV!D6)</f>
        <v>6.9660890380000007E-2</v>
      </c>
      <c r="D5" s="43" t="s">
        <v>57</v>
      </c>
      <c r="E5" s="27" t="s">
        <v>43</v>
      </c>
      <c r="F5" s="28" t="s">
        <v>44</v>
      </c>
      <c r="G5" s="28" t="s">
        <v>80</v>
      </c>
      <c r="H5" s="28" t="s">
        <v>46</v>
      </c>
      <c r="I5" s="28" t="s">
        <v>81</v>
      </c>
      <c r="J5" s="39" t="s">
        <v>70</v>
      </c>
    </row>
    <row r="6" spans="1:10" ht="15" customHeight="1" x14ac:dyDescent="0.2">
      <c r="A6" s="26">
        <f>IF(AAV!A7="","",AAV!A7)</f>
        <v>44070</v>
      </c>
      <c r="B6" s="9">
        <f>IF(AAV!B7="","",AAV!B7)</f>
        <v>-51</v>
      </c>
      <c r="C6" s="9">
        <f>IF(AAV!C7="","",AAV!D7)</f>
        <v>0.1597040700733332</v>
      </c>
      <c r="D6" s="44">
        <f>C55</f>
        <v>-2.9854606243333248E-2</v>
      </c>
      <c r="E6" s="44">
        <f>VLOOKUP(I6,$B$2:$C$501,2,0)/$F$3</f>
        <v>-0.12549419504322656</v>
      </c>
      <c r="F6" s="16">
        <v>1</v>
      </c>
      <c r="G6" s="44">
        <f>VLOOKUP(I6,$B$2:$C$501,2,0)</f>
        <v>-2.9854606243333248E-2</v>
      </c>
      <c r="H6" s="30">
        <f>G6/(SQRT(F6)*$F$3)</f>
        <v>-0.12549419504322656</v>
      </c>
      <c r="I6" s="16">
        <v>-2</v>
      </c>
      <c r="J6" s="40">
        <v>-2</v>
      </c>
    </row>
    <row r="7" spans="1:10" ht="15" customHeight="1" x14ac:dyDescent="0.2">
      <c r="A7" s="26">
        <f>IF(AAV!A8="","",AAV!A8)</f>
        <v>44071</v>
      </c>
      <c r="B7" s="9">
        <f>IF(AAV!B8="","",AAV!B8)</f>
        <v>-50</v>
      </c>
      <c r="C7" s="9">
        <f>IF(AAV!C8="","",AAV!D8)</f>
        <v>0.26376709753333349</v>
      </c>
      <c r="D7" s="44">
        <f t="shared" ref="D7:D10" si="0">C56</f>
        <v>-0.22865760573666671</v>
      </c>
      <c r="E7" s="44">
        <f>VLOOKUP(I7,$B$2:$C$501,2,0)/$F$3</f>
        <v>-0.9611649853476899</v>
      </c>
      <c r="F7" s="16">
        <v>2</v>
      </c>
      <c r="G7" s="44">
        <f>G6+VLOOKUP(I7,$B$2:$C$501,2,0)</f>
        <v>-0.25851221197999996</v>
      </c>
      <c r="H7" s="30">
        <f>G7/(SQRT(F7)*$F$3)</f>
        <v>-0.76838407529303276</v>
      </c>
      <c r="I7" s="16">
        <v>-1</v>
      </c>
      <c r="J7" s="40" t="s">
        <v>71</v>
      </c>
    </row>
    <row r="8" spans="1:10" ht="15" customHeight="1" x14ac:dyDescent="0.2">
      <c r="A8" s="26">
        <f>IF(AAV!A9="","",AAV!A9)</f>
        <v>44074</v>
      </c>
      <c r="B8" s="9">
        <f>IF(AAV!B9="","",AAV!B9)</f>
        <v>-49</v>
      </c>
      <c r="C8" s="9">
        <f>IF(AAV!C9="","",AAV!D9)</f>
        <v>0.1058387955200002</v>
      </c>
      <c r="D8" s="44">
        <f t="shared" si="0"/>
        <v>0.93496042860999995</v>
      </c>
      <c r="E8" s="44">
        <f>VLOOKUP(I8,$B$2:$C$501,2,0)/$F$3</f>
        <v>3.9301173637780988</v>
      </c>
      <c r="F8" s="16">
        <v>3</v>
      </c>
      <c r="G8" s="44">
        <f t="shared" ref="G8:G10" si="1">G7+VLOOKUP(I8,$B$2:$C$501,2,0)</f>
        <v>0.67644821662999999</v>
      </c>
      <c r="H8" s="30">
        <f>G8/(SQRT(F8)*$F$3)</f>
        <v>1.641671347608034</v>
      </c>
      <c r="I8" s="16">
        <v>0</v>
      </c>
      <c r="J8" s="40" t="s">
        <v>72</v>
      </c>
    </row>
    <row r="9" spans="1:10" ht="15" customHeight="1" x14ac:dyDescent="0.2">
      <c r="A9" s="26">
        <f>IF(AAV!A10="","",AAV!A10)</f>
        <v>44075</v>
      </c>
      <c r="B9" s="9">
        <f>IF(AAV!B10="","",AAV!B10)</f>
        <v>-48</v>
      </c>
      <c r="C9" s="9">
        <f>IF(AAV!C10="","",AAV!D10)</f>
        <v>1.6553367313333345E-2</v>
      </c>
      <c r="D9" s="44">
        <f t="shared" si="0"/>
        <v>0.34977426632000008</v>
      </c>
      <c r="E9" s="44">
        <f>VLOOKUP(I9,$B$2:$C$501,2,0)/$F$3</f>
        <v>1.4702803192544385</v>
      </c>
      <c r="F9" s="16">
        <v>4</v>
      </c>
      <c r="G9" s="44">
        <f t="shared" si="1"/>
        <v>1.0262224829500002</v>
      </c>
      <c r="H9" s="30">
        <f>G9/(SQRT(F9)*$F$3)</f>
        <v>2.1568692513208108</v>
      </c>
      <c r="I9" s="16">
        <v>1</v>
      </c>
      <c r="J9" s="40" t="s">
        <v>73</v>
      </c>
    </row>
    <row r="10" spans="1:10" ht="15" customHeight="1" x14ac:dyDescent="0.2">
      <c r="A10" s="26">
        <f>IF(AAV!A11="","",AAV!A11)</f>
        <v>44076</v>
      </c>
      <c r="B10" s="9">
        <f>IF(AAV!B11="","",AAV!B11)</f>
        <v>-47</v>
      </c>
      <c r="C10" s="9">
        <f>IF(AAV!C11="","",AAV!D11)</f>
        <v>0.20939505199666675</v>
      </c>
      <c r="D10" s="44">
        <f t="shared" si="0"/>
        <v>-8.4796444469999899E-2</v>
      </c>
      <c r="E10" s="44">
        <f>VLOOKUP(I10,$B$2:$C$501,2,0)/$F$3</f>
        <v>-0.35644287030804883</v>
      </c>
      <c r="F10" s="16">
        <v>5</v>
      </c>
      <c r="G10" s="44">
        <f t="shared" si="1"/>
        <v>0.94142603848000028</v>
      </c>
      <c r="H10" s="30">
        <f>G10/(SQRT(F10)*$F$3)</f>
        <v>1.7697564081921764</v>
      </c>
      <c r="I10" s="16">
        <v>2</v>
      </c>
      <c r="J10" s="40" t="s">
        <v>74</v>
      </c>
    </row>
    <row r="11" spans="1:10" ht="15" customHeight="1" x14ac:dyDescent="0.2">
      <c r="A11" s="26">
        <f>IF(AAV!A12="","",AAV!A12)</f>
        <v>44077</v>
      </c>
      <c r="B11" s="9">
        <f>IF(AAV!B12="","",AAV!B12)</f>
        <v>-46</v>
      </c>
      <c r="C11" s="9">
        <f>IF(AAV!C12="","",AAV!D12)</f>
        <v>0.36211341254666651</v>
      </c>
      <c r="D11" s="16"/>
      <c r="E11" s="16"/>
      <c r="F11" s="16"/>
      <c r="G11" s="29"/>
      <c r="H11" s="16"/>
      <c r="I11" s="16"/>
      <c r="J11" s="41"/>
    </row>
    <row r="12" spans="1:10" ht="15" customHeight="1" x14ac:dyDescent="0.2">
      <c r="A12" s="26">
        <f>IF(AAV!A13="","",AAV!A13)</f>
        <v>44078</v>
      </c>
      <c r="B12" s="9">
        <f>IF(AAV!B13="","",AAV!B13)</f>
        <v>-45</v>
      </c>
      <c r="C12" s="9">
        <f>IF(AAV!C13="","",AAV!D13)</f>
        <v>0.27116873383999973</v>
      </c>
      <c r="D12" s="16"/>
      <c r="E12" s="16"/>
      <c r="F12" s="28" t="s">
        <v>44</v>
      </c>
      <c r="G12" s="45" t="s">
        <v>80</v>
      </c>
      <c r="H12" s="28" t="s">
        <v>46</v>
      </c>
      <c r="I12" s="28" t="s">
        <v>81</v>
      </c>
      <c r="J12" s="39" t="s">
        <v>70</v>
      </c>
    </row>
    <row r="13" spans="1:10" ht="15" customHeight="1" x14ac:dyDescent="0.2">
      <c r="A13" s="26">
        <f>IF(AAV!A14="","",AAV!A14)</f>
        <v>44082</v>
      </c>
      <c r="B13" s="9">
        <f>IF(AAV!B14="","",AAV!B14)</f>
        <v>-44</v>
      </c>
      <c r="C13" s="9">
        <f>IF(AAV!C14="","",AAV!D14)</f>
        <v>0.24587030131000009</v>
      </c>
      <c r="D13" s="16"/>
      <c r="E13" s="16"/>
      <c r="F13" s="16">
        <v>1</v>
      </c>
      <c r="G13" s="44">
        <f>VLOOKUP(I13,$B$2:$C$501,2,0)</f>
        <v>-0.22865760573666671</v>
      </c>
      <c r="H13" s="31">
        <f>G13/(SQRT(F13)*$F$3)</f>
        <v>-0.9611649853476899</v>
      </c>
      <c r="I13" s="16">
        <v>-1</v>
      </c>
      <c r="J13" s="40">
        <v>-1</v>
      </c>
    </row>
    <row r="14" spans="1:10" ht="15" customHeight="1" x14ac:dyDescent="0.2">
      <c r="A14" s="26">
        <f>IF(AAV!A15="","",AAV!A15)</f>
        <v>44083</v>
      </c>
      <c r="B14" s="9">
        <f>IF(AAV!B15="","",AAV!B15)</f>
        <v>-43</v>
      </c>
      <c r="C14" s="9">
        <f>IF(AAV!C15="","",AAV!D15)</f>
        <v>1.7595881483333242E-2</v>
      </c>
      <c r="D14" s="16"/>
      <c r="E14" s="16"/>
      <c r="F14" s="16">
        <v>2</v>
      </c>
      <c r="G14" s="44">
        <f>G13+VLOOKUP(I14,$B$2:$C$501,2,0)</f>
        <v>0.70630282287333324</v>
      </c>
      <c r="H14" s="31">
        <f>G14/(SQRT(F14)*$F$3)</f>
        <v>2.0993663598080707</v>
      </c>
      <c r="I14" s="16">
        <v>0</v>
      </c>
      <c r="J14" s="40" t="s">
        <v>75</v>
      </c>
    </row>
    <row r="15" spans="1:10" ht="15" customHeight="1" x14ac:dyDescent="0.2">
      <c r="A15" s="26">
        <f>IF(AAV!A16="","",AAV!A16)</f>
        <v>44084</v>
      </c>
      <c r="B15" s="9">
        <f>IF(AAV!B16="","",AAV!B16)</f>
        <v>-42</v>
      </c>
      <c r="C15" s="9">
        <f>IF(AAV!C16="","",AAV!D16)</f>
        <v>-7.276057177999995E-2</v>
      </c>
      <c r="D15" s="16"/>
      <c r="E15" s="16"/>
      <c r="F15" s="16">
        <v>3</v>
      </c>
      <c r="G15" s="44">
        <f t="shared" ref="G15:G16" si="2">G14+VLOOKUP(I15,$B$2:$C$501,2,0)</f>
        <v>1.0560770891933333</v>
      </c>
      <c r="H15" s="31">
        <f>G15/(SQRT(F15)*$F$3)</f>
        <v>2.5629921930037352</v>
      </c>
      <c r="I15" s="16">
        <v>1</v>
      </c>
      <c r="J15" s="40" t="s">
        <v>76</v>
      </c>
    </row>
    <row r="16" spans="1:10" ht="15" customHeight="1" x14ac:dyDescent="0.2">
      <c r="A16" s="26">
        <f>IF(AAV!A17="","",AAV!A17)</f>
        <v>44085</v>
      </c>
      <c r="B16" s="9">
        <f>IF(AAV!B17="","",AAV!B17)</f>
        <v>-41</v>
      </c>
      <c r="C16" s="9">
        <f>IF(AAV!C17="","",AAV!D17)</f>
        <v>-8.4886780696666886E-2</v>
      </c>
      <c r="D16" s="16"/>
      <c r="E16" s="16"/>
      <c r="F16" s="16">
        <v>4</v>
      </c>
      <c r="G16" s="44">
        <f t="shared" si="2"/>
        <v>0.97128064472333342</v>
      </c>
      <c r="H16" s="31">
        <f>G16/(SQRT(F16)*$F$3)</f>
        <v>2.0413949136883991</v>
      </c>
      <c r="I16" s="16">
        <v>2</v>
      </c>
      <c r="J16" s="40" t="s">
        <v>77</v>
      </c>
    </row>
    <row r="17" spans="1:10" ht="15" customHeight="1" x14ac:dyDescent="0.2">
      <c r="A17" s="26">
        <f>IF(AAV!A18="","",AAV!A18)</f>
        <v>44088</v>
      </c>
      <c r="B17" s="9">
        <f>IF(AAV!B18="","",AAV!B18)</f>
        <v>-40</v>
      </c>
      <c r="C17" s="9">
        <f>IF(AAV!C18="","",AAV!D18)</f>
        <v>-0.13975037495333309</v>
      </c>
      <c r="D17" s="16"/>
      <c r="E17" s="16"/>
      <c r="F17" s="16"/>
      <c r="G17" s="29"/>
      <c r="H17" s="16"/>
      <c r="I17" s="16"/>
      <c r="J17" s="40"/>
    </row>
    <row r="18" spans="1:10" ht="15" customHeight="1" x14ac:dyDescent="0.2">
      <c r="A18" s="26">
        <f>IF(AAV!A19="","",AAV!A19)</f>
        <v>44089</v>
      </c>
      <c r="B18" s="9">
        <f>IF(AAV!B19="","",AAV!B19)</f>
        <v>-39</v>
      </c>
      <c r="C18" s="9">
        <f>IF(AAV!C19="","",AAV!D19)</f>
        <v>-0.12851502620666677</v>
      </c>
      <c r="D18" s="16"/>
      <c r="E18" s="16"/>
      <c r="F18" s="28" t="s">
        <v>44</v>
      </c>
      <c r="G18" s="45" t="s">
        <v>80</v>
      </c>
      <c r="H18" s="28" t="s">
        <v>46</v>
      </c>
      <c r="I18" s="28" t="s">
        <v>81</v>
      </c>
      <c r="J18" s="39" t="s">
        <v>70</v>
      </c>
    </row>
    <row r="19" spans="1:10" ht="15" customHeight="1" x14ac:dyDescent="0.2">
      <c r="A19" s="26">
        <f>IF(AAV!A20="","",AAV!A20)</f>
        <v>44090</v>
      </c>
      <c r="B19" s="9">
        <f>IF(AAV!B20="","",AAV!B20)</f>
        <v>-38</v>
      </c>
      <c r="C19" s="9">
        <f>IF(AAV!C20="","",AAV!D20)</f>
        <v>-1.5151644623333294E-2</v>
      </c>
      <c r="D19" s="16"/>
      <c r="E19" s="16"/>
      <c r="F19" s="16">
        <v>1</v>
      </c>
      <c r="G19" s="44">
        <f>VLOOKUP(I19,$B$2:$C$501,2,0)</f>
        <v>0.93496042860999995</v>
      </c>
      <c r="H19" s="31">
        <f>G19/(SQRT(F19)*$F$3)</f>
        <v>3.9301173637780988</v>
      </c>
      <c r="I19" s="16">
        <v>0</v>
      </c>
      <c r="J19" s="40">
        <v>0</v>
      </c>
    </row>
    <row r="20" spans="1:10" ht="15" customHeight="1" x14ac:dyDescent="0.2">
      <c r="A20" s="26">
        <f>IF(AAV!A21="","",AAV!A21)</f>
        <v>44091</v>
      </c>
      <c r="B20" s="9">
        <f>IF(AAV!B21="","",AAV!B21)</f>
        <v>-37</v>
      </c>
      <c r="C20" s="9">
        <f>IF(AAV!C21="","",AAV!D21)</f>
        <v>-3.6966539150000033E-2</v>
      </c>
      <c r="D20" s="16"/>
      <c r="E20" s="16"/>
      <c r="F20" s="16">
        <v>2</v>
      </c>
      <c r="G20" s="44">
        <f>G19+VLOOKUP(I20,$B$2:$C$501,2,0)</f>
        <v>1.28473469493</v>
      </c>
      <c r="H20" s="31">
        <f>G20/(SQRT(F20)*$F$3)</f>
        <v>3.8186578227764261</v>
      </c>
      <c r="I20" s="16">
        <v>1</v>
      </c>
      <c r="J20" s="40" t="s">
        <v>78</v>
      </c>
    </row>
    <row r="21" spans="1:10" s="16" customFormat="1" ht="15" customHeight="1" x14ac:dyDescent="0.2">
      <c r="A21" s="26">
        <f>IF(AAV!A22="","",AAV!A22)</f>
        <v>44092</v>
      </c>
      <c r="B21" s="9">
        <f>IF(AAV!B22="","",AAV!B22)</f>
        <v>-36</v>
      </c>
      <c r="C21" s="9">
        <f>IF(AAV!C22="","",AAV!D22)</f>
        <v>0.55338225861333323</v>
      </c>
      <c r="F21" s="16">
        <v>3</v>
      </c>
      <c r="G21" s="44">
        <f>G20+VLOOKUP(I21,$B$2:$C$501,2,0)</f>
        <v>1.1999382504600002</v>
      </c>
      <c r="H21" s="31">
        <f>G21/(SQRT(F21)*$F$3)</f>
        <v>2.9121286689067922</v>
      </c>
      <c r="I21" s="16">
        <v>2</v>
      </c>
      <c r="J21" s="40" t="s">
        <v>79</v>
      </c>
    </row>
    <row r="22" spans="1:10" s="16" customFormat="1" ht="15" customHeight="1" x14ac:dyDescent="0.2">
      <c r="A22" s="26">
        <f>IF(AAV!A23="","",AAV!A23)</f>
        <v>44095</v>
      </c>
      <c r="B22" s="9">
        <f>IF(AAV!B23="","",AAV!B23)</f>
        <v>-35</v>
      </c>
      <c r="C22" s="9">
        <f>IF(AAV!C23="","",AAV!D23)</f>
        <v>0.24543831298666685</v>
      </c>
    </row>
    <row r="23" spans="1:10" s="16" customFormat="1" ht="15" customHeight="1" x14ac:dyDescent="0.2">
      <c r="A23" s="26">
        <f>IF(AAV!A24="","",AAV!A24)</f>
        <v>44096</v>
      </c>
      <c r="B23" s="9">
        <f>IF(AAV!B24="","",AAV!B24)</f>
        <v>-34</v>
      </c>
      <c r="C23" s="9">
        <f>IF(AAV!C24="","",AAV!D24)</f>
        <v>-9.431164752333332E-2</v>
      </c>
    </row>
    <row r="24" spans="1:10" ht="15" customHeight="1" x14ac:dyDescent="0.2">
      <c r="A24" s="26">
        <f>IF(AAV!A25="","",AAV!A25)</f>
        <v>44097</v>
      </c>
      <c r="B24" s="9">
        <f>IF(AAV!B25="","",AAV!B25)</f>
        <v>-33</v>
      </c>
      <c r="C24" s="9">
        <f>IF(AAV!C25="","",AAV!D25)</f>
        <v>0.22125155802333341</v>
      </c>
      <c r="D24" s="16"/>
      <c r="E24" s="16"/>
      <c r="F24" s="16"/>
      <c r="G24" s="16"/>
      <c r="H24" s="16"/>
      <c r="I24" s="16"/>
      <c r="J24" s="16"/>
    </row>
    <row r="25" spans="1:10" ht="15" customHeight="1" x14ac:dyDescent="0.2">
      <c r="A25" s="26">
        <f>IF(AAV!A26="","",AAV!A26)</f>
        <v>44098</v>
      </c>
      <c r="B25" s="9">
        <f>IF(AAV!B26="","",AAV!B26)</f>
        <v>-32</v>
      </c>
      <c r="C25" s="9">
        <f>IF(AAV!C26="","",AAV!D26)</f>
        <v>-1.1724983239999931E-2</v>
      </c>
      <c r="D25" s="16"/>
      <c r="E25" s="16"/>
      <c r="F25" s="16"/>
      <c r="G25" s="16"/>
      <c r="H25" s="16"/>
      <c r="I25" s="16"/>
      <c r="J25" s="16"/>
    </row>
    <row r="26" spans="1:10" ht="15" customHeight="1" x14ac:dyDescent="0.2">
      <c r="A26" s="26">
        <f>IF(AAV!A27="","",AAV!A27)</f>
        <v>44099</v>
      </c>
      <c r="B26" s="9">
        <f>IF(AAV!B27="","",AAV!B27)</f>
        <v>-31</v>
      </c>
      <c r="C26" s="9">
        <f>IF(AAV!C27="","",AAV!D27)</f>
        <v>-0.14892873920666683</v>
      </c>
      <c r="D26" s="16"/>
      <c r="E26" s="16"/>
      <c r="F26" s="16"/>
      <c r="G26" s="16"/>
      <c r="H26" s="16"/>
      <c r="I26" s="16"/>
      <c r="J26" s="16"/>
    </row>
    <row r="27" spans="1:10" ht="15" customHeight="1" x14ac:dyDescent="0.2">
      <c r="A27" s="26">
        <f>IF(AAV!A28="","",AAV!A28)</f>
        <v>44102</v>
      </c>
      <c r="B27" s="9">
        <f>IF(AAV!B28="","",AAV!B28)</f>
        <v>-30</v>
      </c>
      <c r="C27" s="9">
        <f>IF(AAV!C28="","",AAV!D28)</f>
        <v>-0.10303463233333332</v>
      </c>
      <c r="D27" s="16"/>
      <c r="E27" s="16"/>
      <c r="F27" s="16"/>
      <c r="G27" s="16"/>
      <c r="H27" s="16"/>
      <c r="I27" s="16"/>
      <c r="J27" s="16"/>
    </row>
    <row r="28" spans="1:10" ht="15" customHeight="1" x14ac:dyDescent="0.2">
      <c r="A28" s="26">
        <f>IF(AAV!A29="","",AAV!A29)</f>
        <v>44103</v>
      </c>
      <c r="B28" s="9">
        <f>IF(AAV!B29="","",AAV!B29)</f>
        <v>-29</v>
      </c>
      <c r="C28" s="9">
        <f>IF(AAV!C29="","",AAV!D29)</f>
        <v>-0.26536482178666676</v>
      </c>
      <c r="D28" s="16"/>
      <c r="E28" s="16"/>
      <c r="F28" s="16"/>
      <c r="G28" s="16"/>
      <c r="H28" s="16"/>
      <c r="I28" s="16"/>
      <c r="J28" s="16"/>
    </row>
    <row r="29" spans="1:10" ht="15" customHeight="1" x14ac:dyDescent="0.2">
      <c r="A29" s="26">
        <f>IF(AAV!A30="","",AAV!A30)</f>
        <v>44104</v>
      </c>
      <c r="B29" s="9">
        <f>IF(AAV!B30="","",AAV!B30)</f>
        <v>-28</v>
      </c>
      <c r="C29" s="9">
        <f>IF(AAV!C30="","",AAV!D30)</f>
        <v>0.12368589423666654</v>
      </c>
      <c r="D29" s="16"/>
      <c r="E29" s="16"/>
      <c r="F29" s="16"/>
      <c r="G29" s="16"/>
      <c r="H29" s="16"/>
      <c r="I29" s="16"/>
      <c r="J29" s="16"/>
    </row>
    <row r="30" spans="1:10" ht="15" customHeight="1" x14ac:dyDescent="0.2">
      <c r="A30" s="26">
        <f>IF(AAV!A31="","",AAV!A31)</f>
        <v>44105</v>
      </c>
      <c r="B30" s="9">
        <f>IF(AAV!B31="","",AAV!B31)</f>
        <v>-27</v>
      </c>
      <c r="C30" s="9">
        <f>IF(AAV!C31="","",AAV!D31)</f>
        <v>-0.10580553780333346</v>
      </c>
      <c r="D30" s="16"/>
      <c r="E30" s="16"/>
      <c r="F30" s="16"/>
      <c r="G30" s="16"/>
      <c r="H30" s="16"/>
      <c r="I30" s="16"/>
      <c r="J30" s="16"/>
    </row>
    <row r="31" spans="1:10" ht="15" customHeight="1" x14ac:dyDescent="0.2">
      <c r="A31" s="26">
        <f>IF(AAV!A32="","",AAV!A32)</f>
        <v>44106</v>
      </c>
      <c r="B31" s="9">
        <f>IF(AAV!B32="","",AAV!B32)</f>
        <v>-26</v>
      </c>
      <c r="C31" s="9">
        <f>IF(AAV!C32="","",AAV!D32)</f>
        <v>-0.12420967304333319</v>
      </c>
      <c r="D31" s="16"/>
      <c r="E31" s="16"/>
      <c r="F31" s="16"/>
      <c r="G31" s="16"/>
      <c r="H31" s="16"/>
      <c r="I31" s="16"/>
      <c r="J31" s="16"/>
    </row>
    <row r="32" spans="1:10" ht="15" customHeight="1" x14ac:dyDescent="0.2">
      <c r="A32" s="26">
        <f>IF(AAV!A33="","",AAV!A33)</f>
        <v>44109</v>
      </c>
      <c r="B32" s="9">
        <f>IF(AAV!B33="","",AAV!B33)</f>
        <v>-25</v>
      </c>
      <c r="C32" s="9">
        <f>IF(AAV!C33="","",AAV!D33)</f>
        <v>-0.22303149097333352</v>
      </c>
      <c r="D32" s="16"/>
      <c r="E32" s="16"/>
      <c r="F32" s="16"/>
      <c r="G32" s="16"/>
      <c r="H32" s="16"/>
      <c r="I32" s="16"/>
      <c r="J32" s="16"/>
    </row>
    <row r="33" spans="1:10" ht="15" customHeight="1" x14ac:dyDescent="0.2">
      <c r="A33" s="26">
        <f>IF(AAV!A34="","",AAV!A34)</f>
        <v>44110</v>
      </c>
      <c r="B33" s="9">
        <f>IF(AAV!B34="","",AAV!B34)</f>
        <v>-24</v>
      </c>
      <c r="C33" s="9">
        <f>IF(AAV!C34="","",AAV!D34)</f>
        <v>-6.8382100719999839E-2</v>
      </c>
      <c r="D33" s="16"/>
      <c r="E33" s="16"/>
      <c r="F33" s="16"/>
      <c r="G33" s="16"/>
      <c r="H33" s="16"/>
      <c r="I33" s="16"/>
      <c r="J33" s="16"/>
    </row>
    <row r="34" spans="1:10" ht="15" customHeight="1" x14ac:dyDescent="0.2">
      <c r="A34" s="26">
        <f>IF(AAV!A35="","",AAV!A35)</f>
        <v>44111</v>
      </c>
      <c r="B34" s="9">
        <f>IF(AAV!B35="","",AAV!B35)</f>
        <v>-23</v>
      </c>
      <c r="C34" s="9">
        <f>IF(AAV!C35="","",AAV!D35)</f>
        <v>-0.18687821989666686</v>
      </c>
      <c r="D34" s="16"/>
      <c r="E34" s="16"/>
      <c r="F34" s="16"/>
      <c r="G34" s="16"/>
      <c r="H34" s="16"/>
      <c r="I34" s="16"/>
      <c r="J34" s="16"/>
    </row>
    <row r="35" spans="1:10" ht="15" customHeight="1" x14ac:dyDescent="0.2">
      <c r="A35" s="26">
        <f>IF(AAV!A36="","",AAV!A36)</f>
        <v>44112</v>
      </c>
      <c r="B35" s="9">
        <f>IF(AAV!B36="","",AAV!B36)</f>
        <v>-22</v>
      </c>
      <c r="C35" s="9">
        <f>IF(AAV!C36="","",AAV!D36)</f>
        <v>-0.12242258374333326</v>
      </c>
      <c r="D35" s="16"/>
      <c r="E35" s="16"/>
      <c r="F35" s="16"/>
      <c r="G35" s="16"/>
      <c r="H35" s="16"/>
      <c r="I35" s="16"/>
      <c r="J35" s="16"/>
    </row>
    <row r="36" spans="1:10" ht="15" customHeight="1" x14ac:dyDescent="0.2">
      <c r="A36" s="26">
        <f>IF(AAV!A37="","",AAV!A37)</f>
        <v>44113</v>
      </c>
      <c r="B36" s="9">
        <f>IF(AAV!B37="","",AAV!B37)</f>
        <v>-21</v>
      </c>
      <c r="C36" s="9">
        <f>IF(AAV!C37="","",AAV!D37)</f>
        <v>-0.14270183479333332</v>
      </c>
      <c r="D36" s="16"/>
      <c r="E36" s="16"/>
      <c r="F36" s="16"/>
      <c r="G36" s="16"/>
      <c r="H36" s="16"/>
      <c r="I36" s="16"/>
      <c r="J36" s="16"/>
    </row>
    <row r="37" spans="1:10" ht="15" customHeight="1" x14ac:dyDescent="0.2">
      <c r="A37" s="26">
        <f>IF(AAV!A38="","",AAV!A38)</f>
        <v>44116</v>
      </c>
      <c r="B37" s="9">
        <f>IF(AAV!B38="","",AAV!B38)</f>
        <v>-20</v>
      </c>
      <c r="C37" s="9">
        <f>IF(AAV!C38="","",AAV!D38)</f>
        <v>-8.0749568393333582E-2</v>
      </c>
      <c r="D37" s="16"/>
      <c r="E37" s="16"/>
      <c r="F37" s="16"/>
      <c r="G37" s="16"/>
      <c r="H37" s="16"/>
      <c r="I37" s="16"/>
      <c r="J37" s="16"/>
    </row>
    <row r="38" spans="1:10" ht="15" customHeight="1" x14ac:dyDescent="0.2">
      <c r="A38" s="26">
        <f>IF(AAV!A39="","",AAV!A39)</f>
        <v>44117</v>
      </c>
      <c r="B38" s="9">
        <f>IF(AAV!B39="","",AAV!B39)</f>
        <v>-19</v>
      </c>
      <c r="C38" s="9">
        <f>IF(AAV!C39="","",AAV!D39)</f>
        <v>-1.8829780993333545E-2</v>
      </c>
      <c r="D38" s="16"/>
      <c r="E38" s="16"/>
      <c r="F38" s="16"/>
      <c r="G38" s="16"/>
      <c r="H38" s="16"/>
      <c r="I38" s="16"/>
      <c r="J38" s="16"/>
    </row>
    <row r="39" spans="1:10" ht="15" customHeight="1" x14ac:dyDescent="0.2">
      <c r="A39" s="26">
        <f>IF(AAV!A40="","",AAV!A40)</f>
        <v>44118</v>
      </c>
      <c r="B39" s="9">
        <f>IF(AAV!B40="","",AAV!B40)</f>
        <v>-18</v>
      </c>
      <c r="C39" s="9">
        <f>IF(AAV!C40="","",AAV!D40)</f>
        <v>-0.12019717012333331</v>
      </c>
      <c r="D39" s="16"/>
      <c r="E39" s="16"/>
      <c r="F39" s="16"/>
      <c r="G39" s="16"/>
      <c r="H39" s="16"/>
      <c r="I39" s="16"/>
      <c r="J39" s="16"/>
    </row>
    <row r="40" spans="1:10" ht="15" customHeight="1" x14ac:dyDescent="0.2">
      <c r="A40" s="26">
        <f>IF(AAV!A41="","",AAV!A41)</f>
        <v>44119</v>
      </c>
      <c r="B40" s="9">
        <f>IF(AAV!B41="","",AAV!B41)</f>
        <v>-17</v>
      </c>
      <c r="C40" s="9">
        <f>IF(AAV!C41="","",AAV!D41)</f>
        <v>-0.16128536586999997</v>
      </c>
      <c r="D40" s="16"/>
      <c r="E40" s="16"/>
      <c r="F40" s="16"/>
      <c r="G40" s="16"/>
      <c r="H40" s="16"/>
      <c r="I40" s="16"/>
      <c r="J40" s="16"/>
    </row>
    <row r="41" spans="1:10" ht="15" customHeight="1" x14ac:dyDescent="0.2">
      <c r="A41" s="26">
        <f>IF(AAV!A42="","",AAV!A42)</f>
        <v>44120</v>
      </c>
      <c r="B41" s="9">
        <f>IF(AAV!B42="","",AAV!B42)</f>
        <v>-16</v>
      </c>
      <c r="C41" s="9">
        <f>IF(AAV!C42="","",AAV!D42)</f>
        <v>-9.864577166666666E-2</v>
      </c>
      <c r="D41" s="16"/>
      <c r="E41" s="16"/>
      <c r="F41" s="16"/>
      <c r="G41" s="16"/>
      <c r="H41" s="16"/>
      <c r="I41" s="16"/>
      <c r="J41" s="16"/>
    </row>
    <row r="42" spans="1:10" ht="15" customHeight="1" x14ac:dyDescent="0.2">
      <c r="A42" s="26">
        <f>IF(AAV!A43="","",AAV!A43)</f>
        <v>44123</v>
      </c>
      <c r="B42" s="9">
        <f>IF(AAV!B43="","",AAV!B43)</f>
        <v>-15</v>
      </c>
      <c r="C42" s="9">
        <f>IF(AAV!C43="","",AAV!D43)</f>
        <v>-0.17835808864666658</v>
      </c>
      <c r="D42" s="16"/>
      <c r="E42" s="16"/>
      <c r="F42" s="16"/>
      <c r="G42" s="16"/>
      <c r="H42" s="16"/>
      <c r="I42" s="16"/>
      <c r="J42" s="16"/>
    </row>
    <row r="43" spans="1:10" ht="15" customHeight="1" x14ac:dyDescent="0.2">
      <c r="A43" s="26">
        <f>IF(AAV!A44="","",AAV!A44)</f>
        <v>44124</v>
      </c>
      <c r="B43" s="9">
        <f>IF(AAV!B44="","",AAV!B44)</f>
        <v>-14</v>
      </c>
      <c r="C43" s="9">
        <f>IF(AAV!C44="","",AAV!D44)</f>
        <v>-0.12381580416333315</v>
      </c>
      <c r="D43" s="16"/>
      <c r="E43" s="16"/>
      <c r="F43" s="16"/>
      <c r="G43" s="16"/>
      <c r="H43" s="16"/>
      <c r="I43" s="16"/>
      <c r="J43" s="16"/>
    </row>
    <row r="44" spans="1:10" ht="15" customHeight="1" x14ac:dyDescent="0.2">
      <c r="A44" s="26">
        <f>IF(AAV!A45="","",AAV!A45)</f>
        <v>44125</v>
      </c>
      <c r="B44" s="9">
        <f>IF(AAV!B45="","",AAV!B45)</f>
        <v>-13</v>
      </c>
      <c r="C44" s="9">
        <f>IF(AAV!C45="","",AAV!D45)</f>
        <v>-0.20250941079999996</v>
      </c>
      <c r="D44" s="16"/>
      <c r="E44" s="16"/>
      <c r="F44" s="16"/>
      <c r="G44" s="16"/>
      <c r="H44" s="16"/>
      <c r="I44" s="16"/>
      <c r="J44" s="16"/>
    </row>
    <row r="45" spans="1:10" ht="15" customHeight="1" x14ac:dyDescent="0.2">
      <c r="A45" s="26">
        <f>IF(AAV!A46="","",AAV!A46)</f>
        <v>44126</v>
      </c>
      <c r="B45" s="9">
        <f>IF(AAV!B46="","",AAV!B46)</f>
        <v>-12</v>
      </c>
      <c r="C45" s="9">
        <f>IF(AAV!C46="","",AAV!D46)</f>
        <v>-0.1975265134433335</v>
      </c>
      <c r="D45" s="16"/>
      <c r="E45" s="16"/>
      <c r="F45" s="16"/>
      <c r="G45" s="16"/>
      <c r="H45" s="16"/>
      <c r="I45" s="16"/>
      <c r="J45" s="16"/>
    </row>
    <row r="46" spans="1:10" ht="15" customHeight="1" x14ac:dyDescent="0.2">
      <c r="A46" s="26">
        <f>IF(AAV!A47="","",AAV!A47)</f>
        <v>44127</v>
      </c>
      <c r="B46" s="9">
        <f>IF(AAV!B47="","",AAV!B47)</f>
        <v>-11</v>
      </c>
      <c r="C46" s="9">
        <f>IF(AAV!C47="","",AAV!D47)</f>
        <v>-0.20135895250333335</v>
      </c>
      <c r="D46" s="16"/>
      <c r="E46" s="16"/>
      <c r="F46" s="16"/>
      <c r="G46" s="16"/>
      <c r="H46" s="16"/>
      <c r="I46" s="16"/>
      <c r="J46" s="16"/>
    </row>
    <row r="47" spans="1:10" ht="15" customHeight="1" x14ac:dyDescent="0.2">
      <c r="A47" s="26">
        <f>IF(AAV!A48="","",AAV!A48)</f>
        <v>44130</v>
      </c>
      <c r="B47" s="9">
        <f>IF(AAV!B48="","",AAV!B48)</f>
        <v>-10</v>
      </c>
      <c r="C47" s="9">
        <f>IF(AAV!C48="","",AAV!D48)</f>
        <v>-1.5554696233334164E-3</v>
      </c>
      <c r="D47" s="16"/>
      <c r="E47" s="16"/>
      <c r="F47" s="16"/>
      <c r="G47" s="16"/>
      <c r="H47" s="16"/>
      <c r="I47" s="16"/>
      <c r="J47" s="16"/>
    </row>
    <row r="48" spans="1:10" ht="15" customHeight="1" x14ac:dyDescent="0.2">
      <c r="A48" s="26">
        <f>IF(AAV!A49="","",AAV!A49)</f>
        <v>44131</v>
      </c>
      <c r="B48" s="9">
        <f>IF(AAV!B49="","",AAV!B49)</f>
        <v>-9</v>
      </c>
      <c r="C48" s="9">
        <f>IF(AAV!C49="","",AAV!D49)</f>
        <v>-7.7992724096666688E-2</v>
      </c>
      <c r="D48" s="16"/>
      <c r="E48" s="16"/>
      <c r="F48" s="16"/>
      <c r="G48" s="16"/>
      <c r="H48" s="16"/>
      <c r="I48" s="16"/>
      <c r="J48" s="16"/>
    </row>
    <row r="49" spans="1:10" ht="15" customHeight="1" x14ac:dyDescent="0.2">
      <c r="A49" s="26">
        <f>IF(AAV!A50="","",AAV!A50)</f>
        <v>44132</v>
      </c>
      <c r="B49" s="9">
        <f>IF(AAV!B50="","",AAV!B50)</f>
        <v>-8</v>
      </c>
      <c r="C49" s="9">
        <f>IF(AAV!C50="","",AAV!D50)</f>
        <v>0.26171676155333357</v>
      </c>
      <c r="D49" s="16"/>
      <c r="E49" s="16"/>
      <c r="F49" s="16"/>
      <c r="G49" s="16"/>
      <c r="H49" s="16"/>
      <c r="I49" s="16"/>
      <c r="J49" s="16"/>
    </row>
    <row r="50" spans="1:10" ht="15" customHeight="1" x14ac:dyDescent="0.2">
      <c r="A50" s="26">
        <f>IF(AAV!A51="","",AAV!A51)</f>
        <v>44133</v>
      </c>
      <c r="B50" s="9">
        <f>IF(AAV!B51="","",AAV!B51)</f>
        <v>-7</v>
      </c>
      <c r="C50" s="9">
        <f>IF(AAV!C51="","",AAV!D51)</f>
        <v>6.6600369586666597E-2</v>
      </c>
      <c r="D50" s="16"/>
      <c r="E50" s="16"/>
      <c r="F50" s="16"/>
      <c r="G50" s="16"/>
      <c r="H50" s="16"/>
      <c r="I50" s="16"/>
      <c r="J50" s="16"/>
    </row>
    <row r="51" spans="1:10" ht="15" customHeight="1" x14ac:dyDescent="0.2">
      <c r="A51" s="26">
        <f>IF(AAV!A52="","",AAV!A52)</f>
        <v>44134</v>
      </c>
      <c r="B51" s="9">
        <f>IF(AAV!B52="","",AAV!B52)</f>
        <v>-6</v>
      </c>
      <c r="C51" s="9">
        <f>IF(AAV!C52="","",AAV!D52)</f>
        <v>0.15816676596666657</v>
      </c>
      <c r="D51" s="16"/>
      <c r="E51" s="16"/>
      <c r="F51" s="16"/>
      <c r="G51" s="16"/>
      <c r="H51" s="16"/>
      <c r="I51" s="16"/>
      <c r="J51" s="16"/>
    </row>
    <row r="52" spans="1:10" ht="15" customHeight="1" x14ac:dyDescent="0.2">
      <c r="A52" s="26">
        <f>IF(AAV!A53="","",AAV!A53)</f>
        <v>44137</v>
      </c>
      <c r="B52" s="9">
        <f>IF(AAV!B53="","",AAV!B53)</f>
        <v>-5</v>
      </c>
      <c r="C52" s="9">
        <f>IF(AAV!C53="","",AAV!D53)</f>
        <v>-5.7549888830000007E-2</v>
      </c>
      <c r="D52" s="16"/>
      <c r="E52" s="16"/>
      <c r="F52" s="16"/>
      <c r="G52" s="16"/>
      <c r="H52" s="16"/>
      <c r="I52" s="16"/>
      <c r="J52" s="16"/>
    </row>
    <row r="53" spans="1:10" ht="15" customHeight="1" x14ac:dyDescent="0.2">
      <c r="A53" s="26">
        <f>IF(AAV!A54="","",AAV!A54)</f>
        <v>44138</v>
      </c>
      <c r="B53" s="9">
        <f>IF(AAV!B54="","",AAV!B54)</f>
        <v>-4</v>
      </c>
      <c r="C53" s="9">
        <f>IF(AAV!C54="","",AAV!D54)</f>
        <v>-9.0642136176666721E-2</v>
      </c>
      <c r="D53" s="16"/>
      <c r="E53" s="16"/>
      <c r="F53" s="16"/>
      <c r="G53" s="16"/>
      <c r="H53" s="16"/>
      <c r="I53" s="16"/>
      <c r="J53" s="16"/>
    </row>
    <row r="54" spans="1:10" ht="15" customHeight="1" x14ac:dyDescent="0.2">
      <c r="A54" s="26">
        <f>IF(AAV!A55="","",AAV!A55)</f>
        <v>44139</v>
      </c>
      <c r="B54" s="9">
        <f>IF(AAV!B55="","",AAV!B55)</f>
        <v>-3</v>
      </c>
      <c r="C54" s="9">
        <f>IF(AAV!C55="","",AAV!D55)</f>
        <v>0.23527557642000008</v>
      </c>
      <c r="D54" s="16"/>
      <c r="E54" s="16"/>
      <c r="F54" s="16"/>
      <c r="G54" s="16"/>
      <c r="H54" s="16"/>
      <c r="I54" s="16"/>
      <c r="J54" s="16"/>
    </row>
    <row r="55" spans="1:10" ht="15" customHeight="1" x14ac:dyDescent="0.2">
      <c r="A55" s="26">
        <f>IF(AAV!A56="","",AAV!A56)</f>
        <v>44140</v>
      </c>
      <c r="B55" s="9">
        <f>IF(AAV!B56="","",AAV!B56)</f>
        <v>-2</v>
      </c>
      <c r="C55" s="9">
        <f>IF(AAV!C56="","",AAV!D56)</f>
        <v>-2.9854606243333248E-2</v>
      </c>
      <c r="D55" s="16"/>
      <c r="E55" s="16"/>
      <c r="F55" s="16"/>
      <c r="G55" s="16"/>
      <c r="H55" s="16"/>
      <c r="I55" s="16"/>
      <c r="J55" s="16"/>
    </row>
    <row r="56" spans="1:10" ht="15" customHeight="1" x14ac:dyDescent="0.2">
      <c r="A56" s="26">
        <f>IF(AAV!A57="","",AAV!A57)</f>
        <v>44141</v>
      </c>
      <c r="B56" s="9">
        <f>IF(AAV!B57="","",AAV!B57)</f>
        <v>-1</v>
      </c>
      <c r="C56" s="9">
        <f>IF(AAV!C57="","",AAV!D57)</f>
        <v>-0.22865760573666671</v>
      </c>
      <c r="D56" s="16"/>
      <c r="E56" s="16"/>
      <c r="F56" s="16"/>
      <c r="G56" s="16"/>
      <c r="H56" s="16"/>
      <c r="I56" s="16"/>
      <c r="J56" s="16"/>
    </row>
    <row r="57" spans="1:10" ht="15" customHeight="1" x14ac:dyDescent="0.2">
      <c r="A57" s="26">
        <f>IF(AAV!A58="","",AAV!A58)</f>
        <v>44144</v>
      </c>
      <c r="B57" s="9">
        <f>IF(AAV!B58="","",AAV!B58)</f>
        <v>0</v>
      </c>
      <c r="C57" s="9">
        <f>IF(AAV!C58="","",AAV!D58)</f>
        <v>0.93496042860999995</v>
      </c>
      <c r="D57" s="16"/>
      <c r="E57" s="16"/>
      <c r="F57" s="16"/>
      <c r="G57" s="16"/>
      <c r="H57" s="16"/>
      <c r="I57" s="16"/>
      <c r="J57" s="16"/>
    </row>
    <row r="58" spans="1:10" ht="15" customHeight="1" x14ac:dyDescent="0.2">
      <c r="A58" s="26">
        <f>IF(AAV!A59="","",AAV!A59)</f>
        <v>44145</v>
      </c>
      <c r="B58" s="9">
        <f>IF(AAV!B59="","",AAV!B59)</f>
        <v>1</v>
      </c>
      <c r="C58" s="9">
        <f>IF(AAV!C59="","",AAV!D59)</f>
        <v>0.34977426632000008</v>
      </c>
      <c r="D58" s="16"/>
      <c r="E58" s="16"/>
      <c r="F58" s="16"/>
      <c r="G58" s="16"/>
      <c r="H58" s="16"/>
      <c r="I58" s="16"/>
      <c r="J58" s="16"/>
    </row>
    <row r="59" spans="1:10" ht="15" customHeight="1" x14ac:dyDescent="0.2">
      <c r="A59" s="26">
        <f>IF(AAV!A60="","",AAV!A60)</f>
        <v>44146</v>
      </c>
      <c r="B59" s="9">
        <f>IF(AAV!B60="","",AAV!B60)</f>
        <v>2</v>
      </c>
      <c r="C59" s="9">
        <f>IF(AAV!C60="","",AAV!D60)</f>
        <v>-8.4796444469999899E-2</v>
      </c>
      <c r="D59" s="16"/>
      <c r="E59" s="16"/>
      <c r="F59" s="16"/>
      <c r="G59" s="16"/>
      <c r="H59" s="16"/>
      <c r="I59" s="16"/>
      <c r="J59" s="16"/>
    </row>
    <row r="60" spans="1:10" ht="15" customHeight="1" x14ac:dyDescent="0.2">
      <c r="A60" s="26">
        <f>IF(AAV!A61="","",AAV!A61)</f>
        <v>44147</v>
      </c>
      <c r="B60" s="9">
        <f>IF(AAV!B61="","",AAV!B61)</f>
        <v>3</v>
      </c>
      <c r="C60" s="9">
        <f>IF(AAV!C61="","",AAV!D61)</f>
        <v>-7.1538498376666371E-2</v>
      </c>
      <c r="D60" s="16"/>
      <c r="E60" s="16"/>
      <c r="F60" s="16"/>
      <c r="G60" s="16"/>
      <c r="H60" s="16"/>
      <c r="I60" s="16"/>
      <c r="J60" s="16"/>
    </row>
    <row r="61" spans="1:10" ht="15" customHeight="1" x14ac:dyDescent="0.2">
      <c r="A61" s="26">
        <f>IF(AAV!A62="","",AAV!A62)</f>
        <v>44148</v>
      </c>
      <c r="B61" s="9">
        <f>IF(AAV!B62="","",AAV!B62)</f>
        <v>4</v>
      </c>
      <c r="C61" s="9">
        <f>IF(AAV!C62="","",AAV!D62)</f>
        <v>-0.10311029325333365</v>
      </c>
      <c r="D61" s="16"/>
      <c r="E61" s="16"/>
      <c r="F61" s="16"/>
      <c r="G61" s="16"/>
      <c r="H61" s="16"/>
      <c r="I61" s="16"/>
      <c r="J61" s="16"/>
    </row>
    <row r="62" spans="1:10" ht="15" customHeight="1" x14ac:dyDescent="0.2">
      <c r="A62" s="26">
        <f>IF(AAV!A63="","",AAV!A63)</f>
        <v>44151</v>
      </c>
      <c r="B62" s="9">
        <f>IF(AAV!B63="","",AAV!B63)</f>
        <v>5</v>
      </c>
      <c r="C62" s="9">
        <f>IF(AAV!C63="","",AAV!D63)</f>
        <v>0.13880825181666667</v>
      </c>
      <c r="D62" s="16"/>
      <c r="E62" s="16"/>
      <c r="F62" s="16"/>
      <c r="G62" s="16"/>
      <c r="H62" s="16"/>
      <c r="I62" s="16"/>
      <c r="J62" s="16"/>
    </row>
    <row r="63" spans="1:10" ht="15" customHeight="1" x14ac:dyDescent="0.2">
      <c r="A63" s="26">
        <f>IF(AAV!A64="","",AAV!A64)</f>
        <v>44152</v>
      </c>
      <c r="B63" s="9">
        <f>IF(AAV!B64="","",AAV!B64)</f>
        <v>6</v>
      </c>
      <c r="C63" s="9">
        <f>IF(AAV!C64="","",AAV!D64)</f>
        <v>8.2955416943333526E-2</v>
      </c>
      <c r="D63" s="16"/>
      <c r="E63" s="16"/>
      <c r="F63" s="16"/>
      <c r="G63" s="16"/>
      <c r="H63" s="16"/>
      <c r="I63" s="16"/>
      <c r="J63" s="16"/>
    </row>
    <row r="64" spans="1:10" ht="15" customHeight="1" x14ac:dyDescent="0.2">
      <c r="A64" s="26">
        <f>IF(AAV!A65="","",AAV!A65)</f>
        <v>44153</v>
      </c>
      <c r="B64" s="9">
        <f>IF(AAV!B65="","",AAV!B65)</f>
        <v>7</v>
      </c>
      <c r="C64" s="9">
        <f>IF(AAV!C65="","",AAV!D65)</f>
        <v>5.4504882606666527E-2</v>
      </c>
      <c r="D64" s="16"/>
      <c r="E64" s="16"/>
      <c r="F64" s="16"/>
      <c r="G64" s="16"/>
      <c r="H64" s="16"/>
      <c r="I64" s="16"/>
      <c r="J64" s="16"/>
    </row>
    <row r="65" spans="1:10" ht="15" customHeight="1" x14ac:dyDescent="0.2">
      <c r="A65" s="26">
        <f>IF(AAV!A66="","",AAV!A66)</f>
        <v>44154</v>
      </c>
      <c r="B65" s="9">
        <f>IF(AAV!B66="","",AAV!B66)</f>
        <v>8</v>
      </c>
      <c r="C65" s="9">
        <f>IF(AAV!C66="","",AAV!D66)</f>
        <v>-9.8530003576666636E-2</v>
      </c>
      <c r="D65" s="16"/>
      <c r="E65" s="16"/>
      <c r="F65" s="16"/>
      <c r="G65" s="16"/>
      <c r="H65" s="16"/>
      <c r="I65" s="16"/>
      <c r="J65" s="16"/>
    </row>
    <row r="66" spans="1:10" ht="15" customHeight="1" x14ac:dyDescent="0.2">
      <c r="A66" s="26">
        <f>IF(AAV!A67="","",AAV!A67)</f>
        <v>44155</v>
      </c>
      <c r="B66" s="9">
        <f>IF(AAV!B67="","",AAV!B67)</f>
        <v>9</v>
      </c>
      <c r="C66" s="9">
        <f>IF(AAV!C67="","",AAV!D67)</f>
        <v>-0.11918277452000003</v>
      </c>
      <c r="D66" s="16"/>
      <c r="E66" s="16"/>
      <c r="F66" s="16"/>
      <c r="G66" s="16"/>
      <c r="H66" s="16"/>
      <c r="I66" s="16"/>
      <c r="J66" s="16"/>
    </row>
    <row r="67" spans="1:10" ht="15" customHeight="1" x14ac:dyDescent="0.2">
      <c r="A67" s="26">
        <f>IF(AAV!A68="","",AAV!A68)</f>
        <v>44158</v>
      </c>
      <c r="B67" s="9">
        <f>IF(AAV!B68="","",AAV!B68)</f>
        <v>10</v>
      </c>
      <c r="C67" s="9">
        <f>IF(AAV!C68="","",AAV!D68)</f>
        <v>-9.3413161490000007E-2</v>
      </c>
      <c r="D67" s="16"/>
      <c r="E67" s="16"/>
      <c r="F67" s="16"/>
      <c r="G67" s="16"/>
      <c r="H67" s="16"/>
      <c r="I67" s="16"/>
      <c r="J67" s="16"/>
    </row>
    <row r="68" spans="1:10" ht="15" customHeight="1" x14ac:dyDescent="0.2">
      <c r="A68" s="26">
        <f>IF(AAV!A69="","",AAV!A69)</f>
        <v>44159</v>
      </c>
      <c r="B68" s="9">
        <f>IF(AAV!B69="","",AAV!B69)</f>
        <v>11</v>
      </c>
      <c r="C68" s="9">
        <f>IF(AAV!C69="","",AAV!D69)</f>
        <v>0.19273630261000019</v>
      </c>
      <c r="D68" s="16"/>
      <c r="E68" s="16"/>
      <c r="F68" s="16"/>
      <c r="G68" s="16"/>
      <c r="H68" s="16"/>
      <c r="I68" s="16"/>
      <c r="J68" s="16"/>
    </row>
    <row r="69" spans="1:10" ht="15" customHeight="1" x14ac:dyDescent="0.2">
      <c r="A69" s="26">
        <f>IF(AAV!A70="","",AAV!A70)</f>
        <v>44160</v>
      </c>
      <c r="B69" s="9">
        <f>IF(AAV!B70="","",AAV!B70)</f>
        <v>12</v>
      </c>
      <c r="C69" s="9">
        <f>IF(AAV!C70="","",AAV!D70)</f>
        <v>-0.11278314733999995</v>
      </c>
      <c r="D69" s="16"/>
      <c r="E69" s="16"/>
      <c r="F69" s="16"/>
      <c r="G69" s="16"/>
      <c r="H69" s="16"/>
      <c r="I69" s="16"/>
      <c r="J69" s="16"/>
    </row>
    <row r="70" spans="1:10" ht="15" customHeight="1" x14ac:dyDescent="0.2">
      <c r="A70" s="26">
        <f>IF(AAV!A71="","",AAV!A71)</f>
        <v>44162</v>
      </c>
      <c r="B70" s="9">
        <f>IF(AAV!B71="","",AAV!B71)</f>
        <v>13</v>
      </c>
      <c r="C70" s="9">
        <f>IF(AAV!C71="","",AAV!D71)</f>
        <v>-0.52245310694000002</v>
      </c>
      <c r="D70" s="16"/>
      <c r="E70" s="16"/>
      <c r="F70" s="16"/>
      <c r="G70" s="16"/>
      <c r="H70" s="16"/>
      <c r="I70" s="16"/>
      <c r="J70" s="16"/>
    </row>
    <row r="71" spans="1:10" ht="15" customHeight="1" x14ac:dyDescent="0.2">
      <c r="A71" s="26">
        <f>IF(AAV!A72="","",AAV!A72)</f>
        <v>44165</v>
      </c>
      <c r="B71" s="9">
        <f>IF(AAV!B72="","",AAV!B72)</f>
        <v>14</v>
      </c>
      <c r="C71" s="9">
        <f>IF(AAV!C72="","",AAV!D72)</f>
        <v>0.46606398789333303</v>
      </c>
      <c r="D71" s="16"/>
      <c r="E71" s="16"/>
      <c r="F71" s="16"/>
      <c r="G71" s="16"/>
      <c r="H71" s="16"/>
      <c r="I71" s="16"/>
      <c r="J71" s="16"/>
    </row>
    <row r="72" spans="1:10" ht="15" customHeight="1" x14ac:dyDescent="0.2">
      <c r="A72" s="26">
        <f>IF(AAV!A73="","",AAV!A73)</f>
        <v>44166</v>
      </c>
      <c r="B72" s="9">
        <f>IF(AAV!B73="","",AAV!B73)</f>
        <v>15</v>
      </c>
      <c r="C72" s="9">
        <f>IF(AAV!C73="","",AAV!D73)</f>
        <v>6.5125332740000097E-2</v>
      </c>
      <c r="D72" s="16"/>
      <c r="E72" s="16"/>
      <c r="F72" s="16"/>
      <c r="G72" s="16"/>
      <c r="H72" s="16"/>
      <c r="I72" s="16"/>
      <c r="J72" s="16"/>
    </row>
    <row r="73" spans="1:10" ht="15" customHeight="1" x14ac:dyDescent="0.2">
      <c r="A73" s="26">
        <f>IF(AAV!A74="","",AAV!A74)</f>
        <v>44167</v>
      </c>
      <c r="B73" s="9">
        <f>IF(AAV!B74="","",AAV!B74)</f>
        <v>16</v>
      </c>
      <c r="C73" s="9">
        <f>IF(AAV!C74="","",AAV!D74)</f>
        <v>7.0337591056666593E-2</v>
      </c>
      <c r="D73" s="16"/>
      <c r="E73" s="16"/>
      <c r="F73" s="16"/>
      <c r="G73" s="16"/>
      <c r="H73" s="16"/>
      <c r="I73" s="16"/>
      <c r="J73" s="16"/>
    </row>
    <row r="74" spans="1:10" ht="15" customHeight="1" x14ac:dyDescent="0.2">
      <c r="A74" s="26">
        <f>IF(AAV!A75="","",AAV!A75)</f>
        <v>44168</v>
      </c>
      <c r="B74" s="9">
        <f>IF(AAV!B75="","",AAV!B75)</f>
        <v>17</v>
      </c>
      <c r="C74" s="9">
        <f>IF(AAV!C75="","",AAV!D75)</f>
        <v>8.0095478800000119E-2</v>
      </c>
      <c r="D74" s="16"/>
      <c r="E74" s="16"/>
      <c r="F74" s="16"/>
      <c r="G74" s="16"/>
      <c r="H74" s="16"/>
      <c r="I74" s="16"/>
      <c r="J74" s="16"/>
    </row>
    <row r="75" spans="1:10" ht="15" customHeight="1" x14ac:dyDescent="0.2">
      <c r="A75" s="26">
        <f>IF(AAV!A76="","",AAV!A76)</f>
        <v>44169</v>
      </c>
      <c r="B75" s="9">
        <f>IF(AAV!B76="","",AAV!B76)</f>
        <v>18</v>
      </c>
      <c r="C75" s="9">
        <f>IF(AAV!C76="","",AAV!D76)</f>
        <v>3.1502781296666615E-2</v>
      </c>
      <c r="D75" s="16"/>
      <c r="E75" s="16"/>
      <c r="F75" s="16"/>
      <c r="G75" s="16"/>
      <c r="H75" s="16"/>
      <c r="I75" s="16"/>
      <c r="J75" s="16"/>
    </row>
    <row r="76" spans="1:10" ht="15" customHeight="1" x14ac:dyDescent="0.2">
      <c r="A76" s="26">
        <f>IF(AAV!A77="","",AAV!A77)</f>
        <v>44172</v>
      </c>
      <c r="B76" s="9">
        <f>IF(AAV!B77="","",AAV!B77)</f>
        <v>19</v>
      </c>
      <c r="C76" s="9">
        <f>IF(AAV!C77="","",AAV!D77)</f>
        <v>-1.3482032086666651E-2</v>
      </c>
      <c r="D76" s="16"/>
      <c r="E76" s="16"/>
      <c r="F76" s="16"/>
      <c r="G76" s="16"/>
      <c r="H76" s="16"/>
      <c r="I76" s="16"/>
      <c r="J76" s="16"/>
    </row>
    <row r="77" spans="1:10" ht="15" customHeight="1" x14ac:dyDescent="0.2">
      <c r="A77" s="26">
        <f>IF(AAV!A78="","",AAV!A78)</f>
        <v>44173</v>
      </c>
      <c r="B77" s="9">
        <f>IF(AAV!B78="","",AAV!B78)</f>
        <v>20</v>
      </c>
      <c r="C77" s="9">
        <f>IF(AAV!C78="","",AAV!D78)</f>
        <v>-0.15787609553333326</v>
      </c>
      <c r="D77" s="16"/>
      <c r="E77" s="16"/>
      <c r="F77" s="16"/>
      <c r="G77" s="16"/>
      <c r="H77" s="16"/>
      <c r="I77" s="16"/>
      <c r="J77" s="16"/>
    </row>
    <row r="78" spans="1:10" ht="15" customHeight="1" x14ac:dyDescent="0.2">
      <c r="A78" s="26">
        <f>IF(AAV!A79="","",AAV!A79)</f>
        <v>44174</v>
      </c>
      <c r="B78" s="9">
        <f>IF(AAV!B79="","",AAV!B79)</f>
        <v>21</v>
      </c>
      <c r="C78" s="9">
        <f>IF(AAV!C79="","",AAV!D79)</f>
        <v>-3.8194150253333281E-2</v>
      </c>
      <c r="D78" s="16"/>
      <c r="E78" s="16"/>
      <c r="F78" s="16"/>
      <c r="G78" s="16"/>
      <c r="H78" s="16"/>
      <c r="I78" s="16"/>
      <c r="J78" s="16"/>
    </row>
    <row r="79" spans="1:10" ht="15" customHeight="1" x14ac:dyDescent="0.2">
      <c r="A79" s="26">
        <f>IF(AAV!A80="","",AAV!A80)</f>
        <v>44175</v>
      </c>
      <c r="B79" s="9">
        <f>IF(AAV!B80="","",AAV!B80)</f>
        <v>22</v>
      </c>
      <c r="C79" s="9">
        <f>IF(AAV!C80="","",AAV!D80)</f>
        <v>-0.12309403573666666</v>
      </c>
      <c r="D79" s="16"/>
      <c r="E79" s="16"/>
      <c r="F79" s="16"/>
      <c r="G79" s="16"/>
      <c r="H79" s="16"/>
      <c r="I79" s="16"/>
      <c r="J79" s="16"/>
    </row>
    <row r="80" spans="1:10" ht="15" customHeight="1" x14ac:dyDescent="0.2">
      <c r="A80" s="26">
        <f>IF(AAV!A81="","",AAV!A81)</f>
        <v>44176</v>
      </c>
      <c r="B80" s="9">
        <f>IF(AAV!B81="","",AAV!B81)</f>
        <v>23</v>
      </c>
      <c r="C80" s="9">
        <f>IF(AAV!C81="","",AAV!D81)</f>
        <v>6.5518179419999933E-2</v>
      </c>
      <c r="D80" s="16"/>
      <c r="E80" s="16"/>
      <c r="F80" s="16"/>
      <c r="G80" s="16"/>
      <c r="H80" s="16"/>
      <c r="I80" s="16"/>
      <c r="J80" s="16"/>
    </row>
    <row r="81" spans="1:10" ht="15" customHeight="1" x14ac:dyDescent="0.2">
      <c r="A81" s="26">
        <f>IF(AAV!A82="","",AAV!A82)</f>
        <v>44179</v>
      </c>
      <c r="B81" s="9">
        <f>IF(AAV!B82="","",AAV!B82)</f>
        <v>24</v>
      </c>
      <c r="C81" s="9">
        <f>IF(AAV!C82="","",AAV!D82)</f>
        <v>9.208448520000001E-2</v>
      </c>
      <c r="D81" s="16"/>
      <c r="E81" s="16"/>
      <c r="F81" s="16"/>
      <c r="G81" s="16"/>
      <c r="H81" s="16"/>
      <c r="I81" s="16"/>
      <c r="J81" s="16"/>
    </row>
    <row r="82" spans="1:10" ht="15" customHeight="1" x14ac:dyDescent="0.2">
      <c r="A82" s="26">
        <f>IF(AAV!A83="","",AAV!A83)</f>
        <v>44180</v>
      </c>
      <c r="B82" s="9">
        <f>IF(AAV!B83="","",AAV!B83)</f>
        <v>25</v>
      </c>
      <c r="C82" s="9">
        <f>IF(AAV!C83="","",AAV!D83)</f>
        <v>-3.6055697693333277E-2</v>
      </c>
      <c r="D82" s="16"/>
      <c r="E82" s="16"/>
      <c r="F82" s="16"/>
      <c r="G82" s="16"/>
      <c r="H82" s="16"/>
      <c r="I82" s="16"/>
      <c r="J82" s="16"/>
    </row>
    <row r="83" spans="1:10" ht="15" customHeight="1" x14ac:dyDescent="0.2">
      <c r="A83" s="26">
        <f>IF(AAV!A84="","",AAV!A84)</f>
        <v>44181</v>
      </c>
      <c r="B83" s="9">
        <f>IF(AAV!B84="","",AAV!B84)</f>
        <v>26</v>
      </c>
      <c r="C83" s="9">
        <f>IF(AAV!C84="","",AAV!D84)</f>
        <v>-0.11022175545333335</v>
      </c>
      <c r="D83" s="16"/>
      <c r="E83" s="16"/>
      <c r="F83" s="16"/>
      <c r="G83" s="16"/>
      <c r="H83" s="16"/>
      <c r="I83" s="16"/>
      <c r="J83" s="16"/>
    </row>
    <row r="84" spans="1:10" ht="15" customHeight="1" x14ac:dyDescent="0.2">
      <c r="A84" s="26">
        <f>IF(AAV!A85="","",AAV!A85)</f>
        <v>44182</v>
      </c>
      <c r="B84" s="9">
        <f>IF(AAV!B85="","",AAV!B85)</f>
        <v>27</v>
      </c>
      <c r="C84" s="9">
        <f>IF(AAV!C85="","",AAV!D85)</f>
        <v>-9.163169858333331E-2</v>
      </c>
      <c r="D84" s="16"/>
      <c r="E84" s="16"/>
      <c r="F84" s="16"/>
      <c r="G84" s="16"/>
      <c r="H84" s="16"/>
      <c r="I84" s="16"/>
      <c r="J84" s="16"/>
    </row>
    <row r="85" spans="1:10" ht="15" customHeight="1" x14ac:dyDescent="0.2">
      <c r="A85" s="26">
        <f>IF(AAV!A86="","",AAV!A86)</f>
        <v>44183</v>
      </c>
      <c r="B85" s="9">
        <f>IF(AAV!B86="","",AAV!B86)</f>
        <v>28</v>
      </c>
      <c r="C85" s="9">
        <f>IF(AAV!C86="","",AAV!D86)</f>
        <v>1.1213074004266668</v>
      </c>
      <c r="D85" s="16"/>
      <c r="E85" s="16"/>
      <c r="F85" s="16"/>
      <c r="G85" s="16"/>
      <c r="H85" s="16"/>
      <c r="I85" s="16"/>
      <c r="J85" s="16"/>
    </row>
    <row r="86" spans="1:10" ht="15" customHeight="1" x14ac:dyDescent="0.2">
      <c r="A86" s="26">
        <f>IF(AAV!A87="","",AAV!A87)</f>
        <v>44186</v>
      </c>
      <c r="B86" s="9">
        <f>IF(AAV!B87="","",AAV!B87)</f>
        <v>29</v>
      </c>
      <c r="C86" s="9">
        <f>IF(AAV!C87="","",AAV!D87)</f>
        <v>0.12532573429000005</v>
      </c>
      <c r="D86" s="16"/>
      <c r="E86" s="16"/>
      <c r="F86" s="16"/>
      <c r="G86" s="16"/>
      <c r="H86" s="16"/>
      <c r="I86" s="16"/>
      <c r="J86" s="16"/>
    </row>
    <row r="87" spans="1:10" ht="15" customHeight="1" x14ac:dyDescent="0.2">
      <c r="A87" s="26">
        <f>IF(AAV!A88="","",AAV!A88)</f>
        <v>44187</v>
      </c>
      <c r="B87" s="9">
        <f>IF(AAV!B88="","",AAV!B88)</f>
        <v>30</v>
      </c>
      <c r="C87" s="9">
        <f>IF(AAV!C88="","",AAV!D88)</f>
        <v>-0.1499759165633332</v>
      </c>
      <c r="D87" s="16"/>
      <c r="E87" s="16"/>
      <c r="F87" s="16"/>
      <c r="G87" s="16"/>
      <c r="H87" s="16"/>
      <c r="I87" s="16"/>
      <c r="J87" s="16"/>
    </row>
    <row r="88" spans="1:10" ht="15" customHeight="1" x14ac:dyDescent="0.2">
      <c r="A88" s="26">
        <f>IF(AAV!A89="","",AAV!A89)</f>
        <v>44188</v>
      </c>
      <c r="B88" s="9">
        <f>IF(AAV!B89="","",AAV!B89)</f>
        <v>31</v>
      </c>
      <c r="C88" s="9">
        <f>IF(AAV!C89="","",AAV!D89)</f>
        <v>-0.29944484351999989</v>
      </c>
      <c r="D88" s="16"/>
      <c r="E88" s="16"/>
      <c r="F88" s="16"/>
      <c r="G88" s="16"/>
      <c r="H88" s="16"/>
      <c r="I88" s="16"/>
      <c r="J88" s="16"/>
    </row>
    <row r="89" spans="1:10" ht="15" customHeight="1" x14ac:dyDescent="0.2">
      <c r="A89" s="26">
        <f>IF(AAV!A90="","",AAV!A90)</f>
        <v>44189</v>
      </c>
      <c r="B89" s="9">
        <f>IF(AAV!B90="","",AAV!B90)</f>
        <v>32</v>
      </c>
      <c r="C89" s="9">
        <f>IF(AAV!C90="","",AAV!D90)</f>
        <v>-0.67851087918666664</v>
      </c>
      <c r="D89" s="16"/>
      <c r="E89" s="16"/>
      <c r="F89" s="16"/>
      <c r="G89" s="16"/>
      <c r="H89" s="16"/>
      <c r="I89" s="16"/>
      <c r="J89" s="16"/>
    </row>
    <row r="90" spans="1:10" ht="15" customHeight="1" x14ac:dyDescent="0.2">
      <c r="A90" s="26">
        <f>IF(AAV!A91="","",AAV!A91)</f>
        <v>44193</v>
      </c>
      <c r="B90" s="9">
        <f>IF(AAV!B91="","",AAV!B91)</f>
        <v>33</v>
      </c>
      <c r="C90" s="9">
        <f>IF(AAV!C91="","",AAV!D91)</f>
        <v>-0.32759369256000004</v>
      </c>
      <c r="D90" s="16"/>
      <c r="E90" s="16"/>
      <c r="F90" s="16"/>
      <c r="G90" s="16"/>
      <c r="H90" s="16"/>
      <c r="I90" s="16"/>
      <c r="J90" s="16"/>
    </row>
    <row r="91" spans="1:10" ht="15" customHeight="1" x14ac:dyDescent="0.2">
      <c r="A91" s="26">
        <f>IF(AAV!A92="","",AAV!A92)</f>
        <v>44194</v>
      </c>
      <c r="B91" s="9">
        <f>IF(AAV!B92="","",AAV!B92)</f>
        <v>34</v>
      </c>
      <c r="C91" s="9">
        <f>IF(AAV!C92="","",AAV!D92)</f>
        <v>-0.3262952165966666</v>
      </c>
      <c r="D91" s="16"/>
      <c r="E91" s="16"/>
      <c r="F91" s="16"/>
      <c r="G91" s="16"/>
      <c r="H91" s="16"/>
      <c r="I91" s="16"/>
      <c r="J91" s="16"/>
    </row>
    <row r="92" spans="1:10" ht="15" customHeight="1" x14ac:dyDescent="0.2">
      <c r="A92" s="26">
        <f>IF(AAV!A93="","",AAV!A93)</f>
        <v>44195</v>
      </c>
      <c r="B92" s="9">
        <f>IF(AAV!B93="","",AAV!B93)</f>
        <v>35</v>
      </c>
      <c r="C92" s="9">
        <f>IF(AAV!C93="","",AAV!D93)</f>
        <v>-0.31956208814666676</v>
      </c>
      <c r="D92" s="16"/>
      <c r="E92" s="16"/>
      <c r="F92" s="16"/>
      <c r="G92" s="16"/>
      <c r="H92" s="16"/>
      <c r="I92" s="16"/>
      <c r="J92" s="16"/>
    </row>
    <row r="93" spans="1:10" ht="15" customHeight="1" x14ac:dyDescent="0.2">
      <c r="A93" s="26">
        <f>IF(AAV!A94="","",AAV!A94)</f>
        <v>44196</v>
      </c>
      <c r="B93" s="9">
        <f>IF(AAV!B94="","",AAV!B94)</f>
        <v>36</v>
      </c>
      <c r="C93" s="9">
        <f>IF(AAV!C94="","",AAV!D94)</f>
        <v>-0.34255543535999999</v>
      </c>
      <c r="D93" s="16"/>
      <c r="E93" s="16"/>
      <c r="F93" s="16"/>
      <c r="G93" s="16"/>
      <c r="H93" s="16"/>
      <c r="I93" s="16"/>
      <c r="J93" s="16"/>
    </row>
    <row r="94" spans="1:10" ht="15" customHeight="1" x14ac:dyDescent="0.2">
      <c r="A94" s="26">
        <f>IF(AAV!A95="","",AAV!A95)</f>
        <v>44200</v>
      </c>
      <c r="B94" s="9">
        <f>IF(AAV!B95="","",AAV!B95)</f>
        <v>37</v>
      </c>
      <c r="C94" s="9">
        <f>IF(AAV!C95="","",AAV!D95)</f>
        <v>0.16380796997666636</v>
      </c>
      <c r="D94" s="16"/>
      <c r="E94" s="16"/>
      <c r="F94" s="16"/>
      <c r="G94" s="16"/>
      <c r="H94" s="16"/>
      <c r="I94" s="16"/>
      <c r="J94" s="16"/>
    </row>
    <row r="95" spans="1:10" ht="15" customHeight="1" x14ac:dyDescent="0.2">
      <c r="A95" s="26">
        <f>IF(AAV!A96="","",AAV!A96)</f>
        <v>44201</v>
      </c>
      <c r="B95" s="9">
        <f>IF(AAV!B96="","",AAV!B96)</f>
        <v>38</v>
      </c>
      <c r="C95" s="9">
        <f>IF(AAV!C96="","",AAV!D96)</f>
        <v>-7.9049107213333025E-2</v>
      </c>
      <c r="D95" s="16"/>
      <c r="E95" s="16"/>
      <c r="F95" s="16"/>
      <c r="G95" s="16"/>
      <c r="H95" s="16"/>
      <c r="I95" s="16"/>
      <c r="J95" s="16"/>
    </row>
    <row r="96" spans="1:10" ht="15" customHeight="1" x14ac:dyDescent="0.2">
      <c r="A96" s="26">
        <f>IF(AAV!A97="","",AAV!A97)</f>
        <v>44202</v>
      </c>
      <c r="B96" s="9">
        <f>IF(AAV!B97="","",AAV!B97)</f>
        <v>39</v>
      </c>
      <c r="C96" s="9">
        <f>IF(AAV!C97="","",AAV!D97)</f>
        <v>0.30931672578333336</v>
      </c>
      <c r="D96" s="16"/>
      <c r="E96" s="16"/>
      <c r="F96" s="16"/>
      <c r="G96" s="16"/>
      <c r="H96" s="16"/>
      <c r="I96" s="16"/>
      <c r="J96" s="16"/>
    </row>
    <row r="97" spans="1:10" ht="15" customHeight="1" x14ac:dyDescent="0.2">
      <c r="A97" s="26">
        <f>IF(AAV!A98="","",AAV!A98)</f>
        <v>44203</v>
      </c>
      <c r="B97" s="9">
        <f>IF(AAV!B98="","",AAV!B98)</f>
        <v>40</v>
      </c>
      <c r="C97" s="9">
        <f>IF(AAV!C98="","",AAV!D98)</f>
        <v>0.18727647093666655</v>
      </c>
      <c r="D97" s="16"/>
      <c r="E97" s="16"/>
      <c r="F97" s="16"/>
      <c r="G97" s="16"/>
      <c r="H97" s="16"/>
      <c r="I97" s="16"/>
      <c r="J97" s="16"/>
    </row>
    <row r="98" spans="1:10" ht="15" customHeight="1" x14ac:dyDescent="0.2">
      <c r="A98" s="26">
        <f>IF(AAV!A99="","",AAV!A99)</f>
        <v>44204</v>
      </c>
      <c r="B98" s="9">
        <f>IF(AAV!B99="","",AAV!B99)</f>
        <v>41</v>
      </c>
      <c r="C98" s="9">
        <f>IF(AAV!C99="","",AAV!D99)</f>
        <v>-8.5039399600002064E-3</v>
      </c>
      <c r="D98" s="16"/>
      <c r="E98" s="16"/>
      <c r="F98" s="16"/>
      <c r="G98" s="16"/>
      <c r="H98" s="16"/>
      <c r="I98" s="16"/>
      <c r="J98" s="16"/>
    </row>
    <row r="99" spans="1:10" ht="15" customHeight="1" x14ac:dyDescent="0.2">
      <c r="A99" s="26">
        <f>IF(AAV!A100="","",AAV!A100)</f>
        <v>44207</v>
      </c>
      <c r="B99" s="9">
        <f>IF(AAV!B100="","",AAV!B100)</f>
        <v>42</v>
      </c>
      <c r="C99" s="9">
        <f>IF(AAV!C100="","",AAV!D100)</f>
        <v>-6.1167503206666751E-2</v>
      </c>
      <c r="D99" s="16"/>
      <c r="E99" s="16"/>
      <c r="F99" s="16"/>
      <c r="G99" s="16"/>
      <c r="H99" s="16"/>
      <c r="I99" s="16"/>
      <c r="J99" s="16"/>
    </row>
    <row r="100" spans="1:10" ht="15" customHeight="1" x14ac:dyDescent="0.2">
      <c r="A100" s="26">
        <f>IF(AAV!A101="","",AAV!A101)</f>
        <v>44208</v>
      </c>
      <c r="B100" s="9">
        <f>IF(AAV!B101="","",AAV!B101)</f>
        <v>43</v>
      </c>
      <c r="C100" s="9">
        <f>IF(AAV!C101="","",AAV!D101)</f>
        <v>-5.8272372626666402E-2</v>
      </c>
      <c r="D100" s="16"/>
      <c r="E100" s="16"/>
      <c r="F100" s="16"/>
      <c r="G100" s="16"/>
      <c r="H100" s="16"/>
      <c r="I100" s="16"/>
      <c r="J100" s="16"/>
    </row>
    <row r="101" spans="1:10" ht="15" customHeight="1" x14ac:dyDescent="0.2">
      <c r="A101" s="26">
        <f>IF(AAV!A102="","",AAV!A102)</f>
        <v>44209</v>
      </c>
      <c r="B101" s="9">
        <f>IF(AAV!B102="","",AAV!B102)</f>
        <v>44</v>
      </c>
      <c r="C101" s="9">
        <f>IF(AAV!C102="","",AAV!D102)</f>
        <v>-7.5335039849999896E-2</v>
      </c>
      <c r="D101" s="16"/>
      <c r="E101" s="16"/>
      <c r="F101" s="16"/>
      <c r="G101" s="16"/>
      <c r="H101" s="16"/>
      <c r="I101" s="16"/>
      <c r="J101" s="16"/>
    </row>
    <row r="102" spans="1:10" ht="15" customHeight="1" x14ac:dyDescent="0.2">
      <c r="A102" s="26">
        <f>IF(AAV!A103="","",AAV!A103)</f>
        <v>44210</v>
      </c>
      <c r="B102" s="9">
        <f>IF(AAV!B103="","",AAV!B103)</f>
        <v>45</v>
      </c>
      <c r="C102" s="9">
        <f>IF(AAV!C103="","",AAV!D103)</f>
        <v>9.049074294333348E-2</v>
      </c>
      <c r="D102" s="16"/>
      <c r="E102" s="16"/>
      <c r="F102" s="16"/>
      <c r="G102" s="16"/>
      <c r="H102" s="16"/>
      <c r="I102" s="16"/>
      <c r="J102" s="16"/>
    </row>
    <row r="103" spans="1:10" ht="15" customHeight="1" x14ac:dyDescent="0.2">
      <c r="A103" s="26">
        <f>IF(AAV!A104="","",AAV!A104)</f>
        <v>44211</v>
      </c>
      <c r="B103" s="9">
        <f>IF(AAV!B104="","",AAV!B104)</f>
        <v>46</v>
      </c>
      <c r="C103" s="9">
        <f>IF(AAV!C104="","",AAV!D104)</f>
        <v>0.15547459466000024</v>
      </c>
      <c r="D103" s="16"/>
      <c r="E103" s="16"/>
      <c r="F103" s="16"/>
      <c r="G103" s="16"/>
      <c r="H103" s="16"/>
      <c r="I103" s="16"/>
      <c r="J103" s="16"/>
    </row>
    <row r="104" spans="1:10" ht="15" customHeight="1" x14ac:dyDescent="0.2">
      <c r="A104" s="26">
        <f>IF(AAV!A105="","",AAV!A105)</f>
        <v>44215</v>
      </c>
      <c r="B104" s="9">
        <f>IF(AAV!B105="","",AAV!B105)</f>
        <v>47</v>
      </c>
      <c r="C104" s="9">
        <f>IF(AAV!C105="","",AAV!D105)</f>
        <v>8.3687360713333492E-2</v>
      </c>
      <c r="D104" s="16"/>
      <c r="E104" s="16"/>
      <c r="F104" s="16"/>
      <c r="G104" s="16"/>
      <c r="H104" s="16"/>
      <c r="I104" s="16"/>
      <c r="J104" s="16"/>
    </row>
    <row r="105" spans="1:10" ht="15" customHeight="1" x14ac:dyDescent="0.2">
      <c r="A105" s="26">
        <f>IF(AAV!A106="","",AAV!A106)</f>
        <v>44216</v>
      </c>
      <c r="B105" s="9">
        <f>IF(AAV!B106="","",AAV!B106)</f>
        <v>48</v>
      </c>
      <c r="C105" s="9">
        <f>IF(AAV!C106="","",AAV!D106)</f>
        <v>3.4251679663333201E-2</v>
      </c>
      <c r="D105" s="16"/>
      <c r="E105" s="16"/>
      <c r="F105" s="16"/>
      <c r="G105" s="16"/>
      <c r="H105" s="16"/>
      <c r="I105" s="16"/>
      <c r="J105" s="16"/>
    </row>
    <row r="106" spans="1:10" ht="15" customHeight="1" x14ac:dyDescent="0.2">
      <c r="A106" s="26">
        <f>IF(AAV!A107="","",AAV!A107)</f>
        <v>44217</v>
      </c>
      <c r="B106" s="9">
        <f>IF(AAV!B107="","",AAV!B107)</f>
        <v>49</v>
      </c>
      <c r="C106" s="9">
        <f>IF(AAV!C107="","",AAV!D107)</f>
        <v>8.4196158200002813E-3</v>
      </c>
      <c r="D106" s="16"/>
      <c r="E106" s="16"/>
      <c r="F106" s="16"/>
      <c r="G106" s="16"/>
      <c r="H106" s="16"/>
      <c r="I106" s="16"/>
      <c r="J106" s="16"/>
    </row>
    <row r="107" spans="1:10" ht="15" customHeight="1" x14ac:dyDescent="0.2">
      <c r="A107" s="26">
        <f>IF(AAV!A108="","",AAV!A108)</f>
        <v>44218</v>
      </c>
      <c r="B107" s="9">
        <f>IF(AAV!B108="","",AAV!B108)</f>
        <v>50</v>
      </c>
      <c r="C107" s="9">
        <f>IF(AAV!C108="","",AAV!D108)</f>
        <v>7.9457185220000115E-2</v>
      </c>
      <c r="D107" s="16"/>
      <c r="E107" s="16"/>
      <c r="F107" s="16"/>
      <c r="G107" s="16"/>
      <c r="H107" s="16"/>
      <c r="I107" s="16"/>
      <c r="J107" s="16"/>
    </row>
    <row r="108" spans="1:10" ht="15" customHeight="1" x14ac:dyDescent="0.2">
      <c r="A108" s="26">
        <f>IF(AAV!A109="","",AAV!A109)</f>
        <v>44221</v>
      </c>
      <c r="B108" s="9">
        <f>IF(AAV!B109="","",AAV!B109)</f>
        <v>51</v>
      </c>
      <c r="C108" s="9">
        <f>IF(AAV!C109="","",AAV!D109)</f>
        <v>0.13926563578666684</v>
      </c>
      <c r="D108" s="16"/>
      <c r="E108" s="16"/>
      <c r="F108" s="16"/>
      <c r="G108" s="16"/>
      <c r="H108" s="16"/>
      <c r="I108" s="16"/>
      <c r="J108" s="16"/>
    </row>
    <row r="109" spans="1:10" ht="15" customHeight="1" x14ac:dyDescent="0.2">
      <c r="A109" s="26">
        <f>IF(AAV!A110="","",AAV!A110)</f>
        <v>44222</v>
      </c>
      <c r="B109" s="9">
        <f>IF(AAV!B110="","",AAV!B110)</f>
        <v>52</v>
      </c>
      <c r="C109" s="9">
        <f>IF(AAV!C110="","",AAV!D110)</f>
        <v>1.5741657279999988E-2</v>
      </c>
      <c r="D109" s="16"/>
      <c r="E109" s="16"/>
      <c r="F109" s="16"/>
      <c r="G109" s="16"/>
      <c r="H109" s="16"/>
      <c r="I109" s="16"/>
      <c r="J109" s="16"/>
    </row>
    <row r="110" spans="1:10" ht="15" customHeight="1" x14ac:dyDescent="0.2">
      <c r="A110" s="26">
        <f>IF(AAV!A111="","",AAV!A111)</f>
        <v>44223</v>
      </c>
      <c r="B110" s="9">
        <f>IF(AAV!B111="","",AAV!B111)</f>
        <v>53</v>
      </c>
      <c r="C110" s="9">
        <f>IF(AAV!C111="","",AAV!D111)</f>
        <v>0.52191828398000006</v>
      </c>
      <c r="D110" s="16"/>
      <c r="E110" s="16"/>
      <c r="F110" s="16"/>
      <c r="G110" s="16"/>
      <c r="H110" s="16"/>
      <c r="I110" s="16"/>
      <c r="J110" s="16"/>
    </row>
    <row r="111" spans="1:10" ht="15" customHeight="1" x14ac:dyDescent="0.2">
      <c r="A111" s="26">
        <f>IF(AAV!A112="","",AAV!A112)</f>
        <v>44224</v>
      </c>
      <c r="B111" s="9">
        <f>IF(AAV!B112="","",AAV!B112)</f>
        <v>54</v>
      </c>
      <c r="C111" s="9">
        <f>IF(AAV!C112="","",AAV!D112)</f>
        <v>0.18779255741666656</v>
      </c>
      <c r="D111" s="16"/>
      <c r="E111" s="16"/>
      <c r="F111" s="16"/>
      <c r="G111" s="16"/>
      <c r="H111" s="16"/>
      <c r="I111" s="16"/>
      <c r="J111" s="16"/>
    </row>
    <row r="112" spans="1:10" ht="15" customHeight="1" x14ac:dyDescent="0.2">
      <c r="A112" s="26">
        <f>IF(AAV!A113="","",AAV!A113)</f>
        <v>44225</v>
      </c>
      <c r="B112" s="9">
        <f>IF(AAV!B113="","",AAV!B113)</f>
        <v>55</v>
      </c>
      <c r="C112" s="9">
        <f>IF(AAV!C113="","",AAV!D113)</f>
        <v>0.4118600742499996</v>
      </c>
      <c r="D112" s="16"/>
      <c r="E112" s="16"/>
      <c r="F112" s="16"/>
      <c r="G112" s="16"/>
      <c r="H112" s="16"/>
      <c r="I112" s="16"/>
      <c r="J112" s="16"/>
    </row>
    <row r="113" spans="1:10" ht="15" customHeight="1" x14ac:dyDescent="0.2">
      <c r="A113" s="26" t="str">
        <f>IF(AAV!A114="","",AAV!A114)</f>
        <v/>
      </c>
      <c r="B113" s="9" t="str">
        <f>IF(AAV!B114="","",AAV!B114)</f>
        <v/>
      </c>
      <c r="C113" s="9" t="str">
        <f>IF(AAV!C114="","",AAV!D114)</f>
        <v/>
      </c>
      <c r="D113" s="16"/>
      <c r="E113" s="16"/>
      <c r="F113" s="16"/>
      <c r="G113" s="16"/>
      <c r="H113" s="16"/>
      <c r="I113" s="16"/>
      <c r="J113" s="16"/>
    </row>
    <row r="114" spans="1:10" ht="15" customHeight="1" x14ac:dyDescent="0.2">
      <c r="A114" s="26" t="str">
        <f>IF(AAV!A115="","",AAV!A115)</f>
        <v/>
      </c>
      <c r="B114" s="9" t="str">
        <f>IF(AAV!B115="","",AAV!B115)</f>
        <v/>
      </c>
      <c r="C114" s="9" t="str">
        <f>IF(AAV!C115="","",AAV!D115)</f>
        <v/>
      </c>
      <c r="D114" s="16"/>
      <c r="E114" s="16"/>
      <c r="F114" s="16"/>
      <c r="G114" s="16"/>
      <c r="H114" s="16"/>
      <c r="I114" s="16"/>
      <c r="J114" s="16"/>
    </row>
    <row r="115" spans="1:10" ht="15" customHeight="1" x14ac:dyDescent="0.2">
      <c r="A115" s="26" t="str">
        <f>IF(AAV!A116="","",AAV!A116)</f>
        <v/>
      </c>
      <c r="B115" s="9" t="str">
        <f>IF(AAV!B116="","",AAV!B116)</f>
        <v/>
      </c>
      <c r="C115" s="9" t="str">
        <f>IF(AAV!C116="","",AAV!D116)</f>
        <v/>
      </c>
      <c r="D115" s="16"/>
      <c r="E115" s="16"/>
      <c r="F115" s="16"/>
      <c r="G115" s="16"/>
      <c r="H115" s="16"/>
      <c r="I115" s="16"/>
      <c r="J115" s="16"/>
    </row>
    <row r="116" spans="1:10" ht="15" customHeight="1" x14ac:dyDescent="0.2">
      <c r="A116" s="26" t="str">
        <f>IF(AAV!A117="","",AAV!A117)</f>
        <v/>
      </c>
      <c r="B116" s="9" t="str">
        <f>IF(AAV!B117="","",AAV!B117)</f>
        <v/>
      </c>
      <c r="C116" s="9" t="str">
        <f>IF(AAV!C117="","",AAV!D117)</f>
        <v/>
      </c>
      <c r="D116" s="16"/>
      <c r="E116" s="16"/>
      <c r="F116" s="16"/>
      <c r="G116" s="16"/>
      <c r="H116" s="16"/>
      <c r="I116" s="16"/>
      <c r="J116" s="16"/>
    </row>
    <row r="117" spans="1:10" ht="15" customHeight="1" x14ac:dyDescent="0.2">
      <c r="A117" s="26" t="str">
        <f>IF(AAV!A118="","",AAV!A118)</f>
        <v/>
      </c>
      <c r="B117" s="9" t="str">
        <f>IF(AAV!B118="","",AAV!B118)</f>
        <v/>
      </c>
      <c r="C117" s="9" t="str">
        <f>IF(AAV!C118="","",AAV!D118)</f>
        <v/>
      </c>
      <c r="D117" s="16"/>
      <c r="E117" s="16"/>
      <c r="F117" s="16"/>
      <c r="G117" s="16"/>
      <c r="H117" s="16"/>
      <c r="I117" s="16"/>
      <c r="J117" s="16"/>
    </row>
    <row r="118" spans="1:10" ht="15" customHeight="1" x14ac:dyDescent="0.2">
      <c r="A118" s="26" t="str">
        <f>IF(AAV!A119="","",AAV!A119)</f>
        <v/>
      </c>
      <c r="B118" s="9" t="str">
        <f>IF(AAV!B119="","",AAV!B119)</f>
        <v/>
      </c>
      <c r="C118" s="9" t="str">
        <f>IF(AAV!C119="","",AAV!D119)</f>
        <v/>
      </c>
      <c r="D118" s="16"/>
      <c r="E118" s="16"/>
      <c r="F118" s="16"/>
      <c r="G118" s="16"/>
      <c r="H118" s="16"/>
      <c r="I118" s="16"/>
      <c r="J118" s="16"/>
    </row>
    <row r="119" spans="1:10" ht="15" customHeight="1" x14ac:dyDescent="0.2">
      <c r="A119" s="26" t="str">
        <f>IF(AAV!A120="","",AAV!A120)</f>
        <v/>
      </c>
      <c r="B119" s="9" t="str">
        <f>IF(AAV!B120="","",AAV!B120)</f>
        <v/>
      </c>
      <c r="C119" s="9" t="str">
        <f>IF(AAV!C120="","",AAV!D120)</f>
        <v/>
      </c>
      <c r="D119" s="16"/>
      <c r="E119" s="16"/>
      <c r="F119" s="16"/>
      <c r="G119" s="16"/>
      <c r="H119" s="16"/>
      <c r="I119" s="16"/>
      <c r="J119" s="16"/>
    </row>
    <row r="120" spans="1:10" ht="15" customHeight="1" x14ac:dyDescent="0.2">
      <c r="A120" s="26" t="str">
        <f>IF(AAV!A121="","",AAV!A121)</f>
        <v/>
      </c>
      <c r="B120" s="9" t="str">
        <f>IF(AAV!B121="","",AAV!B121)</f>
        <v/>
      </c>
      <c r="C120" s="9" t="str">
        <f>IF(AAV!C121="","",AAV!D121)</f>
        <v/>
      </c>
      <c r="D120" s="16"/>
      <c r="E120" s="16"/>
      <c r="F120" s="16"/>
      <c r="G120" s="16"/>
      <c r="H120" s="16"/>
      <c r="I120" s="16"/>
      <c r="J120" s="16"/>
    </row>
    <row r="121" spans="1:10" ht="15" customHeight="1" x14ac:dyDescent="0.2">
      <c r="A121" s="26" t="str">
        <f>IF(AAV!A122="","",AAV!A122)</f>
        <v/>
      </c>
      <c r="B121" s="9" t="str">
        <f>IF(AAV!B122="","",AAV!B122)</f>
        <v/>
      </c>
      <c r="C121" s="9" t="str">
        <f>IF(AAV!C122="","",AAV!D122)</f>
        <v/>
      </c>
      <c r="D121" s="16"/>
      <c r="E121" s="16"/>
      <c r="F121" s="16"/>
      <c r="G121" s="16"/>
      <c r="H121" s="16"/>
      <c r="I121" s="16"/>
      <c r="J121" s="16"/>
    </row>
    <row r="122" spans="1:10" ht="15" customHeight="1" x14ac:dyDescent="0.2">
      <c r="A122" s="26" t="str">
        <f>IF(AAV!A123="","",AAV!A123)</f>
        <v/>
      </c>
      <c r="B122" s="9" t="str">
        <f>IF(AAV!B123="","",AAV!B123)</f>
        <v/>
      </c>
      <c r="C122" s="9" t="str">
        <f>IF(AAV!C123="","",AAV!D123)</f>
        <v/>
      </c>
      <c r="D122" s="16"/>
      <c r="E122" s="16"/>
      <c r="F122" s="16"/>
      <c r="G122" s="16"/>
      <c r="H122" s="16"/>
      <c r="I122" s="16"/>
      <c r="J122" s="16"/>
    </row>
    <row r="123" spans="1:10" ht="15" customHeight="1" x14ac:dyDescent="0.2">
      <c r="A123" s="26" t="str">
        <f>IF(AAV!A124="","",AAV!A124)</f>
        <v/>
      </c>
      <c r="B123" s="9" t="str">
        <f>IF(AAV!B124="","",AAV!B124)</f>
        <v/>
      </c>
      <c r="C123" s="9" t="str">
        <f>IF(AAV!C124="","",AAV!D124)</f>
        <v/>
      </c>
      <c r="D123" s="16"/>
      <c r="E123" s="16"/>
      <c r="F123" s="16"/>
      <c r="G123" s="16"/>
      <c r="H123" s="16"/>
      <c r="I123" s="16"/>
      <c r="J123" s="16"/>
    </row>
    <row r="124" spans="1:10" ht="15" customHeight="1" x14ac:dyDescent="0.2">
      <c r="A124" s="26" t="str">
        <f>IF(AAV!A125="","",AAV!A125)</f>
        <v/>
      </c>
      <c r="B124" s="9" t="str">
        <f>IF(AAV!B125="","",AAV!B125)</f>
        <v/>
      </c>
      <c r="C124" s="9" t="str">
        <f>IF(AAV!C125="","",AAV!D125)</f>
        <v/>
      </c>
      <c r="D124" s="16"/>
      <c r="E124" s="16"/>
      <c r="F124" s="16"/>
      <c r="G124" s="16"/>
      <c r="H124" s="16"/>
      <c r="I124" s="16"/>
      <c r="J124" s="16"/>
    </row>
    <row r="125" spans="1:10" ht="15" customHeight="1" x14ac:dyDescent="0.2">
      <c r="A125" s="26" t="str">
        <f>IF(AAV!A126="","",AAV!A126)</f>
        <v/>
      </c>
      <c r="B125" s="9" t="str">
        <f>IF(AAV!B126="","",AAV!B126)</f>
        <v/>
      </c>
      <c r="C125" s="9" t="str">
        <f>IF(AAV!C126="","",AAV!D126)</f>
        <v/>
      </c>
      <c r="D125" s="16"/>
      <c r="E125" s="16"/>
      <c r="F125" s="16"/>
      <c r="G125" s="16"/>
      <c r="H125" s="16"/>
      <c r="I125" s="16"/>
      <c r="J125" s="16"/>
    </row>
    <row r="126" spans="1:10" ht="15" customHeight="1" x14ac:dyDescent="0.2">
      <c r="A126" s="26" t="str">
        <f>IF(AAV!A127="","",AAV!A127)</f>
        <v/>
      </c>
      <c r="B126" s="9" t="str">
        <f>IF(AAV!B127="","",AAV!B127)</f>
        <v/>
      </c>
      <c r="C126" s="9" t="str">
        <f>IF(AAV!C127="","",AAV!D127)</f>
        <v/>
      </c>
      <c r="D126" s="16"/>
      <c r="E126" s="16"/>
      <c r="F126" s="16"/>
      <c r="G126" s="16"/>
      <c r="H126" s="16"/>
      <c r="I126" s="16"/>
      <c r="J126" s="16"/>
    </row>
    <row r="127" spans="1:10" ht="15" customHeight="1" x14ac:dyDescent="0.2">
      <c r="A127" s="26" t="str">
        <f>IF(AAV!A128="","",AAV!A128)</f>
        <v/>
      </c>
      <c r="B127" s="9" t="str">
        <f>IF(AAV!B128="","",AAV!B128)</f>
        <v/>
      </c>
      <c r="C127" s="9" t="str">
        <f>IF(AAV!C128="","",AAV!D128)</f>
        <v/>
      </c>
      <c r="D127" s="16"/>
      <c r="E127" s="16"/>
      <c r="F127" s="16"/>
      <c r="G127" s="16"/>
      <c r="H127" s="16"/>
      <c r="I127" s="16"/>
      <c r="J127" s="16"/>
    </row>
    <row r="128" spans="1:10" ht="15" customHeight="1" x14ac:dyDescent="0.2">
      <c r="A128" s="26" t="str">
        <f>IF(AAV!A129="","",AAV!A129)</f>
        <v/>
      </c>
      <c r="B128" s="9" t="str">
        <f>IF(AAV!B129="","",AAV!B129)</f>
        <v/>
      </c>
      <c r="C128" s="9" t="str">
        <f>IF(AAV!C129="","",AAV!D129)</f>
        <v/>
      </c>
      <c r="D128" s="16"/>
      <c r="E128" s="16"/>
      <c r="F128" s="16"/>
      <c r="G128" s="16"/>
      <c r="H128" s="16"/>
      <c r="I128" s="16"/>
      <c r="J128" s="16"/>
    </row>
    <row r="129" spans="1:10" ht="15" customHeight="1" x14ac:dyDescent="0.2">
      <c r="A129" s="26" t="str">
        <f>IF(AAV!A130="","",AAV!A130)</f>
        <v/>
      </c>
      <c r="B129" s="9" t="str">
        <f>IF(AAV!B130="","",AAV!B130)</f>
        <v/>
      </c>
      <c r="C129" s="9" t="str">
        <f>IF(AAV!C130="","",AAV!D130)</f>
        <v/>
      </c>
      <c r="D129" s="16"/>
      <c r="E129" s="16"/>
      <c r="F129" s="16"/>
      <c r="G129" s="16"/>
      <c r="H129" s="16"/>
      <c r="I129" s="16"/>
      <c r="J129" s="16"/>
    </row>
    <row r="130" spans="1:10" ht="15" customHeight="1" x14ac:dyDescent="0.2">
      <c r="A130" s="26" t="str">
        <f>IF(AAV!A131="","",AAV!A131)</f>
        <v/>
      </c>
      <c r="B130" s="9" t="str">
        <f>IF(AAV!B131="","",AAV!B131)</f>
        <v/>
      </c>
      <c r="C130" s="9" t="str">
        <f>IF(AAV!C131="","",AAV!D131)</f>
        <v/>
      </c>
      <c r="D130" s="16"/>
      <c r="E130" s="16"/>
      <c r="F130" s="16"/>
      <c r="G130" s="16"/>
      <c r="H130" s="16"/>
      <c r="I130" s="16"/>
      <c r="J130" s="16"/>
    </row>
    <row r="131" spans="1:10" ht="15" customHeight="1" x14ac:dyDescent="0.2">
      <c r="A131" s="26" t="str">
        <f>IF(AAV!A132="","",AAV!A132)</f>
        <v/>
      </c>
      <c r="B131" s="9" t="str">
        <f>IF(AAV!B132="","",AAV!B132)</f>
        <v/>
      </c>
      <c r="C131" s="9" t="str">
        <f>IF(AAV!C132="","",AAV!D132)</f>
        <v/>
      </c>
      <c r="D131" s="16"/>
      <c r="E131" s="16"/>
      <c r="F131" s="16"/>
      <c r="G131" s="16"/>
      <c r="H131" s="16"/>
      <c r="I131" s="16"/>
      <c r="J131" s="16"/>
    </row>
    <row r="132" spans="1:10" ht="15" customHeight="1" x14ac:dyDescent="0.2">
      <c r="A132" s="26" t="str">
        <f>IF(AAV!A133="","",AAV!A133)</f>
        <v/>
      </c>
      <c r="B132" s="9" t="str">
        <f>IF(AAV!B133="","",AAV!B133)</f>
        <v/>
      </c>
      <c r="C132" s="9" t="str">
        <f>IF(AAV!C133="","",AAV!D133)</f>
        <v/>
      </c>
      <c r="D132" s="16"/>
      <c r="E132" s="16"/>
      <c r="F132" s="16"/>
      <c r="G132" s="16"/>
      <c r="H132" s="16"/>
      <c r="I132" s="16"/>
      <c r="J132" s="16"/>
    </row>
    <row r="133" spans="1:10" ht="15" customHeight="1" x14ac:dyDescent="0.2">
      <c r="A133" s="26" t="str">
        <f>IF(AAV!A134="","",AAV!A134)</f>
        <v/>
      </c>
      <c r="B133" s="9" t="str">
        <f>IF(AAV!B134="","",AAV!B134)</f>
        <v/>
      </c>
      <c r="C133" s="9" t="str">
        <f>IF(AAV!C134="","",AAV!D134)</f>
        <v/>
      </c>
      <c r="D133" s="16"/>
      <c r="E133" s="16"/>
      <c r="F133" s="16"/>
      <c r="G133" s="16"/>
      <c r="H133" s="16"/>
      <c r="I133" s="16"/>
      <c r="J133" s="16"/>
    </row>
    <row r="134" spans="1:10" ht="15" customHeight="1" x14ac:dyDescent="0.2">
      <c r="A134" s="26" t="str">
        <f>IF(AAV!A135="","",AAV!A135)</f>
        <v/>
      </c>
      <c r="B134" s="9" t="str">
        <f>IF(AAV!B135="","",AAV!B135)</f>
        <v/>
      </c>
      <c r="C134" s="9" t="str">
        <f>IF(AAV!C135="","",AAV!D135)</f>
        <v/>
      </c>
      <c r="D134" s="16"/>
      <c r="E134" s="16"/>
      <c r="F134" s="16"/>
      <c r="G134" s="16"/>
      <c r="H134" s="16"/>
      <c r="I134" s="16"/>
      <c r="J134" s="16"/>
    </row>
    <row r="135" spans="1:10" ht="15" customHeight="1" x14ac:dyDescent="0.2">
      <c r="A135" s="26" t="str">
        <f>IF(AAV!A136="","",AAV!A136)</f>
        <v/>
      </c>
      <c r="B135" s="9" t="str">
        <f>IF(AAV!B136="","",AAV!B136)</f>
        <v/>
      </c>
      <c r="C135" s="9" t="str">
        <f>IF(AAV!C136="","",AAV!D136)</f>
        <v/>
      </c>
      <c r="D135" s="16"/>
      <c r="E135" s="16"/>
      <c r="F135" s="16"/>
      <c r="G135" s="16"/>
      <c r="H135" s="16"/>
      <c r="I135" s="16"/>
      <c r="J135" s="16"/>
    </row>
    <row r="136" spans="1:10" ht="15" customHeight="1" x14ac:dyDescent="0.2">
      <c r="A136" s="26" t="str">
        <f>IF(AAV!A137="","",AAV!A137)</f>
        <v/>
      </c>
      <c r="B136" s="9" t="str">
        <f>IF(AAV!B137="","",AAV!B137)</f>
        <v/>
      </c>
      <c r="C136" s="9" t="str">
        <f>IF(AAV!C137="","",AAV!D137)</f>
        <v/>
      </c>
      <c r="D136" s="16"/>
      <c r="E136" s="16"/>
      <c r="F136" s="16"/>
      <c r="G136" s="16"/>
      <c r="H136" s="16"/>
      <c r="I136" s="16"/>
      <c r="J136" s="16"/>
    </row>
    <row r="137" spans="1:10" ht="15" customHeight="1" x14ac:dyDescent="0.2">
      <c r="A137" s="26" t="str">
        <f>IF(AAV!A138="","",AAV!A138)</f>
        <v/>
      </c>
      <c r="B137" s="9" t="str">
        <f>IF(AAV!B138="","",AAV!B138)</f>
        <v/>
      </c>
      <c r="C137" s="9" t="str">
        <f>IF(AAV!C138="","",AAV!D138)</f>
        <v/>
      </c>
      <c r="D137" s="16"/>
      <c r="E137" s="16"/>
      <c r="F137" s="16"/>
      <c r="G137" s="16"/>
      <c r="H137" s="16"/>
      <c r="I137" s="16"/>
      <c r="J137" s="16"/>
    </row>
    <row r="138" spans="1:10" ht="15" customHeight="1" x14ac:dyDescent="0.2">
      <c r="A138" s="26" t="str">
        <f>IF(AAV!A139="","",AAV!A139)</f>
        <v/>
      </c>
      <c r="B138" s="9" t="str">
        <f>IF(AAV!B139="","",AAV!B139)</f>
        <v/>
      </c>
      <c r="C138" s="9" t="str">
        <f>IF(AAV!C139="","",AAV!D139)</f>
        <v/>
      </c>
      <c r="D138" s="16"/>
      <c r="E138" s="16"/>
      <c r="F138" s="16"/>
      <c r="G138" s="16"/>
      <c r="H138" s="16"/>
      <c r="I138" s="16"/>
      <c r="J138" s="16"/>
    </row>
    <row r="139" spans="1:10" ht="15" customHeight="1" x14ac:dyDescent="0.2">
      <c r="A139" s="26" t="str">
        <f>IF(AAV!A140="","",AAV!A140)</f>
        <v/>
      </c>
      <c r="B139" s="9" t="str">
        <f>IF(AAV!B140="","",AAV!B140)</f>
        <v/>
      </c>
      <c r="C139" s="9" t="str">
        <f>IF(AAV!C140="","",AAV!D140)</f>
        <v/>
      </c>
      <c r="D139" s="16"/>
      <c r="E139" s="16"/>
      <c r="F139" s="16"/>
      <c r="G139" s="16"/>
      <c r="H139" s="16"/>
      <c r="I139" s="16"/>
      <c r="J139" s="16"/>
    </row>
    <row r="140" spans="1:10" ht="15" customHeight="1" x14ac:dyDescent="0.2">
      <c r="A140" s="26" t="str">
        <f>IF(AAV!A141="","",AAV!A141)</f>
        <v/>
      </c>
      <c r="B140" s="9" t="str">
        <f>IF(AAV!B141="","",AAV!B141)</f>
        <v/>
      </c>
      <c r="C140" s="9" t="str">
        <f>IF(AAV!C141="","",AAV!D141)</f>
        <v/>
      </c>
      <c r="D140" s="16"/>
      <c r="E140" s="16"/>
      <c r="F140" s="16"/>
      <c r="G140" s="16"/>
      <c r="H140" s="16"/>
      <c r="I140" s="16"/>
      <c r="J140" s="16"/>
    </row>
    <row r="141" spans="1:10" ht="15" customHeight="1" x14ac:dyDescent="0.2">
      <c r="A141" s="26" t="str">
        <f>IF(AAV!A142="","",AAV!A142)</f>
        <v/>
      </c>
      <c r="B141" s="9" t="str">
        <f>IF(AAV!B142="","",AAV!B142)</f>
        <v/>
      </c>
      <c r="C141" s="9" t="str">
        <f>IF(AAV!C142="","",AAV!D142)</f>
        <v/>
      </c>
      <c r="D141" s="16"/>
      <c r="E141" s="16"/>
      <c r="F141" s="16"/>
      <c r="G141" s="16"/>
      <c r="H141" s="16"/>
      <c r="I141" s="16"/>
      <c r="J141" s="16"/>
    </row>
    <row r="142" spans="1:10" ht="15" customHeight="1" x14ac:dyDescent="0.2">
      <c r="A142" s="26" t="str">
        <f>IF(AAV!A143="","",AAV!A143)</f>
        <v/>
      </c>
      <c r="B142" s="9" t="str">
        <f>IF(AAV!B143="","",AAV!B143)</f>
        <v/>
      </c>
      <c r="C142" s="9" t="str">
        <f>IF(AAV!C143="","",AAV!D143)</f>
        <v/>
      </c>
      <c r="D142" s="16"/>
      <c r="E142" s="16"/>
      <c r="F142" s="16"/>
      <c r="G142" s="16"/>
      <c r="H142" s="16"/>
      <c r="I142" s="16"/>
      <c r="J142" s="16"/>
    </row>
    <row r="143" spans="1:10" ht="15" customHeight="1" x14ac:dyDescent="0.2">
      <c r="A143" s="26" t="str">
        <f>IF(AAV!A144="","",AAV!A144)</f>
        <v/>
      </c>
      <c r="B143" s="9" t="str">
        <f>IF(AAV!B144="","",AAV!B144)</f>
        <v/>
      </c>
      <c r="C143" s="9" t="str">
        <f>IF(AAV!C144="","",AAV!D144)</f>
        <v/>
      </c>
      <c r="D143" s="16"/>
      <c r="E143" s="16"/>
      <c r="F143" s="16"/>
      <c r="G143" s="16"/>
      <c r="H143" s="16"/>
      <c r="I143" s="16"/>
      <c r="J143" s="16"/>
    </row>
    <row r="144" spans="1:10" ht="15" customHeight="1" x14ac:dyDescent="0.2">
      <c r="A144" s="26" t="str">
        <f>IF(AAV!A145="","",AAV!A145)</f>
        <v/>
      </c>
      <c r="B144" s="9" t="str">
        <f>IF(AAV!B145="","",AAV!B145)</f>
        <v/>
      </c>
      <c r="C144" s="9" t="str">
        <f>IF(AAV!C145="","",AAV!D145)</f>
        <v/>
      </c>
      <c r="D144" s="16"/>
      <c r="E144" s="16"/>
      <c r="F144" s="16"/>
      <c r="G144" s="16"/>
      <c r="H144" s="16"/>
      <c r="I144" s="16"/>
      <c r="J144" s="16"/>
    </row>
    <row r="145" spans="1:10" ht="15" customHeight="1" x14ac:dyDescent="0.2">
      <c r="A145" s="26" t="str">
        <f>IF(AAV!A146="","",AAV!A146)</f>
        <v/>
      </c>
      <c r="B145" s="9" t="str">
        <f>IF(AAV!B146="","",AAV!B146)</f>
        <v/>
      </c>
      <c r="C145" s="9" t="str">
        <f>IF(AAV!C146="","",AAV!D146)</f>
        <v/>
      </c>
      <c r="D145" s="16"/>
      <c r="E145" s="16"/>
      <c r="F145" s="16"/>
      <c r="G145" s="16"/>
      <c r="H145" s="16"/>
      <c r="I145" s="16"/>
      <c r="J145" s="16"/>
    </row>
    <row r="146" spans="1:10" ht="15" customHeight="1" x14ac:dyDescent="0.2">
      <c r="A146" s="26" t="str">
        <f>IF(AAV!A147="","",AAV!A147)</f>
        <v/>
      </c>
      <c r="B146" s="9" t="str">
        <f>IF(AAV!B147="","",AAV!B147)</f>
        <v/>
      </c>
      <c r="C146" s="9" t="str">
        <f>IF(AAV!C147="","",AAV!D147)</f>
        <v/>
      </c>
      <c r="D146" s="16"/>
      <c r="E146" s="16"/>
      <c r="F146" s="16"/>
      <c r="G146" s="16"/>
      <c r="H146" s="16"/>
      <c r="I146" s="16"/>
      <c r="J146" s="16"/>
    </row>
    <row r="147" spans="1:10" ht="15" customHeight="1" x14ac:dyDescent="0.2">
      <c r="A147" s="26" t="str">
        <f>IF(AAV!A148="","",AAV!A148)</f>
        <v/>
      </c>
      <c r="B147" s="9" t="str">
        <f>IF(AAV!B148="","",AAV!B148)</f>
        <v/>
      </c>
      <c r="C147" s="9" t="str">
        <f>IF(AAV!C148="","",AAV!D148)</f>
        <v/>
      </c>
      <c r="D147" s="16"/>
      <c r="E147" s="16"/>
      <c r="F147" s="16"/>
      <c r="G147" s="16"/>
      <c r="H147" s="16"/>
      <c r="I147" s="16"/>
      <c r="J147" s="16"/>
    </row>
    <row r="148" spans="1:10" ht="15" customHeight="1" x14ac:dyDescent="0.2">
      <c r="A148" s="26" t="str">
        <f>IF(AAV!A149="","",AAV!A149)</f>
        <v/>
      </c>
      <c r="B148" s="9" t="str">
        <f>IF(AAV!B149="","",AAV!B149)</f>
        <v/>
      </c>
      <c r="C148" s="9" t="str">
        <f>IF(AAV!C149="","",AAV!D149)</f>
        <v/>
      </c>
      <c r="D148" s="16"/>
      <c r="E148" s="16"/>
      <c r="F148" s="16"/>
      <c r="G148" s="16"/>
      <c r="H148" s="16"/>
      <c r="I148" s="16"/>
      <c r="J148" s="16"/>
    </row>
    <row r="149" spans="1:10" ht="15" customHeight="1" x14ac:dyDescent="0.2">
      <c r="A149" s="26" t="str">
        <f>IF(AAV!A150="","",AAV!A150)</f>
        <v/>
      </c>
      <c r="B149" s="9" t="str">
        <f>IF(AAV!B150="","",AAV!B150)</f>
        <v/>
      </c>
      <c r="C149" s="9" t="str">
        <f>IF(AAV!C150="","",AAV!D150)</f>
        <v/>
      </c>
      <c r="D149" s="16"/>
      <c r="E149" s="16"/>
      <c r="F149" s="16"/>
      <c r="G149" s="16"/>
      <c r="H149" s="16"/>
      <c r="I149" s="16"/>
      <c r="J149" s="16"/>
    </row>
    <row r="150" spans="1:10" ht="15" customHeight="1" x14ac:dyDescent="0.2">
      <c r="A150" s="26" t="str">
        <f>IF(AAV!A151="","",AAV!A151)</f>
        <v/>
      </c>
      <c r="B150" s="9" t="str">
        <f>IF(AAV!B151="","",AAV!B151)</f>
        <v/>
      </c>
      <c r="C150" s="9" t="str">
        <f>IF(AAV!C151="","",AAV!D151)</f>
        <v/>
      </c>
      <c r="D150" s="16"/>
      <c r="E150" s="16"/>
      <c r="F150" s="16"/>
      <c r="G150" s="16"/>
      <c r="H150" s="16"/>
      <c r="I150" s="16"/>
      <c r="J150" s="16"/>
    </row>
    <row r="151" spans="1:10" ht="15" customHeight="1" x14ac:dyDescent="0.2">
      <c r="A151" s="26" t="str">
        <f>IF(AAV!A152="","",AAV!A152)</f>
        <v/>
      </c>
      <c r="B151" s="9" t="str">
        <f>IF(AAV!B152="","",AAV!B152)</f>
        <v/>
      </c>
      <c r="C151" s="9" t="str">
        <f>IF(AAV!C152="","",AAV!D152)</f>
        <v/>
      </c>
      <c r="D151" s="16"/>
      <c r="E151" s="16"/>
      <c r="F151" s="16"/>
      <c r="G151" s="16"/>
      <c r="H151" s="16"/>
      <c r="I151" s="16"/>
      <c r="J151" s="16"/>
    </row>
    <row r="152" spans="1:10" ht="15" customHeight="1" x14ac:dyDescent="0.2">
      <c r="A152" s="26" t="str">
        <f>IF(AAV!A153="","",AAV!A153)</f>
        <v/>
      </c>
      <c r="B152" s="9" t="str">
        <f>IF(AAV!B153="","",AAV!B153)</f>
        <v/>
      </c>
      <c r="C152" s="9" t="str">
        <f>IF(AAV!C153="","",AAV!D153)</f>
        <v/>
      </c>
      <c r="D152" s="16"/>
      <c r="E152" s="16"/>
      <c r="F152" s="16"/>
      <c r="G152" s="16"/>
      <c r="H152" s="16"/>
      <c r="I152" s="16"/>
      <c r="J152" s="16"/>
    </row>
    <row r="153" spans="1:10" ht="15" customHeight="1" x14ac:dyDescent="0.2">
      <c r="A153" s="26" t="str">
        <f>IF(AAV!A154="","",AAV!A154)</f>
        <v/>
      </c>
      <c r="B153" s="9" t="str">
        <f>IF(AAV!B154="","",AAV!B154)</f>
        <v/>
      </c>
      <c r="C153" s="9" t="str">
        <f>IF(AAV!C154="","",AAV!D154)</f>
        <v/>
      </c>
      <c r="D153" s="16"/>
      <c r="E153" s="16"/>
      <c r="F153" s="16"/>
      <c r="G153" s="16"/>
      <c r="H153" s="16"/>
      <c r="I153" s="16"/>
      <c r="J153" s="16"/>
    </row>
    <row r="154" spans="1:10" ht="15" customHeight="1" x14ac:dyDescent="0.2">
      <c r="A154" s="26" t="str">
        <f>IF(AAV!A155="","",AAV!A155)</f>
        <v/>
      </c>
      <c r="B154" s="9" t="str">
        <f>IF(AAV!B155="","",AAV!B155)</f>
        <v/>
      </c>
      <c r="C154" s="9" t="str">
        <f>IF(AAV!C155="","",AAV!D155)</f>
        <v/>
      </c>
      <c r="D154" s="16"/>
      <c r="E154" s="16"/>
      <c r="F154" s="16"/>
      <c r="G154" s="16"/>
      <c r="H154" s="16"/>
      <c r="I154" s="16"/>
      <c r="J154" s="16"/>
    </row>
    <row r="155" spans="1:10" ht="15" customHeight="1" x14ac:dyDescent="0.2">
      <c r="A155" s="26" t="str">
        <f>IF(AAV!A156="","",AAV!A156)</f>
        <v/>
      </c>
      <c r="B155" s="9" t="str">
        <f>IF(AAV!B156="","",AAV!B156)</f>
        <v/>
      </c>
      <c r="C155" s="9" t="str">
        <f>IF(AAV!C156="","",AAV!D156)</f>
        <v/>
      </c>
      <c r="D155" s="16"/>
      <c r="E155" s="16"/>
      <c r="F155" s="16"/>
      <c r="G155" s="16"/>
      <c r="H155" s="16"/>
      <c r="I155" s="16"/>
      <c r="J155" s="16"/>
    </row>
    <row r="156" spans="1:10" ht="15" customHeight="1" x14ac:dyDescent="0.2">
      <c r="A156" s="26" t="str">
        <f>IF(AAV!A157="","",AAV!A157)</f>
        <v/>
      </c>
      <c r="B156" s="9" t="str">
        <f>IF(AAV!B157="","",AAV!B157)</f>
        <v/>
      </c>
      <c r="C156" s="9" t="str">
        <f>IF(AAV!C157="","",AAV!D157)</f>
        <v/>
      </c>
      <c r="D156" s="16"/>
      <c r="E156" s="16"/>
      <c r="F156" s="16"/>
      <c r="G156" s="16"/>
      <c r="H156" s="16"/>
      <c r="I156" s="16"/>
      <c r="J156" s="16"/>
    </row>
    <row r="157" spans="1:10" ht="15" customHeight="1" x14ac:dyDescent="0.2">
      <c r="A157" s="26" t="str">
        <f>IF(AAV!A158="","",AAV!A158)</f>
        <v/>
      </c>
      <c r="B157" s="9" t="str">
        <f>IF(AAV!B158="","",AAV!B158)</f>
        <v/>
      </c>
      <c r="C157" s="9" t="str">
        <f>IF(AAV!C158="","",AAV!D158)</f>
        <v/>
      </c>
      <c r="D157" s="16"/>
      <c r="E157" s="16"/>
      <c r="F157" s="16"/>
      <c r="G157" s="16"/>
      <c r="H157" s="16"/>
      <c r="I157" s="16"/>
      <c r="J157" s="16"/>
    </row>
    <row r="158" spans="1:10" ht="15" customHeight="1" x14ac:dyDescent="0.2">
      <c r="A158" s="26" t="str">
        <f>IF(AAV!A159="","",AAV!A159)</f>
        <v/>
      </c>
      <c r="B158" s="9" t="str">
        <f>IF(AAV!B159="","",AAV!B159)</f>
        <v/>
      </c>
      <c r="C158" s="9" t="str">
        <f>IF(AAV!C159="","",AAV!D159)</f>
        <v/>
      </c>
      <c r="D158" s="16"/>
      <c r="E158" s="16"/>
      <c r="F158" s="16"/>
      <c r="G158" s="16"/>
      <c r="H158" s="16"/>
      <c r="I158" s="16"/>
      <c r="J158" s="16"/>
    </row>
    <row r="159" spans="1:10" ht="15" customHeight="1" x14ac:dyDescent="0.2">
      <c r="A159" s="26" t="str">
        <f>IF(AAV!A160="","",AAV!A160)</f>
        <v/>
      </c>
      <c r="B159" s="9" t="str">
        <f>IF(AAV!B160="","",AAV!B160)</f>
        <v/>
      </c>
      <c r="C159" s="9" t="str">
        <f>IF(AAV!C160="","",AAV!D160)</f>
        <v/>
      </c>
      <c r="D159" s="16"/>
      <c r="E159" s="16"/>
      <c r="F159" s="16"/>
      <c r="G159" s="16"/>
      <c r="H159" s="16"/>
      <c r="I159" s="16"/>
      <c r="J159" s="16"/>
    </row>
    <row r="160" spans="1:10" ht="15" customHeight="1" x14ac:dyDescent="0.2">
      <c r="A160" s="26" t="str">
        <f>IF(AAV!A161="","",AAV!A161)</f>
        <v/>
      </c>
      <c r="B160" s="9" t="str">
        <f>IF(AAV!B161="","",AAV!B161)</f>
        <v/>
      </c>
      <c r="C160" s="9" t="str">
        <f>IF(AAV!C161="","",AAV!D161)</f>
        <v/>
      </c>
      <c r="D160" s="16"/>
      <c r="E160" s="16"/>
      <c r="F160" s="16"/>
      <c r="G160" s="16"/>
      <c r="H160" s="16"/>
      <c r="I160" s="16"/>
      <c r="J160" s="16"/>
    </row>
    <row r="161" spans="1:10" ht="15" customHeight="1" x14ac:dyDescent="0.2">
      <c r="A161" s="26" t="str">
        <f>IF(AAV!A162="","",AAV!A162)</f>
        <v/>
      </c>
      <c r="B161" s="9" t="str">
        <f>IF(AAV!B162="","",AAV!B162)</f>
        <v/>
      </c>
      <c r="C161" s="9" t="str">
        <f>IF(AAV!C162="","",AAV!D162)</f>
        <v/>
      </c>
      <c r="D161" s="16"/>
      <c r="E161" s="16"/>
      <c r="F161" s="16"/>
      <c r="G161" s="16"/>
      <c r="H161" s="16"/>
      <c r="I161" s="16"/>
      <c r="J161" s="16"/>
    </row>
    <row r="162" spans="1:10" ht="15" customHeight="1" x14ac:dyDescent="0.2">
      <c r="A162" s="26" t="str">
        <f>IF(AAV!A163="","",AAV!A163)</f>
        <v/>
      </c>
      <c r="B162" s="9" t="str">
        <f>IF(AAV!B163="","",AAV!B163)</f>
        <v/>
      </c>
      <c r="C162" s="9" t="str">
        <f>IF(AAV!C163="","",AAV!D163)</f>
        <v/>
      </c>
      <c r="D162" s="16"/>
      <c r="E162" s="16"/>
      <c r="F162" s="16"/>
      <c r="G162" s="16"/>
      <c r="H162" s="16"/>
      <c r="I162" s="16"/>
      <c r="J162" s="16"/>
    </row>
    <row r="163" spans="1:10" ht="15" customHeight="1" x14ac:dyDescent="0.2">
      <c r="A163" s="26" t="str">
        <f>IF(AAV!A164="","",AAV!A164)</f>
        <v/>
      </c>
      <c r="B163" s="9" t="str">
        <f>IF(AAV!B164="","",AAV!B164)</f>
        <v/>
      </c>
      <c r="C163" s="9" t="str">
        <f>IF(AAV!C164="","",AAV!D164)</f>
        <v/>
      </c>
      <c r="D163" s="16"/>
      <c r="E163" s="16"/>
      <c r="F163" s="16"/>
      <c r="G163" s="16"/>
      <c r="H163" s="16"/>
      <c r="I163" s="16"/>
      <c r="J163" s="16"/>
    </row>
    <row r="164" spans="1:10" ht="15" customHeight="1" x14ac:dyDescent="0.2">
      <c r="A164" s="26" t="str">
        <f>IF(AAV!A165="","",AAV!A165)</f>
        <v/>
      </c>
      <c r="B164" s="9" t="str">
        <f>IF(AAV!B165="","",AAV!B165)</f>
        <v/>
      </c>
      <c r="C164" s="9" t="str">
        <f>IF(AAV!C165="","",AAV!D165)</f>
        <v/>
      </c>
      <c r="D164" s="16"/>
      <c r="E164" s="16"/>
      <c r="F164" s="16"/>
      <c r="G164" s="16"/>
      <c r="H164" s="16"/>
      <c r="I164" s="16"/>
      <c r="J164" s="16"/>
    </row>
    <row r="165" spans="1:10" ht="15" customHeight="1" x14ac:dyDescent="0.2">
      <c r="A165" s="26" t="str">
        <f>IF(AAV!A166="","",AAV!A166)</f>
        <v/>
      </c>
      <c r="B165" s="9" t="str">
        <f>IF(AAV!B166="","",AAV!B166)</f>
        <v/>
      </c>
      <c r="C165" s="9" t="str">
        <f>IF(AAV!C166="","",AAV!D166)</f>
        <v/>
      </c>
      <c r="D165" s="16"/>
      <c r="E165" s="16"/>
      <c r="F165" s="16"/>
      <c r="G165" s="16"/>
      <c r="H165" s="16"/>
      <c r="I165" s="16"/>
      <c r="J165" s="16"/>
    </row>
    <row r="166" spans="1:10" ht="15" customHeight="1" x14ac:dyDescent="0.2">
      <c r="A166" s="26" t="str">
        <f>IF(AAV!A167="","",AAV!A167)</f>
        <v/>
      </c>
      <c r="B166" s="9" t="str">
        <f>IF(AAV!B167="","",AAV!B167)</f>
        <v/>
      </c>
      <c r="C166" s="9" t="str">
        <f>IF(AAV!C167="","",AAV!D167)</f>
        <v/>
      </c>
      <c r="D166" s="16"/>
      <c r="E166" s="16"/>
      <c r="F166" s="16"/>
      <c r="G166" s="16"/>
      <c r="H166" s="16"/>
      <c r="I166" s="16"/>
      <c r="J166" s="16"/>
    </row>
    <row r="167" spans="1:10" ht="15" customHeight="1" x14ac:dyDescent="0.2">
      <c r="A167" s="26" t="str">
        <f>IF(AAV!A168="","",AAV!A168)</f>
        <v/>
      </c>
      <c r="B167" s="9" t="str">
        <f>IF(AAV!B168="","",AAV!B168)</f>
        <v/>
      </c>
      <c r="C167" s="9" t="str">
        <f>IF(AAV!C168="","",AAV!D168)</f>
        <v/>
      </c>
      <c r="D167" s="16"/>
      <c r="E167" s="16"/>
      <c r="F167" s="16"/>
      <c r="G167" s="16"/>
      <c r="H167" s="16"/>
      <c r="I167" s="16"/>
      <c r="J167" s="16"/>
    </row>
    <row r="168" spans="1:10" ht="15" customHeight="1" x14ac:dyDescent="0.2">
      <c r="A168" s="26" t="str">
        <f>IF(AAV!A169="","",AAV!A169)</f>
        <v/>
      </c>
      <c r="B168" s="9" t="str">
        <f>IF(AAV!B169="","",AAV!B169)</f>
        <v/>
      </c>
      <c r="C168" s="9" t="str">
        <f>IF(AAV!C169="","",AAV!D169)</f>
        <v/>
      </c>
      <c r="D168" s="16"/>
      <c r="E168" s="16"/>
      <c r="F168" s="16"/>
      <c r="G168" s="16"/>
      <c r="H168" s="16"/>
      <c r="I168" s="16"/>
      <c r="J168" s="16"/>
    </row>
    <row r="169" spans="1:10" ht="15" customHeight="1" x14ac:dyDescent="0.2">
      <c r="A169" s="26" t="str">
        <f>IF(AAV!A170="","",AAV!A170)</f>
        <v/>
      </c>
      <c r="B169" s="9" t="str">
        <f>IF(AAV!B170="","",AAV!B170)</f>
        <v/>
      </c>
      <c r="C169" s="9" t="str">
        <f>IF(AAV!C170="","",AAV!D170)</f>
        <v/>
      </c>
      <c r="D169" s="16"/>
      <c r="E169" s="16"/>
      <c r="F169" s="16"/>
      <c r="G169" s="16"/>
      <c r="H169" s="16"/>
      <c r="I169" s="16"/>
      <c r="J169" s="16"/>
    </row>
    <row r="170" spans="1:10" ht="15" customHeight="1" x14ac:dyDescent="0.2">
      <c r="A170" s="26" t="str">
        <f>IF(AAV!A171="","",AAV!A171)</f>
        <v/>
      </c>
      <c r="B170" s="9" t="str">
        <f>IF(AAV!B171="","",AAV!B171)</f>
        <v/>
      </c>
      <c r="C170" s="9" t="str">
        <f>IF(AAV!C171="","",AAV!D171)</f>
        <v/>
      </c>
      <c r="D170" s="16"/>
      <c r="E170" s="16"/>
      <c r="F170" s="16"/>
      <c r="G170" s="16"/>
      <c r="H170" s="16"/>
      <c r="I170" s="16"/>
      <c r="J170" s="16"/>
    </row>
    <row r="171" spans="1:10" ht="15" customHeight="1" x14ac:dyDescent="0.2">
      <c r="A171" s="26" t="str">
        <f>IF(AAV!A172="","",AAV!A172)</f>
        <v/>
      </c>
      <c r="B171" s="9" t="str">
        <f>IF(AAV!B172="","",AAV!B172)</f>
        <v/>
      </c>
      <c r="C171" s="9" t="str">
        <f>IF(AAV!C172="","",AAV!D172)</f>
        <v/>
      </c>
      <c r="D171" s="16"/>
      <c r="E171" s="16"/>
      <c r="F171" s="16"/>
      <c r="G171" s="16"/>
      <c r="H171" s="16"/>
      <c r="I171" s="16"/>
      <c r="J171" s="16"/>
    </row>
    <row r="172" spans="1:10" ht="15" customHeight="1" x14ac:dyDescent="0.2">
      <c r="A172" s="26" t="str">
        <f>IF(AAV!A173="","",AAV!A173)</f>
        <v/>
      </c>
      <c r="B172" s="9" t="str">
        <f>IF(AAV!B173="","",AAV!B173)</f>
        <v/>
      </c>
      <c r="C172" s="9" t="str">
        <f>IF(AAV!C173="","",AAV!D173)</f>
        <v/>
      </c>
      <c r="D172" s="16"/>
      <c r="E172" s="16"/>
      <c r="F172" s="16"/>
      <c r="G172" s="16"/>
      <c r="H172" s="16"/>
      <c r="I172" s="16"/>
      <c r="J172" s="16"/>
    </row>
    <row r="173" spans="1:10" ht="15" customHeight="1" x14ac:dyDescent="0.2">
      <c r="A173" s="26" t="str">
        <f>IF(AAV!A174="","",AAV!A174)</f>
        <v/>
      </c>
      <c r="B173" s="9" t="str">
        <f>IF(AAV!B174="","",AAV!B174)</f>
        <v/>
      </c>
      <c r="C173" s="9" t="str">
        <f>IF(AAV!C174="","",AAV!D174)</f>
        <v/>
      </c>
      <c r="D173" s="16"/>
      <c r="E173" s="16"/>
      <c r="F173" s="16"/>
      <c r="G173" s="16"/>
      <c r="H173" s="16"/>
      <c r="I173" s="16"/>
      <c r="J173" s="16"/>
    </row>
    <row r="174" spans="1:10" ht="15" customHeight="1" x14ac:dyDescent="0.2">
      <c r="A174" s="26" t="str">
        <f>IF(AAV!A175="","",AAV!A175)</f>
        <v/>
      </c>
      <c r="B174" s="9" t="str">
        <f>IF(AAV!B175="","",AAV!B175)</f>
        <v/>
      </c>
      <c r="C174" s="9" t="str">
        <f>IF(AAV!C175="","",AAV!D175)</f>
        <v/>
      </c>
      <c r="D174" s="16"/>
      <c r="E174" s="16"/>
      <c r="F174" s="16"/>
      <c r="G174" s="16"/>
      <c r="H174" s="16"/>
      <c r="I174" s="16"/>
      <c r="J174" s="16"/>
    </row>
    <row r="175" spans="1:10" ht="15" customHeight="1" x14ac:dyDescent="0.2">
      <c r="A175" s="26" t="str">
        <f>IF(AAV!A176="","",AAV!A176)</f>
        <v/>
      </c>
      <c r="B175" s="9" t="str">
        <f>IF(AAV!B176="","",AAV!B176)</f>
        <v/>
      </c>
      <c r="C175" s="9" t="str">
        <f>IF(AAV!C176="","",AAV!D176)</f>
        <v/>
      </c>
      <c r="D175" s="16"/>
      <c r="E175" s="16"/>
      <c r="F175" s="16"/>
      <c r="G175" s="16"/>
      <c r="H175" s="16"/>
      <c r="I175" s="16"/>
      <c r="J175" s="16"/>
    </row>
    <row r="176" spans="1:10" ht="15" customHeight="1" x14ac:dyDescent="0.2">
      <c r="A176" s="26" t="str">
        <f>IF(AAV!A177="","",AAV!A177)</f>
        <v/>
      </c>
      <c r="B176" s="9" t="str">
        <f>IF(AAV!B177="","",AAV!B177)</f>
        <v/>
      </c>
      <c r="C176" s="9" t="str">
        <f>IF(AAV!C177="","",AAV!D177)</f>
        <v/>
      </c>
      <c r="D176" s="16"/>
      <c r="E176" s="16"/>
      <c r="F176" s="16"/>
      <c r="G176" s="16"/>
      <c r="H176" s="16"/>
      <c r="I176" s="16"/>
      <c r="J176" s="16"/>
    </row>
    <row r="177" spans="1:10" ht="15" customHeight="1" x14ac:dyDescent="0.2">
      <c r="A177" s="26" t="str">
        <f>IF(AAV!A178="","",AAV!A178)</f>
        <v/>
      </c>
      <c r="B177" s="9" t="str">
        <f>IF(AAV!B178="","",AAV!B178)</f>
        <v/>
      </c>
      <c r="C177" s="9" t="str">
        <f>IF(AAV!C178="","",AAV!D178)</f>
        <v/>
      </c>
      <c r="D177" s="16"/>
      <c r="E177" s="16"/>
      <c r="F177" s="16"/>
      <c r="G177" s="16"/>
      <c r="H177" s="16"/>
      <c r="I177" s="16"/>
      <c r="J177" s="16"/>
    </row>
    <row r="178" spans="1:10" ht="15" customHeight="1" x14ac:dyDescent="0.2">
      <c r="A178" s="26" t="str">
        <f>IF(AAV!A179="","",AAV!A179)</f>
        <v/>
      </c>
      <c r="B178" s="9" t="str">
        <f>IF(AAV!B179="","",AAV!B179)</f>
        <v/>
      </c>
      <c r="C178" s="9" t="str">
        <f>IF(AAV!C179="","",AAV!D179)</f>
        <v/>
      </c>
      <c r="D178" s="16"/>
      <c r="E178" s="16"/>
      <c r="F178" s="16"/>
      <c r="G178" s="16"/>
      <c r="H178" s="16"/>
      <c r="I178" s="16"/>
      <c r="J178" s="16"/>
    </row>
    <row r="179" spans="1:10" ht="15" customHeight="1" x14ac:dyDescent="0.2">
      <c r="A179" s="26" t="str">
        <f>IF(AAV!A180="","",AAV!A180)</f>
        <v/>
      </c>
      <c r="B179" s="9" t="str">
        <f>IF(AAV!B180="","",AAV!B180)</f>
        <v/>
      </c>
      <c r="C179" s="9" t="str">
        <f>IF(AAV!C180="","",AAV!D180)</f>
        <v/>
      </c>
      <c r="D179" s="16"/>
      <c r="E179" s="16"/>
      <c r="F179" s="16"/>
      <c r="G179" s="16"/>
      <c r="H179" s="16"/>
      <c r="I179" s="16"/>
      <c r="J179" s="16"/>
    </row>
    <row r="180" spans="1:10" ht="15" customHeight="1" x14ac:dyDescent="0.2">
      <c r="A180" s="26" t="str">
        <f>IF(AAV!A181="","",AAV!A181)</f>
        <v/>
      </c>
      <c r="B180" s="9" t="str">
        <f>IF(AAV!B181="","",AAV!B181)</f>
        <v/>
      </c>
      <c r="C180" s="9" t="str">
        <f>IF(AAV!C181="","",AAV!D181)</f>
        <v/>
      </c>
      <c r="D180" s="16"/>
      <c r="E180" s="16"/>
      <c r="F180" s="16"/>
      <c r="G180" s="16"/>
      <c r="H180" s="16"/>
      <c r="I180" s="16"/>
      <c r="J180" s="16"/>
    </row>
    <row r="181" spans="1:10" ht="15" customHeight="1" x14ac:dyDescent="0.2">
      <c r="A181" s="26" t="str">
        <f>IF(AAV!A182="","",AAV!A182)</f>
        <v/>
      </c>
      <c r="B181" s="9" t="str">
        <f>IF(AAV!B182="","",AAV!B182)</f>
        <v/>
      </c>
      <c r="C181" s="9" t="str">
        <f>IF(AAV!C182="","",AAV!D182)</f>
        <v/>
      </c>
      <c r="D181" s="16"/>
      <c r="E181" s="16"/>
      <c r="F181" s="16"/>
      <c r="G181" s="16"/>
      <c r="H181" s="16"/>
      <c r="I181" s="16"/>
      <c r="J181" s="16"/>
    </row>
    <row r="182" spans="1:10" ht="15" customHeight="1" x14ac:dyDescent="0.2">
      <c r="A182" s="26" t="str">
        <f>IF(AAV!A183="","",AAV!A183)</f>
        <v/>
      </c>
      <c r="B182" s="9" t="str">
        <f>IF(AAV!B183="","",AAV!B183)</f>
        <v/>
      </c>
      <c r="C182" s="9" t="str">
        <f>IF(AAV!C183="","",AAV!D183)</f>
        <v/>
      </c>
      <c r="D182" s="16"/>
      <c r="E182" s="16"/>
      <c r="F182" s="16"/>
      <c r="G182" s="16"/>
      <c r="H182" s="16"/>
      <c r="I182" s="16"/>
      <c r="J182" s="16"/>
    </row>
    <row r="183" spans="1:10" ht="15" customHeight="1" x14ac:dyDescent="0.2">
      <c r="A183" s="26" t="str">
        <f>IF(AAV!A184="","",AAV!A184)</f>
        <v/>
      </c>
      <c r="B183" s="9" t="str">
        <f>IF(AAV!B184="","",AAV!B184)</f>
        <v/>
      </c>
      <c r="C183" s="9" t="str">
        <f>IF(AAV!C184="","",AAV!D184)</f>
        <v/>
      </c>
      <c r="D183" s="16"/>
      <c r="E183" s="16"/>
      <c r="F183" s="16"/>
      <c r="G183" s="16"/>
      <c r="H183" s="16"/>
      <c r="I183" s="16"/>
      <c r="J183" s="16"/>
    </row>
    <row r="184" spans="1:10" ht="15" customHeight="1" x14ac:dyDescent="0.2">
      <c r="A184" s="26" t="str">
        <f>IF(AAV!A185="","",AAV!A185)</f>
        <v/>
      </c>
      <c r="B184" s="9" t="str">
        <f>IF(AAV!B185="","",AAV!B185)</f>
        <v/>
      </c>
      <c r="C184" s="9" t="str">
        <f>IF(AAV!C185="","",AAV!D185)</f>
        <v/>
      </c>
      <c r="D184" s="16"/>
      <c r="E184" s="16"/>
      <c r="F184" s="16"/>
      <c r="G184" s="16"/>
      <c r="H184" s="16"/>
      <c r="I184" s="16"/>
      <c r="J184" s="16"/>
    </row>
    <row r="185" spans="1:10" ht="15" customHeight="1" x14ac:dyDescent="0.2">
      <c r="A185" s="26" t="str">
        <f>IF(AAV!A186="","",AAV!A186)</f>
        <v/>
      </c>
      <c r="B185" s="9" t="str">
        <f>IF(AAV!B186="","",AAV!B186)</f>
        <v/>
      </c>
      <c r="C185" s="9" t="str">
        <f>IF(AAV!C186="","",AAV!D186)</f>
        <v/>
      </c>
      <c r="D185" s="16"/>
      <c r="E185" s="16"/>
      <c r="F185" s="16"/>
      <c r="G185" s="16"/>
      <c r="H185" s="16"/>
      <c r="I185" s="16"/>
      <c r="J185" s="16"/>
    </row>
    <row r="186" spans="1:10" ht="15" customHeight="1" x14ac:dyDescent="0.2">
      <c r="A186" s="26" t="str">
        <f>IF(AAV!A187="","",AAV!A187)</f>
        <v/>
      </c>
      <c r="B186" s="9" t="str">
        <f>IF(AAV!B187="","",AAV!B187)</f>
        <v/>
      </c>
      <c r="C186" s="9" t="str">
        <f>IF(AAV!C187="","",AAV!D187)</f>
        <v/>
      </c>
      <c r="D186" s="16"/>
      <c r="E186" s="16"/>
      <c r="F186" s="16"/>
      <c r="G186" s="16"/>
      <c r="H186" s="16"/>
      <c r="I186" s="16"/>
      <c r="J186" s="16"/>
    </row>
    <row r="187" spans="1:10" ht="15" customHeight="1" x14ac:dyDescent="0.2">
      <c r="A187" s="26" t="str">
        <f>IF(AAV!A188="","",AAV!A188)</f>
        <v/>
      </c>
      <c r="B187" s="9" t="str">
        <f>IF(AAV!B188="","",AAV!B188)</f>
        <v/>
      </c>
      <c r="C187" s="9" t="str">
        <f>IF(AAV!C188="","",AAV!D188)</f>
        <v/>
      </c>
      <c r="D187" s="16"/>
      <c r="E187" s="16"/>
      <c r="F187" s="16"/>
      <c r="G187" s="16"/>
      <c r="H187" s="16"/>
      <c r="I187" s="16"/>
      <c r="J187" s="16"/>
    </row>
    <row r="188" spans="1:10" ht="15" customHeight="1" x14ac:dyDescent="0.2">
      <c r="A188" s="26" t="str">
        <f>IF(AAV!A189="","",AAV!A189)</f>
        <v/>
      </c>
      <c r="B188" s="9" t="str">
        <f>IF(AAV!B189="","",AAV!B189)</f>
        <v/>
      </c>
      <c r="C188" s="9" t="str">
        <f>IF(AAV!C189="","",AAV!D189)</f>
        <v/>
      </c>
      <c r="D188" s="16"/>
      <c r="E188" s="16"/>
      <c r="F188" s="16"/>
      <c r="G188" s="16"/>
      <c r="H188" s="16"/>
      <c r="I188" s="16"/>
      <c r="J188" s="16"/>
    </row>
    <row r="189" spans="1:10" ht="15" customHeight="1" x14ac:dyDescent="0.2">
      <c r="A189" s="26" t="str">
        <f>IF(AAV!A190="","",AAV!A190)</f>
        <v/>
      </c>
      <c r="B189" s="9" t="str">
        <f>IF(AAV!B190="","",AAV!B190)</f>
        <v/>
      </c>
      <c r="C189" s="9" t="str">
        <f>IF(AAV!C190="","",AAV!D190)</f>
        <v/>
      </c>
      <c r="D189" s="16"/>
      <c r="E189" s="16"/>
      <c r="F189" s="16"/>
      <c r="G189" s="16"/>
      <c r="H189" s="16"/>
      <c r="I189" s="16"/>
      <c r="J189" s="16"/>
    </row>
    <row r="190" spans="1:10" ht="15" customHeight="1" x14ac:dyDescent="0.2">
      <c r="A190" s="26" t="str">
        <f>IF(AAV!A191="","",AAV!A191)</f>
        <v/>
      </c>
      <c r="B190" s="9" t="str">
        <f>IF(AAV!B191="","",AAV!B191)</f>
        <v/>
      </c>
      <c r="C190" s="9" t="str">
        <f>IF(AAV!C191="","",AAV!D191)</f>
        <v/>
      </c>
      <c r="D190" s="16"/>
      <c r="E190" s="16"/>
      <c r="F190" s="16"/>
      <c r="G190" s="16"/>
      <c r="H190" s="16"/>
      <c r="I190" s="16"/>
      <c r="J190" s="16"/>
    </row>
    <row r="191" spans="1:10" ht="15" customHeight="1" x14ac:dyDescent="0.2">
      <c r="A191" s="26" t="str">
        <f>IF(AAV!A192="","",AAV!A192)</f>
        <v/>
      </c>
      <c r="B191" s="9" t="str">
        <f>IF(AAV!B192="","",AAV!B192)</f>
        <v/>
      </c>
      <c r="C191" s="9" t="str">
        <f>IF(AAV!C192="","",AAV!D192)</f>
        <v/>
      </c>
      <c r="D191" s="16"/>
      <c r="E191" s="16"/>
      <c r="F191" s="16"/>
      <c r="G191" s="16"/>
      <c r="H191" s="16"/>
      <c r="I191" s="16"/>
      <c r="J191" s="16"/>
    </row>
    <row r="192" spans="1:10" ht="15" customHeight="1" x14ac:dyDescent="0.2">
      <c r="A192" s="26" t="str">
        <f>IF(AAV!A193="","",AAV!A193)</f>
        <v/>
      </c>
      <c r="B192" s="9" t="str">
        <f>IF(AAV!B193="","",AAV!B193)</f>
        <v/>
      </c>
      <c r="C192" s="9" t="str">
        <f>IF(AAV!C193="","",AAV!D193)</f>
        <v/>
      </c>
      <c r="D192" s="16"/>
      <c r="E192" s="16"/>
      <c r="F192" s="16"/>
      <c r="G192" s="16"/>
      <c r="H192" s="16"/>
      <c r="I192" s="16"/>
      <c r="J192" s="16"/>
    </row>
    <row r="193" spans="1:10" ht="15" customHeight="1" x14ac:dyDescent="0.2">
      <c r="A193" s="26" t="str">
        <f>IF(AAV!A194="","",AAV!A194)</f>
        <v/>
      </c>
      <c r="B193" s="9" t="str">
        <f>IF(AAV!B194="","",AAV!B194)</f>
        <v/>
      </c>
      <c r="C193" s="9" t="str">
        <f>IF(AAV!C194="","",AAV!D194)</f>
        <v/>
      </c>
      <c r="D193" s="16"/>
      <c r="E193" s="16"/>
      <c r="F193" s="16"/>
      <c r="G193" s="16"/>
      <c r="H193" s="16"/>
      <c r="I193" s="16"/>
      <c r="J193" s="16"/>
    </row>
    <row r="194" spans="1:10" ht="15" customHeight="1" x14ac:dyDescent="0.2">
      <c r="A194" s="26" t="str">
        <f>IF(AAV!A195="","",AAV!A195)</f>
        <v/>
      </c>
      <c r="B194" s="9" t="str">
        <f>IF(AAV!B195="","",AAV!B195)</f>
        <v/>
      </c>
      <c r="C194" s="9" t="str">
        <f>IF(AAV!C195="","",AAV!D195)</f>
        <v/>
      </c>
      <c r="D194" s="16"/>
      <c r="E194" s="16"/>
      <c r="F194" s="16"/>
      <c r="G194" s="16"/>
      <c r="H194" s="16"/>
      <c r="I194" s="16"/>
      <c r="J194" s="16"/>
    </row>
    <row r="195" spans="1:10" ht="15" customHeight="1" x14ac:dyDescent="0.2">
      <c r="A195" s="26" t="str">
        <f>IF(AAV!A196="","",AAV!A196)</f>
        <v/>
      </c>
      <c r="B195" s="9" t="str">
        <f>IF(AAV!B196="","",AAV!B196)</f>
        <v/>
      </c>
      <c r="C195" s="9" t="str">
        <f>IF(AAV!C196="","",AAV!D196)</f>
        <v/>
      </c>
      <c r="D195" s="16"/>
      <c r="E195" s="16"/>
      <c r="F195" s="16"/>
      <c r="G195" s="16"/>
      <c r="H195" s="16"/>
      <c r="I195" s="16"/>
      <c r="J195" s="16"/>
    </row>
    <row r="196" spans="1:10" ht="15" customHeight="1" x14ac:dyDescent="0.2">
      <c r="A196" s="26" t="str">
        <f>IF(AAV!A197="","",AAV!A197)</f>
        <v/>
      </c>
      <c r="B196" s="9" t="str">
        <f>IF(AAV!B197="","",AAV!B197)</f>
        <v/>
      </c>
      <c r="C196" s="9" t="str">
        <f>IF(AAV!C197="","",AAV!D197)</f>
        <v/>
      </c>
      <c r="D196" s="16"/>
      <c r="E196" s="16"/>
      <c r="F196" s="16"/>
      <c r="G196" s="16"/>
      <c r="H196" s="16"/>
      <c r="I196" s="16"/>
      <c r="J196" s="16"/>
    </row>
    <row r="197" spans="1:10" ht="15" customHeight="1" x14ac:dyDescent="0.2">
      <c r="A197" s="26" t="str">
        <f>IF(AAV!A198="","",AAV!A198)</f>
        <v/>
      </c>
      <c r="B197" s="9" t="str">
        <f>IF(AAV!B198="","",AAV!B198)</f>
        <v/>
      </c>
      <c r="C197" s="9" t="str">
        <f>IF(AAV!C198="","",AAV!D198)</f>
        <v/>
      </c>
      <c r="D197" s="16"/>
      <c r="E197" s="16"/>
      <c r="F197" s="16"/>
      <c r="G197" s="16"/>
      <c r="H197" s="16"/>
      <c r="I197" s="16"/>
      <c r="J197" s="16"/>
    </row>
    <row r="198" spans="1:10" ht="15" customHeight="1" x14ac:dyDescent="0.2">
      <c r="A198" s="26" t="str">
        <f>IF(AAV!A199="","",AAV!A199)</f>
        <v/>
      </c>
      <c r="B198" s="9" t="str">
        <f>IF(AAV!B199="","",AAV!B199)</f>
        <v/>
      </c>
      <c r="C198" s="9" t="str">
        <f>IF(AAV!C199="","",AAV!D199)</f>
        <v/>
      </c>
      <c r="D198" s="16"/>
      <c r="E198" s="16"/>
      <c r="F198" s="16"/>
      <c r="G198" s="16"/>
      <c r="H198" s="16"/>
      <c r="I198" s="16"/>
      <c r="J198" s="16"/>
    </row>
    <row r="199" spans="1:10" ht="15" customHeight="1" x14ac:dyDescent="0.2">
      <c r="A199" s="26" t="str">
        <f>IF(AAV!A200="","",AAV!A200)</f>
        <v/>
      </c>
      <c r="B199" s="9" t="str">
        <f>IF(AAV!B200="","",AAV!B200)</f>
        <v/>
      </c>
      <c r="C199" s="9" t="str">
        <f>IF(AAV!C200="","",AAV!D200)</f>
        <v/>
      </c>
      <c r="D199" s="16"/>
      <c r="E199" s="16"/>
      <c r="F199" s="16"/>
      <c r="G199" s="16"/>
      <c r="H199" s="16"/>
      <c r="I199" s="16"/>
      <c r="J199" s="16"/>
    </row>
    <row r="200" spans="1:10" ht="15" customHeight="1" x14ac:dyDescent="0.2">
      <c r="A200" s="26" t="str">
        <f>IF(AAV!A201="","",AAV!A201)</f>
        <v/>
      </c>
      <c r="B200" s="9" t="str">
        <f>IF(AAV!B201="","",AAV!B201)</f>
        <v/>
      </c>
      <c r="C200" s="9" t="str">
        <f>IF(AAV!C201="","",AAV!D201)</f>
        <v/>
      </c>
      <c r="D200" s="16"/>
      <c r="E200" s="16"/>
      <c r="F200" s="16"/>
      <c r="G200" s="16"/>
      <c r="H200" s="16"/>
      <c r="I200" s="16"/>
      <c r="J200" s="16"/>
    </row>
    <row r="201" spans="1:10" ht="15" customHeight="1" x14ac:dyDescent="0.2">
      <c r="A201" s="26" t="str">
        <f>IF(AAV!A202="","",AAV!A202)</f>
        <v/>
      </c>
      <c r="B201" s="9" t="str">
        <f>IF(AAV!B202="","",AAV!B202)</f>
        <v/>
      </c>
      <c r="C201" s="9" t="str">
        <f>IF(AAV!C202="","",AAV!D202)</f>
        <v/>
      </c>
      <c r="D201" s="16"/>
      <c r="E201" s="16"/>
      <c r="F201" s="16"/>
      <c r="G201" s="16"/>
      <c r="H201" s="16"/>
      <c r="I201" s="16"/>
      <c r="J201" s="16"/>
    </row>
    <row r="202" spans="1:10" ht="15" customHeight="1" x14ac:dyDescent="0.2">
      <c r="A202" s="26" t="str">
        <f>IF(AAV!A203="","",AAV!A203)</f>
        <v/>
      </c>
      <c r="B202" s="9" t="str">
        <f>IF(AAV!B203="","",AAV!B203)</f>
        <v/>
      </c>
      <c r="C202" s="9" t="str">
        <f>IF(AAV!C203="","",AAV!D203)</f>
        <v/>
      </c>
      <c r="D202" s="16"/>
      <c r="E202" s="16"/>
      <c r="F202" s="16"/>
      <c r="G202" s="16"/>
      <c r="H202" s="16"/>
      <c r="I202" s="16"/>
      <c r="J202" s="16"/>
    </row>
    <row r="203" spans="1:10" ht="15" customHeight="1" x14ac:dyDescent="0.2">
      <c r="A203" s="26" t="str">
        <f>IF(AAV!A204="","",AAV!A204)</f>
        <v/>
      </c>
      <c r="B203" s="9" t="str">
        <f>IF(AAV!B204="","",AAV!B204)</f>
        <v/>
      </c>
      <c r="C203" s="9" t="str">
        <f>IF(AAV!C204="","",AAV!D204)</f>
        <v/>
      </c>
      <c r="D203" s="16"/>
      <c r="E203" s="16"/>
      <c r="F203" s="16"/>
      <c r="G203" s="16"/>
      <c r="H203" s="16"/>
      <c r="I203" s="16"/>
      <c r="J203" s="16"/>
    </row>
    <row r="204" spans="1:10" ht="15" customHeight="1" x14ac:dyDescent="0.2">
      <c r="A204" s="26" t="str">
        <f>IF(AAV!A205="","",AAV!A205)</f>
        <v/>
      </c>
      <c r="B204" s="9" t="str">
        <f>IF(AAV!B205="","",AAV!B205)</f>
        <v/>
      </c>
      <c r="C204" s="9" t="str">
        <f>IF(AAV!C205="","",AAV!D205)</f>
        <v/>
      </c>
      <c r="D204" s="16"/>
      <c r="E204" s="16"/>
      <c r="F204" s="16"/>
      <c r="G204" s="16"/>
      <c r="H204" s="16"/>
      <c r="I204" s="16"/>
      <c r="J204" s="16"/>
    </row>
    <row r="205" spans="1:10" ht="15" customHeight="1" x14ac:dyDescent="0.2">
      <c r="A205" s="26" t="str">
        <f>IF(AAV!A206="","",AAV!A206)</f>
        <v/>
      </c>
      <c r="B205" s="9" t="str">
        <f>IF(AAV!B206="","",AAV!B206)</f>
        <v/>
      </c>
      <c r="C205" s="9" t="str">
        <f>IF(AAV!C206="","",AAV!D206)</f>
        <v/>
      </c>
      <c r="D205" s="16"/>
      <c r="E205" s="16"/>
      <c r="F205" s="16"/>
      <c r="G205" s="16"/>
      <c r="H205" s="16"/>
      <c r="I205" s="16"/>
      <c r="J205" s="16"/>
    </row>
    <row r="206" spans="1:10" ht="15" customHeight="1" x14ac:dyDescent="0.2">
      <c r="A206" s="26" t="str">
        <f>IF(AAV!A207="","",AAV!A207)</f>
        <v/>
      </c>
      <c r="B206" s="9" t="str">
        <f>IF(AAV!B207="","",AAV!B207)</f>
        <v/>
      </c>
      <c r="C206" s="9" t="str">
        <f>IF(AAV!C207="","",AAV!D207)</f>
        <v/>
      </c>
      <c r="D206" s="16"/>
      <c r="E206" s="16"/>
      <c r="F206" s="16"/>
      <c r="G206" s="16"/>
      <c r="H206" s="16"/>
      <c r="I206" s="16"/>
      <c r="J206" s="16"/>
    </row>
    <row r="207" spans="1:10" ht="15" customHeight="1" x14ac:dyDescent="0.2">
      <c r="A207" s="26" t="str">
        <f>IF(AAV!A208="","",AAV!A208)</f>
        <v/>
      </c>
      <c r="B207" s="9" t="str">
        <f>IF(AAV!B208="","",AAV!B208)</f>
        <v/>
      </c>
      <c r="C207" s="9" t="str">
        <f>IF(AAV!C208="","",AAV!D208)</f>
        <v/>
      </c>
      <c r="D207" s="16"/>
      <c r="E207" s="16"/>
      <c r="F207" s="16"/>
      <c r="G207" s="16"/>
      <c r="H207" s="16"/>
      <c r="I207" s="16"/>
      <c r="J207" s="16"/>
    </row>
    <row r="208" spans="1:10" ht="15" customHeight="1" x14ac:dyDescent="0.2">
      <c r="A208" s="26" t="str">
        <f>IF(AAV!A209="","",AAV!A209)</f>
        <v/>
      </c>
      <c r="B208" s="9" t="str">
        <f>IF(AAV!B209="","",AAV!B209)</f>
        <v/>
      </c>
      <c r="C208" s="9" t="str">
        <f>IF(AAV!C209="","",AAV!D209)</f>
        <v/>
      </c>
      <c r="D208" s="16"/>
      <c r="E208" s="16"/>
      <c r="F208" s="16"/>
      <c r="G208" s="16"/>
      <c r="H208" s="16"/>
      <c r="I208" s="16"/>
      <c r="J208" s="16"/>
    </row>
    <row r="209" spans="1:10" ht="15" customHeight="1" x14ac:dyDescent="0.2">
      <c r="A209" s="26" t="str">
        <f>IF(AAV!A210="","",AAV!A210)</f>
        <v/>
      </c>
      <c r="B209" s="9" t="str">
        <f>IF(AAV!B210="","",AAV!B210)</f>
        <v/>
      </c>
      <c r="C209" s="9" t="str">
        <f>IF(AAV!C210="","",AAV!D210)</f>
        <v/>
      </c>
      <c r="D209" s="16"/>
      <c r="E209" s="16"/>
      <c r="F209" s="16"/>
      <c r="G209" s="16"/>
      <c r="H209" s="16"/>
      <c r="I209" s="16"/>
      <c r="J209" s="16"/>
    </row>
    <row r="210" spans="1:10" ht="15" customHeight="1" x14ac:dyDescent="0.2">
      <c r="A210" s="26" t="str">
        <f>IF(AAV!A211="","",AAV!A211)</f>
        <v/>
      </c>
      <c r="B210" s="9" t="str">
        <f>IF(AAV!B211="","",AAV!B211)</f>
        <v/>
      </c>
      <c r="C210" s="9" t="str">
        <f>IF(AAV!C211="","",AAV!D211)</f>
        <v/>
      </c>
      <c r="D210" s="16"/>
      <c r="E210" s="16"/>
      <c r="F210" s="16"/>
      <c r="G210" s="16"/>
      <c r="H210" s="16"/>
      <c r="I210" s="16"/>
      <c r="J210" s="16"/>
    </row>
    <row r="211" spans="1:10" ht="15" customHeight="1" x14ac:dyDescent="0.2">
      <c r="A211" s="26" t="str">
        <f>IF(AAV!A212="","",AAV!A212)</f>
        <v/>
      </c>
      <c r="B211" s="9" t="str">
        <f>IF(AAV!B212="","",AAV!B212)</f>
        <v/>
      </c>
      <c r="C211" s="9" t="str">
        <f>IF(AAV!C212="","",AAV!D212)</f>
        <v/>
      </c>
      <c r="D211" s="16"/>
      <c r="E211" s="16"/>
      <c r="F211" s="16"/>
      <c r="G211" s="16"/>
      <c r="H211" s="16"/>
      <c r="I211" s="16"/>
      <c r="J211" s="16"/>
    </row>
    <row r="212" spans="1:10" ht="15" customHeight="1" x14ac:dyDescent="0.2">
      <c r="A212" s="26" t="str">
        <f>IF(AAV!A213="","",AAV!A213)</f>
        <v/>
      </c>
      <c r="B212" s="9" t="str">
        <f>IF(AAV!B213="","",AAV!B213)</f>
        <v/>
      </c>
      <c r="C212" s="9" t="str">
        <f>IF(AAV!C213="","",AAV!D213)</f>
        <v/>
      </c>
      <c r="D212" s="16"/>
      <c r="E212" s="16"/>
      <c r="F212" s="16"/>
      <c r="G212" s="16"/>
      <c r="H212" s="16"/>
      <c r="I212" s="16"/>
      <c r="J212" s="16"/>
    </row>
    <row r="213" spans="1:10" ht="15" customHeight="1" x14ac:dyDescent="0.2">
      <c r="A213" s="26" t="str">
        <f>IF(AAV!A214="","",AAV!A214)</f>
        <v/>
      </c>
      <c r="B213" s="9" t="str">
        <f>IF(AAV!B214="","",AAV!B214)</f>
        <v/>
      </c>
      <c r="C213" s="9" t="str">
        <f>IF(AAV!C214="","",AAV!D214)</f>
        <v/>
      </c>
      <c r="D213" s="16"/>
      <c r="E213" s="16"/>
      <c r="F213" s="16"/>
      <c r="G213" s="16"/>
      <c r="H213" s="16"/>
      <c r="I213" s="16"/>
      <c r="J213" s="16"/>
    </row>
    <row r="214" spans="1:10" ht="15" customHeight="1" x14ac:dyDescent="0.2">
      <c r="A214" s="26" t="str">
        <f>IF(AAV!A215="","",AAV!A215)</f>
        <v/>
      </c>
      <c r="B214" s="9" t="str">
        <f>IF(AAV!B215="","",AAV!B215)</f>
        <v/>
      </c>
      <c r="C214" s="9" t="str">
        <f>IF(AAV!C215="","",AAV!D215)</f>
        <v/>
      </c>
      <c r="D214" s="16"/>
      <c r="E214" s="16"/>
      <c r="F214" s="16"/>
      <c r="G214" s="16"/>
      <c r="H214" s="16"/>
      <c r="I214" s="16"/>
      <c r="J214" s="16"/>
    </row>
    <row r="215" spans="1:10" ht="15" customHeight="1" x14ac:dyDescent="0.2">
      <c r="A215" s="26" t="str">
        <f>IF(AAV!A216="","",AAV!A216)</f>
        <v/>
      </c>
      <c r="B215" s="9" t="str">
        <f>IF(AAV!B216="","",AAV!B216)</f>
        <v/>
      </c>
      <c r="C215" s="9" t="str">
        <f>IF(AAV!C216="","",AAV!D216)</f>
        <v/>
      </c>
      <c r="D215" s="16"/>
      <c r="E215" s="16"/>
      <c r="F215" s="16"/>
      <c r="G215" s="16"/>
      <c r="H215" s="16"/>
      <c r="I215" s="16"/>
      <c r="J215" s="16"/>
    </row>
    <row r="216" spans="1:10" ht="15" customHeight="1" x14ac:dyDescent="0.2">
      <c r="A216" s="26" t="str">
        <f>IF(AAV!A217="","",AAV!A217)</f>
        <v/>
      </c>
      <c r="B216" s="9" t="str">
        <f>IF(AAV!B217="","",AAV!B217)</f>
        <v/>
      </c>
      <c r="C216" s="9" t="str">
        <f>IF(AAV!C217="","",AAV!D217)</f>
        <v/>
      </c>
      <c r="D216" s="16"/>
      <c r="E216" s="16"/>
      <c r="F216" s="16"/>
      <c r="G216" s="16"/>
      <c r="H216" s="16"/>
      <c r="I216" s="16"/>
      <c r="J216" s="16"/>
    </row>
    <row r="217" spans="1:10" ht="15" customHeight="1" x14ac:dyDescent="0.2">
      <c r="A217" s="26" t="str">
        <f>IF(AAV!A218="","",AAV!A218)</f>
        <v/>
      </c>
      <c r="B217" s="9" t="str">
        <f>IF(AAV!B218="","",AAV!B218)</f>
        <v/>
      </c>
      <c r="C217" s="9" t="str">
        <f>IF(AAV!C218="","",AAV!D218)</f>
        <v/>
      </c>
      <c r="D217" s="16"/>
      <c r="E217" s="16"/>
      <c r="F217" s="16"/>
      <c r="G217" s="16"/>
      <c r="H217" s="16"/>
      <c r="I217" s="16"/>
      <c r="J217" s="16"/>
    </row>
    <row r="218" spans="1:10" ht="15" customHeight="1" x14ac:dyDescent="0.2">
      <c r="A218" s="26" t="str">
        <f>IF(AAV!A219="","",AAV!A219)</f>
        <v/>
      </c>
      <c r="B218" s="9" t="str">
        <f>IF(AAV!B219="","",AAV!B219)</f>
        <v/>
      </c>
      <c r="C218" s="9" t="str">
        <f>IF(AAV!C219="","",AAV!D219)</f>
        <v/>
      </c>
      <c r="D218" s="16"/>
      <c r="E218" s="16"/>
      <c r="F218" s="16"/>
      <c r="G218" s="16"/>
      <c r="H218" s="16"/>
      <c r="I218" s="16"/>
      <c r="J218" s="16"/>
    </row>
    <row r="219" spans="1:10" ht="15" customHeight="1" x14ac:dyDescent="0.2">
      <c r="A219" s="26" t="str">
        <f>IF(AAV!A220="","",AAV!A220)</f>
        <v/>
      </c>
      <c r="B219" s="9" t="str">
        <f>IF(AAV!B220="","",AAV!B220)</f>
        <v/>
      </c>
      <c r="C219" s="9" t="str">
        <f>IF(AAV!C220="","",AAV!D220)</f>
        <v/>
      </c>
      <c r="D219" s="16"/>
      <c r="E219" s="16"/>
      <c r="F219" s="16"/>
      <c r="G219" s="16"/>
      <c r="H219" s="16"/>
      <c r="I219" s="16"/>
      <c r="J219" s="16"/>
    </row>
    <row r="220" spans="1:10" ht="15" customHeight="1" x14ac:dyDescent="0.2">
      <c r="A220" s="26" t="str">
        <f>IF(AAV!A221="","",AAV!A221)</f>
        <v/>
      </c>
      <c r="B220" s="9" t="str">
        <f>IF(AAV!B221="","",AAV!B221)</f>
        <v/>
      </c>
      <c r="C220" s="9" t="str">
        <f>IF(AAV!C221="","",AAV!D221)</f>
        <v/>
      </c>
      <c r="D220" s="16"/>
      <c r="E220" s="16"/>
      <c r="F220" s="16"/>
      <c r="G220" s="16"/>
      <c r="H220" s="16"/>
      <c r="I220" s="16"/>
      <c r="J220" s="16"/>
    </row>
    <row r="221" spans="1:10" ht="15" customHeight="1" x14ac:dyDescent="0.2">
      <c r="A221" s="26" t="str">
        <f>IF(AAV!A222="","",AAV!A222)</f>
        <v/>
      </c>
      <c r="B221" s="9" t="str">
        <f>IF(AAV!B222="","",AAV!B222)</f>
        <v/>
      </c>
      <c r="C221" s="9" t="str">
        <f>IF(AAV!C222="","",AAV!D222)</f>
        <v/>
      </c>
      <c r="D221" s="16"/>
      <c r="E221" s="16"/>
      <c r="F221" s="16"/>
      <c r="G221" s="16"/>
      <c r="H221" s="16"/>
      <c r="I221" s="16"/>
      <c r="J221" s="16"/>
    </row>
    <row r="222" spans="1:10" ht="15" customHeight="1" x14ac:dyDescent="0.2">
      <c r="A222" s="26" t="str">
        <f>IF(AAV!A223="","",AAV!A223)</f>
        <v/>
      </c>
      <c r="B222" s="9" t="str">
        <f>IF(AAV!B223="","",AAV!B223)</f>
        <v/>
      </c>
      <c r="C222" s="9" t="str">
        <f>IF(AAV!C223="","",AAV!D223)</f>
        <v/>
      </c>
      <c r="D222" s="16"/>
      <c r="E222" s="16"/>
      <c r="F222" s="16"/>
      <c r="G222" s="16"/>
      <c r="H222" s="16"/>
      <c r="I222" s="16"/>
      <c r="J222" s="16"/>
    </row>
    <row r="223" spans="1:10" ht="15" customHeight="1" x14ac:dyDescent="0.2">
      <c r="A223" s="26" t="str">
        <f>IF(AAV!A224="","",AAV!A224)</f>
        <v/>
      </c>
      <c r="B223" s="9" t="str">
        <f>IF(AAV!B224="","",AAV!B224)</f>
        <v/>
      </c>
      <c r="C223" s="9" t="str">
        <f>IF(AAV!C224="","",AAV!D224)</f>
        <v/>
      </c>
      <c r="D223" s="16"/>
      <c r="E223" s="16"/>
      <c r="F223" s="16"/>
      <c r="G223" s="16"/>
      <c r="H223" s="16"/>
      <c r="I223" s="16"/>
      <c r="J223" s="16"/>
    </row>
    <row r="224" spans="1:10" ht="15" customHeight="1" x14ac:dyDescent="0.2">
      <c r="A224" s="26" t="str">
        <f>IF(AAV!A225="","",AAV!A225)</f>
        <v/>
      </c>
      <c r="B224" s="9" t="str">
        <f>IF(AAV!B225="","",AAV!B225)</f>
        <v/>
      </c>
      <c r="C224" s="9" t="str">
        <f>IF(AAV!C225="","",AAV!D225)</f>
        <v/>
      </c>
      <c r="D224" s="16"/>
      <c r="E224" s="16"/>
      <c r="F224" s="16"/>
      <c r="G224" s="16"/>
      <c r="H224" s="16"/>
      <c r="I224" s="16"/>
      <c r="J224" s="16"/>
    </row>
    <row r="225" spans="1:10" ht="15" customHeight="1" x14ac:dyDescent="0.2">
      <c r="A225" s="26" t="str">
        <f>IF(AAV!A226="","",AAV!A226)</f>
        <v/>
      </c>
      <c r="B225" s="9" t="str">
        <f>IF(AAV!B226="","",AAV!B226)</f>
        <v/>
      </c>
      <c r="C225" s="9" t="str">
        <f>IF(AAV!C226="","",AAV!D226)</f>
        <v/>
      </c>
      <c r="D225" s="16"/>
      <c r="E225" s="16"/>
      <c r="F225" s="16"/>
      <c r="G225" s="16"/>
      <c r="H225" s="16"/>
      <c r="I225" s="16"/>
      <c r="J225" s="16"/>
    </row>
    <row r="226" spans="1:10" ht="15" customHeight="1" x14ac:dyDescent="0.2">
      <c r="A226" s="26" t="str">
        <f>IF(AAV!A227="","",AAV!A227)</f>
        <v/>
      </c>
      <c r="B226" s="9" t="str">
        <f>IF(AAV!B227="","",AAV!B227)</f>
        <v/>
      </c>
      <c r="C226" s="9" t="str">
        <f>IF(AAV!C227="","",AAV!D227)</f>
        <v/>
      </c>
      <c r="D226" s="16"/>
      <c r="E226" s="16"/>
      <c r="F226" s="16"/>
      <c r="G226" s="16"/>
      <c r="H226" s="16"/>
      <c r="I226" s="16"/>
      <c r="J226" s="16"/>
    </row>
    <row r="227" spans="1:10" ht="15" customHeight="1" x14ac:dyDescent="0.2">
      <c r="A227" s="26" t="str">
        <f>IF(AAV!A228="","",AAV!A228)</f>
        <v/>
      </c>
      <c r="B227" s="9" t="str">
        <f>IF(AAV!B228="","",AAV!B228)</f>
        <v/>
      </c>
      <c r="C227" s="9" t="str">
        <f>IF(AAV!C228="","",AAV!D228)</f>
        <v/>
      </c>
      <c r="D227" s="16"/>
      <c r="E227" s="16"/>
      <c r="F227" s="16"/>
      <c r="G227" s="16"/>
      <c r="H227" s="16"/>
      <c r="I227" s="16"/>
      <c r="J227" s="16"/>
    </row>
    <row r="228" spans="1:10" ht="15" customHeight="1" x14ac:dyDescent="0.2">
      <c r="A228" s="26" t="str">
        <f>IF(AAV!A229="","",AAV!A229)</f>
        <v/>
      </c>
      <c r="B228" s="9" t="str">
        <f>IF(AAV!B229="","",AAV!B229)</f>
        <v/>
      </c>
      <c r="C228" s="9" t="str">
        <f>IF(AAV!C229="","",AAV!D229)</f>
        <v/>
      </c>
      <c r="D228" s="16"/>
      <c r="E228" s="16"/>
      <c r="F228" s="16"/>
      <c r="G228" s="16"/>
      <c r="H228" s="16"/>
      <c r="I228" s="16"/>
      <c r="J228" s="16"/>
    </row>
    <row r="229" spans="1:10" ht="15" customHeight="1" x14ac:dyDescent="0.2">
      <c r="A229" s="26" t="str">
        <f>IF(AAV!A230="","",AAV!A230)</f>
        <v/>
      </c>
      <c r="B229" s="9" t="str">
        <f>IF(AAV!B230="","",AAV!B230)</f>
        <v/>
      </c>
      <c r="C229" s="9" t="str">
        <f>IF(AAV!C230="","",AAV!D230)</f>
        <v/>
      </c>
      <c r="D229" s="16"/>
      <c r="E229" s="16"/>
      <c r="F229" s="16"/>
      <c r="G229" s="16"/>
      <c r="H229" s="16"/>
      <c r="I229" s="16"/>
      <c r="J229" s="16"/>
    </row>
    <row r="230" spans="1:10" ht="15" customHeight="1" x14ac:dyDescent="0.2">
      <c r="A230" s="26" t="str">
        <f>IF(AAV!A231="","",AAV!A231)</f>
        <v/>
      </c>
      <c r="B230" s="9" t="str">
        <f>IF(AAV!B231="","",AAV!B231)</f>
        <v/>
      </c>
      <c r="C230" s="9" t="str">
        <f>IF(AAV!C231="","",AAV!D231)</f>
        <v/>
      </c>
      <c r="D230" s="16"/>
      <c r="E230" s="16"/>
      <c r="F230" s="16"/>
      <c r="G230" s="16"/>
      <c r="H230" s="16"/>
      <c r="I230" s="16"/>
      <c r="J230" s="16"/>
    </row>
    <row r="231" spans="1:10" ht="15" customHeight="1" x14ac:dyDescent="0.2">
      <c r="A231" s="26" t="str">
        <f>IF(AAV!A232="","",AAV!A232)</f>
        <v/>
      </c>
      <c r="B231" s="9" t="str">
        <f>IF(AAV!B232="","",AAV!B232)</f>
        <v/>
      </c>
      <c r="C231" s="9" t="str">
        <f>IF(AAV!C232="","",AAV!D232)</f>
        <v/>
      </c>
      <c r="D231" s="16"/>
      <c r="E231" s="16"/>
      <c r="F231" s="16"/>
      <c r="G231" s="16"/>
      <c r="H231" s="16"/>
      <c r="I231" s="16"/>
      <c r="J231" s="16"/>
    </row>
    <row r="232" spans="1:10" ht="15" customHeight="1" x14ac:dyDescent="0.2">
      <c r="A232" s="26" t="str">
        <f>IF(AAV!A233="","",AAV!A233)</f>
        <v/>
      </c>
      <c r="B232" s="9" t="str">
        <f>IF(AAV!B233="","",AAV!B233)</f>
        <v/>
      </c>
      <c r="C232" s="9" t="str">
        <f>IF(AAV!C233="","",AAV!D233)</f>
        <v/>
      </c>
      <c r="D232" s="16"/>
      <c r="E232" s="16"/>
      <c r="F232" s="16"/>
      <c r="G232" s="16"/>
      <c r="H232" s="16"/>
      <c r="I232" s="16"/>
      <c r="J232" s="16"/>
    </row>
    <row r="233" spans="1:10" ht="15" customHeight="1" x14ac:dyDescent="0.2">
      <c r="A233" s="26" t="str">
        <f>IF(AAV!A234="","",AAV!A234)</f>
        <v/>
      </c>
      <c r="B233" s="9" t="str">
        <f>IF(AAV!B234="","",AAV!B234)</f>
        <v/>
      </c>
      <c r="C233" s="9" t="str">
        <f>IF(AAV!C234="","",AAV!D234)</f>
        <v/>
      </c>
      <c r="D233" s="16"/>
      <c r="E233" s="16"/>
      <c r="F233" s="16"/>
      <c r="G233" s="16"/>
      <c r="H233" s="16"/>
      <c r="I233" s="16"/>
      <c r="J233" s="16"/>
    </row>
    <row r="234" spans="1:10" ht="15" customHeight="1" x14ac:dyDescent="0.2">
      <c r="A234" s="26" t="str">
        <f>IF(AAV!A235="","",AAV!A235)</f>
        <v/>
      </c>
      <c r="B234" s="9" t="str">
        <f>IF(AAV!B235="","",AAV!B235)</f>
        <v/>
      </c>
      <c r="C234" s="9" t="str">
        <f>IF(AAV!C235="","",AAV!D235)</f>
        <v/>
      </c>
      <c r="D234" s="16"/>
      <c r="E234" s="16"/>
      <c r="F234" s="16"/>
      <c r="G234" s="16"/>
      <c r="H234" s="16"/>
      <c r="I234" s="16"/>
      <c r="J234" s="16"/>
    </row>
    <row r="235" spans="1:10" ht="15" customHeight="1" x14ac:dyDescent="0.2">
      <c r="A235" s="26" t="str">
        <f>IF(AAV!A236="","",AAV!A236)</f>
        <v/>
      </c>
      <c r="B235" s="9" t="str">
        <f>IF(AAV!B236="","",AAV!B236)</f>
        <v/>
      </c>
      <c r="C235" s="9" t="str">
        <f>IF(AAV!C236="","",AAV!D236)</f>
        <v/>
      </c>
      <c r="D235" s="16"/>
      <c r="E235" s="16"/>
      <c r="F235" s="16"/>
      <c r="G235" s="16"/>
      <c r="H235" s="16"/>
      <c r="I235" s="16"/>
      <c r="J235" s="16"/>
    </row>
    <row r="236" spans="1:10" ht="15" customHeight="1" x14ac:dyDescent="0.2">
      <c r="A236" s="26" t="str">
        <f>IF(AAV!A237="","",AAV!A237)</f>
        <v/>
      </c>
      <c r="B236" s="9" t="str">
        <f>IF(AAV!B237="","",AAV!B237)</f>
        <v/>
      </c>
      <c r="C236" s="9" t="str">
        <f>IF(AAV!C237="","",AAV!D237)</f>
        <v/>
      </c>
      <c r="D236" s="16"/>
      <c r="E236" s="16"/>
      <c r="F236" s="16"/>
      <c r="G236" s="16"/>
      <c r="H236" s="16"/>
      <c r="I236" s="16"/>
      <c r="J236" s="16"/>
    </row>
    <row r="237" spans="1:10" ht="15" customHeight="1" x14ac:dyDescent="0.2">
      <c r="A237" s="26" t="str">
        <f>IF(AAV!A238="","",AAV!A238)</f>
        <v/>
      </c>
      <c r="B237" s="9" t="str">
        <f>IF(AAV!B238="","",AAV!B238)</f>
        <v/>
      </c>
      <c r="C237" s="9" t="str">
        <f>IF(AAV!C238="","",AAV!D238)</f>
        <v/>
      </c>
      <c r="D237" s="16"/>
      <c r="E237" s="16"/>
      <c r="F237" s="16"/>
      <c r="G237" s="16"/>
      <c r="H237" s="16"/>
      <c r="I237" s="16"/>
      <c r="J237" s="16"/>
    </row>
    <row r="238" spans="1:10" ht="15" customHeight="1" x14ac:dyDescent="0.2">
      <c r="A238" s="26" t="str">
        <f>IF(AAV!A239="","",AAV!A239)</f>
        <v/>
      </c>
      <c r="B238" s="9" t="str">
        <f>IF(AAV!B239="","",AAV!B239)</f>
        <v/>
      </c>
      <c r="C238" s="9" t="str">
        <f>IF(AAV!C239="","",AAV!D239)</f>
        <v/>
      </c>
      <c r="D238" s="16"/>
      <c r="E238" s="16"/>
      <c r="F238" s="16"/>
      <c r="G238" s="16"/>
      <c r="H238" s="16"/>
      <c r="I238" s="16"/>
      <c r="J238" s="16"/>
    </row>
    <row r="239" spans="1:10" ht="15" customHeight="1" x14ac:dyDescent="0.2">
      <c r="A239" s="26" t="str">
        <f>IF(AAV!A240="","",AAV!A240)</f>
        <v/>
      </c>
      <c r="B239" s="9" t="str">
        <f>IF(AAV!B240="","",AAV!B240)</f>
        <v/>
      </c>
      <c r="C239" s="9" t="str">
        <f>IF(AAV!C240="","",AAV!D240)</f>
        <v/>
      </c>
      <c r="D239" s="16"/>
      <c r="E239" s="16"/>
      <c r="F239" s="16"/>
      <c r="G239" s="16"/>
      <c r="H239" s="16"/>
      <c r="I239" s="16"/>
      <c r="J239" s="16"/>
    </row>
    <row r="240" spans="1:10" ht="15" customHeight="1" x14ac:dyDescent="0.2">
      <c r="A240" s="26" t="str">
        <f>IF(AAV!A241="","",AAV!A241)</f>
        <v/>
      </c>
      <c r="B240" s="9" t="str">
        <f>IF(AAV!B241="","",AAV!B241)</f>
        <v/>
      </c>
      <c r="C240" s="9" t="str">
        <f>IF(AAV!C241="","",AAV!D241)</f>
        <v/>
      </c>
      <c r="D240" s="16"/>
      <c r="E240" s="16"/>
      <c r="F240" s="16"/>
      <c r="G240" s="16"/>
      <c r="H240" s="16"/>
      <c r="I240" s="16"/>
      <c r="J240" s="16"/>
    </row>
    <row r="241" spans="1:10" ht="15" customHeight="1" x14ac:dyDescent="0.2">
      <c r="A241" s="26" t="str">
        <f>IF(AAV!A242="","",AAV!A242)</f>
        <v/>
      </c>
      <c r="B241" s="9" t="str">
        <f>IF(AAV!B242="","",AAV!B242)</f>
        <v/>
      </c>
      <c r="C241" s="9" t="str">
        <f>IF(AAV!C242="","",AAV!D242)</f>
        <v/>
      </c>
      <c r="D241" s="16"/>
      <c r="E241" s="16"/>
      <c r="F241" s="16"/>
      <c r="G241" s="16"/>
      <c r="H241" s="16"/>
      <c r="I241" s="16"/>
      <c r="J241" s="16"/>
    </row>
    <row r="242" spans="1:10" ht="15" customHeight="1" x14ac:dyDescent="0.2">
      <c r="A242" s="26" t="str">
        <f>IF(AAV!A243="","",AAV!A243)</f>
        <v/>
      </c>
      <c r="B242" s="9" t="str">
        <f>IF(AAV!B243="","",AAV!B243)</f>
        <v/>
      </c>
      <c r="C242" s="9" t="str">
        <f>IF(AAV!C243="","",AAV!D243)</f>
        <v/>
      </c>
      <c r="D242" s="16"/>
      <c r="E242" s="16"/>
      <c r="F242" s="16"/>
      <c r="G242" s="16"/>
      <c r="H242" s="16"/>
      <c r="I242" s="16"/>
      <c r="J242" s="16"/>
    </row>
    <row r="243" spans="1:10" ht="15" customHeight="1" x14ac:dyDescent="0.2">
      <c r="A243" s="26" t="str">
        <f>IF(AAV!A244="","",AAV!A244)</f>
        <v/>
      </c>
      <c r="B243" s="9" t="str">
        <f>IF(AAV!B244="","",AAV!B244)</f>
        <v/>
      </c>
      <c r="C243" s="9" t="str">
        <f>IF(AAV!C244="","",AAV!D244)</f>
        <v/>
      </c>
      <c r="D243" s="16"/>
      <c r="E243" s="16"/>
      <c r="F243" s="16"/>
      <c r="G243" s="16"/>
      <c r="H243" s="16"/>
      <c r="I243" s="16"/>
      <c r="J243" s="16"/>
    </row>
    <row r="244" spans="1:10" ht="15" customHeight="1" x14ac:dyDescent="0.2">
      <c r="A244" s="26" t="str">
        <f>IF(AAV!A245="","",AAV!A245)</f>
        <v/>
      </c>
      <c r="B244" s="9" t="str">
        <f>IF(AAV!B245="","",AAV!B245)</f>
        <v/>
      </c>
      <c r="C244" s="9" t="str">
        <f>IF(AAV!C245="","",AAV!D245)</f>
        <v/>
      </c>
      <c r="D244" s="16"/>
      <c r="E244" s="16"/>
      <c r="F244" s="16"/>
      <c r="G244" s="16"/>
      <c r="H244" s="16"/>
      <c r="I244" s="16"/>
      <c r="J244" s="16"/>
    </row>
    <row r="245" spans="1:10" ht="15" customHeight="1" x14ac:dyDescent="0.2">
      <c r="A245" s="26" t="str">
        <f>IF(AAV!A246="","",AAV!A246)</f>
        <v/>
      </c>
      <c r="B245" s="9" t="str">
        <f>IF(AAV!B246="","",AAV!B246)</f>
        <v/>
      </c>
      <c r="C245" s="9" t="str">
        <f>IF(AAV!C246="","",AAV!D246)</f>
        <v/>
      </c>
      <c r="D245" s="16"/>
      <c r="E245" s="16"/>
      <c r="F245" s="16"/>
      <c r="G245" s="16"/>
      <c r="H245" s="16"/>
      <c r="I245" s="16"/>
      <c r="J245" s="16"/>
    </row>
    <row r="246" spans="1:10" ht="15" customHeight="1" x14ac:dyDescent="0.2">
      <c r="A246" s="26" t="str">
        <f>IF(AAV!A247="","",AAV!A247)</f>
        <v/>
      </c>
      <c r="B246" s="9" t="str">
        <f>IF(AAV!B247="","",AAV!B247)</f>
        <v/>
      </c>
      <c r="C246" s="9" t="str">
        <f>IF(AAV!C247="","",AAV!D247)</f>
        <v/>
      </c>
      <c r="D246" s="16"/>
      <c r="E246" s="16"/>
      <c r="F246" s="16"/>
      <c r="G246" s="16"/>
      <c r="H246" s="16"/>
      <c r="I246" s="16"/>
      <c r="J246" s="16"/>
    </row>
    <row r="247" spans="1:10" ht="15" customHeight="1" x14ac:dyDescent="0.2">
      <c r="A247" s="26" t="str">
        <f>IF(AAV!A248="","",AAV!A248)</f>
        <v/>
      </c>
      <c r="B247" s="9" t="str">
        <f>IF(AAV!B248="","",AAV!B248)</f>
        <v/>
      </c>
      <c r="C247" s="9" t="str">
        <f>IF(AAV!C248="","",AAV!D248)</f>
        <v/>
      </c>
      <c r="D247" s="16"/>
      <c r="E247" s="16"/>
      <c r="F247" s="16"/>
      <c r="G247" s="16"/>
      <c r="H247" s="16"/>
      <c r="I247" s="16"/>
      <c r="J247" s="16"/>
    </row>
    <row r="248" spans="1:10" ht="15" customHeight="1" x14ac:dyDescent="0.2">
      <c r="A248" s="26" t="str">
        <f>IF(AAV!A249="","",AAV!A249)</f>
        <v/>
      </c>
      <c r="B248" s="9" t="str">
        <f>IF(AAV!B249="","",AAV!B249)</f>
        <v/>
      </c>
      <c r="C248" s="9" t="str">
        <f>IF(AAV!C249="","",AAV!D249)</f>
        <v/>
      </c>
      <c r="D248" s="16"/>
      <c r="E248" s="16"/>
      <c r="F248" s="16"/>
      <c r="G248" s="16"/>
      <c r="H248" s="16"/>
      <c r="I248" s="16"/>
      <c r="J248" s="16"/>
    </row>
    <row r="249" spans="1:10" ht="15" customHeight="1" x14ac:dyDescent="0.2">
      <c r="A249" s="26" t="str">
        <f>IF(AAV!A250="","",AAV!A250)</f>
        <v/>
      </c>
      <c r="B249" s="9" t="str">
        <f>IF(AAV!B250="","",AAV!B250)</f>
        <v/>
      </c>
      <c r="C249" s="9" t="str">
        <f>IF(AAV!C250="","",AAV!D250)</f>
        <v/>
      </c>
      <c r="D249" s="16"/>
      <c r="E249" s="16"/>
      <c r="F249" s="16"/>
      <c r="G249" s="16"/>
      <c r="H249" s="16"/>
      <c r="I249" s="16"/>
      <c r="J249" s="16"/>
    </row>
    <row r="250" spans="1:10" ht="15" customHeight="1" x14ac:dyDescent="0.2">
      <c r="A250" s="26" t="str">
        <f>IF(AAV!A251="","",AAV!A251)</f>
        <v/>
      </c>
      <c r="B250" s="9" t="str">
        <f>IF(AAV!B251="","",AAV!B251)</f>
        <v/>
      </c>
      <c r="C250" s="9" t="str">
        <f>IF(AAV!C251="","",AAV!D251)</f>
        <v/>
      </c>
      <c r="D250" s="16"/>
      <c r="E250" s="16"/>
      <c r="F250" s="16"/>
      <c r="G250" s="16"/>
      <c r="H250" s="16"/>
      <c r="I250" s="16"/>
      <c r="J250" s="16"/>
    </row>
    <row r="251" spans="1:10" ht="15" customHeight="1" x14ac:dyDescent="0.2">
      <c r="A251" s="26" t="str">
        <f>IF(AAV!A252="","",AAV!A252)</f>
        <v/>
      </c>
      <c r="B251" s="9" t="str">
        <f>IF(AAV!B252="","",AAV!B252)</f>
        <v/>
      </c>
      <c r="C251" s="9" t="str">
        <f>IF(AAV!C252="","",AAV!D252)</f>
        <v/>
      </c>
      <c r="D251" s="16"/>
      <c r="E251" s="16"/>
      <c r="F251" s="16"/>
      <c r="G251" s="16"/>
      <c r="H251" s="16"/>
      <c r="I251" s="16"/>
      <c r="J251" s="16"/>
    </row>
    <row r="252" spans="1:10" ht="15" customHeight="1" x14ac:dyDescent="0.2">
      <c r="A252" s="26" t="str">
        <f>IF(AAV!A253="","",AAV!A253)</f>
        <v/>
      </c>
      <c r="B252" s="9" t="str">
        <f>IF(AAV!B253="","",AAV!B253)</f>
        <v/>
      </c>
      <c r="C252" s="9" t="str">
        <f>IF(AAV!C253="","",AAV!D253)</f>
        <v/>
      </c>
      <c r="D252" s="16"/>
      <c r="E252" s="16"/>
      <c r="F252" s="16"/>
      <c r="G252" s="16"/>
      <c r="H252" s="16"/>
      <c r="I252" s="16"/>
      <c r="J252" s="16"/>
    </row>
    <row r="253" spans="1:10" ht="15" customHeight="1" x14ac:dyDescent="0.2">
      <c r="A253" s="26" t="str">
        <f>IF(AAV!A254="","",AAV!A254)</f>
        <v/>
      </c>
      <c r="B253" s="9" t="str">
        <f>IF(AAV!B254="","",AAV!B254)</f>
        <v/>
      </c>
      <c r="C253" s="9" t="str">
        <f>IF(AAV!C254="","",AAV!D254)</f>
        <v/>
      </c>
      <c r="D253" s="16"/>
      <c r="E253" s="16"/>
      <c r="F253" s="16"/>
      <c r="G253" s="16"/>
      <c r="H253" s="16"/>
      <c r="I253" s="16"/>
      <c r="J253" s="16"/>
    </row>
    <row r="254" spans="1:10" ht="15" customHeight="1" x14ac:dyDescent="0.2">
      <c r="A254" s="26" t="str">
        <f>IF(AAV!A255="","",AAV!A255)</f>
        <v/>
      </c>
      <c r="B254" s="9" t="str">
        <f>IF(AAV!B255="","",AAV!B255)</f>
        <v/>
      </c>
      <c r="C254" s="9" t="str">
        <f>IF(AAV!C255="","",AAV!D255)</f>
        <v/>
      </c>
      <c r="D254" s="16"/>
      <c r="E254" s="16"/>
      <c r="F254" s="16"/>
      <c r="G254" s="16"/>
      <c r="H254" s="16"/>
      <c r="I254" s="16"/>
      <c r="J254" s="16"/>
    </row>
    <row r="255" spans="1:10" ht="15" customHeight="1" x14ac:dyDescent="0.2">
      <c r="A255" s="26" t="str">
        <f>IF(AAV!A256="","",AAV!A256)</f>
        <v/>
      </c>
      <c r="B255" s="9" t="str">
        <f>IF(AAV!B256="","",AAV!B256)</f>
        <v/>
      </c>
      <c r="C255" s="9" t="str">
        <f>IF(AAV!C256="","",AAV!D256)</f>
        <v/>
      </c>
      <c r="D255" s="16"/>
      <c r="E255" s="16"/>
      <c r="F255" s="16"/>
      <c r="G255" s="16"/>
      <c r="H255" s="16"/>
      <c r="I255" s="16"/>
      <c r="J255" s="16"/>
    </row>
    <row r="256" spans="1:10" ht="15" customHeight="1" x14ac:dyDescent="0.2">
      <c r="A256" s="26" t="str">
        <f>IF(AAV!A257="","",AAV!A257)</f>
        <v/>
      </c>
      <c r="B256" s="9" t="str">
        <f>IF(AAV!B257="","",AAV!B257)</f>
        <v/>
      </c>
      <c r="C256" s="9" t="str">
        <f>IF(AAV!C257="","",AAV!D257)</f>
        <v/>
      </c>
      <c r="D256" s="16"/>
      <c r="E256" s="16"/>
      <c r="F256" s="16"/>
      <c r="G256" s="16"/>
      <c r="H256" s="16"/>
      <c r="I256" s="16"/>
      <c r="J256" s="16"/>
    </row>
    <row r="257" spans="1:10" ht="15" customHeight="1" x14ac:dyDescent="0.2">
      <c r="A257" s="26" t="str">
        <f>IF(AAV!A258="","",AAV!A258)</f>
        <v/>
      </c>
      <c r="B257" s="9" t="str">
        <f>IF(AAV!B258="","",AAV!B258)</f>
        <v/>
      </c>
      <c r="C257" s="9" t="str">
        <f>IF(AAV!C258="","",AAV!D258)</f>
        <v/>
      </c>
      <c r="D257" s="16"/>
      <c r="E257" s="16"/>
      <c r="F257" s="16"/>
      <c r="G257" s="16"/>
      <c r="H257" s="16"/>
      <c r="I257" s="16"/>
      <c r="J257" s="16"/>
    </row>
    <row r="258" spans="1:10" ht="15" customHeight="1" x14ac:dyDescent="0.2">
      <c r="A258" s="26" t="str">
        <f>IF(AAV!A259="","",AAV!A259)</f>
        <v/>
      </c>
      <c r="B258" s="9" t="str">
        <f>IF(AAV!B259="","",AAV!B259)</f>
        <v/>
      </c>
      <c r="C258" s="9" t="str">
        <f>IF(AAV!C259="","",AAV!D259)</f>
        <v/>
      </c>
      <c r="D258" s="16"/>
      <c r="E258" s="16"/>
      <c r="F258" s="16"/>
      <c r="G258" s="16"/>
      <c r="H258" s="16"/>
      <c r="I258" s="16"/>
      <c r="J258" s="16"/>
    </row>
    <row r="259" spans="1:10" ht="15" customHeight="1" x14ac:dyDescent="0.2">
      <c r="A259" s="26" t="str">
        <f>IF(AAV!A260="","",AAV!A260)</f>
        <v/>
      </c>
      <c r="B259" s="9" t="str">
        <f>IF(AAV!B260="","",AAV!B260)</f>
        <v/>
      </c>
      <c r="C259" s="9" t="str">
        <f>IF(AAV!C260="","",AAV!D260)</f>
        <v/>
      </c>
      <c r="D259" s="16"/>
      <c r="E259" s="16"/>
      <c r="F259" s="16"/>
      <c r="G259" s="16"/>
      <c r="H259" s="16"/>
      <c r="I259" s="16"/>
      <c r="J259" s="16"/>
    </row>
    <row r="260" spans="1:10" ht="15" customHeight="1" x14ac:dyDescent="0.2">
      <c r="A260" s="26" t="str">
        <f>IF(AAV!A261="","",AAV!A261)</f>
        <v/>
      </c>
      <c r="B260" s="9" t="str">
        <f>IF(AAV!B261="","",AAV!B261)</f>
        <v/>
      </c>
      <c r="C260" s="9" t="str">
        <f>IF(AAV!C261="","",AAV!D261)</f>
        <v/>
      </c>
      <c r="D260" s="16"/>
      <c r="E260" s="16"/>
      <c r="F260" s="16"/>
      <c r="G260" s="16"/>
      <c r="H260" s="16"/>
      <c r="I260" s="16"/>
      <c r="J260" s="16"/>
    </row>
    <row r="261" spans="1:10" ht="15" customHeight="1" x14ac:dyDescent="0.2">
      <c r="A261" s="26" t="str">
        <f>IF(AAV!A262="","",AAV!A262)</f>
        <v/>
      </c>
      <c r="B261" s="9" t="str">
        <f>IF(AAV!B262="","",AAV!B262)</f>
        <v/>
      </c>
      <c r="C261" s="9" t="str">
        <f>IF(AAV!C262="","",AAV!D262)</f>
        <v/>
      </c>
      <c r="D261" s="16"/>
      <c r="E261" s="16"/>
      <c r="F261" s="16"/>
      <c r="G261" s="16"/>
      <c r="H261" s="16"/>
      <c r="I261" s="16"/>
      <c r="J261" s="16"/>
    </row>
    <row r="262" spans="1:10" ht="15" customHeight="1" x14ac:dyDescent="0.2">
      <c r="A262" s="26" t="str">
        <f>IF(AAV!A263="","",AAV!A263)</f>
        <v/>
      </c>
      <c r="B262" s="9" t="str">
        <f>IF(AAV!B263="","",AAV!B263)</f>
        <v/>
      </c>
      <c r="C262" s="9" t="str">
        <f>IF(AAV!C263="","",AAV!D263)</f>
        <v/>
      </c>
      <c r="D262" s="16"/>
      <c r="E262" s="16"/>
      <c r="F262" s="16"/>
      <c r="G262" s="16"/>
      <c r="H262" s="16"/>
      <c r="I262" s="16"/>
      <c r="J262" s="16"/>
    </row>
    <row r="263" spans="1:10" ht="15" customHeight="1" x14ac:dyDescent="0.2">
      <c r="A263" s="26" t="str">
        <f>IF(AAV!A264="","",AAV!A264)</f>
        <v/>
      </c>
      <c r="B263" s="9" t="str">
        <f>IF(AAV!B264="","",AAV!B264)</f>
        <v/>
      </c>
      <c r="C263" s="9" t="str">
        <f>IF(AAV!C264="","",AAV!D264)</f>
        <v/>
      </c>
      <c r="D263" s="16"/>
      <c r="E263" s="16"/>
      <c r="F263" s="16"/>
      <c r="G263" s="16"/>
      <c r="H263" s="16"/>
      <c r="I263" s="16"/>
      <c r="J263" s="16"/>
    </row>
    <row r="264" spans="1:10" ht="15" customHeight="1" x14ac:dyDescent="0.2">
      <c r="A264" s="26" t="str">
        <f>IF(AAV!A265="","",AAV!A265)</f>
        <v/>
      </c>
      <c r="B264" s="9" t="str">
        <f>IF(AAV!B265="","",AAV!B265)</f>
        <v/>
      </c>
      <c r="C264" s="9" t="str">
        <f>IF(AAV!C265="","",AAV!D265)</f>
        <v/>
      </c>
      <c r="D264" s="16"/>
      <c r="E264" s="16"/>
      <c r="F264" s="16"/>
      <c r="G264" s="16"/>
      <c r="H264" s="16"/>
      <c r="I264" s="16"/>
      <c r="J264" s="16"/>
    </row>
    <row r="265" spans="1:10" ht="15" customHeight="1" x14ac:dyDescent="0.2">
      <c r="A265" s="26" t="str">
        <f>IF(AAV!A266="","",AAV!A266)</f>
        <v/>
      </c>
      <c r="B265" s="9" t="str">
        <f>IF(AAV!B266="","",AAV!B266)</f>
        <v/>
      </c>
      <c r="C265" s="9" t="str">
        <f>IF(AAV!C266="","",AAV!D266)</f>
        <v/>
      </c>
      <c r="D265" s="16"/>
      <c r="E265" s="16"/>
      <c r="F265" s="16"/>
      <c r="G265" s="16"/>
      <c r="H265" s="16"/>
      <c r="I265" s="16"/>
      <c r="J265" s="16"/>
    </row>
    <row r="266" spans="1:10" ht="15" customHeight="1" x14ac:dyDescent="0.2">
      <c r="A266" s="26" t="str">
        <f>IF(AAV!A267="","",AAV!A267)</f>
        <v/>
      </c>
      <c r="B266" s="9" t="str">
        <f>IF(AAV!B267="","",AAV!B267)</f>
        <v/>
      </c>
      <c r="C266" s="9" t="str">
        <f>IF(AAV!C267="","",AAV!D267)</f>
        <v/>
      </c>
      <c r="D266" s="16"/>
      <c r="E266" s="16"/>
      <c r="F266" s="16"/>
      <c r="G266" s="16"/>
      <c r="H266" s="16"/>
      <c r="I266" s="16"/>
      <c r="J266" s="16"/>
    </row>
    <row r="267" spans="1:10" ht="15" customHeight="1" x14ac:dyDescent="0.2">
      <c r="A267" s="26" t="str">
        <f>IF(AAV!A268="","",AAV!A268)</f>
        <v/>
      </c>
      <c r="B267" s="9" t="str">
        <f>IF(AAV!B268="","",AAV!B268)</f>
        <v/>
      </c>
      <c r="C267" s="9" t="str">
        <f>IF(AAV!C268="","",AAV!D268)</f>
        <v/>
      </c>
      <c r="D267" s="16"/>
      <c r="E267" s="16"/>
      <c r="F267" s="16"/>
      <c r="G267" s="16"/>
      <c r="H267" s="16"/>
      <c r="I267" s="16"/>
      <c r="J267" s="16"/>
    </row>
    <row r="268" spans="1:10" ht="15" customHeight="1" x14ac:dyDescent="0.2">
      <c r="A268" s="26" t="str">
        <f>IF(AAV!A269="","",AAV!A269)</f>
        <v/>
      </c>
      <c r="B268" s="9" t="str">
        <f>IF(AAV!B269="","",AAV!B269)</f>
        <v/>
      </c>
      <c r="C268" s="9" t="str">
        <f>IF(AAV!C269="","",AAV!D269)</f>
        <v/>
      </c>
      <c r="D268" s="16"/>
      <c r="E268" s="16"/>
      <c r="F268" s="16"/>
      <c r="G268" s="16"/>
      <c r="H268" s="16"/>
      <c r="I268" s="16"/>
      <c r="J268" s="16"/>
    </row>
    <row r="269" spans="1:10" ht="15" customHeight="1" x14ac:dyDescent="0.2">
      <c r="A269" s="26" t="str">
        <f>IF(AAV!A270="","",AAV!A270)</f>
        <v/>
      </c>
      <c r="B269" s="9" t="str">
        <f>IF(AAV!B270="","",AAV!B270)</f>
        <v/>
      </c>
      <c r="C269" s="9" t="str">
        <f>IF(AAV!C270="","",AAV!D270)</f>
        <v/>
      </c>
      <c r="D269" s="16"/>
      <c r="E269" s="16"/>
      <c r="F269" s="16"/>
      <c r="G269" s="16"/>
      <c r="H269" s="16"/>
      <c r="I269" s="16"/>
      <c r="J269" s="16"/>
    </row>
    <row r="270" spans="1:10" ht="15" customHeight="1" x14ac:dyDescent="0.2">
      <c r="A270" s="26" t="str">
        <f>IF(AAV!A271="","",AAV!A271)</f>
        <v/>
      </c>
      <c r="B270" s="9" t="str">
        <f>IF(AAV!B271="","",AAV!B271)</f>
        <v/>
      </c>
      <c r="C270" s="9" t="str">
        <f>IF(AAV!C271="","",AAV!D271)</f>
        <v/>
      </c>
      <c r="D270" s="16"/>
      <c r="E270" s="16"/>
      <c r="F270" s="16"/>
      <c r="G270" s="16"/>
      <c r="H270" s="16"/>
      <c r="I270" s="16"/>
      <c r="J270" s="16"/>
    </row>
    <row r="271" spans="1:10" ht="15" customHeight="1" x14ac:dyDescent="0.2">
      <c r="A271" s="26" t="str">
        <f>IF(AAV!A272="","",AAV!A272)</f>
        <v/>
      </c>
      <c r="B271" s="9" t="str">
        <f>IF(AAV!B272="","",AAV!B272)</f>
        <v/>
      </c>
      <c r="C271" s="9" t="str">
        <f>IF(AAV!C272="","",AAV!D272)</f>
        <v/>
      </c>
      <c r="D271" s="16"/>
      <c r="E271" s="16"/>
      <c r="F271" s="16"/>
      <c r="G271" s="16"/>
      <c r="H271" s="16"/>
      <c r="I271" s="16"/>
      <c r="J271" s="16"/>
    </row>
    <row r="272" spans="1:10" ht="15" customHeight="1" x14ac:dyDescent="0.2">
      <c r="A272" s="26" t="str">
        <f>IF(AAV!A273="","",AAV!A273)</f>
        <v/>
      </c>
      <c r="B272" s="9" t="str">
        <f>IF(AAV!B273="","",AAV!B273)</f>
        <v/>
      </c>
      <c r="C272" s="9" t="str">
        <f>IF(AAV!C273="","",AAV!D273)</f>
        <v/>
      </c>
      <c r="D272" s="16"/>
      <c r="E272" s="16"/>
      <c r="F272" s="16"/>
      <c r="G272" s="16"/>
      <c r="H272" s="16"/>
      <c r="I272" s="16"/>
      <c r="J272" s="16"/>
    </row>
    <row r="273" spans="1:10" ht="15" customHeight="1" x14ac:dyDescent="0.2">
      <c r="A273" s="26" t="str">
        <f>IF(AAV!A274="","",AAV!A274)</f>
        <v/>
      </c>
      <c r="B273" s="9" t="str">
        <f>IF(AAV!B274="","",AAV!B274)</f>
        <v/>
      </c>
      <c r="C273" s="9" t="str">
        <f>IF(AAV!C274="","",AAV!D274)</f>
        <v/>
      </c>
      <c r="D273" s="16"/>
      <c r="E273" s="16"/>
      <c r="F273" s="16"/>
      <c r="G273" s="16"/>
      <c r="H273" s="16"/>
      <c r="I273" s="16"/>
      <c r="J273" s="16"/>
    </row>
    <row r="274" spans="1:10" ht="15" customHeight="1" x14ac:dyDescent="0.2">
      <c r="A274" s="26" t="str">
        <f>IF(AAV!A275="","",AAV!A275)</f>
        <v/>
      </c>
      <c r="B274" s="9" t="str">
        <f>IF(AAV!B275="","",AAV!B275)</f>
        <v/>
      </c>
      <c r="C274" s="9" t="str">
        <f>IF(AAV!C275="","",AAV!D275)</f>
        <v/>
      </c>
      <c r="D274" s="16"/>
      <c r="E274" s="16"/>
      <c r="F274" s="16"/>
      <c r="G274" s="16"/>
      <c r="H274" s="16"/>
      <c r="I274" s="16"/>
      <c r="J274" s="16"/>
    </row>
    <row r="275" spans="1:10" ht="15" customHeight="1" x14ac:dyDescent="0.2">
      <c r="A275" s="26" t="str">
        <f>IF(AAV!A276="","",AAV!A276)</f>
        <v/>
      </c>
      <c r="B275" s="9" t="str">
        <f>IF(AAV!B276="","",AAV!B276)</f>
        <v/>
      </c>
      <c r="C275" s="9" t="str">
        <f>IF(AAV!C276="","",AAV!D276)</f>
        <v/>
      </c>
      <c r="D275" s="16"/>
      <c r="E275" s="16"/>
      <c r="F275" s="16"/>
      <c r="G275" s="16"/>
      <c r="H275" s="16"/>
      <c r="I275" s="16"/>
      <c r="J275" s="16"/>
    </row>
    <row r="276" spans="1:10" ht="15" customHeight="1" x14ac:dyDescent="0.2">
      <c r="A276" s="26" t="str">
        <f>IF(AAV!A277="","",AAV!A277)</f>
        <v/>
      </c>
      <c r="B276" s="9" t="str">
        <f>IF(AAV!B277="","",AAV!B277)</f>
        <v/>
      </c>
      <c r="C276" s="9" t="str">
        <f>IF(AAV!C277="","",AAV!D277)</f>
        <v/>
      </c>
      <c r="D276" s="16"/>
      <c r="E276" s="16"/>
      <c r="F276" s="16"/>
      <c r="G276" s="16"/>
      <c r="H276" s="16"/>
      <c r="I276" s="16"/>
      <c r="J276" s="16"/>
    </row>
    <row r="277" spans="1:10" ht="15" customHeight="1" x14ac:dyDescent="0.2">
      <c r="A277" s="26" t="str">
        <f>IF(AAV!A278="","",AAV!A278)</f>
        <v/>
      </c>
      <c r="B277" s="9" t="str">
        <f>IF(AAV!B278="","",AAV!B278)</f>
        <v/>
      </c>
      <c r="C277" s="9" t="str">
        <f>IF(AAV!C278="","",AAV!D278)</f>
        <v/>
      </c>
      <c r="D277" s="16"/>
      <c r="E277" s="16"/>
      <c r="F277" s="16"/>
      <c r="G277" s="16"/>
      <c r="H277" s="16"/>
      <c r="I277" s="16"/>
      <c r="J277" s="16"/>
    </row>
    <row r="278" spans="1:10" ht="15" customHeight="1" x14ac:dyDescent="0.2">
      <c r="A278" s="26" t="str">
        <f>IF(AAV!A279="","",AAV!A279)</f>
        <v/>
      </c>
      <c r="B278" s="9" t="str">
        <f>IF(AAV!B279="","",AAV!B279)</f>
        <v/>
      </c>
      <c r="C278" s="9" t="str">
        <f>IF(AAV!C279="","",AAV!D279)</f>
        <v/>
      </c>
      <c r="D278" s="16"/>
      <c r="E278" s="16"/>
      <c r="F278" s="16"/>
      <c r="G278" s="16"/>
      <c r="H278" s="16"/>
      <c r="I278" s="16"/>
      <c r="J278" s="16"/>
    </row>
    <row r="279" spans="1:10" ht="15" customHeight="1" x14ac:dyDescent="0.2">
      <c r="A279" s="26" t="str">
        <f>IF(AAV!A280="","",AAV!A280)</f>
        <v/>
      </c>
      <c r="B279" s="9" t="str">
        <f>IF(AAV!B280="","",AAV!B280)</f>
        <v/>
      </c>
      <c r="C279" s="9" t="str">
        <f>IF(AAV!C280="","",AAV!D280)</f>
        <v/>
      </c>
      <c r="D279" s="16"/>
      <c r="E279" s="16"/>
      <c r="F279" s="16"/>
      <c r="G279" s="16"/>
      <c r="H279" s="16"/>
      <c r="I279" s="16"/>
      <c r="J279" s="16"/>
    </row>
    <row r="280" spans="1:10" ht="15" customHeight="1" x14ac:dyDescent="0.2">
      <c r="A280" s="26" t="str">
        <f>IF(AAV!A281="","",AAV!A281)</f>
        <v/>
      </c>
      <c r="B280" s="9" t="str">
        <f>IF(AAV!B281="","",AAV!B281)</f>
        <v/>
      </c>
      <c r="C280" s="9" t="str">
        <f>IF(AAV!C281="","",AAV!D281)</f>
        <v/>
      </c>
      <c r="D280" s="16"/>
      <c r="E280" s="16"/>
      <c r="F280" s="16"/>
      <c r="G280" s="16"/>
      <c r="H280" s="16"/>
      <c r="I280" s="16"/>
      <c r="J280" s="16"/>
    </row>
    <row r="281" spans="1:10" ht="15" customHeight="1" x14ac:dyDescent="0.2">
      <c r="A281" s="26" t="str">
        <f>IF(AAV!A282="","",AAV!A282)</f>
        <v/>
      </c>
      <c r="B281" s="9" t="str">
        <f>IF(AAV!B282="","",AAV!B282)</f>
        <v/>
      </c>
      <c r="C281" s="9" t="str">
        <f>IF(AAV!C282="","",AAV!D282)</f>
        <v/>
      </c>
      <c r="D281" s="16"/>
      <c r="E281" s="16"/>
      <c r="F281" s="16"/>
      <c r="G281" s="16"/>
      <c r="H281" s="16"/>
      <c r="I281" s="16"/>
      <c r="J281" s="16"/>
    </row>
    <row r="282" spans="1:10" ht="15" customHeight="1" x14ac:dyDescent="0.2">
      <c r="A282" s="26" t="str">
        <f>IF(AAV!A283="","",AAV!A283)</f>
        <v/>
      </c>
      <c r="B282" s="9" t="str">
        <f>IF(AAV!B283="","",AAV!B283)</f>
        <v/>
      </c>
      <c r="C282" s="9" t="str">
        <f>IF(AAV!C283="","",AAV!D283)</f>
        <v/>
      </c>
      <c r="D282" s="16"/>
      <c r="E282" s="16"/>
      <c r="F282" s="16"/>
      <c r="G282" s="16"/>
      <c r="H282" s="16"/>
      <c r="I282" s="16"/>
      <c r="J282" s="16"/>
    </row>
    <row r="283" spans="1:10" ht="15" customHeight="1" x14ac:dyDescent="0.2">
      <c r="A283" s="26" t="str">
        <f>IF(AAV!A284="","",AAV!A284)</f>
        <v/>
      </c>
      <c r="B283" s="9" t="str">
        <f>IF(AAV!B284="","",AAV!B284)</f>
        <v/>
      </c>
      <c r="C283" s="9" t="str">
        <f>IF(AAV!C284="","",AAV!D284)</f>
        <v/>
      </c>
      <c r="D283" s="16"/>
      <c r="E283" s="16"/>
      <c r="F283" s="16"/>
      <c r="G283" s="16"/>
      <c r="H283" s="16"/>
      <c r="I283" s="16"/>
      <c r="J283" s="16"/>
    </row>
    <row r="284" spans="1:10" ht="15" customHeight="1" x14ac:dyDescent="0.2">
      <c r="A284" s="26" t="str">
        <f>IF(AAV!A285="","",AAV!A285)</f>
        <v/>
      </c>
      <c r="B284" s="9" t="str">
        <f>IF(AAV!B285="","",AAV!B285)</f>
        <v/>
      </c>
      <c r="C284" s="9" t="str">
        <f>IF(AAV!C285="","",AAV!D285)</f>
        <v/>
      </c>
      <c r="D284" s="16"/>
      <c r="E284" s="16"/>
      <c r="F284" s="16"/>
      <c r="G284" s="16"/>
      <c r="H284" s="16"/>
      <c r="I284" s="16"/>
      <c r="J284" s="16"/>
    </row>
    <row r="285" spans="1:10" ht="15" customHeight="1" x14ac:dyDescent="0.2">
      <c r="A285" s="26" t="str">
        <f>IF(AAV!A286="","",AAV!A286)</f>
        <v/>
      </c>
      <c r="B285" s="9" t="str">
        <f>IF(AAV!B286="","",AAV!B286)</f>
        <v/>
      </c>
      <c r="C285" s="9" t="str">
        <f>IF(AAV!C286="","",AAV!D286)</f>
        <v/>
      </c>
      <c r="D285" s="16"/>
      <c r="E285" s="16"/>
      <c r="F285" s="16"/>
      <c r="G285" s="16"/>
      <c r="H285" s="16"/>
      <c r="I285" s="16"/>
      <c r="J285" s="16"/>
    </row>
    <row r="286" spans="1:10" ht="15" customHeight="1" x14ac:dyDescent="0.2">
      <c r="A286" s="26" t="str">
        <f>IF(AAV!A287="","",AAV!A287)</f>
        <v/>
      </c>
      <c r="B286" s="9" t="str">
        <f>IF(AAV!B287="","",AAV!B287)</f>
        <v/>
      </c>
      <c r="C286" s="9" t="str">
        <f>IF(AAV!C287="","",AAV!D287)</f>
        <v/>
      </c>
      <c r="D286" s="16"/>
      <c r="E286" s="16"/>
      <c r="F286" s="16"/>
      <c r="G286" s="16"/>
      <c r="H286" s="16"/>
      <c r="I286" s="16"/>
      <c r="J286" s="16"/>
    </row>
    <row r="287" spans="1:10" ht="15" customHeight="1" x14ac:dyDescent="0.2">
      <c r="A287" s="26" t="str">
        <f>IF(AAV!A288="","",AAV!A288)</f>
        <v/>
      </c>
      <c r="B287" s="9" t="str">
        <f>IF(AAV!B288="","",AAV!B288)</f>
        <v/>
      </c>
      <c r="C287" s="9" t="str">
        <f>IF(AAV!C288="","",AAV!D288)</f>
        <v/>
      </c>
      <c r="D287" s="16"/>
      <c r="E287" s="16"/>
      <c r="F287" s="16"/>
      <c r="G287" s="16"/>
      <c r="H287" s="16"/>
      <c r="I287" s="16"/>
      <c r="J287" s="16"/>
    </row>
    <row r="288" spans="1:10" ht="15" customHeight="1" x14ac:dyDescent="0.2">
      <c r="A288" s="26" t="str">
        <f>IF(AAV!A289="","",AAV!A289)</f>
        <v/>
      </c>
      <c r="B288" s="9" t="str">
        <f>IF(AAV!B289="","",AAV!B289)</f>
        <v/>
      </c>
      <c r="C288" s="9" t="str">
        <f>IF(AAV!C289="","",AAV!D289)</f>
        <v/>
      </c>
      <c r="D288" s="16"/>
      <c r="E288" s="16"/>
      <c r="F288" s="16"/>
      <c r="G288" s="16"/>
      <c r="H288" s="16"/>
      <c r="I288" s="16"/>
      <c r="J288" s="16"/>
    </row>
    <row r="289" spans="1:10" ht="15" customHeight="1" x14ac:dyDescent="0.2">
      <c r="A289" s="26" t="str">
        <f>IF(AAV!A290="","",AAV!A290)</f>
        <v/>
      </c>
      <c r="B289" s="9" t="str">
        <f>IF(AAV!B290="","",AAV!B290)</f>
        <v/>
      </c>
      <c r="C289" s="9" t="str">
        <f>IF(AAV!C290="","",AAV!D290)</f>
        <v/>
      </c>
      <c r="D289" s="16"/>
      <c r="E289" s="16"/>
      <c r="F289" s="16"/>
      <c r="G289" s="16"/>
      <c r="H289" s="16"/>
      <c r="I289" s="16"/>
      <c r="J289" s="16"/>
    </row>
    <row r="290" spans="1:10" ht="15" customHeight="1" x14ac:dyDescent="0.2">
      <c r="A290" s="26" t="str">
        <f>IF(AAV!A291="","",AAV!A291)</f>
        <v/>
      </c>
      <c r="B290" s="9" t="str">
        <f>IF(AAV!B291="","",AAV!B291)</f>
        <v/>
      </c>
      <c r="C290" s="9" t="str">
        <f>IF(AAV!C291="","",AAV!D291)</f>
        <v/>
      </c>
      <c r="D290" s="16"/>
      <c r="E290" s="16"/>
      <c r="F290" s="16"/>
      <c r="G290" s="16"/>
      <c r="H290" s="16"/>
      <c r="I290" s="16"/>
      <c r="J290" s="16"/>
    </row>
    <row r="291" spans="1:10" ht="15" customHeight="1" x14ac:dyDescent="0.2">
      <c r="A291" s="26" t="str">
        <f>IF(AAV!A292="","",AAV!A292)</f>
        <v/>
      </c>
      <c r="B291" s="9" t="str">
        <f>IF(AAV!B292="","",AAV!B292)</f>
        <v/>
      </c>
      <c r="C291" s="9" t="str">
        <f>IF(AAV!C292="","",AAV!D292)</f>
        <v/>
      </c>
      <c r="D291" s="16"/>
      <c r="E291" s="16"/>
      <c r="F291" s="16"/>
      <c r="G291" s="16"/>
      <c r="H291" s="16"/>
      <c r="I291" s="16"/>
      <c r="J291" s="16"/>
    </row>
    <row r="292" spans="1:10" ht="15" customHeight="1" x14ac:dyDescent="0.2">
      <c r="A292" s="26" t="str">
        <f>IF(AAV!A293="","",AAV!A293)</f>
        <v/>
      </c>
      <c r="B292" s="9" t="str">
        <f>IF(AAV!B293="","",AAV!B293)</f>
        <v/>
      </c>
      <c r="C292" s="9" t="str">
        <f>IF(AAV!C293="","",AAV!D293)</f>
        <v/>
      </c>
      <c r="D292" s="16"/>
      <c r="E292" s="16"/>
      <c r="F292" s="16"/>
      <c r="G292" s="16"/>
      <c r="H292" s="16"/>
      <c r="I292" s="16"/>
      <c r="J292" s="16"/>
    </row>
    <row r="293" spans="1:10" ht="15" customHeight="1" x14ac:dyDescent="0.2">
      <c r="A293" s="26" t="str">
        <f>IF(AAV!A294="","",AAV!A294)</f>
        <v/>
      </c>
      <c r="B293" s="9" t="str">
        <f>IF(AAV!B294="","",AAV!B294)</f>
        <v/>
      </c>
      <c r="C293" s="9" t="str">
        <f>IF(AAV!C294="","",AAV!D294)</f>
        <v/>
      </c>
      <c r="D293" s="16"/>
      <c r="E293" s="16"/>
      <c r="F293" s="16"/>
      <c r="G293" s="16"/>
      <c r="H293" s="16"/>
      <c r="I293" s="16"/>
      <c r="J293" s="16"/>
    </row>
    <row r="294" spans="1:10" ht="15" customHeight="1" x14ac:dyDescent="0.2">
      <c r="A294" s="26" t="str">
        <f>IF(AAV!A295="","",AAV!A295)</f>
        <v/>
      </c>
      <c r="B294" s="9" t="str">
        <f>IF(AAV!B295="","",AAV!B295)</f>
        <v/>
      </c>
      <c r="C294" s="9" t="str">
        <f>IF(AAV!C295="","",AAV!D295)</f>
        <v/>
      </c>
      <c r="D294" s="16"/>
      <c r="E294" s="16"/>
      <c r="F294" s="16"/>
      <c r="G294" s="16"/>
      <c r="H294" s="16"/>
      <c r="I294" s="16"/>
      <c r="J294" s="16"/>
    </row>
    <row r="295" spans="1:10" ht="15" customHeight="1" x14ac:dyDescent="0.2">
      <c r="A295" s="26" t="str">
        <f>IF(AAV!A296="","",AAV!A296)</f>
        <v/>
      </c>
      <c r="B295" s="9" t="str">
        <f>IF(AAV!B296="","",AAV!B296)</f>
        <v/>
      </c>
      <c r="C295" s="9" t="str">
        <f>IF(AAV!C296="","",AAV!D296)</f>
        <v/>
      </c>
      <c r="D295" s="16"/>
      <c r="E295" s="16"/>
      <c r="F295" s="16"/>
      <c r="G295" s="16"/>
      <c r="H295" s="16"/>
      <c r="I295" s="16"/>
      <c r="J295" s="16"/>
    </row>
    <row r="296" spans="1:10" ht="15" customHeight="1" x14ac:dyDescent="0.2">
      <c r="A296" s="26" t="str">
        <f>IF(AAV!A297="","",AAV!A297)</f>
        <v/>
      </c>
      <c r="B296" s="9" t="str">
        <f>IF(AAV!B297="","",AAV!B297)</f>
        <v/>
      </c>
      <c r="C296" s="9" t="str">
        <f>IF(AAV!C297="","",AAV!D297)</f>
        <v/>
      </c>
      <c r="D296" s="16"/>
      <c r="E296" s="16"/>
      <c r="F296" s="16"/>
      <c r="G296" s="16"/>
      <c r="H296" s="16"/>
      <c r="I296" s="16"/>
      <c r="J296" s="16"/>
    </row>
    <row r="297" spans="1:10" ht="15" customHeight="1" x14ac:dyDescent="0.2">
      <c r="A297" s="26" t="str">
        <f>IF(AAV!A298="","",AAV!A298)</f>
        <v/>
      </c>
      <c r="B297" s="9" t="str">
        <f>IF(AAV!B298="","",AAV!B298)</f>
        <v/>
      </c>
      <c r="C297" s="9" t="str">
        <f>IF(AAV!C298="","",AAV!D298)</f>
        <v/>
      </c>
      <c r="D297" s="16"/>
      <c r="E297" s="16"/>
      <c r="F297" s="16"/>
      <c r="G297" s="16"/>
      <c r="H297" s="16"/>
      <c r="I297" s="16"/>
      <c r="J297" s="16"/>
    </row>
    <row r="298" spans="1:10" ht="15" customHeight="1" x14ac:dyDescent="0.2">
      <c r="A298" s="26" t="str">
        <f>IF(AAV!A299="","",AAV!A299)</f>
        <v/>
      </c>
      <c r="B298" s="9" t="str">
        <f>IF(AAV!B299="","",AAV!B299)</f>
        <v/>
      </c>
      <c r="C298" s="9" t="str">
        <f>IF(AAV!C299="","",AAV!D299)</f>
        <v/>
      </c>
      <c r="D298" s="16"/>
      <c r="E298" s="16"/>
      <c r="F298" s="16"/>
      <c r="G298" s="16"/>
      <c r="H298" s="16"/>
      <c r="I298" s="16"/>
      <c r="J298" s="16"/>
    </row>
    <row r="299" spans="1:10" ht="15" customHeight="1" x14ac:dyDescent="0.2">
      <c r="A299" s="26" t="str">
        <f>IF(AAV!A300="","",AAV!A300)</f>
        <v/>
      </c>
      <c r="B299" s="9" t="str">
        <f>IF(AAV!B300="","",AAV!B300)</f>
        <v/>
      </c>
      <c r="C299" s="9" t="str">
        <f>IF(AAV!C300="","",AAV!D300)</f>
        <v/>
      </c>
      <c r="D299" s="16"/>
      <c r="E299" s="16"/>
      <c r="F299" s="16"/>
      <c r="G299" s="16"/>
      <c r="H299" s="16"/>
      <c r="I299" s="16"/>
      <c r="J299" s="16"/>
    </row>
    <row r="300" spans="1:10" ht="15" customHeight="1" x14ac:dyDescent="0.2">
      <c r="A300" s="26" t="str">
        <f>IF(AAV!A301="","",AAV!A301)</f>
        <v/>
      </c>
      <c r="B300" s="9" t="str">
        <f>IF(AAV!B301="","",AAV!B301)</f>
        <v/>
      </c>
      <c r="C300" s="9" t="str">
        <f>IF(AAV!C301="","",AAV!D301)</f>
        <v/>
      </c>
      <c r="D300" s="16"/>
      <c r="E300" s="16"/>
      <c r="F300" s="16"/>
      <c r="G300" s="16"/>
      <c r="H300" s="16"/>
      <c r="I300" s="16"/>
      <c r="J300" s="16"/>
    </row>
    <row r="301" spans="1:10" ht="15" customHeight="1" x14ac:dyDescent="0.2">
      <c r="A301" s="26" t="str">
        <f>IF(AAV!A302="","",AAV!A302)</f>
        <v/>
      </c>
      <c r="B301" s="9" t="str">
        <f>IF(AAV!B302="","",AAV!B302)</f>
        <v/>
      </c>
      <c r="C301" s="9" t="str">
        <f>IF(AAV!C302="","",AAV!D302)</f>
        <v/>
      </c>
      <c r="D301" s="16"/>
      <c r="E301" s="16"/>
      <c r="F301" s="16"/>
      <c r="G301" s="16"/>
      <c r="H301" s="16"/>
      <c r="I301" s="16"/>
      <c r="J301" s="16"/>
    </row>
    <row r="302" spans="1:10" ht="15" customHeight="1" x14ac:dyDescent="0.2">
      <c r="A302" s="26" t="str">
        <f>IF(AAV!A303="","",AAV!A303)</f>
        <v/>
      </c>
      <c r="B302" s="9" t="str">
        <f>IF(AAV!B303="","",AAV!B303)</f>
        <v/>
      </c>
      <c r="C302" s="9" t="str">
        <f>IF(AAV!C303="","",AAV!D303)</f>
        <v/>
      </c>
      <c r="D302" s="16"/>
      <c r="E302" s="16"/>
      <c r="F302" s="16"/>
      <c r="G302" s="16"/>
      <c r="H302" s="16"/>
      <c r="I302" s="16"/>
      <c r="J302" s="16"/>
    </row>
    <row r="303" spans="1:10" ht="15" customHeight="1" x14ac:dyDescent="0.2">
      <c r="A303" s="26" t="str">
        <f>IF(AAV!A304="","",AAV!A304)</f>
        <v/>
      </c>
      <c r="B303" s="9" t="str">
        <f>IF(AAV!B304="","",AAV!B304)</f>
        <v/>
      </c>
      <c r="C303" s="9" t="str">
        <f>IF(AAV!C304="","",AAV!D304)</f>
        <v/>
      </c>
      <c r="D303" s="16"/>
      <c r="E303" s="16"/>
      <c r="F303" s="16"/>
      <c r="G303" s="16"/>
      <c r="H303" s="16"/>
      <c r="I303" s="16"/>
      <c r="J303" s="16"/>
    </row>
    <row r="304" spans="1:10" ht="15" customHeight="1" x14ac:dyDescent="0.2">
      <c r="A304" s="26" t="str">
        <f>IF(AAV!A305="","",AAV!A305)</f>
        <v/>
      </c>
      <c r="B304" s="9" t="str">
        <f>IF(AAV!B305="","",AAV!B305)</f>
        <v/>
      </c>
      <c r="C304" s="9" t="str">
        <f>IF(AAV!C305="","",AAV!D305)</f>
        <v/>
      </c>
      <c r="D304" s="16"/>
      <c r="E304" s="16"/>
      <c r="F304" s="16"/>
      <c r="G304" s="16"/>
      <c r="H304" s="16"/>
      <c r="I304" s="16"/>
      <c r="J304" s="16"/>
    </row>
    <row r="305" spans="1:10" ht="15" customHeight="1" x14ac:dyDescent="0.2">
      <c r="A305" s="26" t="str">
        <f>IF(AAV!A306="","",AAV!A306)</f>
        <v/>
      </c>
      <c r="B305" s="9" t="str">
        <f>IF(AAV!B306="","",AAV!B306)</f>
        <v/>
      </c>
      <c r="C305" s="9" t="str">
        <f>IF(AAV!C306="","",AAV!D306)</f>
        <v/>
      </c>
      <c r="D305" s="16"/>
      <c r="E305" s="16"/>
      <c r="F305" s="16"/>
      <c r="G305" s="16"/>
      <c r="H305" s="16"/>
      <c r="I305" s="16"/>
      <c r="J305" s="16"/>
    </row>
    <row r="306" spans="1:10" ht="15" customHeight="1" x14ac:dyDescent="0.2">
      <c r="A306" s="26" t="str">
        <f>IF(AAV!A307="","",AAV!A307)</f>
        <v/>
      </c>
      <c r="B306" s="9" t="str">
        <f>IF(AAV!B307="","",AAV!B307)</f>
        <v/>
      </c>
      <c r="C306" s="9" t="str">
        <f>IF(AAV!C307="","",AAV!D307)</f>
        <v/>
      </c>
      <c r="D306" s="16"/>
      <c r="E306" s="16"/>
      <c r="F306" s="16"/>
      <c r="G306" s="16"/>
      <c r="H306" s="16"/>
      <c r="I306" s="16"/>
      <c r="J306" s="16"/>
    </row>
    <row r="307" spans="1:10" ht="15" customHeight="1" x14ac:dyDescent="0.2">
      <c r="A307" s="26" t="str">
        <f>IF(AAV!A308="","",AAV!A308)</f>
        <v/>
      </c>
      <c r="B307" s="9" t="str">
        <f>IF(AAV!B308="","",AAV!B308)</f>
        <v/>
      </c>
      <c r="C307" s="9" t="str">
        <f>IF(AAV!C308="","",AAV!D308)</f>
        <v/>
      </c>
      <c r="D307" s="16"/>
      <c r="E307" s="16"/>
      <c r="F307" s="16"/>
      <c r="G307" s="16"/>
      <c r="H307" s="16"/>
      <c r="I307" s="16"/>
      <c r="J307" s="16"/>
    </row>
    <row r="308" spans="1:10" ht="15" customHeight="1" x14ac:dyDescent="0.2">
      <c r="A308" s="26" t="str">
        <f>IF(AAV!A309="","",AAV!A309)</f>
        <v/>
      </c>
      <c r="B308" s="9" t="str">
        <f>IF(AAV!B309="","",AAV!B309)</f>
        <v/>
      </c>
      <c r="C308" s="9" t="str">
        <f>IF(AAV!C309="","",AAV!D309)</f>
        <v/>
      </c>
      <c r="D308" s="16"/>
      <c r="E308" s="16"/>
      <c r="F308" s="16"/>
      <c r="G308" s="16"/>
      <c r="H308" s="16"/>
      <c r="I308" s="16"/>
      <c r="J308" s="16"/>
    </row>
    <row r="309" spans="1:10" ht="15" customHeight="1" x14ac:dyDescent="0.2">
      <c r="A309" s="26" t="str">
        <f>IF(AAV!A310="","",AAV!A310)</f>
        <v/>
      </c>
      <c r="B309" s="9" t="str">
        <f>IF(AAV!B310="","",AAV!B310)</f>
        <v/>
      </c>
      <c r="C309" s="9" t="str">
        <f>IF(AAV!C310="","",AAV!D310)</f>
        <v/>
      </c>
      <c r="D309" s="16"/>
      <c r="E309" s="16"/>
      <c r="F309" s="16"/>
      <c r="G309" s="16"/>
      <c r="H309" s="16"/>
      <c r="I309" s="16"/>
      <c r="J309" s="16"/>
    </row>
    <row r="310" spans="1:10" ht="15" customHeight="1" x14ac:dyDescent="0.2">
      <c r="A310" s="26" t="str">
        <f>IF(AAV!A311="","",AAV!A311)</f>
        <v/>
      </c>
      <c r="B310" s="9" t="str">
        <f>IF(AAV!B311="","",AAV!B311)</f>
        <v/>
      </c>
      <c r="C310" s="9" t="str">
        <f>IF(AAV!C311="","",AAV!D311)</f>
        <v/>
      </c>
      <c r="D310" s="16"/>
      <c r="E310" s="16"/>
      <c r="F310" s="16"/>
      <c r="G310" s="16"/>
      <c r="H310" s="16"/>
      <c r="I310" s="16"/>
      <c r="J310" s="16"/>
    </row>
    <row r="311" spans="1:10" ht="15" customHeight="1" x14ac:dyDescent="0.2">
      <c r="A311" s="26" t="str">
        <f>IF(AAV!A312="","",AAV!A312)</f>
        <v/>
      </c>
      <c r="B311" s="9" t="str">
        <f>IF(AAV!B312="","",AAV!B312)</f>
        <v/>
      </c>
      <c r="C311" s="9" t="str">
        <f>IF(AAV!C312="","",AAV!D312)</f>
        <v/>
      </c>
      <c r="D311" s="16"/>
      <c r="E311" s="16"/>
      <c r="F311" s="16"/>
      <c r="G311" s="16"/>
      <c r="H311" s="16"/>
      <c r="I311" s="16"/>
      <c r="J311" s="16"/>
    </row>
    <row r="312" spans="1:10" ht="15" customHeight="1" x14ac:dyDescent="0.2">
      <c r="A312" s="26" t="str">
        <f>IF(AAV!A313="","",AAV!A313)</f>
        <v/>
      </c>
      <c r="B312" s="9" t="str">
        <f>IF(AAV!B313="","",AAV!B313)</f>
        <v/>
      </c>
      <c r="C312" s="9" t="str">
        <f>IF(AAV!C313="","",AAV!D313)</f>
        <v/>
      </c>
      <c r="D312" s="16"/>
      <c r="E312" s="16"/>
      <c r="F312" s="16"/>
      <c r="G312" s="16"/>
      <c r="H312" s="16"/>
      <c r="I312" s="16"/>
      <c r="J312" s="16"/>
    </row>
    <row r="313" spans="1:10" ht="15" customHeight="1" x14ac:dyDescent="0.2">
      <c r="A313" s="26" t="str">
        <f>IF(AAV!A314="","",AAV!A314)</f>
        <v/>
      </c>
      <c r="B313" s="9" t="str">
        <f>IF(AAV!B314="","",AAV!B314)</f>
        <v/>
      </c>
      <c r="C313" s="9" t="str">
        <f>IF(AAV!C314="","",AAV!D314)</f>
        <v/>
      </c>
      <c r="D313" s="16"/>
      <c r="E313" s="16"/>
      <c r="F313" s="16"/>
      <c r="G313" s="16"/>
      <c r="H313" s="16"/>
      <c r="I313" s="16"/>
      <c r="J313" s="16"/>
    </row>
    <row r="314" spans="1:10" ht="15" customHeight="1" x14ac:dyDescent="0.2">
      <c r="A314" s="26" t="str">
        <f>IF(AAV!A315="","",AAV!A315)</f>
        <v/>
      </c>
      <c r="B314" s="9" t="str">
        <f>IF(AAV!B315="","",AAV!B315)</f>
        <v/>
      </c>
      <c r="C314" s="9" t="str">
        <f>IF(AAV!C315="","",AAV!D315)</f>
        <v/>
      </c>
      <c r="D314" s="16"/>
      <c r="E314" s="16"/>
      <c r="F314" s="16"/>
      <c r="G314" s="16"/>
      <c r="H314" s="16"/>
      <c r="I314" s="16"/>
      <c r="J314" s="16"/>
    </row>
    <row r="315" spans="1:10" ht="15" customHeight="1" x14ac:dyDescent="0.2">
      <c r="A315" s="26" t="str">
        <f>IF(AAV!A316="","",AAV!A316)</f>
        <v/>
      </c>
      <c r="B315" s="9" t="str">
        <f>IF(AAV!B316="","",AAV!B316)</f>
        <v/>
      </c>
      <c r="C315" s="9" t="str">
        <f>IF(AAV!C316="","",AAV!D316)</f>
        <v/>
      </c>
      <c r="D315" s="16"/>
      <c r="E315" s="16"/>
      <c r="F315" s="16"/>
      <c r="G315" s="16"/>
      <c r="H315" s="16"/>
      <c r="I315" s="16"/>
      <c r="J315" s="16"/>
    </row>
    <row r="316" spans="1:10" ht="15" customHeight="1" x14ac:dyDescent="0.2">
      <c r="A316" s="26" t="str">
        <f>IF(AAV!A317="","",AAV!A317)</f>
        <v/>
      </c>
      <c r="B316" s="9" t="str">
        <f>IF(AAV!B317="","",AAV!B317)</f>
        <v/>
      </c>
      <c r="C316" s="9" t="str">
        <f>IF(AAV!C317="","",AAV!D317)</f>
        <v/>
      </c>
      <c r="D316" s="16"/>
      <c r="E316" s="16"/>
      <c r="F316" s="16"/>
      <c r="G316" s="16"/>
      <c r="H316" s="16"/>
      <c r="I316" s="16"/>
      <c r="J316" s="16"/>
    </row>
    <row r="317" spans="1:10" ht="15" customHeight="1" x14ac:dyDescent="0.2">
      <c r="A317" s="26" t="str">
        <f>IF(AAV!A318="","",AAV!A318)</f>
        <v/>
      </c>
      <c r="B317" s="9" t="str">
        <f>IF(AAV!B318="","",AAV!B318)</f>
        <v/>
      </c>
      <c r="C317" s="9" t="str">
        <f>IF(AAV!C318="","",AAV!D318)</f>
        <v/>
      </c>
      <c r="D317" s="16"/>
      <c r="E317" s="16"/>
      <c r="F317" s="16"/>
      <c r="G317" s="16"/>
      <c r="H317" s="16"/>
      <c r="I317" s="16"/>
      <c r="J317" s="16"/>
    </row>
    <row r="318" spans="1:10" ht="15" customHeight="1" x14ac:dyDescent="0.2">
      <c r="A318" s="26" t="str">
        <f>IF(AAV!A319="","",AAV!A319)</f>
        <v/>
      </c>
      <c r="B318" s="9" t="str">
        <f>IF(AAV!B319="","",AAV!B319)</f>
        <v/>
      </c>
      <c r="C318" s="9" t="str">
        <f>IF(AAV!C319="","",AAV!D319)</f>
        <v/>
      </c>
      <c r="D318" s="16"/>
      <c r="E318" s="16"/>
      <c r="F318" s="16"/>
      <c r="G318" s="16"/>
      <c r="H318" s="16"/>
      <c r="I318" s="16"/>
      <c r="J318" s="16"/>
    </row>
    <row r="319" spans="1:10" ht="15" customHeight="1" x14ac:dyDescent="0.2">
      <c r="A319" s="26" t="str">
        <f>IF(AAV!A320="","",AAV!A320)</f>
        <v/>
      </c>
      <c r="B319" s="9" t="str">
        <f>IF(AAV!B320="","",AAV!B320)</f>
        <v/>
      </c>
      <c r="C319" s="9" t="str">
        <f>IF(AAV!C320="","",AAV!D320)</f>
        <v/>
      </c>
      <c r="D319" s="16"/>
      <c r="E319" s="16"/>
      <c r="F319" s="16"/>
      <c r="G319" s="16"/>
      <c r="H319" s="16"/>
      <c r="I319" s="16"/>
      <c r="J319" s="16"/>
    </row>
    <row r="320" spans="1:10" ht="15" customHeight="1" x14ac:dyDescent="0.2">
      <c r="A320" s="26" t="str">
        <f>IF(AAV!A321="","",AAV!A321)</f>
        <v/>
      </c>
      <c r="B320" s="9" t="str">
        <f>IF(AAV!B321="","",AAV!B321)</f>
        <v/>
      </c>
      <c r="C320" s="9" t="str">
        <f>IF(AAV!C321="","",AAV!D321)</f>
        <v/>
      </c>
      <c r="D320" s="16"/>
      <c r="E320" s="16"/>
      <c r="F320" s="16"/>
      <c r="G320" s="16"/>
      <c r="H320" s="16"/>
      <c r="I320" s="16"/>
      <c r="J320" s="16"/>
    </row>
    <row r="321" spans="1:10" ht="15" customHeight="1" x14ac:dyDescent="0.2">
      <c r="A321" s="26" t="str">
        <f>IF(AAV!A322="","",AAV!A322)</f>
        <v/>
      </c>
      <c r="B321" s="9" t="str">
        <f>IF(AAV!B322="","",AAV!B322)</f>
        <v/>
      </c>
      <c r="C321" s="9" t="str">
        <f>IF(AAV!C322="","",AAV!D322)</f>
        <v/>
      </c>
      <c r="D321" s="16"/>
      <c r="E321" s="16"/>
      <c r="F321" s="16"/>
      <c r="G321" s="16"/>
      <c r="H321" s="16"/>
      <c r="I321" s="16"/>
      <c r="J321" s="16"/>
    </row>
    <row r="322" spans="1:10" ht="15" customHeight="1" x14ac:dyDescent="0.2">
      <c r="A322" s="26" t="str">
        <f>IF(AAV!A323="","",AAV!A323)</f>
        <v/>
      </c>
      <c r="B322" s="9" t="str">
        <f>IF(AAV!B323="","",AAV!B323)</f>
        <v/>
      </c>
      <c r="C322" s="9" t="str">
        <f>IF(AAV!C323="","",AAV!D323)</f>
        <v/>
      </c>
      <c r="D322" s="16"/>
      <c r="E322" s="16"/>
      <c r="F322" s="16"/>
      <c r="G322" s="16"/>
      <c r="H322" s="16"/>
      <c r="I322" s="16"/>
      <c r="J322" s="16"/>
    </row>
    <row r="323" spans="1:10" ht="15" customHeight="1" x14ac:dyDescent="0.2">
      <c r="A323" s="26" t="str">
        <f>IF(AAV!A324="","",AAV!A324)</f>
        <v/>
      </c>
      <c r="B323" s="9" t="str">
        <f>IF(AAV!B324="","",AAV!B324)</f>
        <v/>
      </c>
      <c r="C323" s="9" t="str">
        <f>IF(AAV!C324="","",AAV!D324)</f>
        <v/>
      </c>
      <c r="D323" s="16"/>
      <c r="E323" s="16"/>
      <c r="F323" s="16"/>
      <c r="G323" s="16"/>
      <c r="H323" s="16"/>
      <c r="I323" s="16"/>
      <c r="J323" s="16"/>
    </row>
    <row r="324" spans="1:10" ht="15" customHeight="1" x14ac:dyDescent="0.2">
      <c r="A324" s="26" t="str">
        <f>IF(AAV!A325="","",AAV!A325)</f>
        <v/>
      </c>
      <c r="B324" s="9" t="str">
        <f>IF(AAV!B325="","",AAV!B325)</f>
        <v/>
      </c>
      <c r="C324" s="9" t="str">
        <f>IF(AAV!C325="","",AAV!D325)</f>
        <v/>
      </c>
      <c r="D324" s="16"/>
      <c r="E324" s="16"/>
      <c r="F324" s="16"/>
      <c r="G324" s="16"/>
      <c r="H324" s="16"/>
      <c r="I324" s="16"/>
      <c r="J324" s="16"/>
    </row>
    <row r="325" spans="1:10" ht="15" customHeight="1" x14ac:dyDescent="0.2">
      <c r="A325" s="26" t="str">
        <f>IF(AAV!A326="","",AAV!A326)</f>
        <v/>
      </c>
      <c r="B325" s="9" t="str">
        <f>IF(AAV!B326="","",AAV!B326)</f>
        <v/>
      </c>
      <c r="C325" s="9" t="str">
        <f>IF(AAV!C326="","",AAV!D326)</f>
        <v/>
      </c>
      <c r="D325" s="16"/>
      <c r="E325" s="16"/>
      <c r="F325" s="16"/>
      <c r="G325" s="16"/>
      <c r="H325" s="16"/>
      <c r="I325" s="16"/>
      <c r="J325" s="16"/>
    </row>
    <row r="326" spans="1:10" ht="15" customHeight="1" x14ac:dyDescent="0.2">
      <c r="A326" s="26" t="str">
        <f>IF(AAV!A327="","",AAV!A327)</f>
        <v/>
      </c>
      <c r="B326" s="9" t="str">
        <f>IF(AAV!B327="","",AAV!B327)</f>
        <v/>
      </c>
      <c r="C326" s="9" t="str">
        <f>IF(AAV!C327="","",AAV!D327)</f>
        <v/>
      </c>
      <c r="D326" s="16"/>
      <c r="E326" s="16"/>
      <c r="F326" s="16"/>
      <c r="G326" s="16"/>
      <c r="H326" s="16"/>
      <c r="I326" s="16"/>
      <c r="J326" s="16"/>
    </row>
    <row r="327" spans="1:10" ht="15" customHeight="1" x14ac:dyDescent="0.2">
      <c r="A327" s="26" t="str">
        <f>IF(AAV!A328="","",AAV!A328)</f>
        <v/>
      </c>
      <c r="B327" s="9" t="str">
        <f>IF(AAV!B328="","",AAV!B328)</f>
        <v/>
      </c>
      <c r="C327" s="9" t="str">
        <f>IF(AAV!C328="","",AAV!D328)</f>
        <v/>
      </c>
      <c r="D327" s="16"/>
      <c r="E327" s="16"/>
      <c r="F327" s="16"/>
      <c r="G327" s="16"/>
      <c r="H327" s="16"/>
      <c r="I327" s="16"/>
      <c r="J327" s="16"/>
    </row>
    <row r="328" spans="1:10" ht="15" customHeight="1" x14ac:dyDescent="0.2">
      <c r="A328" s="26" t="str">
        <f>IF(AAV!A329="","",AAV!A329)</f>
        <v/>
      </c>
      <c r="B328" s="9" t="str">
        <f>IF(AAV!B329="","",AAV!B329)</f>
        <v/>
      </c>
      <c r="C328" s="9" t="str">
        <f>IF(AAV!C329="","",AAV!D329)</f>
        <v/>
      </c>
      <c r="D328" s="16"/>
      <c r="E328" s="16"/>
      <c r="F328" s="16"/>
      <c r="G328" s="16"/>
      <c r="H328" s="16"/>
      <c r="I328" s="16"/>
      <c r="J328" s="16"/>
    </row>
    <row r="329" spans="1:10" ht="15" customHeight="1" x14ac:dyDescent="0.2">
      <c r="A329" s="26" t="str">
        <f>IF(AAV!A330="","",AAV!A330)</f>
        <v/>
      </c>
      <c r="B329" s="9" t="str">
        <f>IF(AAV!B330="","",AAV!B330)</f>
        <v/>
      </c>
      <c r="C329" s="9" t="str">
        <f>IF(AAV!C330="","",AAV!D330)</f>
        <v/>
      </c>
      <c r="D329" s="16"/>
      <c r="E329" s="16"/>
      <c r="F329" s="16"/>
      <c r="G329" s="16"/>
      <c r="H329" s="16"/>
      <c r="I329" s="16"/>
      <c r="J329" s="16"/>
    </row>
    <row r="330" spans="1:10" ht="15" customHeight="1" x14ac:dyDescent="0.2">
      <c r="A330" s="26" t="str">
        <f>IF(AAV!A331="","",AAV!A331)</f>
        <v/>
      </c>
      <c r="B330" s="9" t="str">
        <f>IF(AAV!B331="","",AAV!B331)</f>
        <v/>
      </c>
      <c r="C330" s="9" t="str">
        <f>IF(AAV!C331="","",AAV!D331)</f>
        <v/>
      </c>
      <c r="D330" s="16"/>
      <c r="E330" s="16"/>
      <c r="F330" s="16"/>
      <c r="G330" s="16"/>
      <c r="H330" s="16"/>
      <c r="I330" s="16"/>
      <c r="J330" s="16"/>
    </row>
    <row r="331" spans="1:10" ht="15" customHeight="1" x14ac:dyDescent="0.2">
      <c r="A331" s="26" t="str">
        <f>IF(AAV!A332="","",AAV!A332)</f>
        <v/>
      </c>
      <c r="B331" s="9" t="str">
        <f>IF(AAV!B332="","",AAV!B332)</f>
        <v/>
      </c>
      <c r="C331" s="9" t="str">
        <f>IF(AAV!C332="","",AAV!D332)</f>
        <v/>
      </c>
      <c r="D331" s="16"/>
      <c r="E331" s="16"/>
      <c r="F331" s="16"/>
      <c r="G331" s="16"/>
      <c r="H331" s="16"/>
      <c r="I331" s="16"/>
      <c r="J331" s="16"/>
    </row>
    <row r="332" spans="1:10" ht="15" customHeight="1" x14ac:dyDescent="0.2">
      <c r="A332" s="26" t="str">
        <f>IF(AAV!A333="","",AAV!A333)</f>
        <v/>
      </c>
      <c r="B332" s="9" t="str">
        <f>IF(AAV!B333="","",AAV!B333)</f>
        <v/>
      </c>
      <c r="C332" s="9" t="str">
        <f>IF(AAV!C333="","",AAV!D333)</f>
        <v/>
      </c>
      <c r="D332" s="16"/>
      <c r="E332" s="16"/>
      <c r="F332" s="16"/>
      <c r="G332" s="16"/>
      <c r="H332" s="16"/>
      <c r="I332" s="16"/>
      <c r="J332" s="16"/>
    </row>
    <row r="333" spans="1:10" ht="15" customHeight="1" x14ac:dyDescent="0.2">
      <c r="A333" s="26" t="str">
        <f>IF(AAV!A334="","",AAV!A334)</f>
        <v/>
      </c>
      <c r="B333" s="9" t="str">
        <f>IF(AAV!B334="","",AAV!B334)</f>
        <v/>
      </c>
      <c r="C333" s="9" t="str">
        <f>IF(AAV!C334="","",AAV!D334)</f>
        <v/>
      </c>
      <c r="D333" s="16"/>
      <c r="E333" s="16"/>
      <c r="F333" s="16"/>
      <c r="G333" s="16"/>
      <c r="H333" s="16"/>
      <c r="I333" s="16"/>
      <c r="J333" s="16"/>
    </row>
    <row r="334" spans="1:10" ht="15" customHeight="1" x14ac:dyDescent="0.2">
      <c r="A334" s="26" t="str">
        <f>IF(AAV!A335="","",AAV!A335)</f>
        <v/>
      </c>
      <c r="B334" s="9" t="str">
        <f>IF(AAV!B335="","",AAV!B335)</f>
        <v/>
      </c>
      <c r="C334" s="9" t="str">
        <f>IF(AAV!C335="","",AAV!D335)</f>
        <v/>
      </c>
      <c r="D334" s="16"/>
      <c r="E334" s="16"/>
      <c r="F334" s="16"/>
      <c r="G334" s="16"/>
      <c r="H334" s="16"/>
      <c r="I334" s="16"/>
      <c r="J334" s="16"/>
    </row>
    <row r="335" spans="1:10" ht="15" customHeight="1" x14ac:dyDescent="0.2">
      <c r="A335" s="26" t="str">
        <f>IF(AAV!A336="","",AAV!A336)</f>
        <v/>
      </c>
      <c r="B335" s="9" t="str">
        <f>IF(AAV!B336="","",AAV!B336)</f>
        <v/>
      </c>
      <c r="C335" s="9" t="str">
        <f>IF(AAV!C336="","",AAV!D336)</f>
        <v/>
      </c>
      <c r="D335" s="16"/>
      <c r="E335" s="16"/>
      <c r="F335" s="16"/>
      <c r="G335" s="16"/>
      <c r="H335" s="16"/>
      <c r="I335" s="16"/>
      <c r="J335" s="16"/>
    </row>
    <row r="336" spans="1:10" ht="15" customHeight="1" x14ac:dyDescent="0.2">
      <c r="A336" s="26" t="str">
        <f>IF(AAV!A337="","",AAV!A337)</f>
        <v/>
      </c>
      <c r="B336" s="9" t="str">
        <f>IF(AAV!B337="","",AAV!B337)</f>
        <v/>
      </c>
      <c r="C336" s="9" t="str">
        <f>IF(AAV!C337="","",AAV!D337)</f>
        <v/>
      </c>
      <c r="D336" s="16"/>
      <c r="E336" s="16"/>
      <c r="F336" s="16"/>
      <c r="G336" s="16"/>
      <c r="H336" s="16"/>
      <c r="I336" s="16"/>
      <c r="J336" s="16"/>
    </row>
    <row r="337" spans="1:10" ht="15" customHeight="1" x14ac:dyDescent="0.2">
      <c r="A337" s="26" t="str">
        <f>IF(AAV!A338="","",AAV!A338)</f>
        <v/>
      </c>
      <c r="B337" s="9" t="str">
        <f>IF(AAV!B338="","",AAV!B338)</f>
        <v/>
      </c>
      <c r="C337" s="9" t="str">
        <f>IF(AAV!C338="","",AAV!D338)</f>
        <v/>
      </c>
      <c r="D337" s="16"/>
      <c r="E337" s="16"/>
      <c r="F337" s="16"/>
      <c r="G337" s="16"/>
      <c r="H337" s="16"/>
      <c r="I337" s="16"/>
      <c r="J337" s="16"/>
    </row>
    <row r="338" spans="1:10" ht="15" customHeight="1" x14ac:dyDescent="0.2">
      <c r="A338" s="26" t="str">
        <f>IF(AAV!A339="","",AAV!A339)</f>
        <v/>
      </c>
      <c r="B338" s="9" t="str">
        <f>IF(AAV!B339="","",AAV!B339)</f>
        <v/>
      </c>
      <c r="C338" s="9" t="str">
        <f>IF(AAV!C339="","",AAV!D339)</f>
        <v/>
      </c>
      <c r="D338" s="16"/>
      <c r="E338" s="16"/>
      <c r="F338" s="16"/>
      <c r="G338" s="16"/>
      <c r="H338" s="16"/>
      <c r="I338" s="16"/>
      <c r="J338" s="16"/>
    </row>
    <row r="339" spans="1:10" ht="15" customHeight="1" x14ac:dyDescent="0.2">
      <c r="A339" s="26" t="str">
        <f>IF(AAV!A340="","",AAV!A340)</f>
        <v/>
      </c>
      <c r="B339" s="9" t="str">
        <f>IF(AAV!B340="","",AAV!B340)</f>
        <v/>
      </c>
      <c r="C339" s="9" t="str">
        <f>IF(AAV!C340="","",AAV!D340)</f>
        <v/>
      </c>
      <c r="D339" s="16"/>
      <c r="E339" s="16"/>
      <c r="F339" s="16"/>
      <c r="G339" s="16"/>
      <c r="H339" s="16"/>
      <c r="I339" s="16"/>
      <c r="J339" s="16"/>
    </row>
    <row r="340" spans="1:10" ht="15" customHeight="1" x14ac:dyDescent="0.2">
      <c r="A340" s="26" t="str">
        <f>IF(AAV!A341="","",AAV!A341)</f>
        <v/>
      </c>
      <c r="B340" s="9" t="str">
        <f>IF(AAV!B341="","",AAV!B341)</f>
        <v/>
      </c>
      <c r="C340" s="9" t="str">
        <f>IF(AAV!C341="","",AAV!D341)</f>
        <v/>
      </c>
      <c r="D340" s="16"/>
      <c r="E340" s="16"/>
      <c r="F340" s="16"/>
      <c r="G340" s="16"/>
      <c r="H340" s="16"/>
      <c r="I340" s="16"/>
      <c r="J340" s="16"/>
    </row>
    <row r="341" spans="1:10" ht="15" customHeight="1" x14ac:dyDescent="0.2">
      <c r="A341" s="26" t="str">
        <f>IF(AAV!A342="","",AAV!A342)</f>
        <v/>
      </c>
      <c r="B341" s="9" t="str">
        <f>IF(AAV!B342="","",AAV!B342)</f>
        <v/>
      </c>
      <c r="C341" s="9" t="str">
        <f>IF(AAV!C342="","",AAV!D342)</f>
        <v/>
      </c>
      <c r="D341" s="16"/>
      <c r="E341" s="16"/>
      <c r="F341" s="16"/>
      <c r="G341" s="16"/>
      <c r="H341" s="16"/>
      <c r="I341" s="16"/>
      <c r="J341" s="16"/>
    </row>
    <row r="342" spans="1:10" ht="15" customHeight="1" x14ac:dyDescent="0.2">
      <c r="A342" s="26" t="str">
        <f>IF(AAV!A343="","",AAV!A343)</f>
        <v/>
      </c>
      <c r="B342" s="9" t="str">
        <f>IF(AAV!B343="","",AAV!B343)</f>
        <v/>
      </c>
      <c r="C342" s="9" t="str">
        <f>IF(AAV!C343="","",AAV!D343)</f>
        <v/>
      </c>
      <c r="D342" s="16"/>
      <c r="E342" s="16"/>
      <c r="F342" s="16"/>
      <c r="G342" s="16"/>
      <c r="H342" s="16"/>
      <c r="I342" s="16"/>
      <c r="J342" s="16"/>
    </row>
    <row r="343" spans="1:10" ht="15" customHeight="1" x14ac:dyDescent="0.2">
      <c r="A343" s="26" t="str">
        <f>IF(AAV!A344="","",AAV!A344)</f>
        <v/>
      </c>
      <c r="B343" s="9" t="str">
        <f>IF(AAV!B344="","",AAV!B344)</f>
        <v/>
      </c>
      <c r="C343" s="9" t="str">
        <f>IF(AAV!C344="","",AAV!D344)</f>
        <v/>
      </c>
      <c r="D343" s="16"/>
      <c r="E343" s="16"/>
      <c r="F343" s="16"/>
      <c r="G343" s="16"/>
      <c r="H343" s="16"/>
      <c r="I343" s="16"/>
      <c r="J343" s="16"/>
    </row>
    <row r="344" spans="1:10" ht="15" customHeight="1" x14ac:dyDescent="0.2">
      <c r="A344" s="26" t="str">
        <f>IF(AAV!A345="","",AAV!A345)</f>
        <v/>
      </c>
      <c r="B344" s="9" t="str">
        <f>IF(AAV!B345="","",AAV!B345)</f>
        <v/>
      </c>
      <c r="C344" s="9" t="str">
        <f>IF(AAV!C345="","",AAV!D345)</f>
        <v/>
      </c>
      <c r="D344" s="16"/>
      <c r="E344" s="16"/>
      <c r="F344" s="16"/>
      <c r="G344" s="16"/>
      <c r="H344" s="16"/>
      <c r="I344" s="16"/>
      <c r="J344" s="16"/>
    </row>
    <row r="345" spans="1:10" ht="15" customHeight="1" x14ac:dyDescent="0.2">
      <c r="A345" s="26" t="str">
        <f>IF(AAV!A346="","",AAV!A346)</f>
        <v/>
      </c>
      <c r="B345" s="9" t="str">
        <f>IF(AAV!B346="","",AAV!B346)</f>
        <v/>
      </c>
      <c r="C345" s="9" t="str">
        <f>IF(AAV!C346="","",AAV!D346)</f>
        <v/>
      </c>
      <c r="D345" s="16"/>
      <c r="E345" s="16"/>
      <c r="F345" s="16"/>
      <c r="G345" s="16"/>
      <c r="H345" s="16"/>
      <c r="I345" s="16"/>
      <c r="J345" s="16"/>
    </row>
    <row r="346" spans="1:10" ht="15" customHeight="1" x14ac:dyDescent="0.2">
      <c r="A346" s="26" t="str">
        <f>IF(AAV!A347="","",AAV!A347)</f>
        <v/>
      </c>
      <c r="B346" s="9" t="str">
        <f>IF(AAV!B347="","",AAV!B347)</f>
        <v/>
      </c>
      <c r="C346" s="9" t="str">
        <f>IF(AAV!C347="","",AAV!D347)</f>
        <v/>
      </c>
      <c r="D346" s="16"/>
      <c r="E346" s="16"/>
      <c r="F346" s="16"/>
      <c r="G346" s="16"/>
      <c r="H346" s="16"/>
      <c r="I346" s="16"/>
      <c r="J346" s="16"/>
    </row>
    <row r="347" spans="1:10" ht="15" customHeight="1" x14ac:dyDescent="0.2">
      <c r="A347" s="26" t="str">
        <f>IF(AAV!A348="","",AAV!A348)</f>
        <v/>
      </c>
      <c r="B347" s="9" t="str">
        <f>IF(AAV!B348="","",AAV!B348)</f>
        <v/>
      </c>
      <c r="C347" s="9" t="str">
        <f>IF(AAV!C348="","",AAV!D348)</f>
        <v/>
      </c>
      <c r="D347" s="16"/>
      <c r="E347" s="16"/>
      <c r="F347" s="16"/>
      <c r="G347" s="16"/>
      <c r="H347" s="16"/>
      <c r="I347" s="16"/>
      <c r="J347" s="16"/>
    </row>
    <row r="348" spans="1:10" ht="15" customHeight="1" x14ac:dyDescent="0.2">
      <c r="A348" s="26" t="str">
        <f>IF(AAV!A349="","",AAV!A349)</f>
        <v/>
      </c>
      <c r="B348" s="9" t="str">
        <f>IF(AAV!B349="","",AAV!B349)</f>
        <v/>
      </c>
      <c r="C348" s="9" t="str">
        <f>IF(AAV!C349="","",AAV!D349)</f>
        <v/>
      </c>
      <c r="D348" s="16"/>
      <c r="E348" s="16"/>
      <c r="F348" s="16"/>
      <c r="G348" s="16"/>
      <c r="H348" s="16"/>
      <c r="I348" s="16"/>
      <c r="J348" s="16"/>
    </row>
    <row r="349" spans="1:10" ht="15" customHeight="1" x14ac:dyDescent="0.2">
      <c r="A349" s="26" t="str">
        <f>IF(AAV!A350="","",AAV!A350)</f>
        <v/>
      </c>
      <c r="B349" s="9" t="str">
        <f>IF(AAV!B350="","",AAV!B350)</f>
        <v/>
      </c>
      <c r="C349" s="9" t="str">
        <f>IF(AAV!C350="","",AAV!D350)</f>
        <v/>
      </c>
      <c r="D349" s="16"/>
      <c r="E349" s="16"/>
      <c r="F349" s="16"/>
      <c r="G349" s="16"/>
      <c r="H349" s="16"/>
      <c r="I349" s="16"/>
      <c r="J349" s="16"/>
    </row>
    <row r="350" spans="1:10" ht="15" customHeight="1" x14ac:dyDescent="0.2">
      <c r="A350" s="26" t="str">
        <f>IF(AAV!A351="","",AAV!A351)</f>
        <v/>
      </c>
      <c r="B350" s="9" t="str">
        <f>IF(AAV!B351="","",AAV!B351)</f>
        <v/>
      </c>
      <c r="C350" s="9" t="str">
        <f>IF(AAV!C351="","",AAV!D351)</f>
        <v/>
      </c>
      <c r="D350" s="16"/>
      <c r="E350" s="16"/>
      <c r="F350" s="16"/>
      <c r="G350" s="16"/>
      <c r="H350" s="16"/>
      <c r="I350" s="16"/>
      <c r="J350" s="16"/>
    </row>
    <row r="351" spans="1:10" ht="15" customHeight="1" x14ac:dyDescent="0.2">
      <c r="A351" s="26" t="str">
        <f>IF(AAV!A352="","",AAV!A352)</f>
        <v/>
      </c>
      <c r="B351" s="9" t="str">
        <f>IF(AAV!B352="","",AAV!B352)</f>
        <v/>
      </c>
      <c r="C351" s="9" t="str">
        <f>IF(AAV!C352="","",AAV!D352)</f>
        <v/>
      </c>
      <c r="D351" s="16"/>
      <c r="E351" s="16"/>
      <c r="F351" s="16"/>
      <c r="G351" s="16"/>
      <c r="H351" s="16"/>
      <c r="I351" s="16"/>
      <c r="J351" s="16"/>
    </row>
    <row r="352" spans="1:10" ht="15" customHeight="1" x14ac:dyDescent="0.2">
      <c r="A352" s="26" t="str">
        <f>IF(AAV!A353="","",AAV!A353)</f>
        <v/>
      </c>
      <c r="B352" s="9" t="str">
        <f>IF(AAV!B353="","",AAV!B353)</f>
        <v/>
      </c>
      <c r="C352" s="9" t="str">
        <f>IF(AAV!C353="","",AAV!D353)</f>
        <v/>
      </c>
      <c r="D352" s="16"/>
      <c r="E352" s="16"/>
      <c r="F352" s="16"/>
      <c r="G352" s="16"/>
      <c r="H352" s="16"/>
      <c r="I352" s="16"/>
      <c r="J352" s="16"/>
    </row>
    <row r="353" spans="1:10" ht="15" customHeight="1" x14ac:dyDescent="0.2">
      <c r="A353" s="26" t="str">
        <f>IF(AAV!A354="","",AAV!A354)</f>
        <v/>
      </c>
      <c r="B353" s="9" t="str">
        <f>IF(AAV!B354="","",AAV!B354)</f>
        <v/>
      </c>
      <c r="C353" s="9" t="str">
        <f>IF(AAV!C354="","",AAV!D354)</f>
        <v/>
      </c>
      <c r="D353" s="16"/>
      <c r="E353" s="16"/>
      <c r="F353" s="16"/>
      <c r="G353" s="16"/>
      <c r="H353" s="16"/>
      <c r="I353" s="16"/>
      <c r="J353" s="16"/>
    </row>
    <row r="354" spans="1:10" ht="15" customHeight="1" x14ac:dyDescent="0.2">
      <c r="A354" s="26" t="str">
        <f>IF(AAV!A355="","",AAV!A355)</f>
        <v/>
      </c>
      <c r="B354" s="9" t="str">
        <f>IF(AAV!B355="","",AAV!B355)</f>
        <v/>
      </c>
      <c r="C354" s="9" t="str">
        <f>IF(AAV!C355="","",AAV!D355)</f>
        <v/>
      </c>
      <c r="D354" s="16"/>
      <c r="E354" s="16"/>
      <c r="F354" s="16"/>
      <c r="G354" s="16"/>
      <c r="H354" s="16"/>
      <c r="I354" s="16"/>
      <c r="J354" s="16"/>
    </row>
    <row r="355" spans="1:10" ht="15" customHeight="1" x14ac:dyDescent="0.2">
      <c r="A355" s="26" t="str">
        <f>IF(AAV!A356="","",AAV!A356)</f>
        <v/>
      </c>
      <c r="B355" s="9" t="str">
        <f>IF(AAV!B356="","",AAV!B356)</f>
        <v/>
      </c>
      <c r="C355" s="9" t="str">
        <f>IF(AAV!C356="","",AAV!D356)</f>
        <v/>
      </c>
      <c r="D355" s="16"/>
      <c r="E355" s="16"/>
      <c r="F355" s="16"/>
      <c r="G355" s="16"/>
      <c r="H355" s="16"/>
      <c r="I355" s="16"/>
      <c r="J355" s="16"/>
    </row>
    <row r="356" spans="1:10" ht="15" customHeight="1" x14ac:dyDescent="0.2">
      <c r="A356" s="26" t="str">
        <f>IF(AAV!A357="","",AAV!A357)</f>
        <v/>
      </c>
      <c r="B356" s="9" t="str">
        <f>IF(AAV!B357="","",AAV!B357)</f>
        <v/>
      </c>
      <c r="C356" s="9" t="str">
        <f>IF(AAV!C357="","",AAV!D357)</f>
        <v/>
      </c>
      <c r="D356" s="16"/>
      <c r="E356" s="16"/>
      <c r="F356" s="16"/>
      <c r="G356" s="16"/>
      <c r="H356" s="16"/>
      <c r="I356" s="16"/>
      <c r="J356" s="16"/>
    </row>
    <row r="357" spans="1:10" ht="15" customHeight="1" x14ac:dyDescent="0.2">
      <c r="A357" s="26" t="str">
        <f>IF(AAV!A358="","",AAV!A358)</f>
        <v/>
      </c>
      <c r="B357" s="9" t="str">
        <f>IF(AAV!B358="","",AAV!B358)</f>
        <v/>
      </c>
      <c r="C357" s="9" t="str">
        <f>IF(AAV!C358="","",AAV!D358)</f>
        <v/>
      </c>
      <c r="D357" s="16"/>
      <c r="E357" s="16"/>
      <c r="F357" s="16"/>
      <c r="G357" s="16"/>
      <c r="H357" s="16"/>
      <c r="I357" s="16"/>
      <c r="J357" s="16"/>
    </row>
    <row r="358" spans="1:10" ht="15" customHeight="1" x14ac:dyDescent="0.2">
      <c r="A358" s="26" t="str">
        <f>IF(AAV!A359="","",AAV!A359)</f>
        <v/>
      </c>
      <c r="B358" s="9" t="str">
        <f>IF(AAV!B359="","",AAV!B359)</f>
        <v/>
      </c>
      <c r="C358" s="9" t="str">
        <f>IF(AAV!C359="","",AAV!D359)</f>
        <v/>
      </c>
      <c r="D358" s="16"/>
      <c r="E358" s="16"/>
      <c r="F358" s="16"/>
      <c r="G358" s="16"/>
      <c r="H358" s="16"/>
      <c r="I358" s="16"/>
      <c r="J358" s="16"/>
    </row>
    <row r="359" spans="1:10" ht="15" customHeight="1" x14ac:dyDescent="0.2">
      <c r="A359" s="26" t="str">
        <f>IF(AAV!A360="","",AAV!A360)</f>
        <v/>
      </c>
      <c r="B359" s="9" t="str">
        <f>IF(AAV!B360="","",AAV!B360)</f>
        <v/>
      </c>
      <c r="C359" s="9" t="str">
        <f>IF(AAV!C360="","",AAV!D360)</f>
        <v/>
      </c>
      <c r="D359" s="16"/>
      <c r="E359" s="16"/>
      <c r="F359" s="16"/>
      <c r="G359" s="16"/>
      <c r="H359" s="16"/>
      <c r="I359" s="16"/>
      <c r="J359" s="16"/>
    </row>
    <row r="360" spans="1:10" ht="15" customHeight="1" x14ac:dyDescent="0.2">
      <c r="A360" s="26" t="str">
        <f>IF(AAV!A361="","",AAV!A361)</f>
        <v/>
      </c>
      <c r="B360" s="9" t="str">
        <f>IF(AAV!B361="","",AAV!B361)</f>
        <v/>
      </c>
      <c r="C360" s="9" t="str">
        <f>IF(AAV!C361="","",AAV!D361)</f>
        <v/>
      </c>
      <c r="D360" s="16"/>
      <c r="E360" s="16"/>
      <c r="F360" s="16"/>
      <c r="G360" s="16"/>
      <c r="H360" s="16"/>
      <c r="I360" s="16"/>
      <c r="J360" s="16"/>
    </row>
    <row r="361" spans="1:10" ht="15" customHeight="1" x14ac:dyDescent="0.2">
      <c r="A361" s="26" t="str">
        <f>IF(AAV!A362="","",AAV!A362)</f>
        <v/>
      </c>
      <c r="B361" s="9" t="str">
        <f>IF(AAV!B362="","",AAV!B362)</f>
        <v/>
      </c>
      <c r="C361" s="9" t="str">
        <f>IF(AAV!C362="","",AAV!D362)</f>
        <v/>
      </c>
      <c r="D361" s="16"/>
      <c r="E361" s="16"/>
      <c r="F361" s="16"/>
      <c r="G361" s="16"/>
      <c r="H361" s="16"/>
      <c r="I361" s="16"/>
      <c r="J361" s="16"/>
    </row>
    <row r="362" spans="1:10" ht="15" customHeight="1" x14ac:dyDescent="0.2">
      <c r="A362" s="26" t="str">
        <f>IF(AAV!A363="","",AAV!A363)</f>
        <v/>
      </c>
      <c r="B362" s="9" t="str">
        <f>IF(AAV!B363="","",AAV!B363)</f>
        <v/>
      </c>
      <c r="C362" s="9" t="str">
        <f>IF(AAV!C363="","",AAV!D363)</f>
        <v/>
      </c>
      <c r="D362" s="16"/>
      <c r="E362" s="16"/>
      <c r="F362" s="16"/>
      <c r="G362" s="16"/>
      <c r="H362" s="16"/>
      <c r="I362" s="16"/>
      <c r="J362" s="16"/>
    </row>
    <row r="363" spans="1:10" ht="15" customHeight="1" x14ac:dyDescent="0.2">
      <c r="A363" s="26" t="str">
        <f>IF(AAV!A364="","",AAV!A364)</f>
        <v/>
      </c>
      <c r="B363" s="9" t="str">
        <f>IF(AAV!B364="","",AAV!B364)</f>
        <v/>
      </c>
      <c r="C363" s="9" t="str">
        <f>IF(AAV!C364="","",AAV!D364)</f>
        <v/>
      </c>
      <c r="D363" s="16"/>
      <c r="E363" s="16"/>
      <c r="F363" s="16"/>
      <c r="G363" s="16"/>
      <c r="H363" s="16"/>
      <c r="I363" s="16"/>
      <c r="J363" s="16"/>
    </row>
    <row r="364" spans="1:10" ht="15" customHeight="1" x14ac:dyDescent="0.2">
      <c r="A364" s="26" t="str">
        <f>IF(AAV!A365="","",AAV!A365)</f>
        <v/>
      </c>
      <c r="B364" s="9" t="str">
        <f>IF(AAV!B365="","",AAV!B365)</f>
        <v/>
      </c>
      <c r="C364" s="9" t="str">
        <f>IF(AAV!C365="","",AAV!D365)</f>
        <v/>
      </c>
      <c r="D364" s="16"/>
      <c r="E364" s="16"/>
      <c r="F364" s="16"/>
      <c r="G364" s="16"/>
      <c r="H364" s="16"/>
      <c r="I364" s="16"/>
      <c r="J364" s="16"/>
    </row>
    <row r="365" spans="1:10" ht="15" customHeight="1" x14ac:dyDescent="0.2">
      <c r="A365" s="26" t="str">
        <f>IF(AAV!A366="","",AAV!A366)</f>
        <v/>
      </c>
      <c r="B365" s="9" t="str">
        <f>IF(AAV!B366="","",AAV!B366)</f>
        <v/>
      </c>
      <c r="C365" s="9" t="str">
        <f>IF(AAV!C366="","",AAV!D366)</f>
        <v/>
      </c>
      <c r="D365" s="16"/>
      <c r="E365" s="16"/>
      <c r="F365" s="16"/>
      <c r="G365" s="16"/>
      <c r="H365" s="16"/>
      <c r="I365" s="16"/>
      <c r="J365" s="16"/>
    </row>
    <row r="366" spans="1:10" ht="15" customHeight="1" x14ac:dyDescent="0.2">
      <c r="A366" s="26" t="str">
        <f>IF(AAV!A367="","",AAV!A367)</f>
        <v/>
      </c>
      <c r="B366" s="9" t="str">
        <f>IF(AAV!B367="","",AAV!B367)</f>
        <v/>
      </c>
      <c r="C366" s="9" t="str">
        <f>IF(AAV!C367="","",AAV!D367)</f>
        <v/>
      </c>
      <c r="D366" s="16"/>
      <c r="E366" s="16"/>
      <c r="F366" s="16"/>
      <c r="G366" s="16"/>
      <c r="H366" s="16"/>
      <c r="I366" s="16"/>
      <c r="J366" s="16"/>
    </row>
    <row r="367" spans="1:10" ht="15" customHeight="1" x14ac:dyDescent="0.2">
      <c r="A367" s="26" t="str">
        <f>IF(AAV!A368="","",AAV!A368)</f>
        <v/>
      </c>
      <c r="B367" s="9" t="str">
        <f>IF(AAV!B368="","",AAV!B368)</f>
        <v/>
      </c>
      <c r="C367" s="9" t="str">
        <f>IF(AAV!C368="","",AAV!D368)</f>
        <v/>
      </c>
      <c r="D367" s="16"/>
      <c r="E367" s="16"/>
      <c r="F367" s="16"/>
      <c r="G367" s="16"/>
      <c r="H367" s="16"/>
      <c r="I367" s="16"/>
      <c r="J367" s="16"/>
    </row>
    <row r="368" spans="1:10" ht="15" customHeight="1" x14ac:dyDescent="0.2">
      <c r="A368" s="26" t="str">
        <f>IF(AAV!A369="","",AAV!A369)</f>
        <v/>
      </c>
      <c r="B368" s="9" t="str">
        <f>IF(AAV!B369="","",AAV!B369)</f>
        <v/>
      </c>
      <c r="C368" s="9" t="str">
        <f>IF(AAV!C369="","",AAV!D369)</f>
        <v/>
      </c>
      <c r="D368" s="16"/>
      <c r="E368" s="16"/>
      <c r="F368" s="16"/>
      <c r="G368" s="16"/>
      <c r="H368" s="16"/>
      <c r="I368" s="16"/>
      <c r="J368" s="16"/>
    </row>
    <row r="369" spans="1:10" ht="15" customHeight="1" x14ac:dyDescent="0.2">
      <c r="A369" s="26" t="str">
        <f>IF(AAV!A370="","",AAV!A370)</f>
        <v/>
      </c>
      <c r="B369" s="9" t="str">
        <f>IF(AAV!B370="","",AAV!B370)</f>
        <v/>
      </c>
      <c r="C369" s="9" t="str">
        <f>IF(AAV!C370="","",AAV!D370)</f>
        <v/>
      </c>
      <c r="D369" s="16"/>
      <c r="E369" s="16"/>
      <c r="F369" s="16"/>
      <c r="G369" s="16"/>
      <c r="H369" s="16"/>
      <c r="I369" s="16"/>
      <c r="J369" s="16"/>
    </row>
    <row r="370" spans="1:10" ht="15" customHeight="1" x14ac:dyDescent="0.2">
      <c r="A370" s="26" t="str">
        <f>IF(AAV!A371="","",AAV!A371)</f>
        <v/>
      </c>
      <c r="B370" s="9" t="str">
        <f>IF(AAV!B371="","",AAV!B371)</f>
        <v/>
      </c>
      <c r="C370" s="9" t="str">
        <f>IF(AAV!C371="","",AAV!D371)</f>
        <v/>
      </c>
      <c r="D370" s="16"/>
      <c r="E370" s="16"/>
      <c r="F370" s="16"/>
      <c r="G370" s="16"/>
      <c r="H370" s="16"/>
      <c r="I370" s="16"/>
      <c r="J370" s="16"/>
    </row>
    <row r="371" spans="1:10" ht="15" customHeight="1" x14ac:dyDescent="0.2">
      <c r="A371" s="26" t="str">
        <f>IF(AAV!A372="","",AAV!A372)</f>
        <v/>
      </c>
      <c r="B371" s="9" t="str">
        <f>IF(AAV!B372="","",AAV!B372)</f>
        <v/>
      </c>
      <c r="C371" s="9" t="str">
        <f>IF(AAV!C372="","",AAV!D372)</f>
        <v/>
      </c>
      <c r="D371" s="16"/>
      <c r="E371" s="16"/>
      <c r="F371" s="16"/>
      <c r="G371" s="16"/>
      <c r="H371" s="16"/>
      <c r="I371" s="16"/>
      <c r="J371" s="16"/>
    </row>
    <row r="372" spans="1:10" ht="15" customHeight="1" x14ac:dyDescent="0.2">
      <c r="A372" s="26" t="str">
        <f>IF(AAV!A373="","",AAV!A373)</f>
        <v/>
      </c>
      <c r="B372" s="9" t="str">
        <f>IF(AAV!B373="","",AAV!B373)</f>
        <v/>
      </c>
      <c r="C372" s="9" t="str">
        <f>IF(AAV!C373="","",AAV!D373)</f>
        <v/>
      </c>
      <c r="D372" s="16"/>
      <c r="E372" s="16"/>
      <c r="F372" s="16"/>
      <c r="G372" s="16"/>
      <c r="H372" s="16"/>
      <c r="I372" s="16"/>
      <c r="J372" s="16"/>
    </row>
    <row r="373" spans="1:10" ht="15" customHeight="1" x14ac:dyDescent="0.2">
      <c r="A373" s="26" t="str">
        <f>IF(AAV!A374="","",AAV!A374)</f>
        <v/>
      </c>
      <c r="B373" s="9" t="str">
        <f>IF(AAV!B374="","",AAV!B374)</f>
        <v/>
      </c>
      <c r="C373" s="9" t="str">
        <f>IF(AAV!C374="","",AAV!D374)</f>
        <v/>
      </c>
      <c r="D373" s="16"/>
      <c r="E373" s="16"/>
      <c r="F373" s="16"/>
      <c r="G373" s="16"/>
      <c r="H373" s="16"/>
      <c r="I373" s="16"/>
      <c r="J373" s="16"/>
    </row>
    <row r="374" spans="1:10" ht="15" customHeight="1" x14ac:dyDescent="0.2">
      <c r="A374" s="26" t="str">
        <f>IF(AAV!A375="","",AAV!A375)</f>
        <v/>
      </c>
      <c r="B374" s="9" t="str">
        <f>IF(AAV!B375="","",AAV!B375)</f>
        <v/>
      </c>
      <c r="C374" s="9" t="str">
        <f>IF(AAV!C375="","",AAV!D375)</f>
        <v/>
      </c>
      <c r="D374" s="16"/>
      <c r="E374" s="16"/>
      <c r="F374" s="16"/>
      <c r="G374" s="16"/>
      <c r="H374" s="16"/>
      <c r="I374" s="16"/>
      <c r="J374" s="16"/>
    </row>
    <row r="375" spans="1:10" ht="15" customHeight="1" x14ac:dyDescent="0.2">
      <c r="A375" s="26" t="str">
        <f>IF(AAV!A376="","",AAV!A376)</f>
        <v/>
      </c>
      <c r="B375" s="9" t="str">
        <f>IF(AAV!B376="","",AAV!B376)</f>
        <v/>
      </c>
      <c r="C375" s="9" t="str">
        <f>IF(AAV!C376="","",AAV!D376)</f>
        <v/>
      </c>
      <c r="D375" s="16"/>
      <c r="E375" s="16"/>
      <c r="F375" s="16"/>
      <c r="G375" s="16"/>
      <c r="H375" s="16"/>
      <c r="I375" s="16"/>
      <c r="J375" s="16"/>
    </row>
    <row r="376" spans="1:10" ht="15" customHeight="1" x14ac:dyDescent="0.2">
      <c r="A376" s="26" t="str">
        <f>IF(AAV!A377="","",AAV!A377)</f>
        <v/>
      </c>
      <c r="B376" s="9" t="str">
        <f>IF(AAV!B377="","",AAV!B377)</f>
        <v/>
      </c>
      <c r="C376" s="9" t="str">
        <f>IF(AAV!C377="","",AAV!D377)</f>
        <v/>
      </c>
      <c r="D376" s="16"/>
      <c r="E376" s="16"/>
      <c r="F376" s="16"/>
      <c r="G376" s="16"/>
      <c r="H376" s="16"/>
      <c r="I376" s="16"/>
      <c r="J376" s="16"/>
    </row>
    <row r="377" spans="1:10" ht="15" customHeight="1" x14ac:dyDescent="0.2">
      <c r="A377" s="26" t="str">
        <f>IF(AAV!A378="","",AAV!A378)</f>
        <v/>
      </c>
      <c r="B377" s="9" t="str">
        <f>IF(AAV!B378="","",AAV!B378)</f>
        <v/>
      </c>
      <c r="C377" s="9" t="str">
        <f>IF(AAV!C378="","",AAV!D378)</f>
        <v/>
      </c>
      <c r="D377" s="16"/>
      <c r="E377" s="16"/>
      <c r="F377" s="16"/>
      <c r="G377" s="16"/>
      <c r="H377" s="16"/>
      <c r="I377" s="16"/>
      <c r="J377" s="16"/>
    </row>
    <row r="378" spans="1:10" ht="15" customHeight="1" x14ac:dyDescent="0.2">
      <c r="A378" s="26" t="str">
        <f>IF(AAV!A379="","",AAV!A379)</f>
        <v/>
      </c>
      <c r="B378" s="9" t="str">
        <f>IF(AAV!B379="","",AAV!B379)</f>
        <v/>
      </c>
      <c r="C378" s="9" t="str">
        <f>IF(AAV!C379="","",AAV!D379)</f>
        <v/>
      </c>
      <c r="D378" s="16"/>
      <c r="E378" s="16"/>
      <c r="F378" s="16"/>
      <c r="G378" s="16"/>
      <c r="H378" s="16"/>
      <c r="I378" s="16"/>
      <c r="J378" s="16"/>
    </row>
    <row r="379" spans="1:10" ht="15" customHeight="1" x14ac:dyDescent="0.2">
      <c r="A379" s="26" t="str">
        <f>IF(AAV!A380="","",AAV!A380)</f>
        <v/>
      </c>
      <c r="B379" s="9" t="str">
        <f>IF(AAV!B380="","",AAV!B380)</f>
        <v/>
      </c>
      <c r="C379" s="9" t="str">
        <f>IF(AAV!C380="","",AAV!D380)</f>
        <v/>
      </c>
      <c r="D379" s="16"/>
      <c r="E379" s="16"/>
      <c r="F379" s="16"/>
      <c r="G379" s="16"/>
      <c r="H379" s="16"/>
      <c r="I379" s="16"/>
      <c r="J379" s="16"/>
    </row>
    <row r="380" spans="1:10" ht="15" customHeight="1" x14ac:dyDescent="0.2">
      <c r="A380" s="26" t="str">
        <f>IF(AAV!A381="","",AAV!A381)</f>
        <v/>
      </c>
      <c r="B380" s="9" t="str">
        <f>IF(AAV!B381="","",AAV!B381)</f>
        <v/>
      </c>
      <c r="C380" s="9" t="str">
        <f>IF(AAV!C381="","",AAV!D381)</f>
        <v/>
      </c>
      <c r="D380" s="16"/>
      <c r="E380" s="16"/>
      <c r="F380" s="16"/>
      <c r="G380" s="16"/>
      <c r="H380" s="16"/>
      <c r="I380" s="16"/>
      <c r="J380" s="16"/>
    </row>
    <row r="381" spans="1:10" ht="15" customHeight="1" x14ac:dyDescent="0.2">
      <c r="A381" s="26" t="str">
        <f>IF(AAV!A382="","",AAV!A382)</f>
        <v/>
      </c>
      <c r="B381" s="9" t="str">
        <f>IF(AAV!B382="","",AAV!B382)</f>
        <v/>
      </c>
      <c r="C381" s="9" t="str">
        <f>IF(AAV!C382="","",AAV!D382)</f>
        <v/>
      </c>
      <c r="D381" s="16"/>
      <c r="E381" s="16"/>
      <c r="F381" s="16"/>
      <c r="G381" s="16"/>
      <c r="H381" s="16"/>
      <c r="I381" s="16"/>
      <c r="J381" s="16"/>
    </row>
    <row r="382" spans="1:10" ht="15" customHeight="1" x14ac:dyDescent="0.2">
      <c r="A382" s="26" t="str">
        <f>IF(AAV!A383="","",AAV!A383)</f>
        <v/>
      </c>
      <c r="B382" s="9" t="str">
        <f>IF(AAV!B383="","",AAV!B383)</f>
        <v/>
      </c>
      <c r="C382" s="9" t="str">
        <f>IF(AAV!C383="","",AAV!D383)</f>
        <v/>
      </c>
      <c r="D382" s="16"/>
      <c r="E382" s="16"/>
      <c r="F382" s="16"/>
      <c r="G382" s="16"/>
      <c r="H382" s="16"/>
      <c r="I382" s="16"/>
      <c r="J382" s="16"/>
    </row>
    <row r="383" spans="1:10" ht="15" customHeight="1" x14ac:dyDescent="0.2">
      <c r="A383" s="26" t="str">
        <f>IF(AAV!A384="","",AAV!A384)</f>
        <v/>
      </c>
      <c r="B383" s="9" t="str">
        <f>IF(AAV!B384="","",AAV!B384)</f>
        <v/>
      </c>
      <c r="C383" s="9" t="str">
        <f>IF(AAV!C384="","",AAV!D384)</f>
        <v/>
      </c>
      <c r="D383" s="16"/>
      <c r="E383" s="16"/>
      <c r="F383" s="16"/>
      <c r="G383" s="16"/>
      <c r="H383" s="16"/>
      <c r="I383" s="16"/>
      <c r="J383" s="16"/>
    </row>
    <row r="384" spans="1:10" ht="15" customHeight="1" x14ac:dyDescent="0.2">
      <c r="A384" s="26" t="str">
        <f>IF(AAV!A385="","",AAV!A385)</f>
        <v/>
      </c>
      <c r="B384" s="9" t="str">
        <f>IF(AAV!B385="","",AAV!B385)</f>
        <v/>
      </c>
      <c r="C384" s="9" t="str">
        <f>IF(AAV!C385="","",AAV!D385)</f>
        <v/>
      </c>
      <c r="D384" s="16"/>
      <c r="E384" s="16"/>
      <c r="F384" s="16"/>
      <c r="G384" s="16"/>
      <c r="H384" s="16"/>
      <c r="I384" s="16"/>
      <c r="J384" s="16"/>
    </row>
    <row r="385" spans="1:10" ht="15" customHeight="1" x14ac:dyDescent="0.2">
      <c r="A385" s="26" t="str">
        <f>IF(AAV!A386="","",AAV!A386)</f>
        <v/>
      </c>
      <c r="B385" s="9" t="str">
        <f>IF(AAV!B386="","",AAV!B386)</f>
        <v/>
      </c>
      <c r="C385" s="9" t="str">
        <f>IF(AAV!C386="","",AAV!D386)</f>
        <v/>
      </c>
      <c r="D385" s="16"/>
      <c r="E385" s="16"/>
      <c r="F385" s="16"/>
      <c r="G385" s="16"/>
      <c r="H385" s="16"/>
      <c r="I385" s="16"/>
      <c r="J385" s="16"/>
    </row>
    <row r="386" spans="1:10" ht="15" customHeight="1" x14ac:dyDescent="0.2">
      <c r="A386" s="26" t="str">
        <f>IF(AAV!A387="","",AAV!A387)</f>
        <v/>
      </c>
      <c r="B386" s="9" t="str">
        <f>IF(AAV!B387="","",AAV!B387)</f>
        <v/>
      </c>
      <c r="C386" s="9" t="str">
        <f>IF(AAV!C387="","",AAV!D387)</f>
        <v/>
      </c>
      <c r="D386" s="16"/>
      <c r="E386" s="16"/>
      <c r="F386" s="16"/>
      <c r="G386" s="16"/>
      <c r="H386" s="16"/>
      <c r="I386" s="16"/>
      <c r="J386" s="16"/>
    </row>
    <row r="387" spans="1:10" ht="15" customHeight="1" x14ac:dyDescent="0.2">
      <c r="A387" s="26" t="str">
        <f>IF(AAV!A388="","",AAV!A388)</f>
        <v/>
      </c>
      <c r="B387" s="9" t="str">
        <f>IF(AAV!B388="","",AAV!B388)</f>
        <v/>
      </c>
      <c r="C387" s="9" t="str">
        <f>IF(AAV!C388="","",AAV!D388)</f>
        <v/>
      </c>
      <c r="D387" s="16"/>
      <c r="E387" s="16"/>
      <c r="F387" s="16"/>
      <c r="G387" s="16"/>
      <c r="H387" s="16"/>
      <c r="I387" s="16"/>
      <c r="J387" s="16"/>
    </row>
    <row r="388" spans="1:10" ht="15" customHeight="1" x14ac:dyDescent="0.2">
      <c r="A388" s="26" t="str">
        <f>IF(AAV!A389="","",AAV!A389)</f>
        <v/>
      </c>
      <c r="B388" s="9" t="str">
        <f>IF(AAV!B389="","",AAV!B389)</f>
        <v/>
      </c>
      <c r="C388" s="9" t="str">
        <f>IF(AAV!C389="","",AAV!D389)</f>
        <v/>
      </c>
      <c r="D388" s="16"/>
      <c r="E388" s="16"/>
      <c r="F388" s="16"/>
      <c r="G388" s="16"/>
      <c r="H388" s="16"/>
      <c r="I388" s="16"/>
      <c r="J388" s="16"/>
    </row>
    <row r="389" spans="1:10" ht="15" customHeight="1" x14ac:dyDescent="0.2">
      <c r="A389" s="26" t="str">
        <f>IF(AAV!A390="","",AAV!A390)</f>
        <v/>
      </c>
      <c r="B389" s="9" t="str">
        <f>IF(AAV!B390="","",AAV!B390)</f>
        <v/>
      </c>
      <c r="C389" s="9" t="str">
        <f>IF(AAV!C390="","",AAV!D390)</f>
        <v/>
      </c>
      <c r="D389" s="16"/>
      <c r="E389" s="16"/>
      <c r="F389" s="16"/>
      <c r="G389" s="16"/>
      <c r="H389" s="16"/>
      <c r="I389" s="16"/>
      <c r="J389" s="16"/>
    </row>
    <row r="390" spans="1:10" ht="15" customHeight="1" x14ac:dyDescent="0.2">
      <c r="A390" s="26" t="str">
        <f>IF(AAV!A391="","",AAV!A391)</f>
        <v/>
      </c>
      <c r="B390" s="9" t="str">
        <f>IF(AAV!B391="","",AAV!B391)</f>
        <v/>
      </c>
      <c r="C390" s="9" t="str">
        <f>IF(AAV!C391="","",AAV!D391)</f>
        <v/>
      </c>
      <c r="D390" s="16"/>
      <c r="E390" s="16"/>
      <c r="F390" s="16"/>
      <c r="G390" s="16"/>
      <c r="H390" s="16"/>
      <c r="I390" s="16"/>
      <c r="J390" s="16"/>
    </row>
    <row r="391" spans="1:10" ht="15" customHeight="1" x14ac:dyDescent="0.2">
      <c r="A391" s="26" t="str">
        <f>IF(AAV!A392="","",AAV!A392)</f>
        <v/>
      </c>
      <c r="B391" s="9" t="str">
        <f>IF(AAV!B392="","",AAV!B392)</f>
        <v/>
      </c>
      <c r="C391" s="9" t="str">
        <f>IF(AAV!C392="","",AAV!D392)</f>
        <v/>
      </c>
      <c r="D391" s="16"/>
      <c r="E391" s="16"/>
      <c r="F391" s="16"/>
      <c r="G391" s="16"/>
      <c r="H391" s="16"/>
      <c r="I391" s="16"/>
      <c r="J391" s="16"/>
    </row>
    <row r="392" spans="1:10" ht="15" customHeight="1" x14ac:dyDescent="0.2">
      <c r="A392" s="26" t="str">
        <f>IF(AAV!A393="","",AAV!A393)</f>
        <v/>
      </c>
      <c r="B392" s="9" t="str">
        <f>IF(AAV!B393="","",AAV!B393)</f>
        <v/>
      </c>
      <c r="C392" s="9" t="str">
        <f>IF(AAV!C393="","",AAV!D393)</f>
        <v/>
      </c>
      <c r="D392" s="16"/>
      <c r="E392" s="16"/>
      <c r="F392" s="16"/>
      <c r="G392" s="16"/>
      <c r="H392" s="16"/>
      <c r="I392" s="16"/>
      <c r="J392" s="16"/>
    </row>
    <row r="393" spans="1:10" ht="15" customHeight="1" x14ac:dyDescent="0.2">
      <c r="A393" s="26" t="str">
        <f>IF(AAV!A394="","",AAV!A394)</f>
        <v/>
      </c>
      <c r="B393" s="9" t="str">
        <f>IF(AAV!B394="","",AAV!B394)</f>
        <v/>
      </c>
      <c r="C393" s="9" t="str">
        <f>IF(AAV!C394="","",AAV!D394)</f>
        <v/>
      </c>
      <c r="D393" s="16"/>
      <c r="E393" s="16"/>
      <c r="F393" s="16"/>
      <c r="G393" s="16"/>
      <c r="H393" s="16"/>
      <c r="I393" s="16"/>
      <c r="J393" s="16"/>
    </row>
    <row r="394" spans="1:10" ht="15" customHeight="1" x14ac:dyDescent="0.2">
      <c r="A394" s="26" t="str">
        <f>IF(AAV!A395="","",AAV!A395)</f>
        <v/>
      </c>
      <c r="B394" s="9" t="str">
        <f>IF(AAV!B395="","",AAV!B395)</f>
        <v/>
      </c>
      <c r="C394" s="9" t="str">
        <f>IF(AAV!C395="","",AAV!D395)</f>
        <v/>
      </c>
      <c r="D394" s="16"/>
      <c r="E394" s="16"/>
      <c r="F394" s="16"/>
      <c r="G394" s="16"/>
      <c r="H394" s="16"/>
      <c r="I394" s="16"/>
      <c r="J394" s="16"/>
    </row>
    <row r="395" spans="1:10" ht="15" customHeight="1" x14ac:dyDescent="0.2">
      <c r="A395" s="26" t="str">
        <f>IF(AAV!A396="","",AAV!A396)</f>
        <v/>
      </c>
      <c r="B395" s="9" t="str">
        <f>IF(AAV!B396="","",AAV!B396)</f>
        <v/>
      </c>
      <c r="C395" s="9" t="str">
        <f>IF(AAV!C396="","",AAV!D396)</f>
        <v/>
      </c>
      <c r="D395" s="16"/>
      <c r="E395" s="16"/>
      <c r="F395" s="16"/>
      <c r="G395" s="16"/>
      <c r="H395" s="16"/>
      <c r="I395" s="16"/>
      <c r="J395" s="16"/>
    </row>
    <row r="396" spans="1:10" ht="15" customHeight="1" x14ac:dyDescent="0.2">
      <c r="A396" s="26" t="str">
        <f>IF(AAV!A397="","",AAV!A397)</f>
        <v/>
      </c>
      <c r="B396" s="9" t="str">
        <f>IF(AAV!B397="","",AAV!B397)</f>
        <v/>
      </c>
      <c r="C396" s="9" t="str">
        <f>IF(AAV!C397="","",AAV!D397)</f>
        <v/>
      </c>
      <c r="D396" s="16"/>
      <c r="E396" s="16"/>
      <c r="F396" s="16"/>
      <c r="G396" s="16"/>
      <c r="H396" s="16"/>
      <c r="I396" s="16"/>
      <c r="J396" s="16"/>
    </row>
    <row r="397" spans="1:10" ht="15" customHeight="1" x14ac:dyDescent="0.2">
      <c r="A397" s="26" t="str">
        <f>IF(AAV!A398="","",AAV!A398)</f>
        <v/>
      </c>
      <c r="B397" s="9" t="str">
        <f>IF(AAV!B398="","",AAV!B398)</f>
        <v/>
      </c>
      <c r="C397" s="9" t="str">
        <f>IF(AAV!C398="","",AAV!D398)</f>
        <v/>
      </c>
      <c r="D397" s="16"/>
      <c r="E397" s="16"/>
      <c r="F397" s="16"/>
      <c r="G397" s="16"/>
      <c r="H397" s="16"/>
      <c r="I397" s="16"/>
      <c r="J397" s="16"/>
    </row>
    <row r="398" spans="1:10" ht="15" customHeight="1" x14ac:dyDescent="0.2">
      <c r="A398" s="26" t="str">
        <f>IF(AAV!A399="","",AAV!A399)</f>
        <v/>
      </c>
      <c r="B398" s="9" t="str">
        <f>IF(AAV!B399="","",AAV!B399)</f>
        <v/>
      </c>
      <c r="C398" s="9" t="str">
        <f>IF(AAV!C399="","",AAV!D399)</f>
        <v/>
      </c>
      <c r="D398" s="16"/>
      <c r="E398" s="16"/>
      <c r="F398" s="16"/>
      <c r="G398" s="16"/>
      <c r="H398" s="16"/>
      <c r="I398" s="16"/>
      <c r="J398" s="16"/>
    </row>
    <row r="399" spans="1:10" ht="15" customHeight="1" x14ac:dyDescent="0.2">
      <c r="A399" s="26" t="str">
        <f>IF(AAV!A400="","",AAV!A400)</f>
        <v/>
      </c>
      <c r="B399" s="9" t="str">
        <f>IF(AAV!B400="","",AAV!B400)</f>
        <v/>
      </c>
      <c r="C399" s="9" t="str">
        <f>IF(AAV!C400="","",AAV!D400)</f>
        <v/>
      </c>
      <c r="D399" s="16"/>
      <c r="E399" s="16"/>
      <c r="F399" s="16"/>
      <c r="G399" s="16"/>
      <c r="H399" s="16"/>
      <c r="I399" s="16"/>
      <c r="J399" s="16"/>
    </row>
    <row r="400" spans="1:10" ht="15" customHeight="1" x14ac:dyDescent="0.2">
      <c r="A400" s="26" t="str">
        <f>IF(AAV!A401="","",AAV!A401)</f>
        <v/>
      </c>
      <c r="B400" s="9" t="str">
        <f>IF(AAV!B401="","",AAV!B401)</f>
        <v/>
      </c>
      <c r="C400" s="9" t="str">
        <f>IF(AAV!C401="","",AAV!D401)</f>
        <v/>
      </c>
      <c r="D400" s="16"/>
      <c r="E400" s="16"/>
      <c r="F400" s="16"/>
      <c r="G400" s="16"/>
      <c r="H400" s="16"/>
      <c r="I400" s="16"/>
      <c r="J400" s="16"/>
    </row>
    <row r="401" spans="1:10" ht="15" customHeight="1" x14ac:dyDescent="0.2">
      <c r="A401" s="26" t="str">
        <f>IF(AAV!A402="","",AAV!A402)</f>
        <v/>
      </c>
      <c r="B401" s="9" t="str">
        <f>IF(AAV!B402="","",AAV!B402)</f>
        <v/>
      </c>
      <c r="C401" s="9" t="str">
        <f>IF(AAV!C402="","",AAV!D402)</f>
        <v/>
      </c>
      <c r="D401" s="16"/>
      <c r="E401" s="16"/>
      <c r="F401" s="16"/>
      <c r="G401" s="16"/>
      <c r="H401" s="16"/>
      <c r="I401" s="16"/>
      <c r="J401" s="16"/>
    </row>
    <row r="402" spans="1:10" ht="15" customHeight="1" x14ac:dyDescent="0.2">
      <c r="A402" s="26" t="str">
        <f>IF(AAV!A403="","",AAV!A403)</f>
        <v/>
      </c>
      <c r="B402" s="9" t="str">
        <f>IF(AAV!B403="","",AAV!B403)</f>
        <v/>
      </c>
      <c r="C402" s="9" t="str">
        <f>IF(AAV!C403="","",AAV!D403)</f>
        <v/>
      </c>
      <c r="D402" s="16"/>
      <c r="E402" s="16"/>
      <c r="F402" s="16"/>
      <c r="G402" s="16"/>
      <c r="H402" s="16"/>
      <c r="I402" s="16"/>
      <c r="J402" s="16"/>
    </row>
    <row r="403" spans="1:10" ht="15" customHeight="1" x14ac:dyDescent="0.2">
      <c r="A403" s="26" t="str">
        <f>IF(AAV!A404="","",AAV!A404)</f>
        <v/>
      </c>
      <c r="B403" s="9" t="str">
        <f>IF(AAV!B404="","",AAV!B404)</f>
        <v/>
      </c>
      <c r="C403" s="9" t="str">
        <f>IF(AAV!C404="","",AAV!D404)</f>
        <v/>
      </c>
      <c r="D403" s="16"/>
      <c r="E403" s="16"/>
      <c r="F403" s="16"/>
      <c r="G403" s="16"/>
      <c r="H403" s="16"/>
      <c r="I403" s="16"/>
      <c r="J403" s="16"/>
    </row>
    <row r="404" spans="1:10" ht="15" customHeight="1" x14ac:dyDescent="0.2">
      <c r="A404" s="26" t="str">
        <f>IF(AAV!A405="","",AAV!A405)</f>
        <v/>
      </c>
      <c r="B404" s="9" t="str">
        <f>IF(AAV!B405="","",AAV!B405)</f>
        <v/>
      </c>
      <c r="C404" s="9" t="str">
        <f>IF(AAV!C405="","",AAV!D405)</f>
        <v/>
      </c>
      <c r="D404" s="16"/>
      <c r="E404" s="16"/>
      <c r="F404" s="16"/>
      <c r="G404" s="16"/>
      <c r="H404" s="16"/>
      <c r="I404" s="16"/>
      <c r="J404" s="16"/>
    </row>
    <row r="405" spans="1:10" ht="15" customHeight="1" x14ac:dyDescent="0.2">
      <c r="A405" s="26" t="str">
        <f>IF(AAV!A406="","",AAV!A406)</f>
        <v/>
      </c>
      <c r="B405" s="9" t="str">
        <f>IF(AAV!B406="","",AAV!B406)</f>
        <v/>
      </c>
      <c r="C405" s="9" t="str">
        <f>IF(AAV!C406="","",AAV!D406)</f>
        <v/>
      </c>
      <c r="D405" s="16"/>
      <c r="E405" s="16"/>
      <c r="F405" s="16"/>
      <c r="G405" s="16"/>
      <c r="H405" s="16"/>
      <c r="I405" s="16"/>
      <c r="J405" s="16"/>
    </row>
    <row r="406" spans="1:10" ht="15" customHeight="1" x14ac:dyDescent="0.2">
      <c r="A406" s="26" t="str">
        <f>IF(AAV!A407="","",AAV!A407)</f>
        <v/>
      </c>
      <c r="B406" s="9" t="str">
        <f>IF(AAV!B407="","",AAV!B407)</f>
        <v/>
      </c>
      <c r="C406" s="9" t="str">
        <f>IF(AAV!C407="","",AAV!D407)</f>
        <v/>
      </c>
      <c r="D406" s="16"/>
      <c r="E406" s="16"/>
      <c r="F406" s="16"/>
      <c r="G406" s="16"/>
      <c r="H406" s="16"/>
      <c r="I406" s="16"/>
      <c r="J406" s="16"/>
    </row>
    <row r="407" spans="1:10" ht="15" customHeight="1" x14ac:dyDescent="0.2">
      <c r="A407" s="26" t="str">
        <f>IF(AAV!A408="","",AAV!A408)</f>
        <v/>
      </c>
      <c r="B407" s="9" t="str">
        <f>IF(AAV!B408="","",AAV!B408)</f>
        <v/>
      </c>
      <c r="C407" s="9" t="str">
        <f>IF(AAV!C408="","",AAV!D408)</f>
        <v/>
      </c>
      <c r="D407" s="16"/>
      <c r="E407" s="16"/>
      <c r="F407" s="16"/>
      <c r="G407" s="16"/>
      <c r="H407" s="16"/>
      <c r="I407" s="16"/>
      <c r="J407" s="16"/>
    </row>
    <row r="408" spans="1:10" ht="15" customHeight="1" x14ac:dyDescent="0.2">
      <c r="A408" s="26" t="str">
        <f>IF(AAV!A409="","",AAV!A409)</f>
        <v/>
      </c>
      <c r="B408" s="9" t="str">
        <f>IF(AAV!B409="","",AAV!B409)</f>
        <v/>
      </c>
      <c r="C408" s="9" t="str">
        <f>IF(AAV!C409="","",AAV!D409)</f>
        <v/>
      </c>
      <c r="D408" s="16"/>
      <c r="E408" s="16"/>
      <c r="F408" s="16"/>
      <c r="G408" s="16"/>
      <c r="H408" s="16"/>
      <c r="I408" s="16"/>
      <c r="J408" s="16"/>
    </row>
    <row r="409" spans="1:10" ht="15" customHeight="1" x14ac:dyDescent="0.2">
      <c r="A409" s="26" t="str">
        <f>IF(AAV!A410="","",AAV!A410)</f>
        <v/>
      </c>
      <c r="B409" s="9" t="str">
        <f>IF(AAV!B410="","",AAV!B410)</f>
        <v/>
      </c>
      <c r="C409" s="9" t="str">
        <f>IF(AAV!C410="","",AAV!D410)</f>
        <v/>
      </c>
      <c r="D409" s="16"/>
      <c r="E409" s="16"/>
      <c r="F409" s="16"/>
      <c r="G409" s="16"/>
      <c r="H409" s="16"/>
      <c r="I409" s="16"/>
      <c r="J409" s="16"/>
    </row>
    <row r="410" spans="1:10" ht="15" customHeight="1" x14ac:dyDescent="0.2">
      <c r="A410" s="26" t="str">
        <f>IF(AAV!A411="","",AAV!A411)</f>
        <v/>
      </c>
      <c r="B410" s="9" t="str">
        <f>IF(AAV!B411="","",AAV!B411)</f>
        <v/>
      </c>
      <c r="C410" s="9" t="str">
        <f>IF(AAV!C411="","",AAV!D411)</f>
        <v/>
      </c>
      <c r="D410" s="16"/>
      <c r="E410" s="16"/>
      <c r="F410" s="16"/>
      <c r="G410" s="16"/>
      <c r="H410" s="16"/>
      <c r="I410" s="16"/>
      <c r="J410" s="16"/>
    </row>
    <row r="411" spans="1:10" ht="15" customHeight="1" x14ac:dyDescent="0.2">
      <c r="A411" s="26" t="str">
        <f>IF(AAV!A412="","",AAV!A412)</f>
        <v/>
      </c>
      <c r="B411" s="9" t="str">
        <f>IF(AAV!B412="","",AAV!B412)</f>
        <v/>
      </c>
      <c r="C411" s="9" t="str">
        <f>IF(AAV!C412="","",AAV!D412)</f>
        <v/>
      </c>
      <c r="D411" s="16"/>
      <c r="E411" s="16"/>
      <c r="F411" s="16"/>
      <c r="G411" s="16"/>
      <c r="H411" s="16"/>
      <c r="I411" s="16"/>
      <c r="J411" s="16"/>
    </row>
    <row r="412" spans="1:10" ht="15" customHeight="1" x14ac:dyDescent="0.2">
      <c r="A412" s="26" t="str">
        <f>IF(AAV!A413="","",AAV!A413)</f>
        <v/>
      </c>
      <c r="B412" s="9" t="str">
        <f>IF(AAV!B413="","",AAV!B413)</f>
        <v/>
      </c>
      <c r="C412" s="9" t="str">
        <f>IF(AAV!C413="","",AAV!D413)</f>
        <v/>
      </c>
      <c r="D412" s="16"/>
      <c r="E412" s="16"/>
      <c r="F412" s="16"/>
      <c r="G412" s="16"/>
      <c r="H412" s="16"/>
      <c r="I412" s="16"/>
      <c r="J412" s="16"/>
    </row>
    <row r="413" spans="1:10" ht="15" customHeight="1" x14ac:dyDescent="0.2">
      <c r="A413" s="26" t="str">
        <f>IF(AAV!A414="","",AAV!A414)</f>
        <v/>
      </c>
      <c r="B413" s="9" t="str">
        <f>IF(AAV!B414="","",AAV!B414)</f>
        <v/>
      </c>
      <c r="C413" s="9" t="str">
        <f>IF(AAV!C414="","",AAV!D414)</f>
        <v/>
      </c>
      <c r="D413" s="16"/>
      <c r="E413" s="16"/>
      <c r="F413" s="16"/>
      <c r="G413" s="16"/>
      <c r="H413" s="16"/>
      <c r="I413" s="16"/>
      <c r="J413" s="16"/>
    </row>
    <row r="414" spans="1:10" ht="15" customHeight="1" x14ac:dyDescent="0.2">
      <c r="A414" s="26" t="str">
        <f>IF(AAV!A415="","",AAV!A415)</f>
        <v/>
      </c>
      <c r="B414" s="9" t="str">
        <f>IF(AAV!B415="","",AAV!B415)</f>
        <v/>
      </c>
      <c r="C414" s="9" t="str">
        <f>IF(AAV!C415="","",AAV!D415)</f>
        <v/>
      </c>
      <c r="D414" s="16"/>
      <c r="E414" s="16"/>
      <c r="F414" s="16"/>
      <c r="G414" s="16"/>
      <c r="H414" s="16"/>
      <c r="I414" s="16"/>
      <c r="J414" s="16"/>
    </row>
    <row r="415" spans="1:10" ht="15" customHeight="1" x14ac:dyDescent="0.2">
      <c r="A415" s="26" t="str">
        <f>IF(AAV!A416="","",AAV!A416)</f>
        <v/>
      </c>
      <c r="B415" s="9" t="str">
        <f>IF(AAV!B416="","",AAV!B416)</f>
        <v/>
      </c>
      <c r="C415" s="9" t="str">
        <f>IF(AAV!C416="","",AAV!D416)</f>
        <v/>
      </c>
      <c r="D415" s="16"/>
      <c r="E415" s="16"/>
      <c r="F415" s="16"/>
      <c r="G415" s="16"/>
      <c r="H415" s="16"/>
      <c r="I415" s="16"/>
      <c r="J415" s="16"/>
    </row>
    <row r="416" spans="1:10" ht="15" customHeight="1" x14ac:dyDescent="0.2">
      <c r="A416" s="26" t="str">
        <f>IF(AAV!A417="","",AAV!A417)</f>
        <v/>
      </c>
      <c r="B416" s="9" t="str">
        <f>IF(AAV!B417="","",AAV!B417)</f>
        <v/>
      </c>
      <c r="C416" s="9" t="str">
        <f>IF(AAV!C417="","",AAV!D417)</f>
        <v/>
      </c>
      <c r="D416" s="16"/>
      <c r="E416" s="16"/>
      <c r="F416" s="16"/>
      <c r="G416" s="16"/>
      <c r="H416" s="16"/>
      <c r="I416" s="16"/>
      <c r="J416" s="16"/>
    </row>
    <row r="417" spans="1:10" ht="15" customHeight="1" x14ac:dyDescent="0.2">
      <c r="A417" s="26" t="str">
        <f>IF(AAV!A418="","",AAV!A418)</f>
        <v/>
      </c>
      <c r="B417" s="9" t="str">
        <f>IF(AAV!B418="","",AAV!B418)</f>
        <v/>
      </c>
      <c r="C417" s="9" t="str">
        <f>IF(AAV!C418="","",AAV!D418)</f>
        <v/>
      </c>
      <c r="D417" s="16"/>
      <c r="E417" s="16"/>
      <c r="F417" s="16"/>
      <c r="G417" s="16"/>
      <c r="H417" s="16"/>
      <c r="I417" s="16"/>
      <c r="J417" s="16"/>
    </row>
    <row r="418" spans="1:10" ht="15" customHeight="1" x14ac:dyDescent="0.2">
      <c r="A418" s="26" t="str">
        <f>IF(AAV!A419="","",AAV!A419)</f>
        <v/>
      </c>
      <c r="B418" s="9" t="str">
        <f>IF(AAV!B419="","",AAV!B419)</f>
        <v/>
      </c>
      <c r="C418" s="9" t="str">
        <f>IF(AAV!C419="","",AAV!D419)</f>
        <v/>
      </c>
      <c r="D418" s="16"/>
      <c r="E418" s="16"/>
      <c r="F418" s="16"/>
      <c r="G418" s="16"/>
      <c r="H418" s="16"/>
      <c r="I418" s="16"/>
      <c r="J418" s="16"/>
    </row>
    <row r="419" spans="1:10" ht="15" customHeight="1" x14ac:dyDescent="0.2">
      <c r="A419" s="26" t="str">
        <f>IF(AAV!A420="","",AAV!A420)</f>
        <v/>
      </c>
      <c r="B419" s="9" t="str">
        <f>IF(AAV!B420="","",AAV!B420)</f>
        <v/>
      </c>
      <c r="C419" s="9" t="str">
        <f>IF(AAV!C420="","",AAV!D420)</f>
        <v/>
      </c>
      <c r="D419" s="16"/>
      <c r="E419" s="16"/>
      <c r="F419" s="16"/>
      <c r="G419" s="16"/>
      <c r="H419" s="16"/>
      <c r="I419" s="16"/>
      <c r="J419" s="16"/>
    </row>
    <row r="420" spans="1:10" ht="15" customHeight="1" x14ac:dyDescent="0.2">
      <c r="A420" s="26" t="str">
        <f>IF(AAV!A421="","",AAV!A421)</f>
        <v/>
      </c>
      <c r="B420" s="9" t="str">
        <f>IF(AAV!B421="","",AAV!B421)</f>
        <v/>
      </c>
      <c r="C420" s="9" t="str">
        <f>IF(AAV!C421="","",AAV!D421)</f>
        <v/>
      </c>
      <c r="D420" s="16"/>
      <c r="E420" s="16"/>
      <c r="F420" s="16"/>
      <c r="G420" s="16"/>
      <c r="H420" s="16"/>
      <c r="I420" s="16"/>
      <c r="J420" s="16"/>
    </row>
    <row r="421" spans="1:10" ht="15" customHeight="1" x14ac:dyDescent="0.2">
      <c r="A421" s="26" t="str">
        <f>IF(AAV!A422="","",AAV!A422)</f>
        <v/>
      </c>
      <c r="B421" s="9" t="str">
        <f>IF(AAV!B422="","",AAV!B422)</f>
        <v/>
      </c>
      <c r="C421" s="9" t="str">
        <f>IF(AAV!C422="","",AAV!D422)</f>
        <v/>
      </c>
      <c r="D421" s="16"/>
      <c r="E421" s="16"/>
      <c r="F421" s="16"/>
      <c r="G421" s="16"/>
      <c r="H421" s="16"/>
      <c r="I421" s="16"/>
      <c r="J421" s="16"/>
    </row>
    <row r="422" spans="1:10" ht="15" customHeight="1" x14ac:dyDescent="0.2">
      <c r="A422" s="26" t="str">
        <f>IF(AAV!A423="","",AAV!A423)</f>
        <v/>
      </c>
      <c r="B422" s="9" t="str">
        <f>IF(AAV!B423="","",AAV!B423)</f>
        <v/>
      </c>
      <c r="C422" s="9" t="str">
        <f>IF(AAV!C423="","",AAV!D423)</f>
        <v/>
      </c>
      <c r="D422" s="16"/>
      <c r="E422" s="16"/>
      <c r="F422" s="16"/>
      <c r="G422" s="16"/>
      <c r="H422" s="16"/>
      <c r="I422" s="16"/>
      <c r="J422" s="16"/>
    </row>
    <row r="423" spans="1:10" ht="15" customHeight="1" x14ac:dyDescent="0.2">
      <c r="A423" s="26" t="str">
        <f>IF(AAV!A424="","",AAV!A424)</f>
        <v/>
      </c>
      <c r="B423" s="9" t="str">
        <f>IF(AAV!B424="","",AAV!B424)</f>
        <v/>
      </c>
      <c r="C423" s="9" t="str">
        <f>IF(AAV!C424="","",AAV!D424)</f>
        <v/>
      </c>
      <c r="D423" s="16"/>
      <c r="E423" s="16"/>
      <c r="F423" s="16"/>
      <c r="G423" s="16"/>
      <c r="H423" s="16"/>
      <c r="I423" s="16"/>
      <c r="J423" s="16"/>
    </row>
    <row r="424" spans="1:10" ht="15" customHeight="1" x14ac:dyDescent="0.2">
      <c r="A424" s="26" t="str">
        <f>IF(AAV!A425="","",AAV!A425)</f>
        <v/>
      </c>
      <c r="B424" s="9" t="str">
        <f>IF(AAV!B425="","",AAV!B425)</f>
        <v/>
      </c>
      <c r="C424" s="9" t="str">
        <f>IF(AAV!C425="","",AAV!D425)</f>
        <v/>
      </c>
      <c r="D424" s="16"/>
      <c r="E424" s="16"/>
      <c r="F424" s="16"/>
      <c r="G424" s="16"/>
      <c r="H424" s="16"/>
      <c r="I424" s="16"/>
      <c r="J424" s="16"/>
    </row>
    <row r="425" spans="1:10" ht="15" customHeight="1" x14ac:dyDescent="0.2">
      <c r="A425" s="26" t="str">
        <f>IF(AAV!A426="","",AAV!A426)</f>
        <v/>
      </c>
      <c r="B425" s="9" t="str">
        <f>IF(AAV!B426="","",AAV!B426)</f>
        <v/>
      </c>
      <c r="C425" s="9" t="str">
        <f>IF(AAV!C426="","",AAV!D426)</f>
        <v/>
      </c>
      <c r="D425" s="16"/>
      <c r="E425" s="16"/>
      <c r="F425" s="16"/>
      <c r="G425" s="16"/>
      <c r="H425" s="16"/>
      <c r="I425" s="16"/>
      <c r="J425" s="16"/>
    </row>
    <row r="426" spans="1:10" ht="15" customHeight="1" x14ac:dyDescent="0.2">
      <c r="A426" s="26" t="str">
        <f>IF(AAV!A427="","",AAV!A427)</f>
        <v/>
      </c>
      <c r="B426" s="9" t="str">
        <f>IF(AAV!B427="","",AAV!B427)</f>
        <v/>
      </c>
      <c r="C426" s="9" t="str">
        <f>IF(AAV!C427="","",AAV!D427)</f>
        <v/>
      </c>
      <c r="D426" s="16"/>
      <c r="E426" s="16"/>
      <c r="F426" s="16"/>
      <c r="G426" s="16"/>
      <c r="H426" s="16"/>
      <c r="I426" s="16"/>
      <c r="J426" s="16"/>
    </row>
    <row r="427" spans="1:10" ht="15" customHeight="1" x14ac:dyDescent="0.2">
      <c r="A427" s="26" t="str">
        <f>IF(AAV!A428="","",AAV!A428)</f>
        <v/>
      </c>
      <c r="B427" s="9" t="str">
        <f>IF(AAV!B428="","",AAV!B428)</f>
        <v/>
      </c>
      <c r="C427" s="9" t="str">
        <f>IF(AAV!C428="","",AAV!D428)</f>
        <v/>
      </c>
      <c r="D427" s="16"/>
      <c r="E427" s="16"/>
      <c r="F427" s="16"/>
      <c r="G427" s="16"/>
      <c r="H427" s="16"/>
      <c r="I427" s="16"/>
      <c r="J427" s="16"/>
    </row>
    <row r="428" spans="1:10" ht="15" customHeight="1" x14ac:dyDescent="0.2">
      <c r="A428" s="26" t="str">
        <f>IF(AAV!A429="","",AAV!A429)</f>
        <v/>
      </c>
      <c r="B428" s="9" t="str">
        <f>IF(AAV!B429="","",AAV!B429)</f>
        <v/>
      </c>
      <c r="C428" s="9" t="str">
        <f>IF(AAV!C429="","",AAV!D429)</f>
        <v/>
      </c>
      <c r="D428" s="16"/>
      <c r="E428" s="16"/>
      <c r="F428" s="16"/>
      <c r="G428" s="16"/>
      <c r="H428" s="16"/>
      <c r="I428" s="16"/>
      <c r="J428" s="16"/>
    </row>
    <row r="429" spans="1:10" ht="15" customHeight="1" x14ac:dyDescent="0.2">
      <c r="A429" s="26" t="str">
        <f>IF(AAV!A430="","",AAV!A430)</f>
        <v/>
      </c>
      <c r="B429" s="9" t="str">
        <f>IF(AAV!B430="","",AAV!B430)</f>
        <v/>
      </c>
      <c r="C429" s="9" t="str">
        <f>IF(AAV!C430="","",AAV!D430)</f>
        <v/>
      </c>
      <c r="D429" s="16"/>
      <c r="E429" s="16"/>
      <c r="F429" s="16"/>
      <c r="G429" s="16"/>
      <c r="H429" s="16"/>
      <c r="I429" s="16"/>
      <c r="J429" s="16"/>
    </row>
    <row r="430" spans="1:10" ht="15" customHeight="1" x14ac:dyDescent="0.2">
      <c r="A430" s="26" t="str">
        <f>IF(AAV!A431="","",AAV!A431)</f>
        <v/>
      </c>
      <c r="B430" s="9" t="str">
        <f>IF(AAV!B431="","",AAV!B431)</f>
        <v/>
      </c>
      <c r="C430" s="9" t="str">
        <f>IF(AAV!C431="","",AAV!D431)</f>
        <v/>
      </c>
      <c r="D430" s="16"/>
      <c r="E430" s="16"/>
      <c r="F430" s="16"/>
      <c r="G430" s="16"/>
      <c r="H430" s="16"/>
      <c r="I430" s="16"/>
      <c r="J430" s="16"/>
    </row>
    <row r="431" spans="1:10" ht="15" customHeight="1" x14ac:dyDescent="0.2">
      <c r="A431" s="26" t="str">
        <f>IF(AAV!A432="","",AAV!A432)</f>
        <v/>
      </c>
      <c r="B431" s="9" t="str">
        <f>IF(AAV!B432="","",AAV!B432)</f>
        <v/>
      </c>
      <c r="C431" s="9" t="str">
        <f>IF(AAV!C432="","",AAV!D432)</f>
        <v/>
      </c>
      <c r="D431" s="16"/>
      <c r="E431" s="16"/>
      <c r="F431" s="16"/>
      <c r="G431" s="16"/>
      <c r="H431" s="16"/>
      <c r="I431" s="16"/>
      <c r="J431" s="16"/>
    </row>
    <row r="432" spans="1:10" ht="15" customHeight="1" x14ac:dyDescent="0.2">
      <c r="A432" s="26" t="str">
        <f>IF(AAV!A433="","",AAV!A433)</f>
        <v/>
      </c>
      <c r="B432" s="9" t="str">
        <f>IF(AAV!B433="","",AAV!B433)</f>
        <v/>
      </c>
      <c r="C432" s="9" t="str">
        <f>IF(AAV!C433="","",AAV!D433)</f>
        <v/>
      </c>
      <c r="D432" s="16"/>
      <c r="E432" s="16"/>
      <c r="F432" s="16"/>
      <c r="G432" s="16"/>
      <c r="H432" s="16"/>
      <c r="I432" s="16"/>
      <c r="J432" s="16"/>
    </row>
    <row r="433" spans="1:10" ht="15" customHeight="1" x14ac:dyDescent="0.2">
      <c r="A433" s="26" t="str">
        <f>IF(AAV!A434="","",AAV!A434)</f>
        <v/>
      </c>
      <c r="B433" s="9" t="str">
        <f>IF(AAV!B434="","",AAV!B434)</f>
        <v/>
      </c>
      <c r="C433" s="9" t="str">
        <f>IF(AAV!C434="","",AAV!D434)</f>
        <v/>
      </c>
      <c r="D433" s="16"/>
      <c r="E433" s="16"/>
      <c r="F433" s="16"/>
      <c r="G433" s="16"/>
      <c r="H433" s="16"/>
      <c r="I433" s="16"/>
      <c r="J433" s="16"/>
    </row>
    <row r="434" spans="1:10" ht="15" customHeight="1" x14ac:dyDescent="0.2">
      <c r="A434" s="26" t="str">
        <f>IF(AAV!A435="","",AAV!A435)</f>
        <v/>
      </c>
      <c r="B434" s="9" t="str">
        <f>IF(AAV!B435="","",AAV!B435)</f>
        <v/>
      </c>
      <c r="C434" s="9" t="str">
        <f>IF(AAV!C435="","",AAV!D435)</f>
        <v/>
      </c>
      <c r="D434" s="16"/>
      <c r="E434" s="16"/>
      <c r="F434" s="16"/>
      <c r="G434" s="16"/>
      <c r="H434" s="16"/>
      <c r="I434" s="16"/>
      <c r="J434" s="16"/>
    </row>
    <row r="435" spans="1:10" ht="15" customHeight="1" x14ac:dyDescent="0.2">
      <c r="A435" s="26" t="str">
        <f>IF(AAV!A436="","",AAV!A436)</f>
        <v/>
      </c>
      <c r="B435" s="9" t="str">
        <f>IF(AAV!B436="","",AAV!B436)</f>
        <v/>
      </c>
      <c r="C435" s="9" t="str">
        <f>IF(AAV!C436="","",AAV!D436)</f>
        <v/>
      </c>
      <c r="D435" s="16"/>
      <c r="E435" s="16"/>
      <c r="F435" s="16"/>
      <c r="G435" s="16"/>
      <c r="H435" s="16"/>
      <c r="I435" s="16"/>
      <c r="J435" s="16"/>
    </row>
    <row r="436" spans="1:10" ht="15" customHeight="1" x14ac:dyDescent="0.2">
      <c r="A436" s="26" t="str">
        <f>IF(AAV!A437="","",AAV!A437)</f>
        <v/>
      </c>
      <c r="B436" s="9" t="str">
        <f>IF(AAV!B437="","",AAV!B437)</f>
        <v/>
      </c>
      <c r="C436" s="9" t="str">
        <f>IF(AAV!C437="","",AAV!D437)</f>
        <v/>
      </c>
      <c r="D436" s="16"/>
      <c r="E436" s="16"/>
      <c r="F436" s="16"/>
      <c r="G436" s="16"/>
      <c r="H436" s="16"/>
      <c r="I436" s="16"/>
      <c r="J436" s="16"/>
    </row>
    <row r="437" spans="1:10" ht="15" customHeight="1" x14ac:dyDescent="0.2">
      <c r="A437" s="26" t="str">
        <f>IF(AAV!A438="","",AAV!A438)</f>
        <v/>
      </c>
      <c r="B437" s="9" t="str">
        <f>IF(AAV!B438="","",AAV!B438)</f>
        <v/>
      </c>
      <c r="C437" s="9" t="str">
        <f>IF(AAV!C438="","",AAV!D438)</f>
        <v/>
      </c>
      <c r="D437" s="16"/>
      <c r="E437" s="16"/>
      <c r="F437" s="16"/>
      <c r="G437" s="16"/>
      <c r="H437" s="16"/>
      <c r="I437" s="16"/>
      <c r="J437" s="16"/>
    </row>
    <row r="438" spans="1:10" ht="15" customHeight="1" x14ac:dyDescent="0.2">
      <c r="A438" s="26" t="str">
        <f>IF(AAV!A439="","",AAV!A439)</f>
        <v/>
      </c>
      <c r="B438" s="9" t="str">
        <f>IF(AAV!B439="","",AAV!B439)</f>
        <v/>
      </c>
      <c r="C438" s="9" t="str">
        <f>IF(AAV!C439="","",AAV!D439)</f>
        <v/>
      </c>
      <c r="D438" s="16"/>
      <c r="E438" s="16"/>
      <c r="F438" s="16"/>
      <c r="G438" s="16"/>
      <c r="H438" s="16"/>
      <c r="I438" s="16"/>
      <c r="J438" s="16"/>
    </row>
    <row r="439" spans="1:10" ht="15" customHeight="1" x14ac:dyDescent="0.2">
      <c r="A439" s="26" t="str">
        <f>IF(AAV!A440="","",AAV!A440)</f>
        <v/>
      </c>
      <c r="B439" s="9" t="str">
        <f>IF(AAV!B440="","",AAV!B440)</f>
        <v/>
      </c>
      <c r="C439" s="9" t="str">
        <f>IF(AAV!C440="","",AAV!D440)</f>
        <v/>
      </c>
      <c r="D439" s="16"/>
      <c r="E439" s="16"/>
      <c r="F439" s="16"/>
      <c r="G439" s="16"/>
      <c r="H439" s="16"/>
      <c r="I439" s="16"/>
      <c r="J439" s="16"/>
    </row>
    <row r="440" spans="1:10" ht="15" customHeight="1" x14ac:dyDescent="0.2">
      <c r="A440" s="26" t="str">
        <f>IF(AAV!A441="","",AAV!A441)</f>
        <v/>
      </c>
      <c r="B440" s="9" t="str">
        <f>IF(AAV!B441="","",AAV!B441)</f>
        <v/>
      </c>
      <c r="C440" s="9" t="str">
        <f>IF(AAV!C441="","",AAV!D441)</f>
        <v/>
      </c>
      <c r="D440" s="16"/>
      <c r="E440" s="16"/>
      <c r="F440" s="16"/>
      <c r="G440" s="16"/>
      <c r="H440" s="16"/>
      <c r="I440" s="16"/>
      <c r="J440" s="16"/>
    </row>
    <row r="441" spans="1:10" ht="15" customHeight="1" x14ac:dyDescent="0.2">
      <c r="A441" s="26" t="str">
        <f>IF(AAV!A442="","",AAV!A442)</f>
        <v/>
      </c>
      <c r="B441" s="9" t="str">
        <f>IF(AAV!B442="","",AAV!B442)</f>
        <v/>
      </c>
      <c r="C441" s="9" t="str">
        <f>IF(AAV!C442="","",AAV!D442)</f>
        <v/>
      </c>
      <c r="D441" s="16"/>
      <c r="E441" s="16"/>
      <c r="F441" s="16"/>
      <c r="G441" s="16"/>
      <c r="H441" s="16"/>
      <c r="I441" s="16"/>
      <c r="J441" s="16"/>
    </row>
    <row r="442" spans="1:10" ht="15" customHeight="1" x14ac:dyDescent="0.2">
      <c r="A442" s="26" t="str">
        <f>IF(AAV!A443="","",AAV!A443)</f>
        <v/>
      </c>
      <c r="B442" s="9" t="str">
        <f>IF(AAV!B443="","",AAV!B443)</f>
        <v/>
      </c>
      <c r="C442" s="9" t="str">
        <f>IF(AAV!C443="","",AAV!D443)</f>
        <v/>
      </c>
      <c r="D442" s="16"/>
      <c r="E442" s="16"/>
      <c r="F442" s="16"/>
      <c r="G442" s="16"/>
      <c r="H442" s="16"/>
      <c r="I442" s="16"/>
      <c r="J442" s="16"/>
    </row>
    <row r="443" spans="1:10" ht="15" customHeight="1" x14ac:dyDescent="0.2">
      <c r="A443" s="26" t="str">
        <f>IF(AAV!A444="","",AAV!A444)</f>
        <v/>
      </c>
      <c r="B443" s="9" t="str">
        <f>IF(AAV!B444="","",AAV!B444)</f>
        <v/>
      </c>
      <c r="C443" s="9" t="str">
        <f>IF(AAV!C444="","",AAV!D444)</f>
        <v/>
      </c>
      <c r="D443" s="16"/>
      <c r="E443" s="16"/>
      <c r="F443" s="16"/>
      <c r="G443" s="16"/>
      <c r="H443" s="16"/>
      <c r="I443" s="16"/>
      <c r="J443" s="16"/>
    </row>
    <row r="444" spans="1:10" ht="15" customHeight="1" x14ac:dyDescent="0.2">
      <c r="A444" s="26" t="str">
        <f>IF(AAV!A445="","",AAV!A445)</f>
        <v/>
      </c>
      <c r="B444" s="9" t="str">
        <f>IF(AAV!B445="","",AAV!B445)</f>
        <v/>
      </c>
      <c r="C444" s="9" t="str">
        <f>IF(AAV!C445="","",AAV!D445)</f>
        <v/>
      </c>
      <c r="D444" s="16"/>
      <c r="E444" s="16"/>
      <c r="F444" s="16"/>
      <c r="G444" s="16"/>
      <c r="H444" s="16"/>
      <c r="I444" s="16"/>
      <c r="J444" s="16"/>
    </row>
    <row r="445" spans="1:10" ht="15" customHeight="1" x14ac:dyDescent="0.2">
      <c r="A445" s="26" t="str">
        <f>IF(AAV!A446="","",AAV!A446)</f>
        <v/>
      </c>
      <c r="B445" s="9" t="str">
        <f>IF(AAV!B446="","",AAV!B446)</f>
        <v/>
      </c>
      <c r="C445" s="9" t="str">
        <f>IF(AAV!C446="","",AAV!D446)</f>
        <v/>
      </c>
      <c r="D445" s="16"/>
      <c r="E445" s="16"/>
      <c r="F445" s="16"/>
      <c r="G445" s="16"/>
      <c r="H445" s="16"/>
      <c r="I445" s="16"/>
      <c r="J445" s="16"/>
    </row>
    <row r="446" spans="1:10" ht="15" customHeight="1" x14ac:dyDescent="0.2">
      <c r="A446" s="26" t="str">
        <f>IF(AAV!A447="","",AAV!A447)</f>
        <v/>
      </c>
      <c r="B446" s="9" t="str">
        <f>IF(AAV!B447="","",AAV!B447)</f>
        <v/>
      </c>
      <c r="C446" s="9" t="str">
        <f>IF(AAV!C447="","",AAV!D447)</f>
        <v/>
      </c>
      <c r="D446" s="16"/>
      <c r="E446" s="16"/>
      <c r="F446" s="16"/>
      <c r="G446" s="16"/>
      <c r="H446" s="16"/>
      <c r="I446" s="16"/>
      <c r="J446" s="16"/>
    </row>
    <row r="447" spans="1:10" ht="15" customHeight="1" x14ac:dyDescent="0.2">
      <c r="A447" s="26" t="str">
        <f>IF(AAV!A448="","",AAV!A448)</f>
        <v/>
      </c>
      <c r="B447" s="9" t="str">
        <f>IF(AAV!B448="","",AAV!B448)</f>
        <v/>
      </c>
      <c r="C447" s="9" t="str">
        <f>IF(AAV!C448="","",AAV!D448)</f>
        <v/>
      </c>
      <c r="D447" s="16"/>
      <c r="E447" s="16"/>
      <c r="F447" s="16"/>
      <c r="G447" s="16"/>
      <c r="H447" s="16"/>
      <c r="I447" s="16"/>
      <c r="J447" s="16"/>
    </row>
    <row r="448" spans="1:10" ht="15" customHeight="1" x14ac:dyDescent="0.2">
      <c r="A448" s="26" t="str">
        <f>IF(AAV!A449="","",AAV!A449)</f>
        <v/>
      </c>
      <c r="B448" s="9" t="str">
        <f>IF(AAV!B449="","",AAV!B449)</f>
        <v/>
      </c>
      <c r="C448" s="9" t="str">
        <f>IF(AAV!C449="","",AAV!D449)</f>
        <v/>
      </c>
      <c r="D448" s="16"/>
      <c r="E448" s="16"/>
      <c r="F448" s="16"/>
      <c r="G448" s="16"/>
      <c r="H448" s="16"/>
      <c r="I448" s="16"/>
      <c r="J448" s="16"/>
    </row>
    <row r="449" spans="1:10" ht="15" customHeight="1" x14ac:dyDescent="0.2">
      <c r="A449" s="26" t="str">
        <f>IF(AAV!A450="","",AAV!A450)</f>
        <v/>
      </c>
      <c r="B449" s="9" t="str">
        <f>IF(AAV!B450="","",AAV!B450)</f>
        <v/>
      </c>
      <c r="C449" s="9" t="str">
        <f>IF(AAV!C450="","",AAV!D450)</f>
        <v/>
      </c>
      <c r="D449" s="16"/>
      <c r="E449" s="16"/>
      <c r="F449" s="16"/>
      <c r="G449" s="16"/>
      <c r="H449" s="16"/>
      <c r="I449" s="16"/>
      <c r="J449" s="16"/>
    </row>
    <row r="450" spans="1:10" ht="15" customHeight="1" x14ac:dyDescent="0.2">
      <c r="A450" s="26" t="str">
        <f>IF(AAV!A451="","",AAV!A451)</f>
        <v/>
      </c>
      <c r="B450" s="9" t="str">
        <f>IF(AAV!B451="","",AAV!B451)</f>
        <v/>
      </c>
      <c r="C450" s="9" t="str">
        <f>IF(AAV!C451="","",AAV!D451)</f>
        <v/>
      </c>
      <c r="D450" s="16"/>
      <c r="E450" s="16"/>
      <c r="F450" s="16"/>
      <c r="G450" s="16"/>
      <c r="H450" s="16"/>
      <c r="I450" s="16"/>
      <c r="J450" s="16"/>
    </row>
    <row r="451" spans="1:10" ht="15" customHeight="1" x14ac:dyDescent="0.2">
      <c r="A451" s="26" t="str">
        <f>IF(AAV!A452="","",AAV!A452)</f>
        <v/>
      </c>
      <c r="B451" s="9" t="str">
        <f>IF(AAV!B452="","",AAV!B452)</f>
        <v/>
      </c>
      <c r="C451" s="9" t="str">
        <f>IF(AAV!C452="","",AAV!D452)</f>
        <v/>
      </c>
      <c r="D451" s="16"/>
      <c r="E451" s="16"/>
      <c r="F451" s="16"/>
      <c r="G451" s="16"/>
      <c r="H451" s="16"/>
      <c r="I451" s="16"/>
      <c r="J451" s="16"/>
    </row>
    <row r="452" spans="1:10" ht="15" customHeight="1" x14ac:dyDescent="0.2">
      <c r="A452" s="26" t="str">
        <f>IF(AAV!A453="","",AAV!A453)</f>
        <v/>
      </c>
      <c r="B452" s="9" t="str">
        <f>IF(AAV!B453="","",AAV!B453)</f>
        <v/>
      </c>
      <c r="C452" s="9" t="str">
        <f>IF(AAV!C453="","",AAV!D453)</f>
        <v/>
      </c>
      <c r="D452" s="16"/>
      <c r="E452" s="16"/>
      <c r="F452" s="16"/>
      <c r="G452" s="16"/>
      <c r="H452" s="16"/>
      <c r="I452" s="16"/>
      <c r="J452" s="16"/>
    </row>
    <row r="453" spans="1:10" ht="15" customHeight="1" x14ac:dyDescent="0.2">
      <c r="A453" s="26" t="str">
        <f>IF(AAV!A454="","",AAV!A454)</f>
        <v/>
      </c>
      <c r="B453" s="9" t="str">
        <f>IF(AAV!B454="","",AAV!B454)</f>
        <v/>
      </c>
      <c r="C453" s="9" t="str">
        <f>IF(AAV!C454="","",AAV!D454)</f>
        <v/>
      </c>
      <c r="D453" s="16"/>
      <c r="E453" s="16"/>
      <c r="F453" s="16"/>
      <c r="G453" s="16"/>
      <c r="H453" s="16"/>
      <c r="I453" s="16"/>
      <c r="J453" s="16"/>
    </row>
    <row r="454" spans="1:10" ht="15" customHeight="1" x14ac:dyDescent="0.2">
      <c r="A454" s="26" t="str">
        <f>IF(AAV!A455="","",AAV!A455)</f>
        <v/>
      </c>
      <c r="B454" s="9" t="str">
        <f>IF(AAV!B455="","",AAV!B455)</f>
        <v/>
      </c>
      <c r="C454" s="9" t="str">
        <f>IF(AAV!C455="","",AAV!D455)</f>
        <v/>
      </c>
      <c r="D454" s="16"/>
      <c r="E454" s="16"/>
      <c r="F454" s="16"/>
      <c r="G454" s="16"/>
      <c r="H454" s="16"/>
      <c r="I454" s="16"/>
      <c r="J454" s="16"/>
    </row>
    <row r="455" spans="1:10" ht="15" customHeight="1" x14ac:dyDescent="0.2">
      <c r="A455" s="26" t="str">
        <f>IF(AAV!A456="","",AAV!A456)</f>
        <v/>
      </c>
      <c r="B455" s="9" t="str">
        <f>IF(AAV!B456="","",AAV!B456)</f>
        <v/>
      </c>
      <c r="C455" s="9" t="str">
        <f>IF(AAV!C456="","",AAV!D456)</f>
        <v/>
      </c>
      <c r="D455" s="16"/>
      <c r="E455" s="16"/>
      <c r="F455" s="16"/>
      <c r="G455" s="16"/>
      <c r="H455" s="16"/>
      <c r="I455" s="16"/>
      <c r="J455" s="16"/>
    </row>
    <row r="456" spans="1:10" ht="15" customHeight="1" x14ac:dyDescent="0.2">
      <c r="A456" s="26" t="str">
        <f>IF(AAV!A457="","",AAV!A457)</f>
        <v/>
      </c>
      <c r="B456" s="9" t="str">
        <f>IF(AAV!B457="","",AAV!B457)</f>
        <v/>
      </c>
      <c r="C456" s="9" t="str">
        <f>IF(AAV!C457="","",AAV!D457)</f>
        <v/>
      </c>
      <c r="D456" s="16"/>
      <c r="E456" s="16"/>
      <c r="F456" s="16"/>
      <c r="G456" s="16"/>
      <c r="H456" s="16"/>
      <c r="I456" s="16"/>
      <c r="J456" s="16"/>
    </row>
    <row r="457" spans="1:10" ht="15" customHeight="1" x14ac:dyDescent="0.2">
      <c r="A457" s="26" t="str">
        <f>IF(AAV!A458="","",AAV!A458)</f>
        <v/>
      </c>
      <c r="B457" s="9" t="str">
        <f>IF(AAV!B458="","",AAV!B458)</f>
        <v/>
      </c>
      <c r="C457" s="9" t="str">
        <f>IF(AAV!C458="","",AAV!D458)</f>
        <v/>
      </c>
      <c r="D457" s="16"/>
      <c r="E457" s="16"/>
      <c r="F457" s="16"/>
      <c r="G457" s="16"/>
      <c r="H457" s="16"/>
      <c r="I457" s="16"/>
      <c r="J457" s="16"/>
    </row>
    <row r="458" spans="1:10" ht="15" customHeight="1" x14ac:dyDescent="0.2">
      <c r="A458" s="26" t="str">
        <f>IF(AAV!A459="","",AAV!A459)</f>
        <v/>
      </c>
      <c r="B458" s="9" t="str">
        <f>IF(AAV!B459="","",AAV!B459)</f>
        <v/>
      </c>
      <c r="C458" s="9" t="str">
        <f>IF(AAV!C459="","",AAV!D459)</f>
        <v/>
      </c>
      <c r="D458" s="16"/>
      <c r="E458" s="16"/>
      <c r="F458" s="16"/>
      <c r="G458" s="16"/>
      <c r="H458" s="16"/>
      <c r="I458" s="16"/>
      <c r="J458" s="16"/>
    </row>
    <row r="459" spans="1:10" ht="15" customHeight="1" x14ac:dyDescent="0.2">
      <c r="A459" s="26" t="str">
        <f>IF(AAV!A460="","",AAV!A460)</f>
        <v/>
      </c>
      <c r="B459" s="9" t="str">
        <f>IF(AAV!B460="","",AAV!B460)</f>
        <v/>
      </c>
      <c r="C459" s="9" t="str">
        <f>IF(AAV!C460="","",AAV!D460)</f>
        <v/>
      </c>
      <c r="D459" s="16"/>
      <c r="E459" s="16"/>
      <c r="F459" s="16"/>
      <c r="G459" s="16"/>
      <c r="H459" s="16"/>
      <c r="I459" s="16"/>
      <c r="J459" s="16"/>
    </row>
    <row r="460" spans="1:10" ht="15" customHeight="1" x14ac:dyDescent="0.2">
      <c r="A460" s="26" t="str">
        <f>IF(AAV!A461="","",AAV!A461)</f>
        <v/>
      </c>
      <c r="B460" s="9" t="str">
        <f>IF(AAV!B461="","",AAV!B461)</f>
        <v/>
      </c>
      <c r="C460" s="9" t="str">
        <f>IF(AAV!C461="","",AAV!D461)</f>
        <v/>
      </c>
      <c r="D460" s="16"/>
      <c r="E460" s="16"/>
      <c r="F460" s="16"/>
      <c r="G460" s="16"/>
      <c r="H460" s="16"/>
      <c r="I460" s="16"/>
      <c r="J460" s="16"/>
    </row>
    <row r="461" spans="1:10" ht="15" customHeight="1" x14ac:dyDescent="0.2">
      <c r="A461" s="26" t="str">
        <f>IF(AAV!A462="","",AAV!A462)</f>
        <v/>
      </c>
      <c r="B461" s="9" t="str">
        <f>IF(AAV!B462="","",AAV!B462)</f>
        <v/>
      </c>
      <c r="C461" s="9" t="str">
        <f>IF(AAV!C462="","",AAV!D462)</f>
        <v/>
      </c>
      <c r="D461" s="16"/>
      <c r="E461" s="16"/>
      <c r="F461" s="16"/>
      <c r="G461" s="16"/>
      <c r="H461" s="16"/>
      <c r="I461" s="16"/>
      <c r="J461" s="16"/>
    </row>
    <row r="462" spans="1:10" ht="15" customHeight="1" x14ac:dyDescent="0.2">
      <c r="A462" s="26" t="str">
        <f>IF(AAV!A463="","",AAV!A463)</f>
        <v/>
      </c>
      <c r="B462" s="9" t="str">
        <f>IF(AAV!B463="","",AAV!B463)</f>
        <v/>
      </c>
      <c r="C462" s="9" t="str">
        <f>IF(AAV!C463="","",AAV!D463)</f>
        <v/>
      </c>
      <c r="D462" s="16"/>
      <c r="E462" s="16"/>
      <c r="F462" s="16"/>
      <c r="G462" s="16"/>
      <c r="H462" s="16"/>
      <c r="I462" s="16"/>
      <c r="J462" s="16"/>
    </row>
    <row r="463" spans="1:10" ht="15" customHeight="1" x14ac:dyDescent="0.2">
      <c r="A463" s="26" t="str">
        <f>IF(AAV!A464="","",AAV!A464)</f>
        <v/>
      </c>
      <c r="B463" s="9" t="str">
        <f>IF(AAV!B464="","",AAV!B464)</f>
        <v/>
      </c>
      <c r="C463" s="9" t="str">
        <f>IF(AAV!C464="","",AAV!D464)</f>
        <v/>
      </c>
      <c r="D463" s="16"/>
      <c r="E463" s="16"/>
      <c r="F463" s="16"/>
      <c r="G463" s="16"/>
      <c r="H463" s="16"/>
      <c r="I463" s="16"/>
      <c r="J463" s="16"/>
    </row>
    <row r="464" spans="1:10" ht="15" customHeight="1" x14ac:dyDescent="0.2">
      <c r="A464" s="26" t="str">
        <f>IF(AAV!A465="","",AAV!A465)</f>
        <v/>
      </c>
      <c r="B464" s="9" t="str">
        <f>IF(AAV!B465="","",AAV!B465)</f>
        <v/>
      </c>
      <c r="C464" s="9" t="str">
        <f>IF(AAV!C465="","",AAV!D465)</f>
        <v/>
      </c>
      <c r="D464" s="16"/>
      <c r="E464" s="16"/>
      <c r="F464" s="16"/>
      <c r="G464" s="16"/>
      <c r="H464" s="16"/>
      <c r="I464" s="16"/>
      <c r="J464" s="16"/>
    </row>
    <row r="465" spans="1:10" ht="15" customHeight="1" x14ac:dyDescent="0.2">
      <c r="A465" s="26" t="str">
        <f>IF(AAV!A466="","",AAV!A466)</f>
        <v/>
      </c>
      <c r="B465" s="9" t="str">
        <f>IF(AAV!B466="","",AAV!B466)</f>
        <v/>
      </c>
      <c r="C465" s="9" t="str">
        <f>IF(AAV!C466="","",AAV!D466)</f>
        <v/>
      </c>
      <c r="D465" s="16"/>
      <c r="E465" s="16"/>
      <c r="F465" s="16"/>
      <c r="G465" s="16"/>
      <c r="H465" s="16"/>
      <c r="I465" s="16"/>
      <c r="J465" s="16"/>
    </row>
    <row r="466" spans="1:10" ht="15" customHeight="1" x14ac:dyDescent="0.2">
      <c r="A466" s="26" t="str">
        <f>IF(AAV!A467="","",AAV!A467)</f>
        <v/>
      </c>
      <c r="B466" s="9" t="str">
        <f>IF(AAV!B467="","",AAV!B467)</f>
        <v/>
      </c>
      <c r="C466" s="9" t="str">
        <f>IF(AAV!C467="","",AAV!D467)</f>
        <v/>
      </c>
      <c r="D466" s="16"/>
      <c r="E466" s="16"/>
      <c r="F466" s="16"/>
      <c r="G466" s="16"/>
      <c r="H466" s="16"/>
      <c r="I466" s="16"/>
      <c r="J466" s="16"/>
    </row>
    <row r="467" spans="1:10" ht="15" customHeight="1" x14ac:dyDescent="0.2">
      <c r="A467" s="26" t="str">
        <f>IF(AAV!A468="","",AAV!A468)</f>
        <v/>
      </c>
      <c r="B467" s="9" t="str">
        <f>IF(AAV!B468="","",AAV!B468)</f>
        <v/>
      </c>
      <c r="C467" s="9" t="str">
        <f>IF(AAV!C468="","",AAV!D468)</f>
        <v/>
      </c>
      <c r="D467" s="16"/>
      <c r="E467" s="16"/>
      <c r="F467" s="16"/>
      <c r="G467" s="16"/>
      <c r="H467" s="16"/>
      <c r="I467" s="16"/>
      <c r="J467" s="16"/>
    </row>
    <row r="468" spans="1:10" ht="15" customHeight="1" x14ac:dyDescent="0.2">
      <c r="A468" s="26" t="str">
        <f>IF(AAV!A469="","",AAV!A469)</f>
        <v/>
      </c>
      <c r="B468" s="9" t="str">
        <f>IF(AAV!B469="","",AAV!B469)</f>
        <v/>
      </c>
      <c r="C468" s="9" t="str">
        <f>IF(AAV!C469="","",AAV!D469)</f>
        <v/>
      </c>
      <c r="D468" s="16"/>
      <c r="E468" s="16"/>
      <c r="F468" s="16"/>
      <c r="G468" s="16"/>
      <c r="H468" s="16"/>
      <c r="I468" s="16"/>
      <c r="J468" s="16"/>
    </row>
    <row r="469" spans="1:10" ht="15" customHeight="1" x14ac:dyDescent="0.2">
      <c r="A469" s="26" t="str">
        <f>IF(AAV!A470="","",AAV!A470)</f>
        <v/>
      </c>
      <c r="B469" s="9" t="str">
        <f>IF(AAV!B470="","",AAV!B470)</f>
        <v/>
      </c>
      <c r="C469" s="9" t="str">
        <f>IF(AAV!C470="","",AAV!D470)</f>
        <v/>
      </c>
      <c r="D469" s="16"/>
      <c r="E469" s="16"/>
      <c r="F469" s="16"/>
      <c r="G469" s="16"/>
      <c r="H469" s="16"/>
      <c r="I469" s="16"/>
      <c r="J469" s="16"/>
    </row>
    <row r="470" spans="1:10" ht="15" customHeight="1" x14ac:dyDescent="0.2">
      <c r="A470" s="26" t="str">
        <f>IF(AAV!A471="","",AAV!A471)</f>
        <v/>
      </c>
      <c r="B470" s="9" t="str">
        <f>IF(AAV!B471="","",AAV!B471)</f>
        <v/>
      </c>
      <c r="C470" s="9" t="str">
        <f>IF(AAV!C471="","",AAV!D471)</f>
        <v/>
      </c>
      <c r="D470" s="16"/>
      <c r="E470" s="16"/>
      <c r="F470" s="16"/>
      <c r="G470" s="16"/>
      <c r="H470" s="16"/>
      <c r="I470" s="16"/>
      <c r="J470" s="16"/>
    </row>
    <row r="471" spans="1:10" ht="15" customHeight="1" x14ac:dyDescent="0.2">
      <c r="A471" s="26" t="str">
        <f>IF(AAV!A472="","",AAV!A472)</f>
        <v/>
      </c>
      <c r="B471" s="9" t="str">
        <f>IF(AAV!B472="","",AAV!B472)</f>
        <v/>
      </c>
      <c r="C471" s="9" t="str">
        <f>IF(AAV!C472="","",AAV!D472)</f>
        <v/>
      </c>
      <c r="D471" s="16"/>
      <c r="E471" s="16"/>
      <c r="F471" s="16"/>
      <c r="G471" s="16"/>
      <c r="H471" s="16"/>
      <c r="I471" s="16"/>
      <c r="J471" s="16"/>
    </row>
    <row r="472" spans="1:10" ht="15" customHeight="1" x14ac:dyDescent="0.2">
      <c r="A472" s="26" t="str">
        <f>IF(AAV!A473="","",AAV!A473)</f>
        <v/>
      </c>
      <c r="B472" s="9" t="str">
        <f>IF(AAV!B473="","",AAV!B473)</f>
        <v/>
      </c>
      <c r="C472" s="9" t="str">
        <f>IF(AAV!C473="","",AAV!D473)</f>
        <v/>
      </c>
      <c r="D472" s="16"/>
      <c r="E472" s="16"/>
      <c r="F472" s="16"/>
      <c r="G472" s="16"/>
      <c r="H472" s="16"/>
      <c r="I472" s="16"/>
      <c r="J472" s="16"/>
    </row>
    <row r="473" spans="1:10" ht="15" customHeight="1" x14ac:dyDescent="0.2">
      <c r="A473" s="26" t="str">
        <f>IF(AAV!A474="","",AAV!A474)</f>
        <v/>
      </c>
      <c r="B473" s="9" t="str">
        <f>IF(AAV!B474="","",AAV!B474)</f>
        <v/>
      </c>
      <c r="C473" s="9" t="str">
        <f>IF(AAV!C474="","",AAV!D474)</f>
        <v/>
      </c>
      <c r="D473" s="16"/>
      <c r="E473" s="16"/>
      <c r="F473" s="16"/>
      <c r="G473" s="16"/>
      <c r="H473" s="16"/>
      <c r="I473" s="16"/>
      <c r="J473" s="16"/>
    </row>
    <row r="474" spans="1:10" ht="15" customHeight="1" x14ac:dyDescent="0.2">
      <c r="A474" s="26" t="str">
        <f>IF(AAV!A475="","",AAV!A475)</f>
        <v/>
      </c>
      <c r="B474" s="9" t="str">
        <f>IF(AAV!B475="","",AAV!B475)</f>
        <v/>
      </c>
      <c r="C474" s="9" t="str">
        <f>IF(AAV!C475="","",AAV!D475)</f>
        <v/>
      </c>
      <c r="D474" s="16"/>
      <c r="E474" s="16"/>
      <c r="F474" s="16"/>
      <c r="G474" s="16"/>
      <c r="H474" s="16"/>
      <c r="I474" s="16"/>
      <c r="J474" s="16"/>
    </row>
    <row r="475" spans="1:10" ht="15" customHeight="1" x14ac:dyDescent="0.2">
      <c r="A475" s="26" t="str">
        <f>IF(AAV!A476="","",AAV!A476)</f>
        <v/>
      </c>
      <c r="B475" s="9" t="str">
        <f>IF(AAV!B476="","",AAV!B476)</f>
        <v/>
      </c>
      <c r="C475" s="9" t="str">
        <f>IF(AAV!C476="","",AAV!D476)</f>
        <v/>
      </c>
      <c r="D475" s="16"/>
      <c r="E475" s="16"/>
      <c r="F475" s="16"/>
      <c r="G475" s="16"/>
      <c r="H475" s="16"/>
      <c r="I475" s="16"/>
      <c r="J475" s="16"/>
    </row>
    <row r="476" spans="1:10" ht="15" customHeight="1" x14ac:dyDescent="0.2">
      <c r="A476" s="26" t="str">
        <f>IF(AAV!A477="","",AAV!A477)</f>
        <v/>
      </c>
      <c r="B476" s="9" t="str">
        <f>IF(AAV!B477="","",AAV!B477)</f>
        <v/>
      </c>
      <c r="C476" s="9" t="str">
        <f>IF(AAV!C477="","",AAV!D477)</f>
        <v/>
      </c>
      <c r="D476" s="16"/>
      <c r="E476" s="16"/>
      <c r="F476" s="16"/>
      <c r="G476" s="16"/>
      <c r="H476" s="16"/>
      <c r="I476" s="16"/>
      <c r="J476" s="16"/>
    </row>
    <row r="477" spans="1:10" ht="15" customHeight="1" x14ac:dyDescent="0.2">
      <c r="A477" s="26" t="str">
        <f>IF(AAV!A478="","",AAV!A478)</f>
        <v/>
      </c>
      <c r="B477" s="9" t="str">
        <f>IF(AAV!B478="","",AAV!B478)</f>
        <v/>
      </c>
      <c r="C477" s="9" t="str">
        <f>IF(AAV!C478="","",AAV!D478)</f>
        <v/>
      </c>
      <c r="D477" s="16"/>
      <c r="E477" s="16"/>
      <c r="F477" s="16"/>
      <c r="G477" s="16"/>
      <c r="H477" s="16"/>
      <c r="I477" s="16"/>
      <c r="J477" s="16"/>
    </row>
    <row r="478" spans="1:10" ht="15" customHeight="1" x14ac:dyDescent="0.2">
      <c r="A478" s="26" t="str">
        <f>IF(AAV!A479="","",AAV!A479)</f>
        <v/>
      </c>
      <c r="B478" s="9" t="str">
        <f>IF(AAV!B479="","",AAV!B479)</f>
        <v/>
      </c>
      <c r="C478" s="9" t="str">
        <f>IF(AAV!C479="","",AAV!D479)</f>
        <v/>
      </c>
      <c r="D478" s="16"/>
      <c r="E478" s="16"/>
      <c r="F478" s="16"/>
      <c r="G478" s="16"/>
      <c r="H478" s="16"/>
      <c r="I478" s="16"/>
      <c r="J478" s="16"/>
    </row>
    <row r="479" spans="1:10" ht="15" customHeight="1" x14ac:dyDescent="0.2">
      <c r="A479" s="26" t="str">
        <f>IF(AAV!A480="","",AAV!A480)</f>
        <v/>
      </c>
      <c r="B479" s="9" t="str">
        <f>IF(AAV!B480="","",AAV!B480)</f>
        <v/>
      </c>
      <c r="C479" s="9" t="str">
        <f>IF(AAV!C480="","",AAV!D480)</f>
        <v/>
      </c>
      <c r="D479" s="16"/>
      <c r="E479" s="16"/>
      <c r="F479" s="16"/>
      <c r="G479" s="16"/>
      <c r="H479" s="16"/>
      <c r="I479" s="16"/>
      <c r="J479" s="16"/>
    </row>
    <row r="480" spans="1:10" ht="15" customHeight="1" x14ac:dyDescent="0.2">
      <c r="A480" s="26" t="str">
        <f>IF(AAV!A481="","",AAV!A481)</f>
        <v/>
      </c>
      <c r="B480" s="9" t="str">
        <f>IF(AAV!B481="","",AAV!B481)</f>
        <v/>
      </c>
      <c r="C480" s="9" t="str">
        <f>IF(AAV!C481="","",AAV!D481)</f>
        <v/>
      </c>
      <c r="D480" s="16"/>
      <c r="E480" s="16"/>
      <c r="F480" s="16"/>
      <c r="G480" s="16"/>
      <c r="H480" s="16"/>
      <c r="I480" s="16"/>
      <c r="J480" s="16"/>
    </row>
    <row r="481" spans="1:10" ht="15" customHeight="1" x14ac:dyDescent="0.2">
      <c r="A481" s="26" t="str">
        <f>IF(AAV!A482="","",AAV!A482)</f>
        <v/>
      </c>
      <c r="B481" s="9" t="str">
        <f>IF(AAV!B482="","",AAV!B482)</f>
        <v/>
      </c>
      <c r="C481" s="9" t="str">
        <f>IF(AAV!C482="","",AAV!D482)</f>
        <v/>
      </c>
      <c r="D481" s="16"/>
      <c r="E481" s="16"/>
      <c r="F481" s="16"/>
      <c r="G481" s="16"/>
      <c r="H481" s="16"/>
      <c r="I481" s="16"/>
      <c r="J481" s="16"/>
    </row>
    <row r="482" spans="1:10" ht="15" customHeight="1" x14ac:dyDescent="0.2">
      <c r="A482" s="26" t="str">
        <f>IF(AAV!A483="","",AAV!A483)</f>
        <v/>
      </c>
      <c r="B482" s="9" t="str">
        <f>IF(AAV!B483="","",AAV!B483)</f>
        <v/>
      </c>
      <c r="C482" s="9" t="str">
        <f>IF(AAV!C483="","",AAV!D483)</f>
        <v/>
      </c>
      <c r="D482" s="16"/>
      <c r="E482" s="16"/>
      <c r="F482" s="16"/>
      <c r="G482" s="16"/>
      <c r="H482" s="16"/>
      <c r="I482" s="16"/>
      <c r="J482" s="16"/>
    </row>
    <row r="483" spans="1:10" ht="15" customHeight="1" x14ac:dyDescent="0.2">
      <c r="A483" s="26" t="str">
        <f>IF(AAV!A484="","",AAV!A484)</f>
        <v/>
      </c>
      <c r="B483" s="9" t="str">
        <f>IF(AAV!B484="","",AAV!B484)</f>
        <v/>
      </c>
      <c r="C483" s="9" t="str">
        <f>IF(AAV!C484="","",AAV!D484)</f>
        <v/>
      </c>
      <c r="D483" s="16"/>
      <c r="E483" s="16"/>
      <c r="F483" s="16"/>
      <c r="G483" s="16"/>
      <c r="H483" s="16"/>
      <c r="I483" s="16"/>
      <c r="J483" s="16"/>
    </row>
    <row r="484" spans="1:10" ht="15" customHeight="1" x14ac:dyDescent="0.2">
      <c r="A484" s="26" t="str">
        <f>IF(AAV!A485="","",AAV!A485)</f>
        <v/>
      </c>
      <c r="B484" s="9" t="str">
        <f>IF(AAV!B485="","",AAV!B485)</f>
        <v/>
      </c>
      <c r="C484" s="9" t="str">
        <f>IF(AAV!C485="","",AAV!D485)</f>
        <v/>
      </c>
      <c r="D484" s="16"/>
      <c r="E484" s="16"/>
      <c r="F484" s="16"/>
      <c r="G484" s="16"/>
      <c r="H484" s="16"/>
      <c r="I484" s="16"/>
      <c r="J484" s="16"/>
    </row>
    <row r="485" spans="1:10" ht="15" customHeight="1" x14ac:dyDescent="0.2">
      <c r="A485" s="26" t="str">
        <f>IF(AAV!A486="","",AAV!A486)</f>
        <v/>
      </c>
      <c r="B485" s="9" t="str">
        <f>IF(AAV!B486="","",AAV!B486)</f>
        <v/>
      </c>
      <c r="C485" s="9" t="str">
        <f>IF(AAV!C486="","",AAV!D486)</f>
        <v/>
      </c>
      <c r="D485" s="16"/>
      <c r="E485" s="16"/>
      <c r="F485" s="16"/>
      <c r="G485" s="16"/>
      <c r="H485" s="16"/>
      <c r="I485" s="16"/>
      <c r="J485" s="16"/>
    </row>
    <row r="486" spans="1:10" ht="15" customHeight="1" x14ac:dyDescent="0.2">
      <c r="A486" s="26" t="str">
        <f>IF(AAV!A487="","",AAV!A487)</f>
        <v/>
      </c>
      <c r="B486" s="9" t="str">
        <f>IF(AAV!B487="","",AAV!B487)</f>
        <v/>
      </c>
      <c r="C486" s="9" t="str">
        <f>IF(AAV!C487="","",AAV!D487)</f>
        <v/>
      </c>
      <c r="D486" s="16"/>
      <c r="E486" s="16"/>
      <c r="F486" s="16"/>
      <c r="G486" s="16"/>
      <c r="H486" s="16"/>
      <c r="I486" s="16"/>
      <c r="J486" s="16"/>
    </row>
    <row r="487" spans="1:10" ht="15" customHeight="1" x14ac:dyDescent="0.2">
      <c r="A487" s="26" t="str">
        <f>IF(AAV!A488="","",AAV!A488)</f>
        <v/>
      </c>
      <c r="B487" s="9" t="str">
        <f>IF(AAV!B488="","",AAV!B488)</f>
        <v/>
      </c>
      <c r="C487" s="9" t="str">
        <f>IF(AAV!C488="","",AAV!D488)</f>
        <v/>
      </c>
      <c r="D487" s="16"/>
      <c r="E487" s="16"/>
      <c r="F487" s="16"/>
      <c r="G487" s="16"/>
      <c r="H487" s="16"/>
      <c r="I487" s="16"/>
      <c r="J487" s="16"/>
    </row>
    <row r="488" spans="1:10" ht="15" customHeight="1" x14ac:dyDescent="0.2">
      <c r="A488" s="26" t="str">
        <f>IF(AAV!A489="","",AAV!A489)</f>
        <v/>
      </c>
      <c r="B488" s="9" t="str">
        <f>IF(AAV!B489="","",AAV!B489)</f>
        <v/>
      </c>
      <c r="C488" s="9" t="str">
        <f>IF(AAV!C489="","",AAV!D489)</f>
        <v/>
      </c>
      <c r="D488" s="16"/>
      <c r="E488" s="16"/>
      <c r="F488" s="16"/>
      <c r="G488" s="16"/>
      <c r="H488" s="16"/>
      <c r="I488" s="16"/>
      <c r="J488" s="16"/>
    </row>
    <row r="489" spans="1:10" ht="15" customHeight="1" x14ac:dyDescent="0.2">
      <c r="A489" s="26" t="str">
        <f>IF(AAV!A490="","",AAV!A490)</f>
        <v/>
      </c>
      <c r="B489" s="9" t="str">
        <f>IF(AAV!B490="","",AAV!B490)</f>
        <v/>
      </c>
      <c r="C489" s="9" t="str">
        <f>IF(AAV!C490="","",AAV!D490)</f>
        <v/>
      </c>
      <c r="D489" s="16"/>
      <c r="E489" s="16"/>
      <c r="F489" s="16"/>
      <c r="G489" s="16"/>
      <c r="H489" s="16"/>
      <c r="I489" s="16"/>
      <c r="J489" s="16"/>
    </row>
    <row r="490" spans="1:10" ht="15" customHeight="1" x14ac:dyDescent="0.2">
      <c r="A490" s="26" t="str">
        <f>IF(AAV!A491="","",AAV!A491)</f>
        <v/>
      </c>
      <c r="B490" s="9" t="str">
        <f>IF(AAV!B491="","",AAV!B491)</f>
        <v/>
      </c>
      <c r="C490" s="9" t="str">
        <f>IF(AAV!C491="","",AAV!D491)</f>
        <v/>
      </c>
      <c r="D490" s="16"/>
      <c r="E490" s="16"/>
      <c r="F490" s="16"/>
      <c r="G490" s="16"/>
      <c r="H490" s="16"/>
      <c r="I490" s="16"/>
      <c r="J490" s="16"/>
    </row>
    <row r="491" spans="1:10" ht="15" customHeight="1" x14ac:dyDescent="0.2">
      <c r="A491" s="26" t="str">
        <f>IF(AAV!A492="","",AAV!A492)</f>
        <v/>
      </c>
      <c r="B491" s="9" t="str">
        <f>IF(AAV!B492="","",AAV!B492)</f>
        <v/>
      </c>
      <c r="C491" s="9" t="str">
        <f>IF(AAV!C492="","",AAV!D492)</f>
        <v/>
      </c>
      <c r="D491" s="16"/>
      <c r="E491" s="16"/>
      <c r="F491" s="16"/>
      <c r="G491" s="16"/>
      <c r="H491" s="16"/>
      <c r="I491" s="16"/>
      <c r="J491" s="16"/>
    </row>
    <row r="492" spans="1:10" ht="15" customHeight="1" x14ac:dyDescent="0.2">
      <c r="A492" s="26" t="str">
        <f>IF(AAV!A493="","",AAV!A493)</f>
        <v/>
      </c>
      <c r="B492" s="9" t="str">
        <f>IF(AAV!B493="","",AAV!B493)</f>
        <v/>
      </c>
      <c r="C492" s="9" t="str">
        <f>IF(AAV!C493="","",AAV!D493)</f>
        <v/>
      </c>
      <c r="D492" s="16"/>
      <c r="E492" s="16"/>
      <c r="F492" s="16"/>
      <c r="G492" s="16"/>
      <c r="H492" s="16"/>
      <c r="I492" s="16"/>
      <c r="J492" s="16"/>
    </row>
    <row r="493" spans="1:10" ht="15" customHeight="1" x14ac:dyDescent="0.2">
      <c r="A493" s="26" t="str">
        <f>IF(AAV!A494="","",AAV!A494)</f>
        <v/>
      </c>
      <c r="B493" s="9" t="str">
        <f>IF(AAV!B494="","",AAV!B494)</f>
        <v/>
      </c>
      <c r="C493" s="9" t="str">
        <f>IF(AAV!C494="","",AAV!D494)</f>
        <v/>
      </c>
      <c r="D493" s="16"/>
      <c r="E493" s="16"/>
      <c r="F493" s="16"/>
      <c r="G493" s="16"/>
      <c r="H493" s="16"/>
      <c r="I493" s="16"/>
      <c r="J493" s="16"/>
    </row>
    <row r="494" spans="1:10" ht="15" customHeight="1" x14ac:dyDescent="0.2">
      <c r="A494" s="26" t="str">
        <f>IF(AAV!A495="","",AAV!A495)</f>
        <v/>
      </c>
      <c r="B494" s="9" t="str">
        <f>IF(AAV!B495="","",AAV!B495)</f>
        <v/>
      </c>
      <c r="C494" s="9" t="str">
        <f>IF(AAV!C495="","",AAV!D495)</f>
        <v/>
      </c>
      <c r="D494" s="16"/>
      <c r="E494" s="16"/>
      <c r="F494" s="16"/>
      <c r="G494" s="16"/>
      <c r="H494" s="16"/>
      <c r="I494" s="16"/>
      <c r="J494" s="16"/>
    </row>
    <row r="495" spans="1:10" ht="15" customHeight="1" x14ac:dyDescent="0.2">
      <c r="A495" s="26" t="str">
        <f>IF(AAV!A496="","",AAV!A496)</f>
        <v/>
      </c>
      <c r="B495" s="9" t="str">
        <f>IF(AAV!B496="","",AAV!B496)</f>
        <v/>
      </c>
      <c r="C495" s="9" t="str">
        <f>IF(AAV!C496="","",AAV!D496)</f>
        <v/>
      </c>
      <c r="D495" s="16"/>
      <c r="E495" s="16"/>
      <c r="F495" s="16"/>
      <c r="G495" s="16"/>
      <c r="H495" s="16"/>
      <c r="I495" s="16"/>
      <c r="J495" s="16"/>
    </row>
    <row r="496" spans="1:10" ht="15" customHeight="1" x14ac:dyDescent="0.2">
      <c r="A496" s="26" t="str">
        <f>IF(AAV!A497="","",AAV!A497)</f>
        <v/>
      </c>
      <c r="B496" s="9" t="str">
        <f>IF(AAV!B497="","",AAV!B497)</f>
        <v/>
      </c>
      <c r="C496" s="9" t="str">
        <f>IF(AAV!C497="","",AAV!D497)</f>
        <v/>
      </c>
      <c r="D496" s="16"/>
      <c r="E496" s="16"/>
      <c r="F496" s="16"/>
      <c r="G496" s="16"/>
      <c r="H496" s="16"/>
      <c r="I496" s="16"/>
      <c r="J496" s="16"/>
    </row>
    <row r="497" spans="1:10" ht="15" customHeight="1" x14ac:dyDescent="0.2">
      <c r="A497" s="26" t="str">
        <f>IF(AAV!A498="","",AAV!A498)</f>
        <v/>
      </c>
      <c r="B497" s="9" t="str">
        <f>IF(AAV!B498="","",AAV!B498)</f>
        <v/>
      </c>
      <c r="C497" s="9" t="str">
        <f>IF(AAV!C498="","",AAV!D498)</f>
        <v/>
      </c>
      <c r="D497" s="16"/>
      <c r="E497" s="16"/>
      <c r="F497" s="16"/>
      <c r="G497" s="16"/>
      <c r="H497" s="16"/>
      <c r="I497" s="16"/>
      <c r="J497" s="16"/>
    </row>
    <row r="498" spans="1:10" ht="15" customHeight="1" x14ac:dyDescent="0.2">
      <c r="A498" s="26" t="str">
        <f>IF(AAV!A499="","",AAV!A499)</f>
        <v/>
      </c>
      <c r="B498" s="9" t="str">
        <f>IF(AAV!B499="","",AAV!B499)</f>
        <v/>
      </c>
      <c r="C498" s="9" t="str">
        <f>IF(AAV!C499="","",AAV!D499)</f>
        <v/>
      </c>
      <c r="D498" s="16"/>
      <c r="E498" s="16"/>
      <c r="F498" s="16"/>
      <c r="G498" s="16"/>
      <c r="H498" s="16"/>
      <c r="I498" s="16"/>
      <c r="J498" s="16"/>
    </row>
    <row r="499" spans="1:10" ht="15" customHeight="1" x14ac:dyDescent="0.2">
      <c r="A499" s="26" t="str">
        <f>IF(AAV!A500="","",AAV!A500)</f>
        <v/>
      </c>
      <c r="B499" s="9" t="str">
        <f>IF(AAV!B500="","",AAV!B500)</f>
        <v/>
      </c>
      <c r="C499" s="9" t="str">
        <f>IF(AAV!C500="","",AAV!D500)</f>
        <v/>
      </c>
      <c r="D499" s="16"/>
      <c r="E499" s="16"/>
      <c r="F499" s="16"/>
      <c r="G499" s="16"/>
      <c r="H499" s="16"/>
      <c r="I499" s="16"/>
      <c r="J499" s="16"/>
    </row>
    <row r="500" spans="1:10" ht="15" customHeight="1" x14ac:dyDescent="0.2">
      <c r="A500" s="26" t="str">
        <f>IF(AAV!A501="","",AAV!A501)</f>
        <v/>
      </c>
      <c r="B500" s="9" t="str">
        <f>IF(AAV!B501="","",AAV!B501)</f>
        <v/>
      </c>
      <c r="C500" s="9" t="str">
        <f>IF(AAV!C501="","",AAV!D501)</f>
        <v/>
      </c>
      <c r="D500" s="16"/>
      <c r="E500" s="16"/>
      <c r="F500" s="16"/>
      <c r="G500" s="16"/>
      <c r="H500" s="16"/>
      <c r="I500" s="16"/>
      <c r="J500" s="16"/>
    </row>
    <row r="501" spans="1:10" ht="15" customHeight="1" x14ac:dyDescent="0.2">
      <c r="A501" s="26" t="str">
        <f>IF(AAV!A502="","",AAV!A502)</f>
        <v/>
      </c>
      <c r="B501" s="9" t="str">
        <f>IF(AAV!B502="","",AAV!B502)</f>
        <v/>
      </c>
      <c r="C501" s="9" t="str">
        <f>IF(AAV!C502="","",AAV!D502)</f>
        <v/>
      </c>
      <c r="D501" s="16"/>
      <c r="E501" s="16"/>
      <c r="F501" s="16"/>
      <c r="G501" s="16"/>
      <c r="H501" s="16"/>
      <c r="I501" s="16"/>
      <c r="J501" s="16"/>
    </row>
  </sheetData>
  <sheetProtection sheet="1" objects="1" scenarios="1"/>
  <mergeCells count="1">
    <mergeCell ref="D1:J1"/>
  </mergeCells>
  <conditionalFormatting sqref="D1:J1">
    <cfRule type="cellIs" dxfId="0" priority="1" operator="notEqual">
      <formula>""</formula>
    </cfRule>
  </conditionalFormatting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1000"/>
  <sheetViews>
    <sheetView topLeftCell="W1" workbookViewId="0">
      <selection activeCell="AH1" sqref="AH1"/>
    </sheetView>
  </sheetViews>
  <sheetFormatPr baseColWidth="10" defaultColWidth="0" defaultRowHeight="15" customHeight="1" zeroHeight="1" x14ac:dyDescent="0.2"/>
  <cols>
    <col min="1" max="2" width="10.6640625" style="2" customWidth="1"/>
    <col min="3" max="32" width="11.6640625" style="2" customWidth="1"/>
    <col min="33" max="35" width="10.6640625" style="2" customWidth="1"/>
    <col min="36" max="36" width="14.1640625" style="2" bestFit="1" customWidth="1"/>
    <col min="37" max="37" width="15.5" style="2" bestFit="1" customWidth="1"/>
    <col min="38" max="38" width="10.6640625" style="2" customWidth="1"/>
    <col min="39" max="39" width="5.5" style="2" customWidth="1"/>
    <col min="40" max="40" width="5.6640625" style="2" customWidth="1"/>
    <col min="41" max="41" width="14.33203125" style="2" hidden="1" customWidth="1"/>
    <col min="42" max="42" width="5.83203125" style="2" hidden="1" customWidth="1"/>
    <col min="43" max="43" width="5.5" style="2" hidden="1" customWidth="1"/>
    <col min="44" max="44" width="5.33203125" style="2" hidden="1" customWidth="1"/>
    <col min="45" max="46" width="10.6640625" style="2" hidden="1" customWidth="1"/>
    <col min="47" max="47" width="5.6640625" style="2" hidden="1" customWidth="1"/>
    <col min="48" max="16384" width="12.6640625" style="2" hidden="1"/>
  </cols>
  <sheetData>
    <row r="1" spans="1:40" ht="56.25" customHeight="1" x14ac:dyDescent="0.35">
      <c r="A1" s="16"/>
      <c r="B1" s="8"/>
      <c r="C1" s="11" t="str">
        <f>AAV!E1</f>
        <v>3M</v>
      </c>
      <c r="D1" s="11" t="str">
        <f>AAV!F1</f>
        <v>Amex</v>
      </c>
      <c r="E1" s="11" t="str">
        <f>AAV!G1</f>
        <v>Amgen</v>
      </c>
      <c r="F1" s="11" t="str">
        <f>AAV!H1</f>
        <v>Apple</v>
      </c>
      <c r="G1" s="11" t="str">
        <f>AAV!I1</f>
        <v>Carterpillar</v>
      </c>
      <c r="H1" s="11" t="str">
        <f>AAV!J1</f>
        <v>Chevron</v>
      </c>
      <c r="I1" s="11" t="str">
        <f>AAV!K1</f>
        <v>Cisco</v>
      </c>
      <c r="J1" s="11" t="str">
        <f>AAV!L1</f>
        <v>Dow</v>
      </c>
      <c r="K1" s="11" t="str">
        <f>AAV!M1</f>
        <v>Honey Well</v>
      </c>
      <c r="L1" s="11" t="str">
        <f>AAV!N1</f>
        <v>Intel</v>
      </c>
      <c r="M1" s="11" t="str">
        <f>AAV!O1</f>
        <v>IBM</v>
      </c>
      <c r="N1" s="11" t="str">
        <f>AAV!P1</f>
        <v>Johnson</v>
      </c>
      <c r="O1" s="11" t="str">
        <f>AAV!Q1</f>
        <v>JP Morgan</v>
      </c>
      <c r="P1" s="11" t="str">
        <f>AAV!R1</f>
        <v>McDonald's</v>
      </c>
      <c r="Q1" s="11" t="str">
        <f>AAV!S1</f>
        <v>Merck</v>
      </c>
      <c r="R1" s="11" t="str">
        <f>AAV!T1</f>
        <v>Microsoft</v>
      </c>
      <c r="S1" s="11" t="str">
        <f>AAV!U1</f>
        <v>Nike</v>
      </c>
      <c r="T1" s="11" t="str">
        <f>AAV!V1</f>
        <v>Salesforce</v>
      </c>
      <c r="U1" s="11" t="str">
        <f>AAV!W1</f>
        <v>Boeing</v>
      </c>
      <c r="V1" s="11" t="str">
        <f>AAV!X1</f>
        <v>Coca Cola</v>
      </c>
      <c r="W1" s="11" t="str">
        <f>AAV!Y1</f>
        <v>Goldman Sachs</v>
      </c>
      <c r="X1" s="11" t="str">
        <f>AAV!Z1</f>
        <v>Home Depot</v>
      </c>
      <c r="Y1" s="11" t="str">
        <f>AAV!AA1</f>
        <v>Procter and Gamble</v>
      </c>
      <c r="Z1" s="11" t="str">
        <f>AAV!AB1</f>
        <v>Travelers</v>
      </c>
      <c r="AA1" s="11" t="str">
        <f>AAV!AC1</f>
        <v>Disney</v>
      </c>
      <c r="AB1" s="11" t="str">
        <f>AAV!AD1</f>
        <v>United Health</v>
      </c>
      <c r="AC1" s="11" t="str">
        <f>AAV!AE1</f>
        <v>Verizon</v>
      </c>
      <c r="AD1" s="11" t="str">
        <f>AAV!AF1</f>
        <v>Visa</v>
      </c>
      <c r="AE1" s="11" t="str">
        <f>AAV!AG1</f>
        <v>Wallgreens</v>
      </c>
      <c r="AF1" s="11" t="str">
        <f>AAV!AH1</f>
        <v>Wallmart</v>
      </c>
      <c r="AG1" s="16"/>
      <c r="AH1" s="16"/>
      <c r="AI1" s="16"/>
      <c r="AJ1" s="16"/>
      <c r="AK1" s="16"/>
      <c r="AL1" s="16"/>
      <c r="AM1" s="16"/>
      <c r="AN1" s="16"/>
    </row>
    <row r="2" spans="1:40" ht="20" x14ac:dyDescent="0.35">
      <c r="A2" s="16"/>
      <c r="B2" s="8" t="s">
        <v>32</v>
      </c>
      <c r="C2" s="8" t="str">
        <f>AAV!E2</f>
        <v>AV</v>
      </c>
      <c r="D2" s="8" t="str">
        <f>AAV!F2</f>
        <v>AV</v>
      </c>
      <c r="E2" s="8" t="str">
        <f>AAV!G2</f>
        <v>AV</v>
      </c>
      <c r="F2" s="8" t="str">
        <f>AAV!H2</f>
        <v>AV</v>
      </c>
      <c r="G2" s="8" t="str">
        <f>AAV!I2</f>
        <v>AV</v>
      </c>
      <c r="H2" s="8" t="str">
        <f>AAV!J2</f>
        <v>AV</v>
      </c>
      <c r="I2" s="8" t="str">
        <f>AAV!K2</f>
        <v>AV</v>
      </c>
      <c r="J2" s="8" t="str">
        <f>AAV!L2</f>
        <v>AV</v>
      </c>
      <c r="K2" s="8" t="str">
        <f>AAV!M2</f>
        <v>AV</v>
      </c>
      <c r="L2" s="8" t="str">
        <f>AAV!N2</f>
        <v>AV</v>
      </c>
      <c r="M2" s="8" t="str">
        <f>AAV!O2</f>
        <v>AV</v>
      </c>
      <c r="N2" s="8" t="str">
        <f>AAV!P2</f>
        <v>AV</v>
      </c>
      <c r="O2" s="8" t="str">
        <f>AAV!Q2</f>
        <v>AV</v>
      </c>
      <c r="P2" s="8" t="str">
        <f>AAV!R2</f>
        <v>AV</v>
      </c>
      <c r="Q2" s="8" t="str">
        <f>AAV!S2</f>
        <v>AV</v>
      </c>
      <c r="R2" s="8" t="str">
        <f>AAV!T2</f>
        <v>AV</v>
      </c>
      <c r="S2" s="8" t="str">
        <f>AAV!U2</f>
        <v>AV</v>
      </c>
      <c r="T2" s="8" t="str">
        <f>AAV!V2</f>
        <v>AV</v>
      </c>
      <c r="U2" s="8" t="str">
        <f>AAV!W2</f>
        <v>AV</v>
      </c>
      <c r="V2" s="8" t="str">
        <f>AAV!X2</f>
        <v>AV</v>
      </c>
      <c r="W2" s="8" t="str">
        <f>AAV!Y2</f>
        <v>AV</v>
      </c>
      <c r="X2" s="8" t="str">
        <f>AAV!Z2</f>
        <v>AV</v>
      </c>
      <c r="Y2" s="8" t="str">
        <f>AAV!AA2</f>
        <v>AV</v>
      </c>
      <c r="Z2" s="8" t="str">
        <f>AAV!AB2</f>
        <v>AV</v>
      </c>
      <c r="AA2" s="8" t="str">
        <f>AAV!AC2</f>
        <v>AV</v>
      </c>
      <c r="AB2" s="8" t="str">
        <f>AAV!AD2</f>
        <v>AV</v>
      </c>
      <c r="AC2" s="8" t="str">
        <f>AAV!AE2</f>
        <v>AV</v>
      </c>
      <c r="AD2" s="8" t="str">
        <f>AAV!AF2</f>
        <v>AV</v>
      </c>
      <c r="AE2" s="8" t="str">
        <f>AAV!AG2</f>
        <v>AV</v>
      </c>
      <c r="AF2" s="8" t="str">
        <f>AAV!AH2</f>
        <v>AV</v>
      </c>
      <c r="AG2" s="16"/>
      <c r="AH2" s="16"/>
      <c r="AI2" s="28" t="s">
        <v>44</v>
      </c>
      <c r="AJ2" s="28" t="s">
        <v>45</v>
      </c>
      <c r="AK2" s="28" t="s">
        <v>51</v>
      </c>
      <c r="AL2" s="39" t="s">
        <v>70</v>
      </c>
      <c r="AM2" s="16"/>
      <c r="AN2" s="16"/>
    </row>
    <row r="3" spans="1:40" ht="13.5" customHeight="1" x14ac:dyDescent="0.2">
      <c r="A3" s="16"/>
      <c r="B3" s="16">
        <f>AAV!B3</f>
        <v>-55</v>
      </c>
      <c r="C3" s="16">
        <f>AAV!E3</f>
        <v>0.76558499999999996</v>
      </c>
      <c r="D3" s="16">
        <f>AAV!F3</f>
        <v>0.706009</v>
      </c>
      <c r="E3" s="16">
        <f>AAV!G3</f>
        <v>0.70545800000000003</v>
      </c>
      <c r="F3" s="16">
        <f>AAV!H3</f>
        <v>2.3965339999999999</v>
      </c>
      <c r="G3" s="16">
        <f>AAV!I3</f>
        <v>0.81376027959999997</v>
      </c>
      <c r="H3" s="16">
        <f>AAV!J3</f>
        <v>0.84098258569999995</v>
      </c>
      <c r="I3" s="16">
        <f>AAV!K3</f>
        <v>0.82351288359999997</v>
      </c>
      <c r="J3" s="16">
        <f>AAV!L3</f>
        <v>0.59152970220000001</v>
      </c>
      <c r="K3" s="16">
        <f>AAV!M3</f>
        <v>0.84028653350000004</v>
      </c>
      <c r="L3" s="16">
        <f>AAV!N3</f>
        <v>0.90810656869999995</v>
      </c>
      <c r="M3" s="16">
        <f>AAV!O3</f>
        <v>0.57421564079999998</v>
      </c>
      <c r="N3" s="16">
        <f>AAV!P3</f>
        <v>0.91207554660000001</v>
      </c>
      <c r="O3" s="16">
        <f>AAV!Q3</f>
        <v>0.78695775469999996</v>
      </c>
      <c r="P3" s="16">
        <f>AAV!R3</f>
        <v>1.1576227189999999</v>
      </c>
      <c r="Q3" s="16">
        <f>AAV!S3</f>
        <v>0.74821453130000004</v>
      </c>
      <c r="R3" s="16">
        <f>AAV!T3</f>
        <v>1.169775217</v>
      </c>
      <c r="S3" s="16">
        <f>AAV!U3</f>
        <v>0.88383453140000001</v>
      </c>
      <c r="T3" s="16">
        <f>AAV!V3</f>
        <v>0.5825030363</v>
      </c>
      <c r="U3" s="16">
        <f>AAV!W3</f>
        <v>0.88741615829999998</v>
      </c>
      <c r="V3" s="16">
        <f>AAV!X3</f>
        <v>0.89693659810000004</v>
      </c>
      <c r="W3" s="16">
        <f>AAV!Y3</f>
        <v>0.54477919990000001</v>
      </c>
      <c r="X3" s="16">
        <f>AAV!Z3</f>
        <v>1.4828624020000001</v>
      </c>
      <c r="Y3" s="16">
        <f>AAV!AA3</f>
        <v>0.86724625300000002</v>
      </c>
      <c r="Z3" s="16">
        <f>AAV!AB3</f>
        <v>0.75719749390000002</v>
      </c>
      <c r="AA3" s="16">
        <f>AAV!AC3</f>
        <v>0.57825958359999996</v>
      </c>
      <c r="AB3" s="16">
        <f>AAV!AD3</f>
        <v>0.85067479420000003</v>
      </c>
      <c r="AC3" s="16">
        <f>AAV!AE3</f>
        <v>0.68269118709999999</v>
      </c>
      <c r="AD3" s="16">
        <f>AAV!AF3</f>
        <v>1.213059941</v>
      </c>
      <c r="AE3" s="16">
        <f>AAV!AG3</f>
        <v>0.76626903899999999</v>
      </c>
      <c r="AF3" s="16">
        <f>AAV!AH3</f>
        <v>0.90787459309999996</v>
      </c>
      <c r="AG3" s="16">
        <f>B3</f>
        <v>-55</v>
      </c>
      <c r="AH3" s="16"/>
      <c r="AI3" s="16">
        <v>1</v>
      </c>
      <c r="AJ3" s="29">
        <f>AI171</f>
        <v>2.7666666666666657</v>
      </c>
      <c r="AK3" s="31">
        <f>AJ3/(SQRT(AI3)*$AL$113)</f>
        <v>0.14275695473803529</v>
      </c>
      <c r="AL3" s="40">
        <v>-2</v>
      </c>
      <c r="AM3" s="16"/>
      <c r="AN3" s="16"/>
    </row>
    <row r="4" spans="1:40" ht="13.5" customHeight="1" x14ac:dyDescent="0.2">
      <c r="A4" s="16"/>
      <c r="B4" s="16">
        <f>AAV!B4</f>
        <v>-54</v>
      </c>
      <c r="C4" s="16">
        <f>AAV!E4</f>
        <v>0.99425300000000005</v>
      </c>
      <c r="D4" s="16">
        <f>AAV!F4</f>
        <v>1.0274890000000001</v>
      </c>
      <c r="E4" s="16">
        <f>AAV!G4</f>
        <v>0.56343299999999996</v>
      </c>
      <c r="F4" s="16">
        <f>AAV!H4</f>
        <v>2.4524189999999999</v>
      </c>
      <c r="G4" s="16">
        <f>AAV!I4</f>
        <v>0.94176608039999998</v>
      </c>
      <c r="H4" s="16">
        <f>AAV!J4</f>
        <v>0.81623674629999998</v>
      </c>
      <c r="I4" s="16">
        <f>AAV!K4</f>
        <v>0.84024733500000004</v>
      </c>
      <c r="J4" s="16">
        <f>AAV!L4</f>
        <v>1.0854853680000001</v>
      </c>
      <c r="K4" s="16">
        <f>AAV!M4</f>
        <v>0.69926677780000002</v>
      </c>
      <c r="L4" s="16">
        <f>AAV!N4</f>
        <v>0.96047202480000005</v>
      </c>
      <c r="M4" s="16">
        <f>AAV!O4</f>
        <v>0.69054387009999996</v>
      </c>
      <c r="N4" s="16">
        <f>AAV!P4</f>
        <v>0.73098047759999996</v>
      </c>
      <c r="O4" s="16">
        <f>AAV!Q4</f>
        <v>1.1518512279999999</v>
      </c>
      <c r="P4" s="16">
        <f>AAV!R4</f>
        <v>0.81848773819999998</v>
      </c>
      <c r="Q4" s="16">
        <f>AAV!S4</f>
        <v>0.82332248100000005</v>
      </c>
      <c r="R4" s="16">
        <f>AAV!T4</f>
        <v>0.82160582550000005</v>
      </c>
      <c r="S4" s="16">
        <f>AAV!U4</f>
        <v>1.2983135029999999</v>
      </c>
      <c r="T4" s="16">
        <f>AAV!V4</f>
        <v>0.57956948350000004</v>
      </c>
      <c r="U4" s="16">
        <f>AAV!W4</f>
        <v>2.0589427950000001</v>
      </c>
      <c r="V4" s="16">
        <f>AAV!X4</f>
        <v>0.5635621515</v>
      </c>
      <c r="W4" s="16">
        <f>AAV!Y4</f>
        <v>0.94737953180000001</v>
      </c>
      <c r="X4" s="16">
        <f>AAV!Z4</f>
        <v>1.193733269</v>
      </c>
      <c r="Y4" s="16">
        <f>AAV!AA4</f>
        <v>1.1276971099999999</v>
      </c>
      <c r="Z4" s="16">
        <f>AAV!AB4</f>
        <v>0.95256462799999997</v>
      </c>
      <c r="AA4" s="16">
        <f>AAV!AC4</f>
        <v>0.72594463279999999</v>
      </c>
      <c r="AB4" s="16">
        <f>AAV!AD4</f>
        <v>0.99902516659999996</v>
      </c>
      <c r="AC4" s="16">
        <f>AAV!AE4</f>
        <v>0.67480145459999996</v>
      </c>
      <c r="AD4" s="16">
        <f>AAV!AF4</f>
        <v>0.7473223631</v>
      </c>
      <c r="AE4" s="16">
        <f>AAV!AG4</f>
        <v>0.74876908799999997</v>
      </c>
      <c r="AF4" s="16">
        <f>AAV!AH4</f>
        <v>0.72346856719999997</v>
      </c>
      <c r="AG4" s="16">
        <f t="shared" ref="AG4:AG67" si="0">B4</f>
        <v>-54</v>
      </c>
      <c r="AH4" s="16"/>
      <c r="AI4" s="16">
        <v>2</v>
      </c>
      <c r="AJ4" s="29">
        <f>AI172+AJ3</f>
        <v>-19.633333333333333</v>
      </c>
      <c r="AK4" s="31">
        <f t="shared" ref="AK4:AK7" si="1">AJ4/(SQRT(AI4)*$AL$113)</f>
        <v>-0.71634045705733285</v>
      </c>
      <c r="AL4" s="40" t="s">
        <v>71</v>
      </c>
      <c r="AM4" s="16"/>
      <c r="AN4" s="16"/>
    </row>
    <row r="5" spans="1:40" ht="13.5" customHeight="1" x14ac:dyDescent="0.2">
      <c r="A5" s="16"/>
      <c r="B5" s="16">
        <f>AAV!B5</f>
        <v>-53</v>
      </c>
      <c r="C5" s="16">
        <f>AAV!E5</f>
        <v>0.74002699999999999</v>
      </c>
      <c r="D5" s="16">
        <f>AAV!F5</f>
        <v>0.73111700000000002</v>
      </c>
      <c r="E5" s="16">
        <f>AAV!G5</f>
        <v>2.3008169999999999</v>
      </c>
      <c r="F5" s="16">
        <f>AAV!H5</f>
        <v>1.4993339999999999</v>
      </c>
      <c r="G5" s="16">
        <f>AAV!I5</f>
        <v>0.79539292380000004</v>
      </c>
      <c r="H5" s="16">
        <f>AAV!J5</f>
        <v>0.63849806480000004</v>
      </c>
      <c r="I5" s="16">
        <f>AAV!K5</f>
        <v>0.7301159196</v>
      </c>
      <c r="J5" s="16">
        <f>AAV!L5</f>
        <v>0.98634633140000005</v>
      </c>
      <c r="K5" s="16">
        <f>AAV!M5</f>
        <v>2.479586286</v>
      </c>
      <c r="L5" s="16">
        <f>AAV!N5</f>
        <v>1.0157531420000001</v>
      </c>
      <c r="M5" s="16">
        <f>AAV!O5</f>
        <v>0.5051150459</v>
      </c>
      <c r="N5" s="16">
        <f>AAV!P5</f>
        <v>0.52415725400000002</v>
      </c>
      <c r="O5" s="16">
        <f>AAV!Q5</f>
        <v>0.87838303829999997</v>
      </c>
      <c r="P5" s="16">
        <f>AAV!R5</f>
        <v>0.76484585589999998</v>
      </c>
      <c r="Q5" s="16">
        <f>AAV!S5</f>
        <v>1.1125691230000001</v>
      </c>
      <c r="R5" s="16">
        <f>AAV!T5</f>
        <v>0.74362634000000005</v>
      </c>
      <c r="S5" s="16">
        <f>AAV!U5</f>
        <v>0.69590464320000001</v>
      </c>
      <c r="T5" s="16">
        <f>AAV!V5</f>
        <v>2.755629704</v>
      </c>
      <c r="U5" s="16">
        <f>AAV!W5</f>
        <v>1.6400768590000001</v>
      </c>
      <c r="V5" s="16">
        <f>AAV!X5</f>
        <v>0.47651776289999997</v>
      </c>
      <c r="W5" s="16">
        <f>AAV!Y5</f>
        <v>0.80377046399999996</v>
      </c>
      <c r="X5" s="16">
        <f>AAV!Z5</f>
        <v>0.76903083240000003</v>
      </c>
      <c r="Y5" s="16">
        <f>AAV!AA5</f>
        <v>0.71704340089999996</v>
      </c>
      <c r="Z5" s="16">
        <f>AAV!AB5</f>
        <v>0.94876471520000005</v>
      </c>
      <c r="AA5" s="16">
        <f>AAV!AC5</f>
        <v>0.52388074210000002</v>
      </c>
      <c r="AB5" s="16">
        <f>AAV!AD5</f>
        <v>0.64250555229999995</v>
      </c>
      <c r="AC5" s="16">
        <f>AAV!AE5</f>
        <v>0.69859040859999999</v>
      </c>
      <c r="AD5" s="16">
        <f>AAV!AF5</f>
        <v>0.70713319509999994</v>
      </c>
      <c r="AE5" s="16">
        <f>AAV!AG5</f>
        <v>0.75744875879999995</v>
      </c>
      <c r="AF5" s="16">
        <f>AAV!AH5</f>
        <v>0.79316606690000002</v>
      </c>
      <c r="AG5" s="16">
        <f t="shared" si="0"/>
        <v>-53</v>
      </c>
      <c r="AH5" s="16"/>
      <c r="AI5" s="16">
        <v>3</v>
      </c>
      <c r="AJ5" s="29">
        <f t="shared" ref="AJ5:AJ7" si="2">AI173+AJ4</f>
        <v>26.733333333333327</v>
      </c>
      <c r="AK5" s="31">
        <f t="shared" si="1"/>
        <v>0.79640306662470017</v>
      </c>
      <c r="AL5" s="40" t="s">
        <v>72</v>
      </c>
      <c r="AM5" s="16"/>
      <c r="AN5" s="16"/>
    </row>
    <row r="6" spans="1:40" ht="13.5" customHeight="1" x14ac:dyDescent="0.2">
      <c r="A6" s="16"/>
      <c r="B6" s="16">
        <f>AAV!B6</f>
        <v>-52</v>
      </c>
      <c r="C6" s="16">
        <f>AAV!E6</f>
        <v>0.95562000000000002</v>
      </c>
      <c r="D6" s="16">
        <f>AAV!F6</f>
        <v>0.72860100000000005</v>
      </c>
      <c r="E6" s="16">
        <f>AAV!G6</f>
        <v>1.124844</v>
      </c>
      <c r="F6" s="16">
        <f>AAV!H6</f>
        <v>1.1556960000000001</v>
      </c>
      <c r="G6" s="16">
        <f>AAV!I6</f>
        <v>0.76723735930000003</v>
      </c>
      <c r="H6" s="16">
        <f>AAV!J6</f>
        <v>0.6992744501</v>
      </c>
      <c r="I6" s="16">
        <f>AAV!K6</f>
        <v>1.0241288230000001</v>
      </c>
      <c r="J6" s="16">
        <f>AAV!L6</f>
        <v>0.92526729249999995</v>
      </c>
      <c r="K6" s="16">
        <f>AAV!M6</f>
        <v>1.161498218</v>
      </c>
      <c r="L6" s="16">
        <f>AAV!N6</f>
        <v>0.75727312849999995</v>
      </c>
      <c r="M6" s="16">
        <f>AAV!O6</f>
        <v>0.57483242570000004</v>
      </c>
      <c r="N6" s="16">
        <f>AAV!P6</f>
        <v>1.0864835859999999</v>
      </c>
      <c r="O6" s="16">
        <f>AAV!Q6</f>
        <v>0.77564020519999999</v>
      </c>
      <c r="P6" s="16">
        <f>AAV!R6</f>
        <v>0.769629016</v>
      </c>
      <c r="Q6" s="16">
        <f>AAV!S6</f>
        <v>0.85179359379999997</v>
      </c>
      <c r="R6" s="16">
        <f>AAV!T6</f>
        <v>1.277929337</v>
      </c>
      <c r="S6" s="16">
        <f>AAV!U6</f>
        <v>0.71130234719999996</v>
      </c>
      <c r="T6" s="16">
        <f>AAV!V6</f>
        <v>6.4326782959999997</v>
      </c>
      <c r="U6" s="16">
        <f>AAV!W6</f>
        <v>0.84782049020000005</v>
      </c>
      <c r="V6" s="16">
        <f>AAV!X6</f>
        <v>0.61630559949999997</v>
      </c>
      <c r="W6" s="16">
        <f>AAV!Y6</f>
        <v>0.78399051909999995</v>
      </c>
      <c r="X6" s="16">
        <f>AAV!Z6</f>
        <v>1.0781749410000001</v>
      </c>
      <c r="Y6" s="16">
        <f>AAV!AA6</f>
        <v>0.72128550319999996</v>
      </c>
      <c r="Z6" s="16">
        <f>AAV!AB6</f>
        <v>0.83933380130000002</v>
      </c>
      <c r="AA6" s="16">
        <f>AAV!AC6</f>
        <v>0.80548121380000004</v>
      </c>
      <c r="AB6" s="16">
        <f>AAV!AD6</f>
        <v>1.0867174390000001</v>
      </c>
      <c r="AC6" s="16">
        <f>AAV!AE6</f>
        <v>0.93190142180000002</v>
      </c>
      <c r="AD6" s="16">
        <f>AAV!AF6</f>
        <v>0.85355889939999996</v>
      </c>
      <c r="AE6" s="16">
        <f>AAV!AG6</f>
        <v>1.058535711</v>
      </c>
      <c r="AF6" s="16">
        <f>AAV!AH6</f>
        <v>0.68699209380000004</v>
      </c>
      <c r="AG6" s="16">
        <f t="shared" si="0"/>
        <v>-52</v>
      </c>
      <c r="AH6" s="16"/>
      <c r="AI6" s="16">
        <v>4</v>
      </c>
      <c r="AJ6" s="29">
        <f t="shared" si="2"/>
        <v>58.366666666666667</v>
      </c>
      <c r="AK6" s="31">
        <f t="shared" si="1"/>
        <v>1.5058278779897585</v>
      </c>
      <c r="AL6" s="40" t="s">
        <v>73</v>
      </c>
      <c r="AM6" s="16"/>
      <c r="AN6" s="16"/>
    </row>
    <row r="7" spans="1:40" ht="13.5" customHeight="1" x14ac:dyDescent="0.2">
      <c r="A7" s="16"/>
      <c r="B7" s="16">
        <f>AAV!B7</f>
        <v>-51</v>
      </c>
      <c r="C7" s="16">
        <f>AAV!E7</f>
        <v>0.88787300000000002</v>
      </c>
      <c r="D7" s="16">
        <f>AAV!F7</f>
        <v>0.99054200000000003</v>
      </c>
      <c r="E7" s="16">
        <f>AAV!G7</f>
        <v>1.414031</v>
      </c>
      <c r="F7" s="16">
        <f>AAV!H7</f>
        <v>1.102741</v>
      </c>
      <c r="G7" s="16">
        <f>AAV!I7</f>
        <v>0.97031263170000004</v>
      </c>
      <c r="H7" s="16">
        <f>AAV!J7</f>
        <v>0.69475935330000005</v>
      </c>
      <c r="I7" s="16">
        <f>AAV!K7</f>
        <v>1.063479434</v>
      </c>
      <c r="J7" s="16">
        <f>AAV!L7</f>
        <v>0.8719466025</v>
      </c>
      <c r="K7" s="16">
        <f>AAV!M7</f>
        <v>1.4344030729999999</v>
      </c>
      <c r="L7" s="16">
        <f>AAV!N7</f>
        <v>0.64623536020000005</v>
      </c>
      <c r="M7" s="16">
        <f>AAV!O7</f>
        <v>0.58059434259999998</v>
      </c>
      <c r="N7" s="16">
        <f>AAV!P7</f>
        <v>0.75641789169999996</v>
      </c>
      <c r="O7" s="16">
        <f>AAV!Q7</f>
        <v>1.4263651939999999</v>
      </c>
      <c r="P7" s="16">
        <f>AAV!R7</f>
        <v>1.071888255</v>
      </c>
      <c r="Q7" s="16">
        <f>AAV!S7</f>
        <v>0.70198850339999996</v>
      </c>
      <c r="R7" s="16">
        <f>AAV!T7</f>
        <v>1.8588383449999999</v>
      </c>
      <c r="S7" s="16">
        <f>AAV!U7</f>
        <v>0.69750869979999996</v>
      </c>
      <c r="T7" s="16">
        <f>AAV!V7</f>
        <v>2.3204304539999998</v>
      </c>
      <c r="U7" s="16">
        <f>AAV!W7</f>
        <v>1.54736159</v>
      </c>
      <c r="V7" s="16">
        <f>AAV!X7</f>
        <v>0.66546139120000003</v>
      </c>
      <c r="W7" s="16">
        <f>AAV!Y7</f>
        <v>1.1293596130000001</v>
      </c>
      <c r="X7" s="16">
        <f>AAV!Z7</f>
        <v>0.9243367683</v>
      </c>
      <c r="Y7" s="16">
        <f>AAV!AA7</f>
        <v>0.93559342980000004</v>
      </c>
      <c r="Z7" s="16">
        <f>AAV!AB7</f>
        <v>1.0797921150000001</v>
      </c>
      <c r="AA7" s="16">
        <f>AAV!AC7</f>
        <v>1.303185992</v>
      </c>
      <c r="AB7" s="16">
        <f>AAV!AD7</f>
        <v>0.79345771119999997</v>
      </c>
      <c r="AC7" s="16">
        <f>AAV!AE7</f>
        <v>0.70404858989999997</v>
      </c>
      <c r="AD7" s="16">
        <f>AAV!AF7</f>
        <v>1.045783425</v>
      </c>
      <c r="AE7" s="16">
        <f>AAV!AG7</f>
        <v>0.82657877160000004</v>
      </c>
      <c r="AF7" s="16">
        <f>AAV!AH7</f>
        <v>4.3458075650000003</v>
      </c>
      <c r="AG7" s="16">
        <f t="shared" si="0"/>
        <v>-51</v>
      </c>
      <c r="AH7" s="16"/>
      <c r="AI7" s="16">
        <v>5</v>
      </c>
      <c r="AJ7" s="29">
        <f t="shared" si="2"/>
        <v>53.333333333333336</v>
      </c>
      <c r="AK7" s="31">
        <f t="shared" si="1"/>
        <v>1.2307055616582465</v>
      </c>
      <c r="AL7" s="40" t="s">
        <v>74</v>
      </c>
      <c r="AM7" s="16"/>
      <c r="AN7" s="16"/>
    </row>
    <row r="8" spans="1:40" ht="13.5" customHeight="1" x14ac:dyDescent="0.2">
      <c r="A8" s="16"/>
      <c r="B8" s="16">
        <f>AAV!B8</f>
        <v>-50</v>
      </c>
      <c r="C8" s="16">
        <f>AAV!E8</f>
        <v>1.162941</v>
      </c>
      <c r="D8" s="16">
        <f>AAV!F8</f>
        <v>1.0874779999999999</v>
      </c>
      <c r="E8" s="16">
        <f>AAV!G8</f>
        <v>4.6211779999999996</v>
      </c>
      <c r="F8" s="16">
        <f>AAV!H8</f>
        <v>1.330144</v>
      </c>
      <c r="G8" s="16">
        <f>AAV!I8</f>
        <v>1.1922142579999999</v>
      </c>
      <c r="H8" s="16">
        <f>AAV!J8</f>
        <v>0.68259626750000002</v>
      </c>
      <c r="I8" s="16">
        <f>AAV!K8</f>
        <v>0.78487073029999999</v>
      </c>
      <c r="J8" s="16">
        <f>AAV!L8</f>
        <v>0.88858576659999999</v>
      </c>
      <c r="K8" s="16">
        <f>AAV!M8</f>
        <v>4.3597906130000004</v>
      </c>
      <c r="L8" s="16">
        <f>AAV!N8</f>
        <v>0.93637429309999998</v>
      </c>
      <c r="M8" s="16">
        <f>AAV!O8</f>
        <v>0.52585146679999994</v>
      </c>
      <c r="N8" s="16">
        <f>AAV!P8</f>
        <v>0.73203151170000003</v>
      </c>
      <c r="O8" s="16">
        <f>AAV!Q8</f>
        <v>0.88532055590000003</v>
      </c>
      <c r="P8" s="16">
        <f>AAV!R8</f>
        <v>1.0671476150000001</v>
      </c>
      <c r="Q8" s="16">
        <f>AAV!S8</f>
        <v>0.66607332640000005</v>
      </c>
      <c r="R8" s="16">
        <f>AAV!T8</f>
        <v>0.84847888989999998</v>
      </c>
      <c r="S8" s="16">
        <f>AAV!U8</f>
        <v>0.59273003479999997</v>
      </c>
      <c r="T8" s="16">
        <f>AAV!V8</f>
        <v>2.854428376</v>
      </c>
      <c r="U8" s="16">
        <f>AAV!W8</f>
        <v>1.067455976</v>
      </c>
      <c r="V8" s="16">
        <f>AAV!X8</f>
        <v>0.99958003220000002</v>
      </c>
      <c r="W8" s="16">
        <f>AAV!Y8</f>
        <v>1.1308873820000001</v>
      </c>
      <c r="X8" s="16">
        <f>AAV!Z8</f>
        <v>0.83520841430000003</v>
      </c>
      <c r="Y8" s="16">
        <f>AAV!AA8</f>
        <v>0.63315132190000001</v>
      </c>
      <c r="Z8" s="16">
        <f>AAV!AB8</f>
        <v>1.2070161049999999</v>
      </c>
      <c r="AA8" s="16">
        <f>AAV!AC8</f>
        <v>1.0507447409999999</v>
      </c>
      <c r="AB8" s="16">
        <f>AAV!AD8</f>
        <v>0.98574104849999999</v>
      </c>
      <c r="AC8" s="16">
        <f>AAV!AE8</f>
        <v>0.7329765801</v>
      </c>
      <c r="AD8" s="16">
        <f>AAV!AF8</f>
        <v>0.89173016459999999</v>
      </c>
      <c r="AE8" s="16">
        <f>AAV!AG8</f>
        <v>0.82155358440000004</v>
      </c>
      <c r="AF8" s="16">
        <f>AAV!AH8</f>
        <v>2.3387328709999999</v>
      </c>
      <c r="AG8" s="16">
        <f t="shared" si="0"/>
        <v>-50</v>
      </c>
      <c r="AH8" s="16"/>
      <c r="AI8" s="16"/>
      <c r="AJ8" s="16"/>
      <c r="AK8" s="16"/>
      <c r="AL8" s="41"/>
      <c r="AM8" s="16"/>
      <c r="AN8" s="16"/>
    </row>
    <row r="9" spans="1:40" ht="13.5" customHeight="1" x14ac:dyDescent="0.2">
      <c r="A9" s="16"/>
      <c r="B9" s="16">
        <f>AAV!B9</f>
        <v>-49</v>
      </c>
      <c r="C9" s="16">
        <f>AAV!E9</f>
        <v>1.0999509999999999</v>
      </c>
      <c r="D9" s="16">
        <f>AAV!F9</f>
        <v>1.157667</v>
      </c>
      <c r="E9" s="16">
        <f>AAV!G9</f>
        <v>1.459193</v>
      </c>
      <c r="F9" s="16">
        <f>AAV!H9</f>
        <v>1.6000490000000001</v>
      </c>
      <c r="G9" s="16">
        <f>AAV!I9</f>
        <v>0.93040780010000002</v>
      </c>
      <c r="H9" s="16">
        <f>AAV!J9</f>
        <v>0.88151048170000001</v>
      </c>
      <c r="I9" s="16">
        <f>AAV!K9</f>
        <v>1.00860339</v>
      </c>
      <c r="J9" s="16">
        <f>AAV!L9</f>
        <v>0.92247078250000003</v>
      </c>
      <c r="K9" s="16">
        <f>AAV!M9</f>
        <v>1.5284947579999999</v>
      </c>
      <c r="L9" s="16">
        <f>AAV!N9</f>
        <v>1.220304547</v>
      </c>
      <c r="M9" s="16">
        <f>AAV!O9</f>
        <v>0.81896657799999995</v>
      </c>
      <c r="N9" s="16">
        <f>AAV!P9</f>
        <v>0.86322409820000001</v>
      </c>
      <c r="O9" s="16">
        <f>AAV!Q9</f>
        <v>0.91509846630000002</v>
      </c>
      <c r="P9" s="16">
        <f>AAV!R9</f>
        <v>0.96363018600000006</v>
      </c>
      <c r="Q9" s="16">
        <f>AAV!S9</f>
        <v>0.86103930009999996</v>
      </c>
      <c r="R9" s="16">
        <f>AAV!T9</f>
        <v>0.92854981130000003</v>
      </c>
      <c r="S9" s="16">
        <f>AAV!U9</f>
        <v>0.55912172989999998</v>
      </c>
      <c r="T9" s="16">
        <f>AAV!V9</f>
        <v>1.628179737</v>
      </c>
      <c r="U9" s="16">
        <f>AAV!W9</f>
        <v>0.85172240030000002</v>
      </c>
      <c r="V9" s="16">
        <f>AAV!X9</f>
        <v>1.126840018</v>
      </c>
      <c r="W9" s="16">
        <f>AAV!Y9</f>
        <v>0.93169504790000002</v>
      </c>
      <c r="X9" s="16">
        <f>AAV!Z9</f>
        <v>1.1060589380000001</v>
      </c>
      <c r="Y9" s="16">
        <f>AAV!AA9</f>
        <v>0.85060154080000006</v>
      </c>
      <c r="Z9" s="16">
        <f>AAV!AB9</f>
        <v>1.607301562</v>
      </c>
      <c r="AA9" s="16">
        <f>AAV!AC9</f>
        <v>1.107709619</v>
      </c>
      <c r="AB9" s="16">
        <f>AAV!AD9</f>
        <v>1.4841416080000001</v>
      </c>
      <c r="AC9" s="16">
        <f>AAV!AE9</f>
        <v>0.89851219250000003</v>
      </c>
      <c r="AD9" s="16">
        <f>AAV!AF9</f>
        <v>1.1315945199999999</v>
      </c>
      <c r="AE9" s="16">
        <f>AAV!AG9</f>
        <v>1.0807811279999999</v>
      </c>
      <c r="AF9" s="16">
        <f>AAV!AH9</f>
        <v>1.6517436249999999</v>
      </c>
      <c r="AG9" s="16">
        <f t="shared" si="0"/>
        <v>-49</v>
      </c>
      <c r="AH9" s="16"/>
      <c r="AI9" s="28" t="s">
        <v>44</v>
      </c>
      <c r="AJ9" s="28" t="s">
        <v>45</v>
      </c>
      <c r="AK9" s="42" t="s">
        <v>51</v>
      </c>
      <c r="AL9" s="39" t="s">
        <v>70</v>
      </c>
      <c r="AM9" s="16"/>
      <c r="AN9" s="16"/>
    </row>
    <row r="10" spans="1:40" ht="13.5" customHeight="1" x14ac:dyDescent="0.2">
      <c r="A10" s="16"/>
      <c r="B10" s="16">
        <f>AAV!B10</f>
        <v>-48</v>
      </c>
      <c r="C10" s="16">
        <f>AAV!E10</f>
        <v>1.1075600000000001</v>
      </c>
      <c r="D10" s="16">
        <f>AAV!F10</f>
        <v>0.77994200000000002</v>
      </c>
      <c r="E10" s="16">
        <f>AAV!G10</f>
        <v>1.0327999999999999</v>
      </c>
      <c r="F10" s="16">
        <f>AAV!H10</f>
        <v>1.0808899999999999</v>
      </c>
      <c r="G10" s="16">
        <f>AAV!I10</f>
        <v>0.86245957510000004</v>
      </c>
      <c r="H10" s="16">
        <f>AAV!J10</f>
        <v>0.84038535510000001</v>
      </c>
      <c r="I10" s="16">
        <f>AAV!K10</f>
        <v>1.105537902</v>
      </c>
      <c r="J10" s="16">
        <f>AAV!L10</f>
        <v>1.278518748</v>
      </c>
      <c r="K10" s="16">
        <f>AAV!M10</f>
        <v>1.3318716390000001</v>
      </c>
      <c r="L10" s="16">
        <f>AAV!N10</f>
        <v>0.80771342290000003</v>
      </c>
      <c r="M10" s="16">
        <f>AAV!O10</f>
        <v>0.53529712939999996</v>
      </c>
      <c r="N10" s="16">
        <f>AAV!P10</f>
        <v>0.85597308859999999</v>
      </c>
      <c r="O10" s="16">
        <f>AAV!Q10</f>
        <v>0.74665515390000003</v>
      </c>
      <c r="P10" s="16">
        <f>AAV!R10</f>
        <v>0.97227435510000004</v>
      </c>
      <c r="Q10" s="16">
        <f>AAV!S10</f>
        <v>0.73816109029999999</v>
      </c>
      <c r="R10" s="16">
        <f>AAV!T10</f>
        <v>0.83229018799999999</v>
      </c>
      <c r="S10" s="16">
        <f>AAV!U10</f>
        <v>0.78057875129999998</v>
      </c>
      <c r="T10" s="16">
        <f>AAV!V10</f>
        <v>1.3529000950000001</v>
      </c>
      <c r="U10" s="16">
        <f>AAV!W10</f>
        <v>0.99484934250000001</v>
      </c>
      <c r="V10" s="16">
        <f>AAV!X10</f>
        <v>0.76643989950000002</v>
      </c>
      <c r="W10" s="16">
        <f>AAV!Y10</f>
        <v>0.75204806440000005</v>
      </c>
      <c r="X10" s="16">
        <f>AAV!Z10</f>
        <v>0.87238366479999996</v>
      </c>
      <c r="Y10" s="16">
        <f>AAV!AA10</f>
        <v>0.8620230297</v>
      </c>
      <c r="Z10" s="16">
        <f>AAV!AB10</f>
        <v>0.67836381629999998</v>
      </c>
      <c r="AA10" s="16">
        <f>AAV!AC10</f>
        <v>0.79559359699999999</v>
      </c>
      <c r="AB10" s="16">
        <f>AAV!AD10</f>
        <v>0.85023415530000002</v>
      </c>
      <c r="AC10" s="16">
        <f>AAV!AE10</f>
        <v>0.82467735860000002</v>
      </c>
      <c r="AD10" s="16">
        <f>AAV!AF10</f>
        <v>0.68534513559999999</v>
      </c>
      <c r="AE10" s="16">
        <f>AAV!AG10</f>
        <v>1.461323833</v>
      </c>
      <c r="AF10" s="16">
        <f>AAV!AH10</f>
        <v>3.9115106289999999</v>
      </c>
      <c r="AG10" s="16">
        <f t="shared" si="0"/>
        <v>-48</v>
      </c>
      <c r="AH10" s="16"/>
      <c r="AI10" s="16">
        <v>1</v>
      </c>
      <c r="AJ10" s="29">
        <f>AI172</f>
        <v>-22.4</v>
      </c>
      <c r="AK10" s="31">
        <f t="shared" ref="AK10:AK11" si="3">AJ10/(SQRT(AI10)*$AL$113)</f>
        <v>-1.1558153443850572</v>
      </c>
      <c r="AL10" s="40">
        <v>-1</v>
      </c>
      <c r="AM10" s="16"/>
      <c r="AN10" s="16"/>
    </row>
    <row r="11" spans="1:40" ht="13.5" customHeight="1" x14ac:dyDescent="0.2">
      <c r="A11" s="16"/>
      <c r="B11" s="16">
        <f>AAV!B11</f>
        <v>-47</v>
      </c>
      <c r="C11" s="16">
        <f>AAV!E11</f>
        <v>1.5054080000000001</v>
      </c>
      <c r="D11" s="16">
        <f>AAV!F11</f>
        <v>0.87756500000000004</v>
      </c>
      <c r="E11" s="16">
        <f>AAV!G11</f>
        <v>1.03363</v>
      </c>
      <c r="F11" s="16">
        <f>AAV!H11</f>
        <v>1.418682</v>
      </c>
      <c r="G11" s="16">
        <f>AAV!I11</f>
        <v>1.455485709</v>
      </c>
      <c r="H11" s="16">
        <f>AAV!J11</f>
        <v>1.0108580739999999</v>
      </c>
      <c r="I11" s="16">
        <f>AAV!K11</f>
        <v>1.422865477</v>
      </c>
      <c r="J11" s="16">
        <f>AAV!L11</f>
        <v>1.7206537209999999</v>
      </c>
      <c r="K11" s="16">
        <f>AAV!M11</f>
        <v>1.377709434</v>
      </c>
      <c r="L11" s="16">
        <f>AAV!N11</f>
        <v>1.4025426000000001</v>
      </c>
      <c r="M11" s="16">
        <f>AAV!O11</f>
        <v>1.1182922850000001</v>
      </c>
      <c r="N11" s="16">
        <f>AAV!P11</f>
        <v>0.93366020900000002</v>
      </c>
      <c r="O11" s="16">
        <f>AAV!Q11</f>
        <v>0.93158826340000001</v>
      </c>
      <c r="P11" s="16">
        <f>AAV!R11</f>
        <v>1.3593083699999999</v>
      </c>
      <c r="Q11" s="16">
        <f>AAV!S11</f>
        <v>1.2565031719999999</v>
      </c>
      <c r="R11" s="16">
        <f>AAV!T11</f>
        <v>1.0997977889999999</v>
      </c>
      <c r="S11" s="16">
        <f>AAV!U11</f>
        <v>1.0762579379999999</v>
      </c>
      <c r="T11" s="16">
        <f>AAV!V11</f>
        <v>1.3183780190000001</v>
      </c>
      <c r="U11" s="16">
        <f>AAV!W11</f>
        <v>0.86679327269999995</v>
      </c>
      <c r="V11" s="16">
        <f>AAV!X11</f>
        <v>1.602993567</v>
      </c>
      <c r="W11" s="16">
        <f>AAV!Y11</f>
        <v>1.090463744</v>
      </c>
      <c r="X11" s="16">
        <f>AAV!Z11</f>
        <v>0.93341895679999998</v>
      </c>
      <c r="Y11" s="16">
        <f>AAV!AA11</f>
        <v>1.2742408190000001</v>
      </c>
      <c r="Z11" s="16">
        <f>AAV!AB11</f>
        <v>0.97314346730000001</v>
      </c>
      <c r="AA11" s="16">
        <f>AAV!AC11</f>
        <v>0.78068894420000001</v>
      </c>
      <c r="AB11" s="16">
        <f>AAV!AD11</f>
        <v>0.97304969050000001</v>
      </c>
      <c r="AC11" s="16">
        <f>AAV!AE11</f>
        <v>1.340276099</v>
      </c>
      <c r="AD11" s="16">
        <f>AAV!AF11</f>
        <v>1.196740675</v>
      </c>
      <c r="AE11" s="16">
        <f>AAV!AG11</f>
        <v>1.044343416</v>
      </c>
      <c r="AF11" s="16">
        <f>AAV!AH11</f>
        <v>1.886512848</v>
      </c>
      <c r="AG11" s="16">
        <f t="shared" si="0"/>
        <v>-47</v>
      </c>
      <c r="AH11" s="16"/>
      <c r="AI11" s="16">
        <v>2</v>
      </c>
      <c r="AJ11" s="29">
        <f>AI173+AJ10</f>
        <v>23.966666666666661</v>
      </c>
      <c r="AK11" s="31">
        <f t="shared" si="3"/>
        <v>0.87444616065232983</v>
      </c>
      <c r="AL11" s="40" t="s">
        <v>75</v>
      </c>
      <c r="AM11" s="16"/>
      <c r="AN11" s="16"/>
    </row>
    <row r="12" spans="1:40" ht="13.5" customHeight="1" x14ac:dyDescent="0.2">
      <c r="A12" s="16"/>
      <c r="B12" s="16">
        <f>AAV!B12</f>
        <v>-46</v>
      </c>
      <c r="C12" s="16">
        <f>AAV!E12</f>
        <v>1.328902</v>
      </c>
      <c r="D12" s="16">
        <f>AAV!F12</f>
        <v>1.67428</v>
      </c>
      <c r="E12" s="16">
        <f>AAV!G12</f>
        <v>1.12941</v>
      </c>
      <c r="F12" s="16">
        <f>AAV!H12</f>
        <v>1.826173</v>
      </c>
      <c r="G12" s="16">
        <f>AAV!I12</f>
        <v>1.4437428880000001</v>
      </c>
      <c r="H12" s="16">
        <f>AAV!J12</f>
        <v>1.5112810780000001</v>
      </c>
      <c r="I12" s="16">
        <f>AAV!K12</f>
        <v>1.860557311</v>
      </c>
      <c r="J12" s="16">
        <f>AAV!L12</f>
        <v>1.584291238</v>
      </c>
      <c r="K12" s="16">
        <f>AAV!M12</f>
        <v>1.181979576</v>
      </c>
      <c r="L12" s="16">
        <f>AAV!N12</f>
        <v>1.254182364</v>
      </c>
      <c r="M12" s="16">
        <f>AAV!O12</f>
        <v>0.96974824449999997</v>
      </c>
      <c r="N12" s="16">
        <f>AAV!P12</f>
        <v>1.176638356</v>
      </c>
      <c r="O12" s="16">
        <f>AAV!Q12</f>
        <v>1.4982746870000001</v>
      </c>
      <c r="P12" s="16">
        <f>AAV!R12</f>
        <v>1.0386406589999999</v>
      </c>
      <c r="Q12" s="16">
        <f>AAV!S12</f>
        <v>1.409839627</v>
      </c>
      <c r="R12" s="16">
        <f>AAV!T12</f>
        <v>1.8845929219999999</v>
      </c>
      <c r="S12" s="16">
        <f>AAV!U12</f>
        <v>1.1539377689999999</v>
      </c>
      <c r="T12" s="16">
        <f>AAV!V12</f>
        <v>1.4238164900000001</v>
      </c>
      <c r="U12" s="16">
        <f>AAV!W12</f>
        <v>1.4557874099999999</v>
      </c>
      <c r="V12" s="16">
        <f>AAV!X12</f>
        <v>1.3568615340000001</v>
      </c>
      <c r="W12" s="16">
        <f>AAV!Y12</f>
        <v>1.0807505589999999</v>
      </c>
      <c r="X12" s="16">
        <f>AAV!Z12</f>
        <v>1.449465132</v>
      </c>
      <c r="Y12" s="16">
        <f>AAV!AA12</f>
        <v>1.1060270400000001</v>
      </c>
      <c r="Z12" s="16">
        <f>AAV!AB12</f>
        <v>0.9088512929</v>
      </c>
      <c r="AA12" s="16">
        <f>AAV!AC12</f>
        <v>1.1517290600000001</v>
      </c>
      <c r="AB12" s="16">
        <f>AAV!AD12</f>
        <v>1.3238081820000001</v>
      </c>
      <c r="AC12" s="16">
        <f>AAV!AE12</f>
        <v>1.4276236659999999</v>
      </c>
      <c r="AD12" s="16">
        <f>AAV!AF12</f>
        <v>1.372226022</v>
      </c>
      <c r="AE12" s="16">
        <f>AAV!AG12</f>
        <v>1.126781641</v>
      </c>
      <c r="AF12" s="16">
        <f>AAV!AH12</f>
        <v>1.7532026279999999</v>
      </c>
      <c r="AG12" s="16">
        <f t="shared" si="0"/>
        <v>-46</v>
      </c>
      <c r="AH12" s="16"/>
      <c r="AI12" s="16">
        <v>3</v>
      </c>
      <c r="AJ12" s="29">
        <f t="shared" ref="AJ12:AJ13" si="4">AI174+AJ11</f>
        <v>55.6</v>
      </c>
      <c r="AK12" s="31">
        <f t="shared" ref="AK12:AK13" si="5">AJ12/(SQRT(AI12)*$AL$113)</f>
        <v>1.6563594951745639</v>
      </c>
      <c r="AL12" s="40" t="s">
        <v>76</v>
      </c>
      <c r="AM12" s="16"/>
      <c r="AN12" s="16"/>
    </row>
    <row r="13" spans="1:40" ht="13.5" customHeight="1" x14ac:dyDescent="0.2">
      <c r="A13" s="16"/>
      <c r="B13" s="16">
        <f>AAV!B13</f>
        <v>-45</v>
      </c>
      <c r="C13" s="16">
        <f>AAV!E13</f>
        <v>1.2471000000000001</v>
      </c>
      <c r="D13" s="16">
        <f>AAV!F13</f>
        <v>1.2989949999999999</v>
      </c>
      <c r="E13" s="16">
        <f>AAV!G13</f>
        <v>1.047593</v>
      </c>
      <c r="F13" s="16">
        <f>AAV!H13</f>
        <v>2.3579159999999999</v>
      </c>
      <c r="G13" s="16">
        <f>AAV!I13</f>
        <v>1.653369205</v>
      </c>
      <c r="H13" s="16">
        <f>AAV!J13</f>
        <v>0.98230140990000003</v>
      </c>
      <c r="I13" s="16">
        <f>AAV!K13</f>
        <v>1.651207367</v>
      </c>
      <c r="J13" s="16">
        <f>AAV!L13</f>
        <v>1.254433058</v>
      </c>
      <c r="K13" s="16">
        <f>AAV!M13</f>
        <v>1.114684402</v>
      </c>
      <c r="L13" s="16">
        <f>AAV!N13</f>
        <v>1.1463211790000001</v>
      </c>
      <c r="M13" s="16">
        <f>AAV!O13</f>
        <v>1.020890495</v>
      </c>
      <c r="N13" s="16">
        <f>AAV!P13</f>
        <v>0.97683156879999999</v>
      </c>
      <c r="O13" s="16">
        <f>AAV!Q13</f>
        <v>1.6941874800000001</v>
      </c>
      <c r="P13" s="16">
        <f>AAV!R13</f>
        <v>1.2718850669999999</v>
      </c>
      <c r="Q13" s="16">
        <f>AAV!S13</f>
        <v>1.0163733559999999</v>
      </c>
      <c r="R13" s="16">
        <f>AAV!T13</f>
        <v>1.925375439</v>
      </c>
      <c r="S13" s="16">
        <f>AAV!U13</f>
        <v>0.81930088010000002</v>
      </c>
      <c r="T13" s="16">
        <f>AAV!V13</f>
        <v>1.4618227070000001</v>
      </c>
      <c r="U13" s="16">
        <f>AAV!W13</f>
        <v>0.98803369910000005</v>
      </c>
      <c r="V13" s="16">
        <f>AAV!X13</f>
        <v>1.279560888</v>
      </c>
      <c r="W13" s="16">
        <f>AAV!Y13</f>
        <v>1.122165793</v>
      </c>
      <c r="X13" s="16">
        <f>AAV!Z13</f>
        <v>1.4153504159999999</v>
      </c>
      <c r="Y13" s="16">
        <f>AAV!AA13</f>
        <v>1.1303309100000001</v>
      </c>
      <c r="Z13" s="16">
        <f>AAV!AB13</f>
        <v>1.0216086170000001</v>
      </c>
      <c r="AA13" s="16">
        <f>AAV!AC13</f>
        <v>1.0725060799999999</v>
      </c>
      <c r="AB13" s="16">
        <f>AAV!AD13</f>
        <v>0.99174419820000004</v>
      </c>
      <c r="AC13" s="16">
        <f>AAV!AE13</f>
        <v>1.3735029780000001</v>
      </c>
      <c r="AD13" s="16">
        <f>AAV!AF13</f>
        <v>1.6067999340000001</v>
      </c>
      <c r="AE13" s="16">
        <f>AAV!AG13</f>
        <v>0.9520613081</v>
      </c>
      <c r="AF13" s="16">
        <f>AAV!AH13</f>
        <v>1.2408095800000001</v>
      </c>
      <c r="AG13" s="16">
        <f t="shared" si="0"/>
        <v>-45</v>
      </c>
      <c r="AH13" s="16"/>
      <c r="AI13" s="16">
        <v>4</v>
      </c>
      <c r="AJ13" s="29">
        <f t="shared" si="4"/>
        <v>50.56666666666667</v>
      </c>
      <c r="AK13" s="31">
        <f t="shared" si="5"/>
        <v>1.3045921707084316</v>
      </c>
      <c r="AL13" s="40" t="s">
        <v>77</v>
      </c>
      <c r="AM13" s="16"/>
      <c r="AN13" s="16"/>
    </row>
    <row r="14" spans="1:40" s="16" customFormat="1" ht="13.5" customHeight="1" x14ac:dyDescent="0.2">
      <c r="B14" s="16">
        <f>AAV!B14</f>
        <v>-44</v>
      </c>
      <c r="C14" s="16">
        <f>AAV!E14</f>
        <v>1.093224</v>
      </c>
      <c r="D14" s="16">
        <f>AAV!F14</f>
        <v>1.1207670000000001</v>
      </c>
      <c r="E14" s="16">
        <f>AAV!G14</f>
        <v>1.209014</v>
      </c>
      <c r="F14" s="16">
        <f>AAV!H14</f>
        <v>1.6402019999999999</v>
      </c>
      <c r="G14" s="16">
        <f>AAV!I14</f>
        <v>1.539201695</v>
      </c>
      <c r="H14" s="16">
        <f>AAV!J14</f>
        <v>1.3957047229999999</v>
      </c>
      <c r="I14" s="16">
        <f>AAV!K14</f>
        <v>1.3781659230000001</v>
      </c>
      <c r="J14" s="16">
        <f>AAV!L14</f>
        <v>1.0081863820000001</v>
      </c>
      <c r="K14" s="16">
        <f>AAV!M14</f>
        <v>0.93708212820000003</v>
      </c>
      <c r="L14" s="16">
        <f>AAV!N14</f>
        <v>1.0519636459999999</v>
      </c>
      <c r="M14" s="16">
        <f>AAV!O14</f>
        <v>0.88383636160000001</v>
      </c>
      <c r="N14" s="16">
        <f>AAV!P14</f>
        <v>1.1880392340000001</v>
      </c>
      <c r="O14" s="16">
        <f>AAV!Q14</f>
        <v>1.4228095549999999</v>
      </c>
      <c r="P14" s="16">
        <f>AAV!R14</f>
        <v>1.364596454</v>
      </c>
      <c r="Q14" s="16">
        <f>AAV!S14</f>
        <v>0.9876501821</v>
      </c>
      <c r="R14" s="16">
        <f>AAV!T14</f>
        <v>1.7078822330000001</v>
      </c>
      <c r="S14" s="16">
        <f>AAV!U14</f>
        <v>0.84191652090000002</v>
      </c>
      <c r="T14" s="16">
        <f>AAV!V14</f>
        <v>1.5488041829999999</v>
      </c>
      <c r="U14" s="16">
        <f>AAV!W14</f>
        <v>1.1846955180000001</v>
      </c>
      <c r="V14" s="16">
        <f>AAV!X14</f>
        <v>1.0821560889999999</v>
      </c>
      <c r="W14" s="16">
        <f>AAV!Y14</f>
        <v>1.3992309169999999</v>
      </c>
      <c r="X14" s="16">
        <f>AAV!Z14</f>
        <v>1.4120476799999999</v>
      </c>
      <c r="Y14" s="16">
        <f>AAV!AA14</f>
        <v>1.0406387269999999</v>
      </c>
      <c r="Z14" s="16">
        <f>AAV!AB14</f>
        <v>1.179773255</v>
      </c>
      <c r="AA14" s="16">
        <f>AAV!AC14</f>
        <v>1.645458673</v>
      </c>
      <c r="AB14" s="16">
        <f>AAV!AD14</f>
        <v>0.88692854050000003</v>
      </c>
      <c r="AC14" s="16">
        <f>AAV!AE14</f>
        <v>1.140138876</v>
      </c>
      <c r="AD14" s="16">
        <f>AAV!AF14</f>
        <v>1.721244816</v>
      </c>
      <c r="AE14" s="16">
        <f>AAV!AG14</f>
        <v>1.1244999019999999</v>
      </c>
      <c r="AF14" s="16">
        <f>AAV!AH14</f>
        <v>1.240249825</v>
      </c>
      <c r="AG14" s="16">
        <f t="shared" si="0"/>
        <v>-44</v>
      </c>
      <c r="AL14" s="40"/>
    </row>
    <row r="15" spans="1:40" s="16" customFormat="1" ht="13.5" customHeight="1" x14ac:dyDescent="0.2">
      <c r="B15" s="16">
        <f>AAV!B15</f>
        <v>-43</v>
      </c>
      <c r="C15" s="16">
        <f>AAV!E15</f>
        <v>1.0389660000000001</v>
      </c>
      <c r="D15" s="16">
        <f>AAV!F15</f>
        <v>0.61402800000000002</v>
      </c>
      <c r="E15" s="16">
        <f>AAV!G15</f>
        <v>0.80795899999999998</v>
      </c>
      <c r="F15" s="16">
        <f>AAV!H15</f>
        <v>1.254365</v>
      </c>
      <c r="G15" s="16">
        <f>AAV!I15</f>
        <v>1.722887501</v>
      </c>
      <c r="H15" s="16">
        <f>AAV!J15</f>
        <v>0.8658461153</v>
      </c>
      <c r="I15" s="16">
        <f>AAV!K15</f>
        <v>1.105856613</v>
      </c>
      <c r="J15" s="16">
        <f>AAV!L15</f>
        <v>0.9816972571</v>
      </c>
      <c r="K15" s="16">
        <f>AAV!M15</f>
        <v>0.94076473859999998</v>
      </c>
      <c r="L15" s="16">
        <f>AAV!N15</f>
        <v>0.88484055979999998</v>
      </c>
      <c r="M15" s="16">
        <f>AAV!O15</f>
        <v>0.63963062420000005</v>
      </c>
      <c r="N15" s="16">
        <f>AAV!P15</f>
        <v>0.94435261930000003</v>
      </c>
      <c r="O15" s="16">
        <f>AAV!Q15</f>
        <v>0.86455240840000003</v>
      </c>
      <c r="P15" s="16">
        <f>AAV!R15</f>
        <v>1.0673814740000001</v>
      </c>
      <c r="Q15" s="16">
        <f>AAV!S15</f>
        <v>0.96232363590000003</v>
      </c>
      <c r="R15" s="16">
        <f>AAV!T15</f>
        <v>1.47407318</v>
      </c>
      <c r="S15" s="16">
        <f>AAV!U15</f>
        <v>0.95275844970000001</v>
      </c>
      <c r="T15" s="16">
        <f>AAV!V15</f>
        <v>1.0158080780000001</v>
      </c>
      <c r="U15" s="16">
        <f>AAV!W15</f>
        <v>1.1495421939999999</v>
      </c>
      <c r="V15" s="16">
        <f>AAV!X15</f>
        <v>0.92847948410000003</v>
      </c>
      <c r="W15" s="16">
        <f>AAV!Y15</f>
        <v>1.431845346</v>
      </c>
      <c r="X15" s="16">
        <f>AAV!Z15</f>
        <v>1.280965763</v>
      </c>
      <c r="Y15" s="16">
        <f>AAV!AA15</f>
        <v>0.91226186710000001</v>
      </c>
      <c r="Z15" s="16">
        <f>AAV!AB15</f>
        <v>0.66974844249999999</v>
      </c>
      <c r="AA15" s="16">
        <f>AAV!AC15</f>
        <v>0.84781661379999995</v>
      </c>
      <c r="AB15" s="16">
        <f>AAV!AD15</f>
        <v>0.75058344200000005</v>
      </c>
      <c r="AC15" s="16">
        <f>AAV!AE15</f>
        <v>0.9812750603</v>
      </c>
      <c r="AD15" s="16">
        <f>AAV!AF15</f>
        <v>0.91390731839999995</v>
      </c>
      <c r="AE15" s="16">
        <f>AAV!AG15</f>
        <v>1.293978485</v>
      </c>
      <c r="AF15" s="16">
        <f>AAV!AH15</f>
        <v>1.229381174</v>
      </c>
      <c r="AG15" s="16">
        <f t="shared" si="0"/>
        <v>-43</v>
      </c>
      <c r="AI15" s="28" t="s">
        <v>44</v>
      </c>
      <c r="AJ15" s="28" t="s">
        <v>45</v>
      </c>
      <c r="AK15" s="28" t="s">
        <v>51</v>
      </c>
      <c r="AL15" s="39" t="s">
        <v>70</v>
      </c>
    </row>
    <row r="16" spans="1:40" s="16" customFormat="1" ht="13.5" customHeight="1" x14ac:dyDescent="0.2">
      <c r="B16" s="16">
        <f>AAV!B16</f>
        <v>-42</v>
      </c>
      <c r="C16" s="16">
        <f>AAV!E16</f>
        <v>0.78419399999999995</v>
      </c>
      <c r="D16" s="16">
        <f>AAV!F16</f>
        <v>0.81607700000000005</v>
      </c>
      <c r="E16" s="16">
        <f>AAV!G16</f>
        <v>0.76551199999999997</v>
      </c>
      <c r="F16" s="16">
        <f>AAV!H16</f>
        <v>1.292178</v>
      </c>
      <c r="G16" s="16">
        <f>AAV!I16</f>
        <v>1.4140594769999999</v>
      </c>
      <c r="H16" s="16">
        <f>AAV!J16</f>
        <v>1.1064626040000001</v>
      </c>
      <c r="I16" s="16">
        <f>AAV!K16</f>
        <v>1.189068563</v>
      </c>
      <c r="J16" s="16">
        <f>AAV!L16</f>
        <v>0.99182818819999996</v>
      </c>
      <c r="K16" s="16">
        <f>AAV!M16</f>
        <v>0.9432518661</v>
      </c>
      <c r="L16" s="16">
        <f>AAV!N16</f>
        <v>0.86398477399999996</v>
      </c>
      <c r="M16" s="16">
        <f>AAV!O16</f>
        <v>0.67493578759999995</v>
      </c>
      <c r="N16" s="16">
        <f>AAV!P16</f>
        <v>0.84004043120000005</v>
      </c>
      <c r="O16" s="16">
        <f>AAV!Q16</f>
        <v>1.0247183230000001</v>
      </c>
      <c r="P16" s="16">
        <f>AAV!R16</f>
        <v>1.1047212820000001</v>
      </c>
      <c r="Q16" s="16">
        <f>AAV!S16</f>
        <v>0.75005816479999998</v>
      </c>
      <c r="R16" s="16">
        <f>AAV!T16</f>
        <v>1.144352378</v>
      </c>
      <c r="S16" s="16">
        <f>AAV!U16</f>
        <v>0.799497342</v>
      </c>
      <c r="T16" s="16">
        <f>AAV!V16</f>
        <v>0.60458532750000005</v>
      </c>
      <c r="U16" s="16">
        <f>AAV!W16</f>
        <v>0.76103689910000005</v>
      </c>
      <c r="V16" s="16">
        <f>AAV!X16</f>
        <v>0.93987707279999999</v>
      </c>
      <c r="W16" s="16">
        <f>AAV!Y16</f>
        <v>0.76779157919999996</v>
      </c>
      <c r="X16" s="16">
        <f>AAV!Z16</f>
        <v>0.85033542689999997</v>
      </c>
      <c r="Y16" s="16">
        <f>AAV!AA16</f>
        <v>0.79672270789999999</v>
      </c>
      <c r="Z16" s="16">
        <f>AAV!AB16</f>
        <v>0.66459166780000001</v>
      </c>
      <c r="AA16" s="16">
        <f>AAV!AC16</f>
        <v>0.93950666819999995</v>
      </c>
      <c r="AB16" s="16">
        <f>AAV!AD16</f>
        <v>0.82781968429999997</v>
      </c>
      <c r="AC16" s="16">
        <f>AAV!AE16</f>
        <v>0.97602737890000002</v>
      </c>
      <c r="AD16" s="16">
        <f>AAV!AF16</f>
        <v>0.87876436309999995</v>
      </c>
      <c r="AE16" s="16">
        <f>AAV!AG16</f>
        <v>1.074335963</v>
      </c>
      <c r="AF16" s="16">
        <f>AAV!AH16</f>
        <v>1.2308479269999999</v>
      </c>
      <c r="AG16" s="16">
        <f t="shared" si="0"/>
        <v>-42</v>
      </c>
      <c r="AI16" s="16">
        <v>1</v>
      </c>
      <c r="AJ16" s="29">
        <f>AI173</f>
        <v>46.36666666666666</v>
      </c>
      <c r="AK16" s="31">
        <f t="shared" ref="AK16:AK18" si="6">AJ16/(SQRT(AI16)*$AL$113)</f>
        <v>2.3924689643446642</v>
      </c>
      <c r="AL16" s="40">
        <v>0</v>
      </c>
    </row>
    <row r="17" spans="1:40" ht="13.5" customHeight="1" x14ac:dyDescent="0.2">
      <c r="A17" s="16"/>
      <c r="B17" s="16">
        <f>AAV!B17</f>
        <v>-41</v>
      </c>
      <c r="C17" s="16">
        <f>AAV!E17</f>
        <v>0.64842599999999995</v>
      </c>
      <c r="D17" s="16">
        <f>AAV!F17</f>
        <v>0.64630900000000002</v>
      </c>
      <c r="E17" s="16">
        <f>AAV!G17</f>
        <v>0.683697</v>
      </c>
      <c r="F17" s="16">
        <f>AAV!H17</f>
        <v>1.2821530000000001</v>
      </c>
      <c r="G17" s="16">
        <f>AAV!I17</f>
        <v>1.043404606</v>
      </c>
      <c r="H17" s="16">
        <f>AAV!J17</f>
        <v>1.28267365</v>
      </c>
      <c r="I17" s="16">
        <f>AAV!K17</f>
        <v>1.0348849600000001</v>
      </c>
      <c r="J17" s="16">
        <f>AAV!L17</f>
        <v>1.466247144</v>
      </c>
      <c r="K17" s="16">
        <f>AAV!M17</f>
        <v>0.70928062359999999</v>
      </c>
      <c r="L17" s="16">
        <f>AAV!N17</f>
        <v>0.77624556369999997</v>
      </c>
      <c r="M17" s="16">
        <f>AAV!O17</f>
        <v>0.6018725707</v>
      </c>
      <c r="N17" s="16">
        <f>AAV!P17</f>
        <v>0.53381884499999999</v>
      </c>
      <c r="O17" s="16">
        <f>AAV!Q17</f>
        <v>0.88709740979999996</v>
      </c>
      <c r="P17" s="16">
        <f>AAV!R17</f>
        <v>1.2013484889999999</v>
      </c>
      <c r="Q17" s="16">
        <f>AAV!S17</f>
        <v>0.7786887079</v>
      </c>
      <c r="R17" s="16">
        <f>AAV!T17</f>
        <v>1.084928618</v>
      </c>
      <c r="S17" s="16">
        <f>AAV!U17</f>
        <v>1.3605783149999999</v>
      </c>
      <c r="T17" s="16">
        <f>AAV!V17</f>
        <v>0.55478083069999995</v>
      </c>
      <c r="U17" s="16">
        <f>AAV!W17</f>
        <v>0.77097888839999995</v>
      </c>
      <c r="V17" s="16">
        <f>AAV!X17</f>
        <v>1.1123250309999999</v>
      </c>
      <c r="W17" s="16">
        <f>AAV!Y17</f>
        <v>0.72684033380000002</v>
      </c>
      <c r="X17" s="16">
        <f>AAV!Z17</f>
        <v>1.0047019189999999</v>
      </c>
      <c r="Y17" s="16">
        <f>AAV!AA17</f>
        <v>0.66837365810000005</v>
      </c>
      <c r="Z17" s="16">
        <f>AAV!AB17</f>
        <v>0.7274822178</v>
      </c>
      <c r="AA17" s="16">
        <f>AAV!AC17</f>
        <v>0.68319475389999995</v>
      </c>
      <c r="AB17" s="16">
        <f>AAV!AD17</f>
        <v>1.0549654559999999</v>
      </c>
      <c r="AC17" s="16">
        <f>AAV!AE17</f>
        <v>0.8595826808</v>
      </c>
      <c r="AD17" s="16">
        <f>AAV!AF17</f>
        <v>0.90258646190000003</v>
      </c>
      <c r="AE17" s="16">
        <f>AAV!AG17</f>
        <v>1.311425622</v>
      </c>
      <c r="AF17" s="16">
        <f>AAV!AH17</f>
        <v>1.0545042229999999</v>
      </c>
      <c r="AG17" s="16">
        <f t="shared" si="0"/>
        <v>-41</v>
      </c>
      <c r="AH17" s="16"/>
      <c r="AI17" s="16">
        <v>2</v>
      </c>
      <c r="AJ17" s="29">
        <f>AI174+AJ16</f>
        <v>78</v>
      </c>
      <c r="AK17" s="31">
        <f t="shared" si="6"/>
        <v>2.8459026647099472</v>
      </c>
      <c r="AL17" s="40" t="s">
        <v>78</v>
      </c>
      <c r="AM17" s="16"/>
      <c r="AN17" s="16"/>
    </row>
    <row r="18" spans="1:40" ht="13.5" customHeight="1" x14ac:dyDescent="0.2">
      <c r="A18" s="16"/>
      <c r="B18" s="16">
        <f>AAV!B18</f>
        <v>-40</v>
      </c>
      <c r="C18" s="16">
        <f>AAV!E18</f>
        <v>0.86436500000000005</v>
      </c>
      <c r="D18" s="16">
        <f>AAV!F18</f>
        <v>0.89829899999999996</v>
      </c>
      <c r="E18" s="16">
        <f>AAV!G18</f>
        <v>0.75113600000000003</v>
      </c>
      <c r="F18" s="16">
        <f>AAV!H18</f>
        <v>0.99355099999999996</v>
      </c>
      <c r="G18" s="16">
        <f>AAV!I18</f>
        <v>0.82818682340000005</v>
      </c>
      <c r="H18" s="16">
        <f>AAV!J18</f>
        <v>0.76431691509999999</v>
      </c>
      <c r="I18" s="16">
        <f>AAV!K18</f>
        <v>0.94082310729999996</v>
      </c>
      <c r="J18" s="16">
        <f>AAV!L18</f>
        <v>1.2479747539999999</v>
      </c>
      <c r="K18" s="16">
        <f>AAV!M18</f>
        <v>0.71508481440000005</v>
      </c>
      <c r="L18" s="16">
        <f>AAV!N18</f>
        <v>0.72011605270000001</v>
      </c>
      <c r="M18" s="16">
        <f>AAV!O18</f>
        <v>0.61778344770000004</v>
      </c>
      <c r="N18" s="16">
        <f>AAV!P18</f>
        <v>0.59366375510000002</v>
      </c>
      <c r="O18" s="16">
        <f>AAV!Q18</f>
        <v>1.2238714129999999</v>
      </c>
      <c r="P18" s="16">
        <f>AAV!R18</f>
        <v>0.84513012890000005</v>
      </c>
      <c r="Q18" s="16">
        <f>AAV!S18</f>
        <v>0.93122892150000003</v>
      </c>
      <c r="R18" s="16">
        <f>AAV!T18</f>
        <v>0.98023419290000002</v>
      </c>
      <c r="S18" s="16">
        <f>AAV!U18</f>
        <v>0.79270623220000003</v>
      </c>
      <c r="T18" s="16">
        <f>AAV!V18</f>
        <v>0.432741335</v>
      </c>
      <c r="U18" s="16">
        <f>AAV!W18</f>
        <v>0.9022115771</v>
      </c>
      <c r="V18" s="16">
        <f>AAV!X18</f>
        <v>0.66424511269999997</v>
      </c>
      <c r="W18" s="16">
        <f>AAV!Y18</f>
        <v>0.84322177369999995</v>
      </c>
      <c r="X18" s="16">
        <f>AAV!Z18</f>
        <v>0.82328526349999998</v>
      </c>
      <c r="Y18" s="16">
        <f>AAV!AA18</f>
        <v>0.72451381079999999</v>
      </c>
      <c r="Z18" s="16">
        <f>AAV!AB18</f>
        <v>0.68353527869999997</v>
      </c>
      <c r="AA18" s="16">
        <f>AAV!AC18</f>
        <v>0.8001528658</v>
      </c>
      <c r="AB18" s="16">
        <f>AAV!AD18</f>
        <v>0.61378881669999996</v>
      </c>
      <c r="AC18" s="16">
        <f>AAV!AE18</f>
        <v>0.7365970543</v>
      </c>
      <c r="AD18" s="16">
        <f>AAV!AF18</f>
        <v>1.4232147070000001</v>
      </c>
      <c r="AE18" s="16">
        <f>AAV!AG18</f>
        <v>0.78159641790000001</v>
      </c>
      <c r="AF18" s="16">
        <f>AAV!AH18</f>
        <v>1.66991318</v>
      </c>
      <c r="AG18" s="16">
        <f t="shared" si="0"/>
        <v>-40</v>
      </c>
      <c r="AH18" s="16"/>
      <c r="AI18" s="16">
        <v>3</v>
      </c>
      <c r="AJ18" s="29">
        <f>AI175+AJ17</f>
        <v>72.966666666666669</v>
      </c>
      <c r="AK18" s="31">
        <f t="shared" si="6"/>
        <v>2.1737235820965952</v>
      </c>
      <c r="AL18" s="40" t="s">
        <v>79</v>
      </c>
      <c r="AM18" s="16"/>
      <c r="AN18" s="16"/>
    </row>
    <row r="19" spans="1:40" ht="13.5" customHeight="1" x14ac:dyDescent="0.2">
      <c r="A19" s="16"/>
      <c r="B19" s="16">
        <f>AAV!B19</f>
        <v>-39</v>
      </c>
      <c r="C19" s="16">
        <f>AAV!E19</f>
        <v>0.78501200000000004</v>
      </c>
      <c r="D19" s="16">
        <f>AAV!F19</f>
        <v>0.83657199999999998</v>
      </c>
      <c r="E19" s="16">
        <f>AAV!G19</f>
        <v>0.80768799999999996</v>
      </c>
      <c r="F19" s="16">
        <f>AAV!H19</f>
        <v>1.308962</v>
      </c>
      <c r="G19" s="16">
        <f>AAV!I19</f>
        <v>1.3191186559999999</v>
      </c>
      <c r="H19" s="16">
        <f>AAV!J19</f>
        <v>1.0958265949999999</v>
      </c>
      <c r="I19" s="16">
        <f>AAV!K19</f>
        <v>0.90091937050000004</v>
      </c>
      <c r="J19" s="16">
        <f>AAV!L19</f>
        <v>1.12379878</v>
      </c>
      <c r="K19" s="16">
        <f>AAV!M19</f>
        <v>0.62035987140000004</v>
      </c>
      <c r="L19" s="16">
        <f>AAV!N19</f>
        <v>0.73032456980000005</v>
      </c>
      <c r="M19" s="16">
        <f>AAV!O19</f>
        <v>0.49451706769999998</v>
      </c>
      <c r="N19" s="16">
        <f>AAV!P19</f>
        <v>0.4964458779</v>
      </c>
      <c r="O19" s="16">
        <f>AAV!Q19</f>
        <v>1.524128202</v>
      </c>
      <c r="P19" s="16">
        <f>AAV!R19</f>
        <v>0.87726323770000003</v>
      </c>
      <c r="Q19" s="16">
        <f>AAV!S19</f>
        <v>1.1756181779999999</v>
      </c>
      <c r="R19" s="16">
        <f>AAV!T19</f>
        <v>0.70426435970000001</v>
      </c>
      <c r="S19" s="16">
        <f>AAV!U19</f>
        <v>0.94263834280000003</v>
      </c>
      <c r="T19" s="16">
        <f>AAV!V19</f>
        <v>0.42037222940000002</v>
      </c>
      <c r="U19" s="16">
        <f>AAV!W19</f>
        <v>0.77931895279999996</v>
      </c>
      <c r="V19" s="16">
        <f>AAV!X19</f>
        <v>0.78153441479999997</v>
      </c>
      <c r="W19" s="16">
        <f>AAV!Y19</f>
        <v>1.1370737</v>
      </c>
      <c r="X19" s="16">
        <f>AAV!Z19</f>
        <v>1.1247826169999999</v>
      </c>
      <c r="Y19" s="16">
        <f>AAV!AA19</f>
        <v>0.61495271210000002</v>
      </c>
      <c r="Z19" s="16">
        <f>AAV!AB19</f>
        <v>0.72878242729999998</v>
      </c>
      <c r="AA19" s="16">
        <f>AAV!AC19</f>
        <v>0.69500354320000002</v>
      </c>
      <c r="AB19" s="16">
        <f>AAV!AD19</f>
        <v>0.50199540760000005</v>
      </c>
      <c r="AC19" s="16">
        <f>AAV!AE19</f>
        <v>0.58299900660000004</v>
      </c>
      <c r="AD19" s="16">
        <f>AAV!AF19</f>
        <v>0.76782399749999997</v>
      </c>
      <c r="AE19" s="16">
        <f>AAV!AG19</f>
        <v>1.155421042</v>
      </c>
      <c r="AF19" s="16">
        <f>AAV!AH19</f>
        <v>1.1110320549999999</v>
      </c>
      <c r="AG19" s="16">
        <f t="shared" si="0"/>
        <v>-39</v>
      </c>
      <c r="AH19" s="16"/>
      <c r="AI19" s="16"/>
      <c r="AJ19" s="16"/>
      <c r="AK19" s="16"/>
      <c r="AL19" s="16"/>
      <c r="AM19" s="16"/>
      <c r="AN19" s="16"/>
    </row>
    <row r="20" spans="1:40" ht="13.5" customHeight="1" x14ac:dyDescent="0.2">
      <c r="A20" s="16"/>
      <c r="B20" s="16">
        <f>AAV!B20</f>
        <v>-38</v>
      </c>
      <c r="C20" s="16">
        <f>AAV!E20</f>
        <v>1.11954</v>
      </c>
      <c r="D20" s="16">
        <f>AAV!F20</f>
        <v>1.438876</v>
      </c>
      <c r="E20" s="16">
        <f>AAV!G20</f>
        <v>0.83708400000000005</v>
      </c>
      <c r="F20" s="16">
        <f>AAV!H20</f>
        <v>1.0990139999999999</v>
      </c>
      <c r="G20" s="16">
        <f>AAV!I20</f>
        <v>1.0650494180000001</v>
      </c>
      <c r="H20" s="16">
        <f>AAV!J20</f>
        <v>1.216293627</v>
      </c>
      <c r="I20" s="16">
        <f>AAV!K20</f>
        <v>1.151831958</v>
      </c>
      <c r="J20" s="16">
        <f>AAV!L20</f>
        <v>1.3811160929999999</v>
      </c>
      <c r="K20" s="16">
        <f>AAV!M20</f>
        <v>1.0566475200000001</v>
      </c>
      <c r="L20" s="16">
        <f>AAV!N20</f>
        <v>0.70272449940000004</v>
      </c>
      <c r="M20" s="16">
        <f>AAV!O20</f>
        <v>0.64281632799999999</v>
      </c>
      <c r="N20" s="16">
        <f>AAV!P20</f>
        <v>0.58656876589999996</v>
      </c>
      <c r="O20" s="16">
        <f>AAV!Q20</f>
        <v>1.2410459519999999</v>
      </c>
      <c r="P20" s="16">
        <f>AAV!R20</f>
        <v>1.1507487750000001</v>
      </c>
      <c r="Q20" s="16">
        <f>AAV!S20</f>
        <v>1.1271651330000001</v>
      </c>
      <c r="R20" s="16">
        <f>AAV!T20</f>
        <v>0.85104631230000005</v>
      </c>
      <c r="S20" s="16">
        <f>AAV!U20</f>
        <v>1.116324882</v>
      </c>
      <c r="T20" s="16">
        <f>AAV!V20</f>
        <v>0.55354073699999995</v>
      </c>
      <c r="U20" s="16">
        <f>AAV!W20</f>
        <v>1.146130444</v>
      </c>
      <c r="V20" s="16">
        <f>AAV!X20</f>
        <v>0.93471306350000005</v>
      </c>
      <c r="W20" s="16">
        <f>AAV!Y20</f>
        <v>1.0924919</v>
      </c>
      <c r="X20" s="16">
        <f>AAV!Z20</f>
        <v>0.91062875499999996</v>
      </c>
      <c r="Y20" s="16">
        <f>AAV!AA20</f>
        <v>0.91942666449999999</v>
      </c>
      <c r="Z20" s="16">
        <f>AAV!AB20</f>
        <v>0.73358529880000001</v>
      </c>
      <c r="AA20" s="16">
        <f>AAV!AC20</f>
        <v>0.62986588769999996</v>
      </c>
      <c r="AB20" s="16">
        <f>AAV!AD20</f>
        <v>1.175342949</v>
      </c>
      <c r="AC20" s="16">
        <f>AAV!AE20</f>
        <v>0.78402619259999995</v>
      </c>
      <c r="AD20" s="16">
        <f>AAV!AF20</f>
        <v>0.74440385360000005</v>
      </c>
      <c r="AE20" s="16">
        <f>AAV!AG20</f>
        <v>1.119476213</v>
      </c>
      <c r="AF20" s="16">
        <f>AAV!AH20</f>
        <v>1.0179254390000001</v>
      </c>
      <c r="AG20" s="16">
        <f t="shared" si="0"/>
        <v>-38</v>
      </c>
      <c r="AH20" s="16"/>
      <c r="AI20" s="16"/>
      <c r="AJ20" s="16"/>
      <c r="AK20" s="16"/>
      <c r="AL20" s="16"/>
      <c r="AM20" s="16"/>
      <c r="AN20" s="16"/>
    </row>
    <row r="21" spans="1:40" ht="13.5" customHeight="1" x14ac:dyDescent="0.2">
      <c r="A21" s="16"/>
      <c r="B21" s="16">
        <f>AAV!B21</f>
        <v>-37</v>
      </c>
      <c r="C21" s="16">
        <f>AAV!E21</f>
        <v>1.0520689999999999</v>
      </c>
      <c r="D21" s="16">
        <f>AAV!F21</f>
        <v>0.79786100000000004</v>
      </c>
      <c r="E21" s="16">
        <f>AAV!G21</f>
        <v>1.008264</v>
      </c>
      <c r="F21" s="16">
        <f>AAV!H21</f>
        <v>1.261954</v>
      </c>
      <c r="G21" s="16">
        <f>AAV!I21</f>
        <v>1.4463018700000001</v>
      </c>
      <c r="H21" s="16">
        <f>AAV!J21</f>
        <v>0.98216410480000005</v>
      </c>
      <c r="I21" s="16">
        <f>AAV!K21</f>
        <v>1.05254713</v>
      </c>
      <c r="J21" s="16">
        <f>AAV!L21</f>
        <v>1.2373318120000001</v>
      </c>
      <c r="K21" s="16">
        <f>AAV!M21</f>
        <v>0.89175596499999998</v>
      </c>
      <c r="L21" s="16">
        <f>AAV!N21</f>
        <v>0.71343263229999998</v>
      </c>
      <c r="M21" s="16">
        <f>AAV!O21</f>
        <v>0.53795001659999997</v>
      </c>
      <c r="N21" s="16">
        <f>AAV!P21</f>
        <v>0.74094908940000004</v>
      </c>
      <c r="O21" s="16">
        <f>AAV!Q21</f>
        <v>1.177067624</v>
      </c>
      <c r="P21" s="16">
        <f>AAV!R21</f>
        <v>1.1217903760000001</v>
      </c>
      <c r="Q21" s="16">
        <f>AAV!S21</f>
        <v>0.87850858350000005</v>
      </c>
      <c r="R21" s="16">
        <f>AAV!T21</f>
        <v>1.0975524240000001</v>
      </c>
      <c r="S21" s="16">
        <f>AAV!U21</f>
        <v>1.1717317089999999</v>
      </c>
      <c r="T21" s="16">
        <f>AAV!V21</f>
        <v>0.53691306800000005</v>
      </c>
      <c r="U21" s="16">
        <f>AAV!W21</f>
        <v>1.0325754869999999</v>
      </c>
      <c r="V21" s="16">
        <f>AAV!X21</f>
        <v>0.808851981</v>
      </c>
      <c r="W21" s="16">
        <f>AAV!Y21</f>
        <v>1.307480357</v>
      </c>
      <c r="X21" s="16">
        <f>AAV!Z21</f>
        <v>0.85320737170000005</v>
      </c>
      <c r="Y21" s="16">
        <f>AAV!AA21</f>
        <v>0.70646610769999996</v>
      </c>
      <c r="Z21" s="16">
        <f>AAV!AB21</f>
        <v>0.83713974160000004</v>
      </c>
      <c r="AA21" s="16">
        <f>AAV!AC21</f>
        <v>0.64107836890000003</v>
      </c>
      <c r="AB21" s="16">
        <f>AAV!AD21</f>
        <v>0.81844833029999997</v>
      </c>
      <c r="AC21" s="16">
        <f>AAV!AE21</f>
        <v>0.92571544189999999</v>
      </c>
      <c r="AD21" s="16">
        <f>AAV!AF21</f>
        <v>0.90690896190000003</v>
      </c>
      <c r="AE21" s="16">
        <f>AAV!AG21</f>
        <v>0.98703330590000005</v>
      </c>
      <c r="AF21" s="16">
        <f>AAV!AH21</f>
        <v>1.359953966</v>
      </c>
      <c r="AG21" s="16">
        <f t="shared" si="0"/>
        <v>-37</v>
      </c>
      <c r="AH21" s="16"/>
      <c r="AI21" s="16"/>
      <c r="AJ21" s="16"/>
      <c r="AK21" s="16"/>
      <c r="AL21" s="16"/>
      <c r="AM21" s="16"/>
      <c r="AN21" s="16"/>
    </row>
    <row r="22" spans="1:40" ht="13.5" customHeight="1" x14ac:dyDescent="0.2">
      <c r="A22" s="16"/>
      <c r="B22" s="16">
        <f>AAV!B22</f>
        <v>-36</v>
      </c>
      <c r="C22" s="16">
        <f>AAV!E22</f>
        <v>1.5592490000000001</v>
      </c>
      <c r="D22" s="16">
        <f>AAV!F22</f>
        <v>1.6450990000000001</v>
      </c>
      <c r="E22" s="16">
        <f>AAV!G22</f>
        <v>2.1749839999999998</v>
      </c>
      <c r="F22" s="16">
        <f>AAV!H22</f>
        <v>2.0353409999999998</v>
      </c>
      <c r="G22" s="16">
        <f>AAV!I22</f>
        <v>1.6482512419999999</v>
      </c>
      <c r="H22" s="16">
        <f>AAV!J22</f>
        <v>1.356031948</v>
      </c>
      <c r="I22" s="16">
        <f>AAV!K22</f>
        <v>2.105043115</v>
      </c>
      <c r="J22" s="16">
        <f>AAV!L22</f>
        <v>1.4770365759999999</v>
      </c>
      <c r="K22" s="16">
        <f>AAV!M22</f>
        <v>1.6445413820000001</v>
      </c>
      <c r="L22" s="16">
        <f>AAV!N22</f>
        <v>1.3264033159999999</v>
      </c>
      <c r="M22" s="16">
        <f>AAV!O22</f>
        <v>0.91458705429999998</v>
      </c>
      <c r="N22" s="16">
        <f>AAV!P22</f>
        <v>1.651649894</v>
      </c>
      <c r="O22" s="16">
        <f>AAV!Q22</f>
        <v>1.294933345</v>
      </c>
      <c r="P22" s="16">
        <f>AAV!R22</f>
        <v>1.2828229870000001</v>
      </c>
      <c r="Q22" s="16">
        <f>AAV!S22</f>
        <v>1.3365130629999999</v>
      </c>
      <c r="R22" s="16">
        <f>AAV!T22</f>
        <v>1.782136116</v>
      </c>
      <c r="S22" s="16">
        <f>AAV!U22</f>
        <v>2.0454294549999998</v>
      </c>
      <c r="T22" s="16">
        <f>AAV!V22</f>
        <v>0.67074891150000004</v>
      </c>
      <c r="U22" s="16">
        <f>AAV!W22</f>
        <v>1.155078496</v>
      </c>
      <c r="V22" s="16">
        <f>AAV!X22</f>
        <v>1.4498307450000001</v>
      </c>
      <c r="W22" s="16">
        <f>AAV!Y22</f>
        <v>2.7731216669999998</v>
      </c>
      <c r="X22" s="16">
        <f>AAV!Z22</f>
        <v>1.6361280709999999</v>
      </c>
      <c r="Y22" s="16">
        <f>AAV!AA22</f>
        <v>1.5490010590000001</v>
      </c>
      <c r="Z22" s="16">
        <f>AAV!AB22</f>
        <v>1.604921458</v>
      </c>
      <c r="AA22" s="16">
        <f>AAV!AC22</f>
        <v>0.94549902159999999</v>
      </c>
      <c r="AB22" s="16">
        <f>AAV!AD22</f>
        <v>1.2975793980000001</v>
      </c>
      <c r="AC22" s="16">
        <f>AAV!AE22</f>
        <v>1.394146162</v>
      </c>
      <c r="AD22" s="16">
        <f>AAV!AF22</f>
        <v>1.1021472379999999</v>
      </c>
      <c r="AE22" s="16">
        <f>AAV!AG22</f>
        <v>1.7455862499999999</v>
      </c>
      <c r="AF22" s="16">
        <f>AAV!AH22</f>
        <v>1.997626788</v>
      </c>
      <c r="AG22" s="16">
        <f t="shared" si="0"/>
        <v>-36</v>
      </c>
      <c r="AH22" s="16"/>
      <c r="AI22" s="16"/>
      <c r="AJ22" s="16"/>
      <c r="AK22" s="16"/>
      <c r="AL22" s="16"/>
      <c r="AM22" s="16"/>
      <c r="AN22" s="16"/>
    </row>
    <row r="23" spans="1:40" ht="13.5" customHeight="1" x14ac:dyDescent="0.2">
      <c r="A23" s="16"/>
      <c r="B23" s="16">
        <f>AAV!B23</f>
        <v>-35</v>
      </c>
      <c r="C23" s="16">
        <f>AAV!E23</f>
        <v>1.493193</v>
      </c>
      <c r="D23" s="16">
        <f>AAV!F23</f>
        <v>2.0693709999999998</v>
      </c>
      <c r="E23" s="16">
        <f>AAV!G23</f>
        <v>0.98825200000000002</v>
      </c>
      <c r="F23" s="16">
        <f>AAV!H23</f>
        <v>1.3874519999999999</v>
      </c>
      <c r="G23" s="16">
        <f>AAV!I23</f>
        <v>1.378983801</v>
      </c>
      <c r="H23" s="16">
        <f>AAV!J23</f>
        <v>1.5130772530000001</v>
      </c>
      <c r="I23" s="16">
        <f>AAV!K23</f>
        <v>1.3494289049999999</v>
      </c>
      <c r="J23" s="16">
        <f>AAV!L23</f>
        <v>1.523500941</v>
      </c>
      <c r="K23" s="16">
        <f>AAV!M23</f>
        <v>1.49420939</v>
      </c>
      <c r="L23" s="16">
        <f>AAV!N23</f>
        <v>0.72447260759999998</v>
      </c>
      <c r="M23" s="16">
        <f>AAV!O23</f>
        <v>0.90099454859999994</v>
      </c>
      <c r="N23" s="16">
        <f>AAV!P23</f>
        <v>1.0276312359999999</v>
      </c>
      <c r="O23" s="16">
        <f>AAV!Q23</f>
        <v>1.826328527</v>
      </c>
      <c r="P23" s="16">
        <f>AAV!R23</f>
        <v>0.94067042000000001</v>
      </c>
      <c r="Q23" s="16">
        <f>AAV!S23</f>
        <v>1.134226041</v>
      </c>
      <c r="R23" s="16">
        <f>AAV!T23</f>
        <v>1.285636445</v>
      </c>
      <c r="S23" s="16">
        <f>AAV!U23</f>
        <v>1.348050376</v>
      </c>
      <c r="T23" s="16">
        <f>AAV!V23</f>
        <v>0.56559854789999997</v>
      </c>
      <c r="U23" s="16">
        <f>AAV!W23</f>
        <v>1.2110186169999999</v>
      </c>
      <c r="V23" s="16">
        <f>AAV!X23</f>
        <v>1.066208109</v>
      </c>
      <c r="W23" s="16">
        <f>AAV!Y23</f>
        <v>1.489933908</v>
      </c>
      <c r="X23" s="16">
        <f>AAV!Z23</f>
        <v>0.95587185330000002</v>
      </c>
      <c r="Y23" s="16">
        <f>AAV!AA23</f>
        <v>1.0778815100000001</v>
      </c>
      <c r="Z23" s="16">
        <f>AAV!AB23</f>
        <v>1.31774513</v>
      </c>
      <c r="AA23" s="16">
        <f>AAV!AC23</f>
        <v>0.98711120490000004</v>
      </c>
      <c r="AB23" s="16">
        <f>AAV!AD23</f>
        <v>1.4100243649999999</v>
      </c>
      <c r="AC23" s="16">
        <f>AAV!AE23</f>
        <v>0.97974230029999998</v>
      </c>
      <c r="AD23" s="16">
        <f>AAV!AF23</f>
        <v>1.171533876</v>
      </c>
      <c r="AE23" s="16">
        <f>AAV!AG23</f>
        <v>1.0188006890000001</v>
      </c>
      <c r="AF23" s="16">
        <f>AAV!AH23</f>
        <v>1.7262007880000001</v>
      </c>
      <c r="AG23" s="16">
        <f t="shared" si="0"/>
        <v>-35</v>
      </c>
      <c r="AH23" s="16"/>
      <c r="AI23" s="16"/>
      <c r="AJ23" s="16"/>
      <c r="AK23" s="16"/>
      <c r="AL23" s="16"/>
      <c r="AM23" s="16"/>
      <c r="AN23" s="16"/>
    </row>
    <row r="24" spans="1:40" ht="13.5" customHeight="1" x14ac:dyDescent="0.2">
      <c r="A24" s="16"/>
      <c r="B24" s="16">
        <f>AAV!B24</f>
        <v>-34</v>
      </c>
      <c r="C24" s="16">
        <f>AAV!E24</f>
        <v>0.80305899999999997</v>
      </c>
      <c r="D24" s="16">
        <f>AAV!F24</f>
        <v>1.211929</v>
      </c>
      <c r="E24" s="16">
        <f>AAV!G24</f>
        <v>0.78202300000000002</v>
      </c>
      <c r="F24" s="16">
        <f>AAV!H24</f>
        <v>1.297715</v>
      </c>
      <c r="G24" s="16">
        <f>AAV!I24</f>
        <v>0.83145622109999995</v>
      </c>
      <c r="H24" s="16">
        <f>AAV!J24</f>
        <v>0.85511819499999997</v>
      </c>
      <c r="I24" s="16">
        <f>AAV!K24</f>
        <v>0.83616944609999999</v>
      </c>
      <c r="J24" s="16">
        <f>AAV!L24</f>
        <v>0.98489225920000001</v>
      </c>
      <c r="K24" s="16">
        <f>AAV!M24</f>
        <v>0.83803059540000002</v>
      </c>
      <c r="L24" s="16">
        <f>AAV!N24</f>
        <v>0.58987641759999998</v>
      </c>
      <c r="M24" s="16">
        <f>AAV!O24</f>
        <v>0.50174138899999998</v>
      </c>
      <c r="N24" s="16">
        <f>AAV!P24</f>
        <v>0.71849614009999996</v>
      </c>
      <c r="O24" s="16">
        <f>AAV!Q24</f>
        <v>1.239292909</v>
      </c>
      <c r="P24" s="16">
        <f>AAV!R24</f>
        <v>0.82248760139999999</v>
      </c>
      <c r="Q24" s="16">
        <f>AAV!S24</f>
        <v>0.88423373620000001</v>
      </c>
      <c r="R24" s="16">
        <f>AAV!T24</f>
        <v>1.081604781</v>
      </c>
      <c r="S24" s="16">
        <f>AAV!U24</f>
        <v>2.06618148</v>
      </c>
      <c r="T24" s="16">
        <f>AAV!V24</f>
        <v>0.36618855639999998</v>
      </c>
      <c r="U24" s="16">
        <f>AAV!W24</f>
        <v>0.93051574260000003</v>
      </c>
      <c r="V24" s="16">
        <f>AAV!X24</f>
        <v>0.79347987659999997</v>
      </c>
      <c r="W24" s="16">
        <f>AAV!Y24</f>
        <v>1.026394096</v>
      </c>
      <c r="X24" s="16">
        <f>AAV!Z24</f>
        <v>0.8007027793</v>
      </c>
      <c r="Y24" s="16">
        <f>AAV!AA24</f>
        <v>0.71775872569999999</v>
      </c>
      <c r="Z24" s="16">
        <f>AAV!AB24</f>
        <v>0.96873366599999999</v>
      </c>
      <c r="AA24" s="16">
        <f>AAV!AC24</f>
        <v>0.66541458760000005</v>
      </c>
      <c r="AB24" s="16">
        <f>AAV!AD24</f>
        <v>1.0814639559999999</v>
      </c>
      <c r="AC24" s="16">
        <f>AAV!AE24</f>
        <v>0.75304197049999999</v>
      </c>
      <c r="AD24" s="16">
        <f>AAV!AF24</f>
        <v>0.91518258139999997</v>
      </c>
      <c r="AE24" s="16">
        <f>AAV!AG24</f>
        <v>0.59879002309999996</v>
      </c>
      <c r="AF24" s="16">
        <f>AAV!AH24</f>
        <v>1.208676842</v>
      </c>
      <c r="AG24" s="16">
        <f t="shared" si="0"/>
        <v>-34</v>
      </c>
      <c r="AH24" s="16"/>
      <c r="AI24" s="16"/>
      <c r="AJ24" s="16"/>
      <c r="AK24" s="16"/>
      <c r="AL24" s="16"/>
      <c r="AM24" s="16"/>
      <c r="AN24" s="16"/>
    </row>
    <row r="25" spans="1:40" ht="13.5" customHeight="1" x14ac:dyDescent="0.2">
      <c r="A25" s="16"/>
      <c r="B25" s="16">
        <f>AAV!B25</f>
        <v>-33</v>
      </c>
      <c r="C25" s="16">
        <f>AAV!E25</f>
        <v>0.85819699999999999</v>
      </c>
      <c r="D25" s="16">
        <f>AAV!F25</f>
        <v>2.339089</v>
      </c>
      <c r="E25" s="16">
        <f>AAV!G25</f>
        <v>0.75750700000000004</v>
      </c>
      <c r="F25" s="16">
        <f>AAV!H25</f>
        <v>1.068473</v>
      </c>
      <c r="G25" s="16">
        <f>AAV!I25</f>
        <v>0.78008287220000005</v>
      </c>
      <c r="H25" s="16">
        <f>AAV!J25</f>
        <v>1.5551150380000001</v>
      </c>
      <c r="I25" s="16">
        <f>AAV!K25</f>
        <v>1.1764948749999999</v>
      </c>
      <c r="J25" s="16">
        <f>AAV!L25</f>
        <v>0.94629222469999996</v>
      </c>
      <c r="K25" s="16">
        <f>AAV!M25</f>
        <v>0.84033009089999999</v>
      </c>
      <c r="L25" s="16">
        <f>AAV!N25</f>
        <v>0.7959663642</v>
      </c>
      <c r="M25" s="16">
        <f>AAV!O25</f>
        <v>0.66825106830000003</v>
      </c>
      <c r="N25" s="16">
        <f>AAV!P25</f>
        <v>1.1917829069999999</v>
      </c>
      <c r="O25" s="16">
        <f>AAV!Q25</f>
        <v>1.2840630660000001</v>
      </c>
      <c r="P25" s="16">
        <f>AAV!R25</f>
        <v>0.92272069769999998</v>
      </c>
      <c r="Q25" s="16">
        <f>AAV!S25</f>
        <v>0.7694573401</v>
      </c>
      <c r="R25" s="16">
        <f>AAV!T25</f>
        <v>0.99404618960000002</v>
      </c>
      <c r="S25" s="16">
        <f>AAV!U25</f>
        <v>6.0080877409999998</v>
      </c>
      <c r="T25" s="16">
        <f>AAV!V25</f>
        <v>0.76353332220000003</v>
      </c>
      <c r="U25" s="16">
        <f>AAV!W25</f>
        <v>0.95557782989999995</v>
      </c>
      <c r="V25" s="16">
        <f>AAV!X25</f>
        <v>1.0422502229999999</v>
      </c>
      <c r="W25" s="16">
        <f>AAV!Y25</f>
        <v>0.95310216619999999</v>
      </c>
      <c r="X25" s="16">
        <f>AAV!Z25</f>
        <v>1.203633666</v>
      </c>
      <c r="Y25" s="16">
        <f>AAV!AA25</f>
        <v>0.96866188919999996</v>
      </c>
      <c r="Z25" s="16">
        <f>AAV!AB25</f>
        <v>2.0167598249999998</v>
      </c>
      <c r="AA25" s="16">
        <f>AAV!AC25</f>
        <v>0.79363790830000003</v>
      </c>
      <c r="AB25" s="16">
        <f>AAV!AD25</f>
        <v>1.2682887039999999</v>
      </c>
      <c r="AC25" s="16">
        <f>AAV!AE25</f>
        <v>0.95164519800000003</v>
      </c>
      <c r="AD25" s="16">
        <f>AAV!AF25</f>
        <v>0.76563805760000003</v>
      </c>
      <c r="AE25" s="16">
        <f>AAV!AG25</f>
        <v>1.154179514</v>
      </c>
      <c r="AF25" s="16">
        <f>AAV!AH25</f>
        <v>0.84468196259999995</v>
      </c>
      <c r="AG25" s="16">
        <f t="shared" si="0"/>
        <v>-33</v>
      </c>
      <c r="AH25" s="16"/>
      <c r="AI25" s="16"/>
      <c r="AJ25" s="16"/>
      <c r="AK25" s="16"/>
      <c r="AL25" s="16"/>
      <c r="AM25" s="16"/>
      <c r="AN25" s="16"/>
    </row>
    <row r="26" spans="1:40" ht="13.5" customHeight="1" x14ac:dyDescent="0.2">
      <c r="A26" s="16"/>
      <c r="B26" s="16">
        <f>AAV!B26</f>
        <v>-32</v>
      </c>
      <c r="C26" s="16">
        <f>AAV!E26</f>
        <v>0.59919500000000003</v>
      </c>
      <c r="D26" s="16">
        <f>AAV!F26</f>
        <v>1.0542670000000001</v>
      </c>
      <c r="E26" s="16">
        <f>AAV!G26</f>
        <v>0.65771599999999997</v>
      </c>
      <c r="F26" s="16">
        <f>AAV!H26</f>
        <v>1.1891640000000001</v>
      </c>
      <c r="G26" s="16">
        <f>AAV!I26</f>
        <v>0.68940519339999995</v>
      </c>
      <c r="H26" s="16">
        <f>AAV!J26</f>
        <v>1.420075915</v>
      </c>
      <c r="I26" s="16">
        <f>AAV!K26</f>
        <v>1.463813429</v>
      </c>
      <c r="J26" s="16">
        <f>AAV!L26</f>
        <v>1.094836272</v>
      </c>
      <c r="K26" s="16">
        <f>AAV!M26</f>
        <v>0.74996189290000004</v>
      </c>
      <c r="L26" s="16">
        <f>AAV!N26</f>
        <v>0.77650569209999998</v>
      </c>
      <c r="M26" s="16">
        <f>AAV!O26</f>
        <v>0.60154500980000003</v>
      </c>
      <c r="N26" s="16">
        <f>AAV!P26</f>
        <v>0.76176491089999998</v>
      </c>
      <c r="O26" s="16">
        <f>AAV!Q26</f>
        <v>1.181985668</v>
      </c>
      <c r="P26" s="16">
        <f>AAV!R26</f>
        <v>0.57370049720000005</v>
      </c>
      <c r="Q26" s="16">
        <f>AAV!S26</f>
        <v>0.85176901360000001</v>
      </c>
      <c r="R26" s="16">
        <f>AAV!T26</f>
        <v>1.006912668</v>
      </c>
      <c r="S26" s="16">
        <f>AAV!U26</f>
        <v>2.142200227</v>
      </c>
      <c r="T26" s="16">
        <f>AAV!V26</f>
        <v>0.42374836760000001</v>
      </c>
      <c r="U26" s="16">
        <f>AAV!W26</f>
        <v>1.419064629</v>
      </c>
      <c r="V26" s="16">
        <f>AAV!X26</f>
        <v>1.0219722179999999</v>
      </c>
      <c r="W26" s="16">
        <f>AAV!Y26</f>
        <v>1.564339473</v>
      </c>
      <c r="X26" s="16">
        <f>AAV!Z26</f>
        <v>0.83398420070000001</v>
      </c>
      <c r="Y26" s="16">
        <f>AAV!AA26</f>
        <v>0.86747694409999998</v>
      </c>
      <c r="Z26" s="16">
        <f>AAV!AB26</f>
        <v>1.2213561770000001</v>
      </c>
      <c r="AA26" s="16">
        <f>AAV!AC26</f>
        <v>0.80855314469999995</v>
      </c>
      <c r="AB26" s="16">
        <f>AAV!AD26</f>
        <v>0.98079249229999999</v>
      </c>
      <c r="AC26" s="16">
        <f>AAV!AE26</f>
        <v>0.67133283659999998</v>
      </c>
      <c r="AD26" s="16">
        <f>AAV!AF26</f>
        <v>1.1969182970000001</v>
      </c>
      <c r="AE26" s="16">
        <f>AAV!AG26</f>
        <v>0.74845397589999996</v>
      </c>
      <c r="AF26" s="16">
        <f>AAV!AH26</f>
        <v>1.0754393579999999</v>
      </c>
      <c r="AG26" s="16">
        <f t="shared" si="0"/>
        <v>-32</v>
      </c>
      <c r="AH26" s="16"/>
      <c r="AI26" s="16"/>
      <c r="AJ26" s="16"/>
      <c r="AK26" s="16"/>
      <c r="AL26" s="16"/>
      <c r="AM26" s="16"/>
      <c r="AN26" s="16"/>
    </row>
    <row r="27" spans="1:40" ht="13.5" customHeight="1" x14ac:dyDescent="0.2">
      <c r="A27" s="16"/>
      <c r="B27" s="16">
        <f>AAV!B27</f>
        <v>-31</v>
      </c>
      <c r="C27" s="16">
        <f>AAV!E27</f>
        <v>0.744008</v>
      </c>
      <c r="D27" s="16">
        <f>AAV!F27</f>
        <v>0.68874400000000002</v>
      </c>
      <c r="E27" s="16">
        <f>AAV!G27</f>
        <v>0.94872599999999996</v>
      </c>
      <c r="F27" s="16">
        <f>AAV!H27</f>
        <v>1.0632470000000001</v>
      </c>
      <c r="G27" s="16">
        <f>AAV!I27</f>
        <v>0.59594515820000005</v>
      </c>
      <c r="H27" s="16">
        <f>AAV!J27</f>
        <v>1.0340402230000001</v>
      </c>
      <c r="I27" s="16">
        <f>AAV!K27</f>
        <v>1.0876256879999999</v>
      </c>
      <c r="J27" s="16">
        <f>AAV!L27</f>
        <v>0.96330915549999996</v>
      </c>
      <c r="K27" s="16">
        <f>AAV!M27</f>
        <v>0.86923980590000005</v>
      </c>
      <c r="L27" s="16">
        <f>AAV!N27</f>
        <v>0.70479203040000005</v>
      </c>
      <c r="M27" s="16">
        <f>AAV!O27</f>
        <v>0.50104199299999996</v>
      </c>
      <c r="N27" s="16">
        <f>AAV!P27</f>
        <v>0.75041816490000002</v>
      </c>
      <c r="O27" s="16">
        <f>AAV!Q27</f>
        <v>0.85548215130000005</v>
      </c>
      <c r="P27" s="16">
        <f>AAV!R27</f>
        <v>0.72975860839999995</v>
      </c>
      <c r="Q27" s="16">
        <f>AAV!S27</f>
        <v>0.75276074179999997</v>
      </c>
      <c r="R27" s="16">
        <f>AAV!T27</f>
        <v>0.94994983860000004</v>
      </c>
      <c r="S27" s="16">
        <f>AAV!U27</f>
        <v>1.458675476</v>
      </c>
      <c r="T27" s="16">
        <f>AAV!V27</f>
        <v>0.52046936889999995</v>
      </c>
      <c r="U27" s="16">
        <f>AAV!W27</f>
        <v>1.5251022169999999</v>
      </c>
      <c r="V27" s="16">
        <f>AAV!X27</f>
        <v>0.76722822820000003</v>
      </c>
      <c r="W27" s="16">
        <f>AAV!Y27</f>
        <v>0.94999677299999996</v>
      </c>
      <c r="X27" s="16">
        <f>AAV!Z27</f>
        <v>0.6621966426</v>
      </c>
      <c r="Y27" s="16">
        <f>AAV!AA27</f>
        <v>0.75532095050000003</v>
      </c>
      <c r="Z27" s="16">
        <f>AAV!AB27</f>
        <v>1.1988364650000001</v>
      </c>
      <c r="AA27" s="16">
        <f>AAV!AC27</f>
        <v>0.6533079302</v>
      </c>
      <c r="AB27" s="16">
        <f>AAV!AD27</f>
        <v>0.83951080219999996</v>
      </c>
      <c r="AC27" s="16">
        <f>AAV!AE27</f>
        <v>0.65906273159999995</v>
      </c>
      <c r="AD27" s="16">
        <f>AAV!AF27</f>
        <v>0.66681687700000003</v>
      </c>
      <c r="AE27" s="16">
        <f>AAV!AG27</f>
        <v>0.81063042439999999</v>
      </c>
      <c r="AF27" s="16">
        <f>AAV!AH27</f>
        <v>0.8258943782</v>
      </c>
      <c r="AG27" s="16">
        <f t="shared" si="0"/>
        <v>-31</v>
      </c>
      <c r="AH27" s="16"/>
      <c r="AI27" s="16"/>
      <c r="AJ27" s="16"/>
      <c r="AK27" s="16"/>
      <c r="AL27" s="16"/>
      <c r="AM27" s="16"/>
      <c r="AN27" s="16"/>
    </row>
    <row r="28" spans="1:40" ht="13.5" customHeight="1" x14ac:dyDescent="0.2">
      <c r="A28" s="16"/>
      <c r="B28" s="16">
        <f>AAV!B28</f>
        <v>-30</v>
      </c>
      <c r="C28" s="16">
        <f>AAV!E28</f>
        <v>0.80106200000000005</v>
      </c>
      <c r="D28" s="16">
        <f>AAV!F28</f>
        <v>0.97538199999999997</v>
      </c>
      <c r="E28" s="16">
        <f>AAV!G28</f>
        <v>0.79704699999999995</v>
      </c>
      <c r="F28" s="16">
        <f>AAV!H28</f>
        <v>0.97598600000000002</v>
      </c>
      <c r="G28" s="16">
        <f>AAV!I28</f>
        <v>0.71322219009999999</v>
      </c>
      <c r="H28" s="16">
        <f>AAV!J28</f>
        <v>1.201545002</v>
      </c>
      <c r="I28" s="16">
        <f>AAV!K28</f>
        <v>1.1496180300000001</v>
      </c>
      <c r="J28" s="16">
        <f>AAV!L28</f>
        <v>0.94044249280000003</v>
      </c>
      <c r="K28" s="16">
        <f>AAV!M28</f>
        <v>0.84199599390000002</v>
      </c>
      <c r="L28" s="16">
        <f>AAV!N28</f>
        <v>0.78467869810000002</v>
      </c>
      <c r="M28" s="16">
        <f>AAV!O28</f>
        <v>0.59533916379999996</v>
      </c>
      <c r="N28" s="16">
        <f>AAV!P28</f>
        <v>0.7927444374</v>
      </c>
      <c r="O28" s="16">
        <f>AAV!Q28</f>
        <v>1.3446498609999999</v>
      </c>
      <c r="P28" s="16">
        <f>AAV!R28</f>
        <v>0.70161440060000002</v>
      </c>
      <c r="Q28" s="16">
        <f>AAV!S28</f>
        <v>0.66494161019999998</v>
      </c>
      <c r="R28" s="16">
        <f>AAV!T28</f>
        <v>1.0328079429999999</v>
      </c>
      <c r="S28" s="16">
        <f>AAV!U28</f>
        <v>1.195334755</v>
      </c>
      <c r="T28" s="16">
        <f>AAV!V28</f>
        <v>0.41577104860000003</v>
      </c>
      <c r="U28" s="16">
        <f>AAV!W28</f>
        <v>2.0354323600000002</v>
      </c>
      <c r="V28" s="16">
        <f>AAV!X28</f>
        <v>0.68275409539999998</v>
      </c>
      <c r="W28" s="16">
        <f>AAV!Y28</f>
        <v>1.003261929</v>
      </c>
      <c r="X28" s="16">
        <f>AAV!Z28</f>
        <v>0.82469510280000002</v>
      </c>
      <c r="Y28" s="16">
        <f>AAV!AA28</f>
        <v>0.88307518799999996</v>
      </c>
      <c r="Z28" s="16">
        <f>AAV!AB28</f>
        <v>1.0881850749999999</v>
      </c>
      <c r="AA28" s="16">
        <f>AAV!AC28</f>
        <v>0.59913790150000001</v>
      </c>
      <c r="AB28" s="16">
        <f>AAV!AD28</f>
        <v>0.88049500719999996</v>
      </c>
      <c r="AC28" s="16">
        <f>AAV!AE28</f>
        <v>0.73523405230000005</v>
      </c>
      <c r="AD28" s="16">
        <f>AAV!AF28</f>
        <v>0.67521606950000002</v>
      </c>
      <c r="AE28" s="16">
        <f>AAV!AG28</f>
        <v>0.8033127457</v>
      </c>
      <c r="AF28" s="16">
        <f>AAV!AH28</f>
        <v>0.77397887710000002</v>
      </c>
      <c r="AG28" s="16">
        <f t="shared" si="0"/>
        <v>-30</v>
      </c>
      <c r="AH28" s="16"/>
      <c r="AI28" s="16"/>
      <c r="AJ28" s="16"/>
      <c r="AK28" s="16"/>
      <c r="AL28" s="16"/>
      <c r="AM28" s="16"/>
      <c r="AN28" s="16"/>
    </row>
    <row r="29" spans="1:40" ht="13.5" customHeight="1" x14ac:dyDescent="0.2">
      <c r="A29" s="16"/>
      <c r="B29" s="16">
        <f>AAV!B29</f>
        <v>-29</v>
      </c>
      <c r="C29" s="16">
        <f>AAV!E29</f>
        <v>0.773397</v>
      </c>
      <c r="D29" s="16">
        <f>AAV!F29</f>
        <v>0.79415500000000006</v>
      </c>
      <c r="E29" s="16">
        <f>AAV!G29</f>
        <v>0.72294899999999995</v>
      </c>
      <c r="F29" s="16">
        <f>AAV!H29</f>
        <v>0.70934799999999998</v>
      </c>
      <c r="G29" s="16">
        <f>AAV!I29</f>
        <v>0.52351428359999996</v>
      </c>
      <c r="H29" s="16">
        <f>AAV!J29</f>
        <v>0.98647847470000005</v>
      </c>
      <c r="I29" s="16">
        <f>AAV!K29</f>
        <v>0.78029180710000001</v>
      </c>
      <c r="J29" s="16">
        <f>AAV!L29</f>
        <v>0.63986123370000003</v>
      </c>
      <c r="K29" s="16">
        <f>AAV!M29</f>
        <v>0.73470507669999996</v>
      </c>
      <c r="L29" s="16">
        <f>AAV!N29</f>
        <v>0.52098315080000002</v>
      </c>
      <c r="M29" s="16">
        <f>AAV!O29</f>
        <v>0.36141351269999999</v>
      </c>
      <c r="N29" s="16">
        <f>AAV!P29</f>
        <v>0.91862256539999998</v>
      </c>
      <c r="O29" s="16">
        <f>AAV!Q29</f>
        <v>0.82726807820000003</v>
      </c>
      <c r="P29" s="16">
        <f>AAV!R29</f>
        <v>0.57543916370000003</v>
      </c>
      <c r="Q29" s="16">
        <f>AAV!S29</f>
        <v>0.73213938119999999</v>
      </c>
      <c r="R29" s="16">
        <f>AAV!T29</f>
        <v>0.78947496650000004</v>
      </c>
      <c r="S29" s="16">
        <f>AAV!U29</f>
        <v>1.2389689690000001</v>
      </c>
      <c r="T29" s="16">
        <f>AAV!V29</f>
        <v>0.40779820430000002</v>
      </c>
      <c r="U29" s="16">
        <f>AAV!W29</f>
        <v>1.0432134420000001</v>
      </c>
      <c r="V29" s="16">
        <f>AAV!X29</f>
        <v>0.75653800469999999</v>
      </c>
      <c r="W29" s="16">
        <f>AAV!Y29</f>
        <v>0.73452903420000004</v>
      </c>
      <c r="X29" s="16">
        <f>AAV!Z29</f>
        <v>0.55209204590000005</v>
      </c>
      <c r="Y29" s="16">
        <f>AAV!AA29</f>
        <v>0.68282680490000003</v>
      </c>
      <c r="Z29" s="16">
        <f>AAV!AB29</f>
        <v>0.91375348109999999</v>
      </c>
      <c r="AA29" s="16">
        <f>AAV!AC29</f>
        <v>0.70868249380000004</v>
      </c>
      <c r="AB29" s="16">
        <f>AAV!AD29</f>
        <v>0.61457608699999999</v>
      </c>
      <c r="AC29" s="16">
        <f>AAV!AE29</f>
        <v>0.61780722720000003</v>
      </c>
      <c r="AD29" s="16">
        <f>AAV!AF29</f>
        <v>0.67455289870000001</v>
      </c>
      <c r="AE29" s="16">
        <f>AAV!AG29</f>
        <v>0.69141827830000002</v>
      </c>
      <c r="AF29" s="16">
        <f>AAV!AH29</f>
        <v>1.0122576809999999</v>
      </c>
      <c r="AG29" s="16">
        <f t="shared" si="0"/>
        <v>-29</v>
      </c>
      <c r="AH29" s="16"/>
      <c r="AI29" s="16"/>
      <c r="AJ29" s="16"/>
      <c r="AK29" s="16"/>
      <c r="AL29" s="16"/>
      <c r="AM29" s="16"/>
      <c r="AN29" s="16"/>
    </row>
    <row r="30" spans="1:40" ht="13.5" customHeight="1" x14ac:dyDescent="0.2">
      <c r="A30" s="16"/>
      <c r="B30" s="16">
        <f>AAV!B30</f>
        <v>-28</v>
      </c>
      <c r="C30" s="16">
        <f>AAV!E30</f>
        <v>1.1669039999999999</v>
      </c>
      <c r="D30" s="16">
        <f>AAV!F30</f>
        <v>1.255722</v>
      </c>
      <c r="E30" s="16">
        <f>AAV!G30</f>
        <v>1.269382</v>
      </c>
      <c r="F30" s="16">
        <f>AAV!H30</f>
        <v>1.011452</v>
      </c>
      <c r="G30" s="16">
        <f>AAV!I30</f>
        <v>1.174196309</v>
      </c>
      <c r="H30" s="16">
        <f>AAV!J30</f>
        <v>0.97761715689999995</v>
      </c>
      <c r="I30" s="16">
        <f>AAV!K30</f>
        <v>1.2839927820000001</v>
      </c>
      <c r="J30" s="16">
        <f>AAV!L30</f>
        <v>1.098341212</v>
      </c>
      <c r="K30" s="16">
        <f>AAV!M30</f>
        <v>0.96610576250000002</v>
      </c>
      <c r="L30" s="16">
        <f>AAV!N30</f>
        <v>0.73331723699999996</v>
      </c>
      <c r="M30" s="16">
        <f>AAV!O30</f>
        <v>0.55321238750000001</v>
      </c>
      <c r="N30" s="16">
        <f>AAV!P30</f>
        <v>1.151523565</v>
      </c>
      <c r="O30" s="16">
        <f>AAV!Q30</f>
        <v>1.0554673569999999</v>
      </c>
      <c r="P30" s="16">
        <f>AAV!R30</f>
        <v>1.0078884509999999</v>
      </c>
      <c r="Q30" s="16">
        <f>AAV!S30</f>
        <v>1.2589043</v>
      </c>
      <c r="R30" s="16">
        <f>AAV!T30</f>
        <v>1.09167375</v>
      </c>
      <c r="S30" s="16">
        <f>AAV!U30</f>
        <v>1.38193476</v>
      </c>
      <c r="T30" s="16">
        <f>AAV!V30</f>
        <v>0.83274954619999997</v>
      </c>
      <c r="U30" s="16">
        <f>AAV!W30</f>
        <v>2.0128373100000001</v>
      </c>
      <c r="V30" s="16">
        <f>AAV!X30</f>
        <v>0.95913725049999998</v>
      </c>
      <c r="W30" s="16">
        <f>AAV!Y30</f>
        <v>0.94077204530000003</v>
      </c>
      <c r="X30" s="16">
        <f>AAV!Z30</f>
        <v>1.2875461800000001</v>
      </c>
      <c r="Y30" s="16">
        <f>AAV!AA30</f>
        <v>1.326392204</v>
      </c>
      <c r="Z30" s="16">
        <f>AAV!AB30</f>
        <v>1.1161329339999999</v>
      </c>
      <c r="AA30" s="16">
        <f>AAV!AC30</f>
        <v>1.3007841689999999</v>
      </c>
      <c r="AB30" s="16">
        <f>AAV!AD30</f>
        <v>1.1955419190000001</v>
      </c>
      <c r="AC30" s="16">
        <f>AAV!AE30</f>
        <v>1.0091875889999999</v>
      </c>
      <c r="AD30" s="16">
        <f>AAV!AF30</f>
        <v>1.1110586710000001</v>
      </c>
      <c r="AE30" s="16">
        <f>AAV!AG30</f>
        <v>0.90916100820000001</v>
      </c>
      <c r="AF30" s="16">
        <f>AAV!AH30</f>
        <v>1.2716409710000001</v>
      </c>
      <c r="AG30" s="16">
        <f t="shared" si="0"/>
        <v>-28</v>
      </c>
      <c r="AH30" s="16"/>
      <c r="AI30" s="16"/>
      <c r="AJ30" s="16"/>
      <c r="AK30" s="16"/>
      <c r="AL30" s="16"/>
      <c r="AM30" s="16"/>
      <c r="AN30" s="16"/>
    </row>
    <row r="31" spans="1:40" ht="13.5" customHeight="1" x14ac:dyDescent="0.2">
      <c r="A31" s="16"/>
      <c r="B31" s="16">
        <f>AAV!B31</f>
        <v>-27</v>
      </c>
      <c r="C31" s="16">
        <f>AAV!E31</f>
        <v>0.75937399999999999</v>
      </c>
      <c r="D31" s="16">
        <f>AAV!F31</f>
        <v>1.0369630000000001</v>
      </c>
      <c r="E31" s="16">
        <f>AAV!G31</f>
        <v>0.87408699999999995</v>
      </c>
      <c r="F31" s="16">
        <f>AAV!H31</f>
        <v>0.82320000000000004</v>
      </c>
      <c r="G31" s="16">
        <f>AAV!I31</f>
        <v>0.69539892810000004</v>
      </c>
      <c r="H31" s="16">
        <f>AAV!J31</f>
        <v>1.3945978750000001</v>
      </c>
      <c r="I31" s="16">
        <f>AAV!K31</f>
        <v>0.98329357949999996</v>
      </c>
      <c r="J31" s="16">
        <f>AAV!L31</f>
        <v>0.802599324</v>
      </c>
      <c r="K31" s="16">
        <f>AAV!M31</f>
        <v>0.80731324839999996</v>
      </c>
      <c r="L31" s="16">
        <f>AAV!N31</f>
        <v>0.58555558740000002</v>
      </c>
      <c r="M31" s="16">
        <f>AAV!O31</f>
        <v>0.5448030116</v>
      </c>
      <c r="N31" s="16">
        <f>AAV!P31</f>
        <v>0.87612969039999999</v>
      </c>
      <c r="O31" s="16">
        <f>AAV!Q31</f>
        <v>1.015443415</v>
      </c>
      <c r="P31" s="16">
        <f>AAV!R31</f>
        <v>0.81164834090000004</v>
      </c>
      <c r="Q31" s="16">
        <f>AAV!S31</f>
        <v>0.9132378766</v>
      </c>
      <c r="R31" s="16">
        <f>AAV!T31</f>
        <v>0.8764094509</v>
      </c>
      <c r="S31" s="16">
        <f>AAV!U31</f>
        <v>0.89545925550000005</v>
      </c>
      <c r="T31" s="16">
        <f>AAV!V31</f>
        <v>0.43912892590000002</v>
      </c>
      <c r="U31" s="16">
        <f>AAV!W31</f>
        <v>1.606485137</v>
      </c>
      <c r="V31" s="16">
        <f>AAV!X31</f>
        <v>1.070012175</v>
      </c>
      <c r="W31" s="16">
        <f>AAV!Y31</f>
        <v>0.7000060414</v>
      </c>
      <c r="X31" s="16">
        <f>AAV!Z31</f>
        <v>0.72658666790000004</v>
      </c>
      <c r="Y31" s="16">
        <f>AAV!AA31</f>
        <v>0.86828466689999995</v>
      </c>
      <c r="Z31" s="16">
        <f>AAV!AB31</f>
        <v>0.92573513139999997</v>
      </c>
      <c r="AA31" s="16">
        <f>AAV!AC31</f>
        <v>0.84939262550000005</v>
      </c>
      <c r="AB31" s="16">
        <f>AAV!AD31</f>
        <v>0.93366087860000002</v>
      </c>
      <c r="AC31" s="16">
        <f>AAV!AE31</f>
        <v>0.89799365909999995</v>
      </c>
      <c r="AD31" s="16">
        <f>AAV!AF31</f>
        <v>0.87775225729999995</v>
      </c>
      <c r="AE31" s="16">
        <f>AAV!AG31</f>
        <v>0.65457030859999998</v>
      </c>
      <c r="AF31" s="16">
        <f>AAV!AH31</f>
        <v>1.580711808</v>
      </c>
      <c r="AG31" s="16">
        <f t="shared" si="0"/>
        <v>-27</v>
      </c>
      <c r="AH31" s="16"/>
      <c r="AI31" s="16"/>
      <c r="AJ31" s="16"/>
      <c r="AK31" s="16"/>
      <c r="AL31" s="16"/>
      <c r="AM31" s="16"/>
      <c r="AN31" s="16"/>
    </row>
    <row r="32" spans="1:40" ht="13.5" customHeight="1" x14ac:dyDescent="0.2">
      <c r="A32" s="16"/>
      <c r="B32" s="16">
        <f>AAV!B32</f>
        <v>-26</v>
      </c>
      <c r="C32" s="16">
        <f>AAV!E32</f>
        <v>0.675288</v>
      </c>
      <c r="D32" s="16">
        <f>AAV!F32</f>
        <v>0.93879199999999996</v>
      </c>
      <c r="E32" s="16">
        <f>AAV!G32</f>
        <v>0.90507000000000004</v>
      </c>
      <c r="F32" s="16">
        <f>AAV!H32</f>
        <v>1.0258910000000001</v>
      </c>
      <c r="G32" s="16">
        <f>AAV!I32</f>
        <v>1.0380706820000001</v>
      </c>
      <c r="H32" s="16">
        <f>AAV!J32</f>
        <v>0.92048626919999998</v>
      </c>
      <c r="I32" s="16">
        <f>AAV!K32</f>
        <v>1.159906755</v>
      </c>
      <c r="J32" s="16">
        <f>AAV!L32</f>
        <v>1.073723964</v>
      </c>
      <c r="K32" s="16">
        <f>AAV!M32</f>
        <v>0.78407537670000005</v>
      </c>
      <c r="L32" s="16">
        <f>AAV!N32</f>
        <v>0.68304921480000003</v>
      </c>
      <c r="M32" s="16">
        <f>AAV!O32</f>
        <v>0.4962145831</v>
      </c>
      <c r="N32" s="16">
        <f>AAV!P32</f>
        <v>0.74423067119999997</v>
      </c>
      <c r="O32" s="16">
        <f>AAV!Q32</f>
        <v>0.97495740149999999</v>
      </c>
      <c r="P32" s="16">
        <f>AAV!R32</f>
        <v>1.273309153</v>
      </c>
      <c r="Q32" s="16">
        <f>AAV!S32</f>
        <v>0.57065775590000001</v>
      </c>
      <c r="R32" s="16">
        <f>AAV!T32</f>
        <v>1.069913586</v>
      </c>
      <c r="S32" s="16">
        <f>AAV!U32</f>
        <v>1.189948029</v>
      </c>
      <c r="T32" s="16">
        <f>AAV!V32</f>
        <v>0.45707367319999997</v>
      </c>
      <c r="U32" s="16">
        <f>AAV!W32</f>
        <v>1.6639172099999999</v>
      </c>
      <c r="V32" s="16">
        <f>AAV!X32</f>
        <v>0.82851027990000004</v>
      </c>
      <c r="W32" s="16">
        <f>AAV!Y32</f>
        <v>0.77736926900000003</v>
      </c>
      <c r="X32" s="16">
        <f>AAV!Z32</f>
        <v>0.79303851250000001</v>
      </c>
      <c r="Y32" s="16">
        <f>AAV!AA32</f>
        <v>0.92366208009999995</v>
      </c>
      <c r="Z32" s="16">
        <f>AAV!AB32</f>
        <v>0.85346265060000004</v>
      </c>
      <c r="AA32" s="16">
        <f>AAV!AC32</f>
        <v>0.61883294730000005</v>
      </c>
      <c r="AB32" s="16">
        <f>AAV!AD32</f>
        <v>0.79925130960000002</v>
      </c>
      <c r="AC32" s="16">
        <f>AAV!AE32</f>
        <v>0.66309124220000004</v>
      </c>
      <c r="AD32" s="16">
        <f>AAV!AF32</f>
        <v>0.73035339300000002</v>
      </c>
      <c r="AE32" s="16">
        <f>AAV!AG32</f>
        <v>0.7438777043</v>
      </c>
      <c r="AF32" s="16">
        <f>AAV!AH32</f>
        <v>0.89768509559999998</v>
      </c>
      <c r="AG32" s="16">
        <f t="shared" si="0"/>
        <v>-26</v>
      </c>
      <c r="AH32" s="16"/>
      <c r="AI32" s="16"/>
      <c r="AJ32" s="16"/>
      <c r="AK32" s="16"/>
      <c r="AL32" s="16"/>
      <c r="AM32" s="16"/>
      <c r="AN32" s="16"/>
    </row>
    <row r="33" spans="1:40" ht="13.5" customHeight="1" x14ac:dyDescent="0.2">
      <c r="A33" s="16"/>
      <c r="B33" s="16">
        <f>AAV!B33</f>
        <v>-25</v>
      </c>
      <c r="C33" s="16">
        <f>AAV!E33</f>
        <v>0.556253</v>
      </c>
      <c r="D33" s="16">
        <f>AAV!F33</f>
        <v>0.71048299999999998</v>
      </c>
      <c r="E33" s="16">
        <f>AAV!G33</f>
        <v>1.0266919999999999</v>
      </c>
      <c r="F33" s="16">
        <f>AAV!H33</f>
        <v>0.75318200000000002</v>
      </c>
      <c r="G33" s="16">
        <f>AAV!I33</f>
        <v>0.83730522939999996</v>
      </c>
      <c r="H33" s="16">
        <f>AAV!J33</f>
        <v>1.125510655</v>
      </c>
      <c r="I33" s="16">
        <f>AAV!K33</f>
        <v>1.275272038</v>
      </c>
      <c r="J33" s="16">
        <f>AAV!L33</f>
        <v>0.92166743939999995</v>
      </c>
      <c r="K33" s="16">
        <f>AAV!M33</f>
        <v>0.58638744649999996</v>
      </c>
      <c r="L33" s="16">
        <f>AAV!N33</f>
        <v>0.55262725160000004</v>
      </c>
      <c r="M33" s="16">
        <f>AAV!O33</f>
        <v>0.51754098690000006</v>
      </c>
      <c r="N33" s="16">
        <f>AAV!P33</f>
        <v>0.67736661119999997</v>
      </c>
      <c r="O33" s="16">
        <f>AAV!Q33</f>
        <v>0.89273108599999995</v>
      </c>
      <c r="P33" s="16">
        <f>AAV!R33</f>
        <v>0.96793433250000005</v>
      </c>
      <c r="Q33" s="16">
        <f>AAV!S33</f>
        <v>0.95633026249999997</v>
      </c>
      <c r="R33" s="16">
        <f>AAV!T33</f>
        <v>0.68837512590000005</v>
      </c>
      <c r="S33" s="16">
        <f>AAV!U33</f>
        <v>1.313723438</v>
      </c>
      <c r="T33" s="16">
        <f>AAV!V33</f>
        <v>0.34612932429999999</v>
      </c>
      <c r="U33" s="16">
        <f>AAV!W33</f>
        <v>0.99928644950000001</v>
      </c>
      <c r="V33" s="16">
        <f>AAV!X33</f>
        <v>0.64702241449999998</v>
      </c>
      <c r="W33" s="16">
        <f>AAV!Y33</f>
        <v>0.78044162939999995</v>
      </c>
      <c r="X33" s="16">
        <f>AAV!Z33</f>
        <v>0.62793294070000005</v>
      </c>
      <c r="Y33" s="16">
        <f>AAV!AA33</f>
        <v>0.96256985100000003</v>
      </c>
      <c r="Z33" s="16">
        <f>AAV!AB33</f>
        <v>0.90667611729999997</v>
      </c>
      <c r="AA33" s="16">
        <f>AAV!AC33</f>
        <v>0.56438078300000005</v>
      </c>
      <c r="AB33" s="16">
        <f>AAV!AD33</f>
        <v>0.56015427500000003</v>
      </c>
      <c r="AC33" s="16">
        <f>AAV!AE33</f>
        <v>0.64553950419999995</v>
      </c>
      <c r="AD33" s="16">
        <f>AAV!AF33</f>
        <v>0.73894258280000003</v>
      </c>
      <c r="AE33" s="16">
        <f>AAV!AG33</f>
        <v>0.64994517090000004</v>
      </c>
      <c r="AF33" s="16">
        <f>AAV!AH33</f>
        <v>0.52065232530000005</v>
      </c>
      <c r="AG33" s="16">
        <f t="shared" si="0"/>
        <v>-25</v>
      </c>
      <c r="AH33" s="16"/>
      <c r="AI33" s="16"/>
      <c r="AJ33" s="16"/>
      <c r="AK33" s="16"/>
      <c r="AL33" s="16"/>
      <c r="AM33" s="16"/>
      <c r="AN33" s="16"/>
    </row>
    <row r="34" spans="1:40" ht="13.5" customHeight="1" x14ac:dyDescent="0.2">
      <c r="A34" s="16"/>
      <c r="B34" s="16">
        <f>AAV!B34</f>
        <v>-24</v>
      </c>
      <c r="C34" s="16">
        <f>AAV!E34</f>
        <v>0.77189099999999999</v>
      </c>
      <c r="D34" s="16">
        <f>AAV!F34</f>
        <v>0.821071</v>
      </c>
      <c r="E34" s="16">
        <f>AAV!G34</f>
        <v>0.87519400000000003</v>
      </c>
      <c r="F34" s="16">
        <f>AAV!H34</f>
        <v>1.1448910000000001</v>
      </c>
      <c r="G34" s="16">
        <f>AAV!I34</f>
        <v>0.82509825299999995</v>
      </c>
      <c r="H34" s="16">
        <f>AAV!J34</f>
        <v>1.4285785580000001</v>
      </c>
      <c r="I34" s="16">
        <f>AAV!K34</f>
        <v>1.346390497</v>
      </c>
      <c r="J34" s="16">
        <f>AAV!L34</f>
        <v>1.053864833</v>
      </c>
      <c r="K34" s="16">
        <f>AAV!M34</f>
        <v>0.7860036292</v>
      </c>
      <c r="L34" s="16">
        <f>AAV!N34</f>
        <v>0.67857754709999996</v>
      </c>
      <c r="M34" s="16">
        <f>AAV!O34</f>
        <v>0.6568631103</v>
      </c>
      <c r="N34" s="16">
        <f>AAV!P34</f>
        <v>0.69438693360000003</v>
      </c>
      <c r="O34" s="16">
        <f>AAV!Q34</f>
        <v>1.2369400740000001</v>
      </c>
      <c r="P34" s="16">
        <f>AAV!R34</f>
        <v>0.81506289070000004</v>
      </c>
      <c r="Q34" s="16">
        <f>AAV!S34</f>
        <v>1.115521599</v>
      </c>
      <c r="R34" s="16">
        <f>AAV!T34</f>
        <v>0.92145357969999997</v>
      </c>
      <c r="S34" s="16">
        <f>AAV!U34</f>
        <v>0.94959910319999996</v>
      </c>
      <c r="T34" s="16">
        <f>AAV!V34</f>
        <v>0.45236082909999997</v>
      </c>
      <c r="U34" s="16">
        <f>AAV!W34</f>
        <v>2.468218652</v>
      </c>
      <c r="V34" s="16">
        <f>AAV!X34</f>
        <v>0.61346152890000005</v>
      </c>
      <c r="W34" s="16">
        <f>AAV!Y34</f>
        <v>0.86653684460000002</v>
      </c>
      <c r="X34" s="16">
        <f>AAV!Z34</f>
        <v>0.80622359470000005</v>
      </c>
      <c r="Y34" s="16">
        <f>AAV!AA34</f>
        <v>0.91833870829999997</v>
      </c>
      <c r="Z34" s="16">
        <f>AAV!AB34</f>
        <v>1.043391146</v>
      </c>
      <c r="AA34" s="16">
        <f>AAV!AC34</f>
        <v>0.86309217130000004</v>
      </c>
      <c r="AB34" s="16">
        <f>AAV!AD34</f>
        <v>0.83219154699999998</v>
      </c>
      <c r="AC34" s="16">
        <f>AAV!AE34</f>
        <v>0.77316662179999995</v>
      </c>
      <c r="AD34" s="16">
        <f>AAV!AF34</f>
        <v>0.70868532529999995</v>
      </c>
      <c r="AE34" s="16">
        <f>AAV!AG34</f>
        <v>0.69733571599999999</v>
      </c>
      <c r="AF34" s="16">
        <f>AAV!AH34</f>
        <v>0.7841466856</v>
      </c>
      <c r="AG34" s="16">
        <f t="shared" si="0"/>
        <v>-24</v>
      </c>
      <c r="AH34" s="16"/>
      <c r="AI34" s="16"/>
      <c r="AJ34" s="16"/>
      <c r="AK34" s="16"/>
      <c r="AL34" s="16"/>
      <c r="AM34" s="16"/>
      <c r="AN34" s="16"/>
    </row>
    <row r="35" spans="1:40" ht="13.5" customHeight="1" x14ac:dyDescent="0.2">
      <c r="A35" s="16"/>
      <c r="B35" s="16">
        <f>AAV!B35</f>
        <v>-23</v>
      </c>
      <c r="C35" s="16">
        <f>AAV!E35</f>
        <v>0.82283700000000004</v>
      </c>
      <c r="D35" s="16">
        <f>AAV!F35</f>
        <v>0.75644900000000004</v>
      </c>
      <c r="E35" s="16">
        <f>AAV!G35</f>
        <v>0.66332199999999997</v>
      </c>
      <c r="F35" s="16">
        <f>AAV!H35</f>
        <v>0.686581</v>
      </c>
      <c r="G35" s="16">
        <f>AAV!I35</f>
        <v>0.75246559960000003</v>
      </c>
      <c r="H35" s="16">
        <f>AAV!J35</f>
        <v>1.4393976420000001</v>
      </c>
      <c r="I35" s="16">
        <f>AAV!K35</f>
        <v>0.97525098430000001</v>
      </c>
      <c r="J35" s="16">
        <f>AAV!L35</f>
        <v>1.0613433889999999</v>
      </c>
      <c r="K35" s="16">
        <f>AAV!M35</f>
        <v>0.68036722299999997</v>
      </c>
      <c r="L35" s="16">
        <f>AAV!N35</f>
        <v>0.58161502620000005</v>
      </c>
      <c r="M35" s="16">
        <f>AAV!O35</f>
        <v>0.47762876659999998</v>
      </c>
      <c r="N35" s="16">
        <f>AAV!P35</f>
        <v>0.76017472480000003</v>
      </c>
      <c r="O35" s="16">
        <f>AAV!Q35</f>
        <v>1.052760567</v>
      </c>
      <c r="P35" s="16">
        <f>AAV!R35</f>
        <v>0.65533079159999996</v>
      </c>
      <c r="Q35" s="16">
        <f>AAV!S35</f>
        <v>1.069093125</v>
      </c>
      <c r="R35" s="16">
        <f>AAV!T35</f>
        <v>0.82873432729999996</v>
      </c>
      <c r="S35" s="16">
        <f>AAV!U35</f>
        <v>0.6974235567</v>
      </c>
      <c r="T35" s="16">
        <f>AAV!V35</f>
        <v>0.50473948140000002</v>
      </c>
      <c r="U35" s="16">
        <f>AAV!W35</f>
        <v>1.3625563199999999</v>
      </c>
      <c r="V35" s="16">
        <f>AAV!X35</f>
        <v>0.61700565969999999</v>
      </c>
      <c r="W35" s="16">
        <f>AAV!Y35</f>
        <v>0.7117100676</v>
      </c>
      <c r="X35" s="16">
        <f>AAV!Z35</f>
        <v>0.92237678720000005</v>
      </c>
      <c r="Y35" s="16">
        <f>AAV!AA35</f>
        <v>0.70528544950000005</v>
      </c>
      <c r="Z35" s="16">
        <f>AAV!AB35</f>
        <v>0.97078504539999999</v>
      </c>
      <c r="AA35" s="16">
        <f>AAV!AC35</f>
        <v>0.97139018020000001</v>
      </c>
      <c r="AB35" s="16">
        <f>AAV!AD35</f>
        <v>0.8876197522</v>
      </c>
      <c r="AC35" s="16">
        <f>AAV!AE35</f>
        <v>0.84413902789999995</v>
      </c>
      <c r="AD35" s="16">
        <f>AAV!AF35</f>
        <v>0.81451748040000005</v>
      </c>
      <c r="AE35" s="16">
        <f>AAV!AG35</f>
        <v>0.50187651560000002</v>
      </c>
      <c r="AF35" s="16">
        <f>AAV!AH35</f>
        <v>0.61887691290000002</v>
      </c>
      <c r="AG35" s="16">
        <f t="shared" si="0"/>
        <v>-23</v>
      </c>
      <c r="AH35" s="16"/>
      <c r="AI35" s="16"/>
      <c r="AJ35" s="16"/>
      <c r="AK35" s="16"/>
      <c r="AL35" s="16"/>
      <c r="AM35" s="16"/>
      <c r="AN35" s="16"/>
    </row>
    <row r="36" spans="1:40" ht="13.5" customHeight="1" x14ac:dyDescent="0.2">
      <c r="A36" s="16"/>
      <c r="B36" s="16">
        <f>AAV!B36</f>
        <v>-22</v>
      </c>
      <c r="C36" s="16">
        <f>AAV!E36</f>
        <v>0.72635799999999995</v>
      </c>
      <c r="D36" s="16">
        <f>AAV!F36</f>
        <v>0.72523300000000002</v>
      </c>
      <c r="E36" s="16">
        <f>AAV!G36</f>
        <v>2.0129380000000001</v>
      </c>
      <c r="F36" s="16">
        <f>AAV!H36</f>
        <v>0.59178500000000001</v>
      </c>
      <c r="G36" s="16">
        <f>AAV!I36</f>
        <v>0.59412914849999998</v>
      </c>
      <c r="H36" s="16">
        <f>AAV!J36</f>
        <v>1.082643434</v>
      </c>
      <c r="I36" s="16">
        <f>AAV!K36</f>
        <v>0.90126270689999999</v>
      </c>
      <c r="J36" s="16">
        <f>AAV!L36</f>
        <v>0.69760702289999998</v>
      </c>
      <c r="K36" s="16">
        <f>AAV!M36</f>
        <v>0.66272078089999997</v>
      </c>
      <c r="L36" s="16">
        <f>AAV!N36</f>
        <v>0.59195850309999998</v>
      </c>
      <c r="M36" s="16">
        <f>AAV!O36</f>
        <v>4.2898317180000003</v>
      </c>
      <c r="N36" s="16">
        <f>AAV!P36</f>
        <v>0.59878298470000002</v>
      </c>
      <c r="O36" s="16">
        <f>AAV!Q36</f>
        <v>1.007743286</v>
      </c>
      <c r="P36" s="16">
        <f>AAV!R36</f>
        <v>1.061598099</v>
      </c>
      <c r="Q36" s="16">
        <f>AAV!S36</f>
        <v>1.000847848</v>
      </c>
      <c r="R36" s="16">
        <f>AAV!T36</f>
        <v>0.64301216689999996</v>
      </c>
      <c r="S36" s="16">
        <f>AAV!U36</f>
        <v>0.57115374259999996</v>
      </c>
      <c r="T36" s="16">
        <f>AAV!V36</f>
        <v>0.42208572280000001</v>
      </c>
      <c r="U36" s="16">
        <f>AAV!W36</f>
        <v>1.0786993010000001</v>
      </c>
      <c r="V36" s="16">
        <f>AAV!X36</f>
        <v>0.73925869290000001</v>
      </c>
      <c r="W36" s="16">
        <f>AAV!Y36</f>
        <v>0.71283930149999997</v>
      </c>
      <c r="X36" s="16">
        <f>AAV!Z36</f>
        <v>0.60785411330000005</v>
      </c>
      <c r="Y36" s="16">
        <f>AAV!AA36</f>
        <v>0.69452518389999995</v>
      </c>
      <c r="Z36" s="16">
        <f>AAV!AB36</f>
        <v>0.51362259450000003</v>
      </c>
      <c r="AA36" s="16">
        <f>AAV!AC36</f>
        <v>0.70601302789999998</v>
      </c>
      <c r="AB36" s="16">
        <f>AAV!AD36</f>
        <v>0.70307374720000004</v>
      </c>
      <c r="AC36" s="16">
        <f>AAV!AE36</f>
        <v>0.88067032270000001</v>
      </c>
      <c r="AD36" s="16">
        <f>AAV!AF36</f>
        <v>0.47992331780000003</v>
      </c>
      <c r="AE36" s="16">
        <f>AAV!AG36</f>
        <v>0.49324571099999998</v>
      </c>
      <c r="AF36" s="16">
        <f>AAV!AH36</f>
        <v>0.53590600970000002</v>
      </c>
      <c r="AG36" s="16">
        <f t="shared" si="0"/>
        <v>-22</v>
      </c>
      <c r="AH36" s="16"/>
      <c r="AI36" s="16"/>
      <c r="AJ36" s="16"/>
      <c r="AK36" s="16"/>
      <c r="AL36" s="16"/>
      <c r="AM36" s="16"/>
      <c r="AN36" s="16"/>
    </row>
    <row r="37" spans="1:40" ht="13.5" customHeight="1" x14ac:dyDescent="0.2">
      <c r="A37" s="16"/>
      <c r="B37" s="16">
        <f>AAV!B37</f>
        <v>-21</v>
      </c>
      <c r="C37" s="16">
        <f>AAV!E37</f>
        <v>0.76941300000000001</v>
      </c>
      <c r="D37" s="16">
        <f>AAV!F37</f>
        <v>0.87109700000000001</v>
      </c>
      <c r="E37" s="16">
        <f>AAV!G37</f>
        <v>1.505654</v>
      </c>
      <c r="F37" s="16">
        <f>AAV!H37</f>
        <v>0.71251299999999995</v>
      </c>
      <c r="G37" s="16">
        <f>AAV!I37</f>
        <v>1.3164655540000001</v>
      </c>
      <c r="H37" s="16">
        <f>AAV!J37</f>
        <v>1.145224682</v>
      </c>
      <c r="I37" s="16">
        <f>AAV!K37</f>
        <v>0.76563868440000005</v>
      </c>
      <c r="J37" s="16">
        <f>AAV!L37</f>
        <v>1.0534887150000001</v>
      </c>
      <c r="K37" s="16">
        <f>AAV!M37</f>
        <v>0.88355310190000003</v>
      </c>
      <c r="L37" s="16">
        <f>AAV!N37</f>
        <v>0.64420540630000001</v>
      </c>
      <c r="M37" s="16">
        <f>AAV!O37</f>
        <v>1.4170621050000001</v>
      </c>
      <c r="N37" s="16">
        <f>AAV!P37</f>
        <v>0.68569104039999995</v>
      </c>
      <c r="O37" s="16">
        <f>AAV!Q37</f>
        <v>0.88096948389999996</v>
      </c>
      <c r="P37" s="16">
        <f>AAV!R37</f>
        <v>1.0755247059999999</v>
      </c>
      <c r="Q37" s="16">
        <f>AAV!S37</f>
        <v>0.64678658310000003</v>
      </c>
      <c r="R37" s="16">
        <f>AAV!T37</f>
        <v>0.85380832439999998</v>
      </c>
      <c r="S37" s="16">
        <f>AAV!U37</f>
        <v>0.68199789529999999</v>
      </c>
      <c r="T37" s="16">
        <f>AAV!V37</f>
        <v>0.42967232179999998</v>
      </c>
      <c r="U37" s="16">
        <f>AAV!W37</f>
        <v>0.91150892130000005</v>
      </c>
      <c r="V37" s="16">
        <f>AAV!X37</f>
        <v>0.69444814440000002</v>
      </c>
      <c r="W37" s="16">
        <f>AAV!Y37</f>
        <v>0.93009570770000005</v>
      </c>
      <c r="X37" s="16">
        <f>AAV!Z37</f>
        <v>0.60351144189999995</v>
      </c>
      <c r="Y37" s="16">
        <f>AAV!AA37</f>
        <v>0.99567584720000002</v>
      </c>
      <c r="Z37" s="16">
        <f>AAV!AB37</f>
        <v>0.63214588199999999</v>
      </c>
      <c r="AA37" s="16">
        <f>AAV!AC37</f>
        <v>1.096715962</v>
      </c>
      <c r="AB37" s="16">
        <f>AAV!AD37</f>
        <v>0.69358616569999998</v>
      </c>
      <c r="AC37" s="16">
        <f>AAV!AE37</f>
        <v>0.60780706390000006</v>
      </c>
      <c r="AD37" s="16">
        <f>AAV!AF37</f>
        <v>0.67493313600000004</v>
      </c>
      <c r="AE37" s="16">
        <f>AAV!AG37</f>
        <v>1.0104928909999999</v>
      </c>
      <c r="AF37" s="16">
        <f>AAV!AH37</f>
        <v>0.52925818960000004</v>
      </c>
      <c r="AG37" s="16">
        <f t="shared" si="0"/>
        <v>-21</v>
      </c>
      <c r="AH37" s="16"/>
      <c r="AI37" s="16"/>
      <c r="AJ37" s="16"/>
      <c r="AK37" s="16"/>
      <c r="AL37" s="16"/>
      <c r="AM37" s="16"/>
      <c r="AN37" s="16"/>
    </row>
    <row r="38" spans="1:40" ht="13.5" customHeight="1" x14ac:dyDescent="0.2">
      <c r="A38" s="16"/>
      <c r="B38" s="16">
        <f>AAV!B38</f>
        <v>-20</v>
      </c>
      <c r="C38" s="16">
        <f>AAV!E38</f>
        <v>0.58551399999999998</v>
      </c>
      <c r="D38" s="16">
        <f>AAV!F38</f>
        <v>0.65175099999999997</v>
      </c>
      <c r="E38" s="16">
        <f>AAV!G38</f>
        <v>1.037264</v>
      </c>
      <c r="F38" s="16">
        <f>AAV!H38</f>
        <v>1.7030130000000001</v>
      </c>
      <c r="G38" s="16">
        <f>AAV!I38</f>
        <v>1.379506621</v>
      </c>
      <c r="H38" s="16">
        <f>AAV!J38</f>
        <v>0.84595686079999999</v>
      </c>
      <c r="I38" s="16">
        <f>AAV!K38</f>
        <v>1.077709187</v>
      </c>
      <c r="J38" s="16">
        <f>AAV!L38</f>
        <v>0.70788891929999997</v>
      </c>
      <c r="K38" s="16">
        <f>AAV!M38</f>
        <v>1.137947738</v>
      </c>
      <c r="L38" s="16">
        <f>AAV!N38</f>
        <v>0.72252362950000004</v>
      </c>
      <c r="M38" s="16">
        <f>AAV!O38</f>
        <v>0.78626748310000005</v>
      </c>
      <c r="N38" s="16">
        <f>AAV!P38</f>
        <v>0.98674971140000001</v>
      </c>
      <c r="O38" s="16">
        <f>AAV!Q38</f>
        <v>1.0334185360000001</v>
      </c>
      <c r="P38" s="16">
        <f>AAV!R38</f>
        <v>0.80144322540000001</v>
      </c>
      <c r="Q38" s="16">
        <f>AAV!S38</f>
        <v>0.89869170990000002</v>
      </c>
      <c r="R38" s="16">
        <f>AAV!T38</f>
        <v>1.3056991929999999</v>
      </c>
      <c r="S38" s="16">
        <f>AAV!U38</f>
        <v>0.81592931140000002</v>
      </c>
      <c r="T38" s="16">
        <f>AAV!V38</f>
        <v>0.43902712710000003</v>
      </c>
      <c r="U38" s="16">
        <f>AAV!W38</f>
        <v>0.63766144550000003</v>
      </c>
      <c r="V38" s="16">
        <f>AAV!X38</f>
        <v>0.69315151109999995</v>
      </c>
      <c r="W38" s="16">
        <f>AAV!Y38</f>
        <v>1.062622256</v>
      </c>
      <c r="X38" s="16">
        <f>AAV!Z38</f>
        <v>0.64979743869999995</v>
      </c>
      <c r="Y38" s="16">
        <f>AAV!AA38</f>
        <v>0.88016768999999995</v>
      </c>
      <c r="Z38" s="16">
        <f>AAV!AB38</f>
        <v>0.95877961509999998</v>
      </c>
      <c r="AA38" s="16">
        <f>AAV!AC38</f>
        <v>1.0448484039999999</v>
      </c>
      <c r="AB38" s="16">
        <f>AAV!AD38</f>
        <v>0.8286893394</v>
      </c>
      <c r="AC38" s="16">
        <f>AAV!AE38</f>
        <v>1.247643195</v>
      </c>
      <c r="AD38" s="16">
        <f>AAV!AF38</f>
        <v>0.80351085960000002</v>
      </c>
      <c r="AE38" s="16">
        <f>AAV!AG38</f>
        <v>1.1823995380000001</v>
      </c>
      <c r="AF38" s="16">
        <f>AAV!AH38</f>
        <v>0.67194040290000001</v>
      </c>
      <c r="AG38" s="16">
        <f t="shared" si="0"/>
        <v>-20</v>
      </c>
      <c r="AH38" s="16"/>
      <c r="AI38" s="16"/>
      <c r="AJ38" s="16"/>
      <c r="AK38" s="16"/>
      <c r="AL38" s="16"/>
      <c r="AM38" s="16"/>
      <c r="AN38" s="16"/>
    </row>
    <row r="39" spans="1:40" ht="13.5" customHeight="1" x14ac:dyDescent="0.2">
      <c r="A39" s="16"/>
      <c r="B39" s="16">
        <f>AAV!B39</f>
        <v>-19</v>
      </c>
      <c r="C39" s="16">
        <f>AAV!E39</f>
        <v>0.60139100000000001</v>
      </c>
      <c r="D39" s="16">
        <f>AAV!F39</f>
        <v>0.64575899999999997</v>
      </c>
      <c r="E39" s="16">
        <f>AAV!G39</f>
        <v>0.74360400000000004</v>
      </c>
      <c r="F39" s="16">
        <f>AAV!H39</f>
        <v>1.8597109999999999</v>
      </c>
      <c r="G39" s="16">
        <f>AAV!I39</f>
        <v>1.0698895319999999</v>
      </c>
      <c r="H39" s="16">
        <f>AAV!J39</f>
        <v>0.97517088389999995</v>
      </c>
      <c r="I39" s="16">
        <f>AAV!K39</f>
        <v>1.109960075</v>
      </c>
      <c r="J39" s="16">
        <f>AAV!L39</f>
        <v>1.6090959570000001</v>
      </c>
      <c r="K39" s="16">
        <f>AAV!M39</f>
        <v>0.77574820739999995</v>
      </c>
      <c r="L39" s="16">
        <f>AAV!N39</f>
        <v>0.52940675859999997</v>
      </c>
      <c r="M39" s="16">
        <f>AAV!O39</f>
        <v>0.91704978309999996</v>
      </c>
      <c r="N39" s="16">
        <f>AAV!P39</f>
        <v>1.5001786029999999</v>
      </c>
      <c r="O39" s="16">
        <f>AAV!Q39</f>
        <v>1.396340159</v>
      </c>
      <c r="P39" s="16">
        <f>AAV!R39</f>
        <v>0.69725112489999996</v>
      </c>
      <c r="Q39" s="16">
        <f>AAV!S39</f>
        <v>0.99092982640000005</v>
      </c>
      <c r="R39" s="16">
        <f>AAV!T39</f>
        <v>0.93425132200000005</v>
      </c>
      <c r="S39" s="16">
        <f>AAV!U39</f>
        <v>0.67433438720000005</v>
      </c>
      <c r="T39" s="16">
        <f>AAV!V39</f>
        <v>0.37762448990000003</v>
      </c>
      <c r="U39" s="16">
        <f>AAV!W39</f>
        <v>0.79507793550000005</v>
      </c>
      <c r="V39" s="16">
        <f>AAV!X39</f>
        <v>0.87448414590000001</v>
      </c>
      <c r="W39" s="16">
        <f>AAV!Y39</f>
        <v>1.0146319559999999</v>
      </c>
      <c r="X39" s="16">
        <f>AAV!Z39</f>
        <v>0.72738386160000001</v>
      </c>
      <c r="Y39" s="16">
        <f>AAV!AA39</f>
        <v>0.68530042739999997</v>
      </c>
      <c r="Z39" s="16">
        <f>AAV!AB39</f>
        <v>0.86043370360000004</v>
      </c>
      <c r="AA39" s="16">
        <f>AAV!AC39</f>
        <v>2.134749824</v>
      </c>
      <c r="AB39" s="16">
        <f>AAV!AD39</f>
        <v>0.92760816130000001</v>
      </c>
      <c r="AC39" s="16">
        <f>AAV!AE39</f>
        <v>1.3648268029999999</v>
      </c>
      <c r="AD39" s="16">
        <f>AAV!AF39</f>
        <v>0.68205815739999998</v>
      </c>
      <c r="AE39" s="16">
        <f>AAV!AG39</f>
        <v>1.0918180820000001</v>
      </c>
      <c r="AF39" s="16">
        <f>AAV!AH39</f>
        <v>0.86903740309999999</v>
      </c>
      <c r="AG39" s="16">
        <f t="shared" si="0"/>
        <v>-19</v>
      </c>
      <c r="AH39" s="16"/>
      <c r="AI39" s="16"/>
      <c r="AJ39" s="16"/>
      <c r="AK39" s="16"/>
      <c r="AL39" s="16"/>
      <c r="AM39" s="16"/>
      <c r="AN39" s="16"/>
    </row>
    <row r="40" spans="1:40" ht="13.5" customHeight="1" x14ac:dyDescent="0.2">
      <c r="A40" s="16"/>
      <c r="B40" s="16">
        <f>AAV!B40</f>
        <v>-18</v>
      </c>
      <c r="C40" s="16">
        <f>AAV!E40</f>
        <v>0.54791800000000002</v>
      </c>
      <c r="D40" s="16">
        <f>AAV!F40</f>
        <v>0.70133500000000004</v>
      </c>
      <c r="E40" s="16">
        <f>AAV!G40</f>
        <v>0.96974400000000005</v>
      </c>
      <c r="F40" s="16">
        <f>AAV!H40</f>
        <v>1.0709090000000001</v>
      </c>
      <c r="G40" s="16">
        <f>AAV!I40</f>
        <v>1.317544072</v>
      </c>
      <c r="H40" s="16">
        <f>AAV!J40</f>
        <v>0.65925607770000005</v>
      </c>
      <c r="I40" s="16">
        <f>AAV!K40</f>
        <v>0.77876692000000003</v>
      </c>
      <c r="J40" s="16">
        <f>AAV!L40</f>
        <v>1.2538574579999999</v>
      </c>
      <c r="K40" s="16">
        <f>AAV!M40</f>
        <v>0.79956807289999998</v>
      </c>
      <c r="L40" s="16">
        <f>AAV!N40</f>
        <v>0.57913917569999995</v>
      </c>
      <c r="M40" s="16">
        <f>AAV!O40</f>
        <v>0.63275388060000004</v>
      </c>
      <c r="N40" s="16">
        <f>AAV!P40</f>
        <v>1.045613729</v>
      </c>
      <c r="O40" s="16">
        <f>AAV!Q40</f>
        <v>0.97916238659999999</v>
      </c>
      <c r="P40" s="16">
        <f>AAV!R40</f>
        <v>0.61876032940000003</v>
      </c>
      <c r="Q40" s="16">
        <f>AAV!S40</f>
        <v>0.99540138570000003</v>
      </c>
      <c r="R40" s="16">
        <f>AAV!T40</f>
        <v>0.75679293140000004</v>
      </c>
      <c r="S40" s="16">
        <f>AAV!U40</f>
        <v>0.56983799690000003</v>
      </c>
      <c r="T40" s="16">
        <f>AAV!V40</f>
        <v>0.52202065549999999</v>
      </c>
      <c r="U40" s="16">
        <f>AAV!W40</f>
        <v>0.55204827030000003</v>
      </c>
      <c r="V40" s="16">
        <f>AAV!X40</f>
        <v>0.64423434869999996</v>
      </c>
      <c r="W40" s="16">
        <f>AAV!Y40</f>
        <v>2.3113885669999998</v>
      </c>
      <c r="X40" s="16">
        <f>AAV!Z40</f>
        <v>0.59841629939999996</v>
      </c>
      <c r="Y40" s="16">
        <f>AAV!AA40</f>
        <v>0.58672754989999998</v>
      </c>
      <c r="Z40" s="16">
        <f>AAV!AB40</f>
        <v>0.74845272860000001</v>
      </c>
      <c r="AA40" s="16">
        <f>AAV!AC40</f>
        <v>1.0999930819999999</v>
      </c>
      <c r="AB40" s="16">
        <f>AAV!AD40</f>
        <v>1.523168748</v>
      </c>
      <c r="AC40" s="16">
        <f>AAV!AE40</f>
        <v>1.024517659</v>
      </c>
      <c r="AD40" s="16">
        <f>AAV!AF40</f>
        <v>0.64568944029999997</v>
      </c>
      <c r="AE40" s="16">
        <f>AAV!AG40</f>
        <v>1.1409331</v>
      </c>
      <c r="AF40" s="16">
        <f>AAV!AH40</f>
        <v>0.72013403170000001</v>
      </c>
      <c r="AG40" s="16">
        <f t="shared" si="0"/>
        <v>-18</v>
      </c>
      <c r="AH40" s="16"/>
      <c r="AI40" s="16"/>
      <c r="AJ40" s="16"/>
      <c r="AK40" s="16"/>
      <c r="AL40" s="16"/>
      <c r="AM40" s="16"/>
      <c r="AN40" s="16"/>
    </row>
    <row r="41" spans="1:40" ht="13.5" customHeight="1" x14ac:dyDescent="0.2">
      <c r="A41" s="16"/>
      <c r="B41" s="16">
        <f>AAV!B41</f>
        <v>-17</v>
      </c>
      <c r="C41" s="16">
        <f>AAV!E41</f>
        <v>0.62537200000000004</v>
      </c>
      <c r="D41" s="16">
        <f>AAV!F41</f>
        <v>0.66976000000000002</v>
      </c>
      <c r="E41" s="16">
        <f>AAV!G41</f>
        <v>0.911138</v>
      </c>
      <c r="F41" s="16">
        <f>AAV!H41</f>
        <v>0.79795400000000005</v>
      </c>
      <c r="G41" s="16">
        <f>AAV!I41</f>
        <v>0.9537545167</v>
      </c>
      <c r="H41" s="16">
        <f>AAV!J41</f>
        <v>0.93899238470000002</v>
      </c>
      <c r="I41" s="16">
        <f>AAV!K41</f>
        <v>0.73199172010000002</v>
      </c>
      <c r="J41" s="16">
        <f>AAV!L41</f>
        <v>0.65798767759999999</v>
      </c>
      <c r="K41" s="16">
        <f>AAV!M41</f>
        <v>0.81668546009999998</v>
      </c>
      <c r="L41" s="16">
        <f>AAV!N41</f>
        <v>0.48354953979999998</v>
      </c>
      <c r="M41" s="16">
        <f>AAV!O41</f>
        <v>0.57493658020000005</v>
      </c>
      <c r="N41" s="16">
        <f>AAV!P41</f>
        <v>0.81117192719999998</v>
      </c>
      <c r="O41" s="16">
        <f>AAV!Q41</f>
        <v>1.1050603109999999</v>
      </c>
      <c r="P41" s="16">
        <f>AAV!R41</f>
        <v>0.72358524599999996</v>
      </c>
      <c r="Q41" s="16">
        <f>AAV!S41</f>
        <v>0.99400258669999997</v>
      </c>
      <c r="R41" s="16">
        <f>AAV!T41</f>
        <v>0.73360190439999995</v>
      </c>
      <c r="S41" s="16">
        <f>AAV!U41</f>
        <v>0.67289267429999999</v>
      </c>
      <c r="T41" s="16">
        <f>AAV!V41</f>
        <v>0.53516835360000004</v>
      </c>
      <c r="U41" s="16">
        <f>AAV!W41</f>
        <v>0.69265685450000003</v>
      </c>
      <c r="V41" s="16">
        <f>AAV!X41</f>
        <v>0.60650719180000001</v>
      </c>
      <c r="W41" s="16">
        <f>AAV!Y41</f>
        <v>1.325600095</v>
      </c>
      <c r="X41" s="16">
        <f>AAV!Z41</f>
        <v>0.72745256189999996</v>
      </c>
      <c r="Y41" s="16">
        <f>AAV!AA41</f>
        <v>0.75941852889999995</v>
      </c>
      <c r="Z41" s="16">
        <f>AAV!AB41</f>
        <v>0.86647663500000005</v>
      </c>
      <c r="AA41" s="16">
        <f>AAV!AC41</f>
        <v>0.73881731829999997</v>
      </c>
      <c r="AB41" s="16">
        <f>AAV!AD41</f>
        <v>1.0845685979999999</v>
      </c>
      <c r="AC41" s="16">
        <f>AAV!AE41</f>
        <v>0.84235564350000003</v>
      </c>
      <c r="AD41" s="16">
        <f>AAV!AF41</f>
        <v>1.0782733330000001</v>
      </c>
      <c r="AE41" s="16">
        <f>AAV!AG41</f>
        <v>2.2012723689999998</v>
      </c>
      <c r="AF41" s="16">
        <f>AAV!AH41</f>
        <v>0.50043501260000001</v>
      </c>
      <c r="AG41" s="16">
        <f t="shared" si="0"/>
        <v>-17</v>
      </c>
      <c r="AH41" s="16"/>
      <c r="AI41" s="16"/>
      <c r="AJ41" s="16"/>
      <c r="AK41" s="16"/>
      <c r="AL41" s="16"/>
      <c r="AM41" s="16"/>
      <c r="AN41" s="16"/>
    </row>
    <row r="42" spans="1:40" ht="13.5" customHeight="1" x14ac:dyDescent="0.2">
      <c r="A42" s="16"/>
      <c r="B42" s="16">
        <f>AAV!B42</f>
        <v>-16</v>
      </c>
      <c r="C42" s="16">
        <f>AAV!E42</f>
        <v>0.94621999999999995</v>
      </c>
      <c r="D42" s="16">
        <f>AAV!F42</f>
        <v>0.59408399999999995</v>
      </c>
      <c r="E42" s="16">
        <f>AAV!G42</f>
        <v>0.74146699999999999</v>
      </c>
      <c r="F42" s="16">
        <f>AAV!H42</f>
        <v>0.81804900000000003</v>
      </c>
      <c r="G42" s="16">
        <f>AAV!I42</f>
        <v>1.795708718</v>
      </c>
      <c r="H42" s="16">
        <f>AAV!J42</f>
        <v>0.86922148619999995</v>
      </c>
      <c r="I42" s="16">
        <f>AAV!K42</f>
        <v>1.0084674760000001</v>
      </c>
      <c r="J42" s="16">
        <f>AAV!L42</f>
        <v>0.64876253880000001</v>
      </c>
      <c r="K42" s="16">
        <f>AAV!M42</f>
        <v>1.215899397</v>
      </c>
      <c r="L42" s="16">
        <f>AAV!N42</f>
        <v>0.61979329770000002</v>
      </c>
      <c r="M42" s="16">
        <f>AAV!O42</f>
        <v>0.79970324820000005</v>
      </c>
      <c r="N42" s="16">
        <f>AAV!P42</f>
        <v>0.82736941210000003</v>
      </c>
      <c r="O42" s="16">
        <f>AAV!Q42</f>
        <v>0.85440870229999999</v>
      </c>
      <c r="P42" s="16">
        <f>AAV!R42</f>
        <v>0.71850012799999996</v>
      </c>
      <c r="Q42" s="16">
        <f>AAV!S42</f>
        <v>0.85821530109999999</v>
      </c>
      <c r="R42" s="16">
        <f>AAV!T42</f>
        <v>0.84089473189999997</v>
      </c>
      <c r="S42" s="16">
        <f>AAV!U42</f>
        <v>0.95486844019999995</v>
      </c>
      <c r="T42" s="16">
        <f>AAV!V42</f>
        <v>0.3150617946</v>
      </c>
      <c r="U42" s="16">
        <f>AAV!W42</f>
        <v>1.6642754049999999</v>
      </c>
      <c r="V42" s="16">
        <f>AAV!X42</f>
        <v>0.8261252053</v>
      </c>
      <c r="W42" s="16">
        <f>AAV!Y42</f>
        <v>0.99301807669999997</v>
      </c>
      <c r="X42" s="16">
        <f>AAV!Z42</f>
        <v>0.83771368769999999</v>
      </c>
      <c r="Y42" s="16">
        <f>AAV!AA42</f>
        <v>1.034593192</v>
      </c>
      <c r="Z42" s="16">
        <f>AAV!AB42</f>
        <v>1.1478149600000001</v>
      </c>
      <c r="AA42" s="16">
        <f>AAV!AC42</f>
        <v>0.60022811379999996</v>
      </c>
      <c r="AB42" s="16">
        <f>AAV!AD42</f>
        <v>1.1258149980000001</v>
      </c>
      <c r="AC42" s="16">
        <f>AAV!AE42</f>
        <v>0.8251100871</v>
      </c>
      <c r="AD42" s="16">
        <f>AAV!AF42</f>
        <v>0.77503334079999997</v>
      </c>
      <c r="AE42" s="16">
        <f>AAV!AG42</f>
        <v>1.165590111</v>
      </c>
      <c r="AF42" s="16">
        <f>AAV!AH42</f>
        <v>0.61861500049999996</v>
      </c>
      <c r="AG42" s="16">
        <f t="shared" si="0"/>
        <v>-16</v>
      </c>
      <c r="AH42" s="16"/>
      <c r="AI42" s="16"/>
      <c r="AJ42" s="16"/>
      <c r="AK42" s="16"/>
      <c r="AL42" s="16"/>
      <c r="AM42" s="16"/>
      <c r="AN42" s="16"/>
    </row>
    <row r="43" spans="1:40" ht="13.5" customHeight="1" x14ac:dyDescent="0.2">
      <c r="A43" s="16"/>
      <c r="B43" s="16">
        <f>AAV!B43</f>
        <v>-15</v>
      </c>
      <c r="C43" s="16">
        <f>AAV!E43</f>
        <v>0.72914599999999996</v>
      </c>
      <c r="D43" s="16">
        <f>AAV!F43</f>
        <v>0.79318699999999998</v>
      </c>
      <c r="E43" s="16">
        <f>AAV!G43</f>
        <v>0.98979300000000003</v>
      </c>
      <c r="F43" s="16">
        <f>AAV!H43</f>
        <v>0.85523499999999997</v>
      </c>
      <c r="G43" s="16">
        <f>AAV!I43</f>
        <v>0.88903378639999997</v>
      </c>
      <c r="H43" s="16">
        <f>AAV!J43</f>
        <v>0.78058981409999995</v>
      </c>
      <c r="I43" s="16">
        <f>AAV!K43</f>
        <v>0.92821437510000004</v>
      </c>
      <c r="J43" s="16">
        <f>AAV!L43</f>
        <v>0.68380888120000005</v>
      </c>
      <c r="K43" s="16">
        <f>AAV!M43</f>
        <v>0.70483006270000004</v>
      </c>
      <c r="L43" s="16">
        <f>AAV!N43</f>
        <v>1.1521125409999999</v>
      </c>
      <c r="M43" s="16">
        <f>AAV!O43</f>
        <v>1.268638674</v>
      </c>
      <c r="N43" s="16">
        <f>AAV!P43</f>
        <v>0.98370867230000003</v>
      </c>
      <c r="O43" s="16">
        <f>AAV!Q43</f>
        <v>0.75461077470000004</v>
      </c>
      <c r="P43" s="16">
        <f>AAV!R43</f>
        <v>0.66757453850000004</v>
      </c>
      <c r="Q43" s="16">
        <f>AAV!S43</f>
        <v>0.93540346939999997</v>
      </c>
      <c r="R43" s="16">
        <f>AAV!T43</f>
        <v>0.8914932189</v>
      </c>
      <c r="S43" s="16">
        <f>AAV!U43</f>
        <v>0.81980331920000005</v>
      </c>
      <c r="T43" s="16">
        <f>AAV!V43</f>
        <v>0.32972854140000002</v>
      </c>
      <c r="U43" s="16">
        <f>AAV!W43</f>
        <v>0.86509289659999999</v>
      </c>
      <c r="V43" s="16">
        <f>AAV!X43</f>
        <v>0.60451372469999998</v>
      </c>
      <c r="W43" s="16">
        <f>AAV!Y43</f>
        <v>0.98954656949999997</v>
      </c>
      <c r="X43" s="16">
        <f>AAV!Z43</f>
        <v>0.65425407189999996</v>
      </c>
      <c r="Y43" s="16">
        <f>AAV!AA43</f>
        <v>0.97679914540000001</v>
      </c>
      <c r="Z43" s="16">
        <f>AAV!AB43</f>
        <v>0.83337549889999996</v>
      </c>
      <c r="AA43" s="16">
        <f>AAV!AC43</f>
        <v>0.62709830850000003</v>
      </c>
      <c r="AB43" s="16">
        <f>AAV!AD43</f>
        <v>0.8485765462</v>
      </c>
      <c r="AC43" s="16">
        <f>AAV!AE43</f>
        <v>0.99231920419999997</v>
      </c>
      <c r="AD43" s="16">
        <f>AAV!AF43</f>
        <v>0.90383479050000004</v>
      </c>
      <c r="AE43" s="16">
        <f>AAV!AG43</f>
        <v>0.66225795480000005</v>
      </c>
      <c r="AF43" s="16">
        <f>AAV!AH43</f>
        <v>0.53467696050000002</v>
      </c>
      <c r="AG43" s="16">
        <f t="shared" si="0"/>
        <v>-15</v>
      </c>
      <c r="AH43" s="16"/>
      <c r="AI43" s="16"/>
      <c r="AJ43" s="16"/>
      <c r="AK43" s="16"/>
      <c r="AL43" s="16"/>
      <c r="AM43" s="16"/>
      <c r="AN43" s="16"/>
    </row>
    <row r="44" spans="1:40" ht="13.5" customHeight="1" x14ac:dyDescent="0.2">
      <c r="A44" s="16"/>
      <c r="B44" s="16">
        <f>AAV!B44</f>
        <v>-14</v>
      </c>
      <c r="C44" s="16">
        <f>AAV!E44</f>
        <v>0.69215199999999999</v>
      </c>
      <c r="D44" s="16">
        <f>AAV!F44</f>
        <v>0.733213</v>
      </c>
      <c r="E44" s="16">
        <f>AAV!G44</f>
        <v>0.70218400000000003</v>
      </c>
      <c r="F44" s="16">
        <f>AAV!H44</f>
        <v>0.88206300000000004</v>
      </c>
      <c r="G44" s="16">
        <f>AAV!I44</f>
        <v>0.96967828540000001</v>
      </c>
      <c r="H44" s="16">
        <f>AAV!J44</f>
        <v>0.72419084680000001</v>
      </c>
      <c r="I44" s="16">
        <f>AAV!K44</f>
        <v>0.78445920020000004</v>
      </c>
      <c r="J44" s="16">
        <f>AAV!L44</f>
        <v>0.58985636519999995</v>
      </c>
      <c r="K44" s="16">
        <f>AAV!M44</f>
        <v>0.52948975809999999</v>
      </c>
      <c r="L44" s="16">
        <f>AAV!N44</f>
        <v>0.72044445489999998</v>
      </c>
      <c r="M44" s="16">
        <f>AAV!O44</f>
        <v>3.6472864629999999</v>
      </c>
      <c r="N44" s="16">
        <f>AAV!P44</f>
        <v>0.72265075720000005</v>
      </c>
      <c r="O44" s="16">
        <f>AAV!Q44</f>
        <v>0.72445381060000003</v>
      </c>
      <c r="P44" s="16">
        <f>AAV!R44</f>
        <v>0.62572031049999999</v>
      </c>
      <c r="Q44" s="16">
        <f>AAV!S44</f>
        <v>1.2101602739999999</v>
      </c>
      <c r="R44" s="16">
        <f>AAV!T44</f>
        <v>0.73426183140000001</v>
      </c>
      <c r="S44" s="16">
        <f>AAV!U44</f>
        <v>0.60363199619999997</v>
      </c>
      <c r="T44" s="16">
        <f>AAV!V44</f>
        <v>0.30403905609999998</v>
      </c>
      <c r="U44" s="16">
        <f>AAV!W44</f>
        <v>0.64516467560000001</v>
      </c>
      <c r="V44" s="16">
        <f>AAV!X44</f>
        <v>0.66796273669999995</v>
      </c>
      <c r="W44" s="16">
        <f>AAV!Y44</f>
        <v>1.02055707</v>
      </c>
      <c r="X44" s="16">
        <f>AAV!Z44</f>
        <v>0.61473896780000004</v>
      </c>
      <c r="Y44" s="16">
        <f>AAV!AA44</f>
        <v>1.1527322609999999</v>
      </c>
      <c r="Z44" s="16">
        <f>AAV!AB44</f>
        <v>1.609229145</v>
      </c>
      <c r="AA44" s="16">
        <f>AAV!AC44</f>
        <v>0.58792418079999997</v>
      </c>
      <c r="AB44" s="16">
        <f>AAV!AD44</f>
        <v>0.67981765240000003</v>
      </c>
      <c r="AC44" s="16">
        <f>AAV!AE44</f>
        <v>1.154118907</v>
      </c>
      <c r="AD44" s="16">
        <f>AAV!AF44</f>
        <v>0.90143446650000003</v>
      </c>
      <c r="AE44" s="16">
        <f>AAV!AG44</f>
        <v>0.82138044290000001</v>
      </c>
      <c r="AF44" s="16">
        <f>AAV!AH44</f>
        <v>0.53052995979999995</v>
      </c>
      <c r="AG44" s="16">
        <f t="shared" si="0"/>
        <v>-14</v>
      </c>
      <c r="AH44" s="16"/>
      <c r="AI44" s="16"/>
      <c r="AJ44" s="16"/>
      <c r="AK44" s="16"/>
      <c r="AL44" s="16"/>
      <c r="AM44" s="16"/>
      <c r="AN44" s="16"/>
    </row>
    <row r="45" spans="1:40" ht="13.5" customHeight="1" x14ac:dyDescent="0.2">
      <c r="A45" s="16"/>
      <c r="B45" s="16">
        <f>AAV!B45</f>
        <v>-13</v>
      </c>
      <c r="C45" s="16">
        <f>AAV!E45</f>
        <v>0.57683200000000001</v>
      </c>
      <c r="D45" s="16">
        <f>AAV!F45</f>
        <v>0.64223300000000005</v>
      </c>
      <c r="E45" s="16">
        <f>AAV!G45</f>
        <v>0.712229</v>
      </c>
      <c r="F45" s="16">
        <f>AAV!H45</f>
        <v>0.63764399999999999</v>
      </c>
      <c r="G45" s="16">
        <f>AAV!I45</f>
        <v>0.80647303290000005</v>
      </c>
      <c r="H45" s="16">
        <f>AAV!J45</f>
        <v>0.91542120459999998</v>
      </c>
      <c r="I45" s="16">
        <f>AAV!K45</f>
        <v>0.80583508589999997</v>
      </c>
      <c r="J45" s="16">
        <f>AAV!L45</f>
        <v>0.96385508019999999</v>
      </c>
      <c r="K45" s="16">
        <f>AAV!M45</f>
        <v>0.61214025540000006</v>
      </c>
      <c r="L45" s="16">
        <f>AAV!N45</f>
        <v>0.5786342673</v>
      </c>
      <c r="M45" s="16">
        <f>AAV!O45</f>
        <v>1.6548201</v>
      </c>
      <c r="N45" s="16">
        <f>AAV!P45</f>
        <v>0.70837937679999996</v>
      </c>
      <c r="O45" s="16">
        <f>AAV!Q45</f>
        <v>0.69056744820000004</v>
      </c>
      <c r="P45" s="16">
        <f>AAV!R45</f>
        <v>0.50432624049999997</v>
      </c>
      <c r="Q45" s="16">
        <f>AAV!S45</f>
        <v>1.0521712080000001</v>
      </c>
      <c r="R45" s="16">
        <f>AAV!T45</f>
        <v>0.73333890170000005</v>
      </c>
      <c r="S45" s="16">
        <f>AAV!U45</f>
        <v>0.78095569980000001</v>
      </c>
      <c r="T45" s="16">
        <f>AAV!V45</f>
        <v>0.28414386130000002</v>
      </c>
      <c r="U45" s="16">
        <f>AAV!W45</f>
        <v>0.59964308970000002</v>
      </c>
      <c r="V45" s="16">
        <f>AAV!X45</f>
        <v>0.76199482169999999</v>
      </c>
      <c r="W45" s="16">
        <f>AAV!Y45</f>
        <v>0.94314673979999997</v>
      </c>
      <c r="X45" s="16">
        <f>AAV!Z45</f>
        <v>0.62085545580000001</v>
      </c>
      <c r="Y45" s="16">
        <f>AAV!AA45</f>
        <v>0.85857998790000001</v>
      </c>
      <c r="Z45" s="16">
        <f>AAV!AB45</f>
        <v>2.0739333700000002</v>
      </c>
      <c r="AA45" s="16">
        <f>AAV!AC45</f>
        <v>0.62849010729999999</v>
      </c>
      <c r="AB45" s="16">
        <f>AAV!AD45</f>
        <v>0.73121925889999995</v>
      </c>
      <c r="AC45" s="16">
        <f>AAV!AE45</f>
        <v>1.327093622</v>
      </c>
      <c r="AD45" s="16">
        <f>AAV!AF45</f>
        <v>0.73611312699999998</v>
      </c>
      <c r="AE45" s="16">
        <f>AAV!AG45</f>
        <v>0.50479814239999998</v>
      </c>
      <c r="AF45" s="16">
        <f>AAV!AH45</f>
        <v>0.47885019089999997</v>
      </c>
      <c r="AG45" s="16">
        <f t="shared" si="0"/>
        <v>-13</v>
      </c>
      <c r="AH45" s="16"/>
      <c r="AI45" s="16"/>
      <c r="AJ45" s="16"/>
      <c r="AK45" s="16"/>
      <c r="AL45" s="16"/>
      <c r="AM45" s="16"/>
      <c r="AN45" s="16"/>
    </row>
    <row r="46" spans="1:40" ht="13.5" customHeight="1" x14ac:dyDescent="0.2">
      <c r="A46" s="16"/>
      <c r="B46" s="16">
        <f>AAV!B46</f>
        <v>-12</v>
      </c>
      <c r="C46" s="16">
        <f>AAV!E46</f>
        <v>0.63491399999999998</v>
      </c>
      <c r="D46" s="16">
        <f>AAV!F46</f>
        <v>0.93015400000000004</v>
      </c>
      <c r="E46" s="16">
        <f>AAV!G46</f>
        <v>0.78212700000000002</v>
      </c>
      <c r="F46" s="16">
        <f>AAV!H46</f>
        <v>0.72301199999999999</v>
      </c>
      <c r="G46" s="16">
        <f>AAV!I46</f>
        <v>0.75997847760000004</v>
      </c>
      <c r="H46" s="16">
        <f>AAV!J46</f>
        <v>0.91655700760000003</v>
      </c>
      <c r="I46" s="16">
        <f>AAV!K46</f>
        <v>0.96603204750000005</v>
      </c>
      <c r="J46" s="16">
        <f>AAV!L46</f>
        <v>1.235895639</v>
      </c>
      <c r="K46" s="16">
        <f>AAV!M46</f>
        <v>0.63084413699999997</v>
      </c>
      <c r="L46" s="16">
        <f>AAV!N46</f>
        <v>1.0988039549999999</v>
      </c>
      <c r="M46" s="16">
        <f>AAV!O46</f>
        <v>1.3330012550000001</v>
      </c>
      <c r="N46" s="16">
        <f>AAV!P46</f>
        <v>0.71637100799999998</v>
      </c>
      <c r="O46" s="16">
        <f>AAV!Q46</f>
        <v>0.95485468939999996</v>
      </c>
      <c r="P46" s="16">
        <f>AAV!R46</f>
        <v>0.65156810990000003</v>
      </c>
      <c r="Q46" s="16">
        <f>AAV!S46</f>
        <v>0.65977258589999999</v>
      </c>
      <c r="R46" s="16">
        <f>AAV!T46</f>
        <v>0.72128724799999999</v>
      </c>
      <c r="S46" s="16">
        <f>AAV!U46</f>
        <v>0.45605275610000001</v>
      </c>
      <c r="T46" s="16">
        <f>AAV!V46</f>
        <v>0.37510942050000001</v>
      </c>
      <c r="U46" s="16">
        <f>AAV!W46</f>
        <v>0.74561830579999999</v>
      </c>
      <c r="V46" s="16">
        <f>AAV!X46</f>
        <v>1.229015325</v>
      </c>
      <c r="W46" s="16">
        <f>AAV!Y46</f>
        <v>0.65387383899999996</v>
      </c>
      <c r="X46" s="16">
        <f>AAV!Z46</f>
        <v>0.7509440463</v>
      </c>
      <c r="Y46" s="16">
        <f>AAV!AA46</f>
        <v>0.68437188819999994</v>
      </c>
      <c r="Z46" s="16">
        <f>AAV!AB46</f>
        <v>1.585560997</v>
      </c>
      <c r="AA46" s="16">
        <f>AAV!AC46</f>
        <v>0.49391087010000001</v>
      </c>
      <c r="AB46" s="16">
        <f>AAV!AD46</f>
        <v>0.71812828350000002</v>
      </c>
      <c r="AC46" s="16">
        <f>AAV!AE46</f>
        <v>1.027101066</v>
      </c>
      <c r="AD46" s="16">
        <f>AAV!AF46</f>
        <v>0.59594847790000005</v>
      </c>
      <c r="AE46" s="16">
        <f>AAV!AG46</f>
        <v>0.55576626470000001</v>
      </c>
      <c r="AF46" s="16">
        <f>AAV!AH46</f>
        <v>0.48762989670000001</v>
      </c>
      <c r="AG46" s="16">
        <f t="shared" si="0"/>
        <v>-12</v>
      </c>
      <c r="AH46" s="16"/>
      <c r="AI46" s="16"/>
      <c r="AJ46" s="16"/>
      <c r="AK46" s="16"/>
      <c r="AL46" s="16"/>
      <c r="AM46" s="16"/>
      <c r="AN46" s="16"/>
    </row>
    <row r="47" spans="1:40" ht="13.5" customHeight="1" x14ac:dyDescent="0.2">
      <c r="A47" s="16"/>
      <c r="B47" s="16">
        <f>AAV!B47</f>
        <v>-11</v>
      </c>
      <c r="C47" s="16">
        <f>AAV!E47</f>
        <v>0.81593499999999997</v>
      </c>
      <c r="D47" s="16">
        <f>AAV!F47</f>
        <v>2.2135370000000001</v>
      </c>
      <c r="E47" s="16">
        <f>AAV!G47</f>
        <v>0.75740700000000005</v>
      </c>
      <c r="F47" s="16">
        <f>AAV!H47</f>
        <v>0.58537300000000003</v>
      </c>
      <c r="G47" s="16">
        <f>AAV!I47</f>
        <v>0.92097931219999996</v>
      </c>
      <c r="H47" s="16">
        <f>AAV!J47</f>
        <v>0.8151591346</v>
      </c>
      <c r="I47" s="16">
        <f>AAV!K47</f>
        <v>0.73668524670000002</v>
      </c>
      <c r="J47" s="16">
        <f>AAV!L47</f>
        <v>0.73561567819999996</v>
      </c>
      <c r="K47" s="16">
        <f>AAV!M47</f>
        <v>0.66614070670000003</v>
      </c>
      <c r="L47" s="16">
        <f>AAV!N47</f>
        <v>2.575416191</v>
      </c>
      <c r="M47" s="16">
        <f>AAV!O47</f>
        <v>0.66044185330000005</v>
      </c>
      <c r="N47" s="16">
        <f>AAV!P47</f>
        <v>0.56362292810000003</v>
      </c>
      <c r="O47" s="16">
        <f>AAV!Q47</f>
        <v>0.97096993779999996</v>
      </c>
      <c r="P47" s="16">
        <f>AAV!R47</f>
        <v>0.75676308290000005</v>
      </c>
      <c r="Q47" s="16">
        <f>AAV!S47</f>
        <v>0.79369359240000004</v>
      </c>
      <c r="R47" s="16">
        <f>AAV!T47</f>
        <v>0.60925004599999999</v>
      </c>
      <c r="S47" s="16">
        <f>AAV!U47</f>
        <v>0.64279493080000005</v>
      </c>
      <c r="T47" s="16">
        <f>AAV!V47</f>
        <v>0.32132643379999998</v>
      </c>
      <c r="U47" s="16">
        <f>AAV!W47</f>
        <v>0.52494227550000006</v>
      </c>
      <c r="V47" s="16">
        <f>AAV!X47</f>
        <v>0.82127835380000003</v>
      </c>
      <c r="W47" s="16">
        <f>AAV!Y47</f>
        <v>0.64541070190000005</v>
      </c>
      <c r="X47" s="16">
        <f>AAV!Z47</f>
        <v>0.47167435969999999</v>
      </c>
      <c r="Y47" s="16">
        <f>AAV!AA47</f>
        <v>0.65017307270000002</v>
      </c>
      <c r="Z47" s="16">
        <f>AAV!AB47</f>
        <v>0.96231445019999995</v>
      </c>
      <c r="AA47" s="16">
        <f>AAV!AC47</f>
        <v>0.51868569099999995</v>
      </c>
      <c r="AB47" s="16">
        <f>AAV!AD47</f>
        <v>0.80317467099999995</v>
      </c>
      <c r="AC47" s="16">
        <f>AAV!AE47</f>
        <v>0.79505737320000003</v>
      </c>
      <c r="AD47" s="16">
        <f>AAV!AF47</f>
        <v>0.71306484879999998</v>
      </c>
      <c r="AE47" s="16">
        <f>AAV!AG47</f>
        <v>0.52747369040000003</v>
      </c>
      <c r="AF47" s="16">
        <f>AAV!AH47</f>
        <v>0.3848708622</v>
      </c>
      <c r="AG47" s="16">
        <f t="shared" si="0"/>
        <v>-11</v>
      </c>
      <c r="AH47" s="16"/>
      <c r="AI47" s="16"/>
      <c r="AJ47" s="16"/>
      <c r="AK47" s="16"/>
      <c r="AL47" s="16"/>
      <c r="AM47" s="16"/>
      <c r="AN47" s="16"/>
    </row>
    <row r="48" spans="1:40" ht="13.5" customHeight="1" x14ac:dyDescent="0.2">
      <c r="A48" s="16"/>
      <c r="B48" s="16">
        <f>AAV!B48</f>
        <v>-10</v>
      </c>
      <c r="C48" s="16">
        <f>AAV!E48</f>
        <v>1.2744979999999999</v>
      </c>
      <c r="D48" s="16">
        <f>AAV!F48</f>
        <v>1.422104</v>
      </c>
      <c r="E48" s="16">
        <f>AAV!G48</f>
        <v>1.1111979999999999</v>
      </c>
      <c r="F48" s="16">
        <f>AAV!H48</f>
        <v>0.79293100000000005</v>
      </c>
      <c r="G48" s="16">
        <f>AAV!I48</f>
        <v>1.452606976</v>
      </c>
      <c r="H48" s="16">
        <f>AAV!J48</f>
        <v>0.90704138879999996</v>
      </c>
      <c r="I48" s="16">
        <f>AAV!K48</f>
        <v>1.3802856100000001</v>
      </c>
      <c r="J48" s="16">
        <f>AAV!L48</f>
        <v>0.94826749249999998</v>
      </c>
      <c r="K48" s="16">
        <f>AAV!M48</f>
        <v>0.77858312389999995</v>
      </c>
      <c r="L48" s="16">
        <f>AAV!N48</f>
        <v>1.433254155</v>
      </c>
      <c r="M48" s="16">
        <f>AAV!O48</f>
        <v>1.221927062</v>
      </c>
      <c r="N48" s="16">
        <f>AAV!P48</f>
        <v>0.94012026339999999</v>
      </c>
      <c r="O48" s="16">
        <f>AAV!Q48</f>
        <v>0.79869876309999999</v>
      </c>
      <c r="P48" s="16">
        <f>AAV!R48</f>
        <v>0.84310976780000002</v>
      </c>
      <c r="Q48" s="16">
        <f>AAV!S48</f>
        <v>0.99060595870000001</v>
      </c>
      <c r="R48" s="16">
        <f>AAV!T48</f>
        <v>1.1975999310000001</v>
      </c>
      <c r="S48" s="16">
        <f>AAV!U48</f>
        <v>0.86135121179999996</v>
      </c>
      <c r="T48" s="16">
        <f>AAV!V48</f>
        <v>0.59636607129999997</v>
      </c>
      <c r="U48" s="16">
        <f>AAV!W48</f>
        <v>0.84579648240000005</v>
      </c>
      <c r="V48" s="16">
        <f>AAV!X48</f>
        <v>0.89464040069999995</v>
      </c>
      <c r="W48" s="16">
        <f>AAV!Y48</f>
        <v>0.99395064290000001</v>
      </c>
      <c r="X48" s="16">
        <f>AAV!Z48</f>
        <v>0.78449784450000004</v>
      </c>
      <c r="Y48" s="16">
        <f>AAV!AA48</f>
        <v>0.80780819020000005</v>
      </c>
      <c r="Z48" s="16">
        <f>AAV!AB48</f>
        <v>0.93148081220000001</v>
      </c>
      <c r="AA48" s="16">
        <f>AAV!AC48</f>
        <v>0.81798347120000003</v>
      </c>
      <c r="AB48" s="16">
        <f>AAV!AD48</f>
        <v>0.82332133860000001</v>
      </c>
      <c r="AC48" s="16">
        <f>AAV!AE48</f>
        <v>0.93810159969999996</v>
      </c>
      <c r="AD48" s="16">
        <f>AAV!AF48</f>
        <v>1.529768512</v>
      </c>
      <c r="AE48" s="16">
        <f>AAV!AG48</f>
        <v>1.0471376370000001</v>
      </c>
      <c r="AF48" s="16">
        <f>AAV!AH48</f>
        <v>0.58830020459999999</v>
      </c>
      <c r="AG48" s="16">
        <f t="shared" si="0"/>
        <v>-10</v>
      </c>
      <c r="AH48" s="16"/>
      <c r="AI48" s="16"/>
      <c r="AJ48" s="16"/>
      <c r="AK48" s="16"/>
      <c r="AL48" s="16"/>
      <c r="AM48" s="16"/>
      <c r="AN48" s="16"/>
    </row>
    <row r="49" spans="1:40" ht="13.5" customHeight="1" x14ac:dyDescent="0.2">
      <c r="A49" s="16"/>
      <c r="B49" s="16">
        <f>AAV!B49</f>
        <v>-9</v>
      </c>
      <c r="C49" s="16">
        <f>AAV!E49</f>
        <v>1.486605</v>
      </c>
      <c r="D49" s="16">
        <f>AAV!F49</f>
        <v>0.937967</v>
      </c>
      <c r="E49" s="16">
        <f>AAV!G49</f>
        <v>0.69627600000000001</v>
      </c>
      <c r="F49" s="16">
        <f>AAV!H49</f>
        <v>0.65416799999999997</v>
      </c>
      <c r="G49" s="16">
        <f>AAV!I49</f>
        <v>1.5658358590000001</v>
      </c>
      <c r="H49" s="16">
        <f>AAV!J49</f>
        <v>1.331177853</v>
      </c>
      <c r="I49" s="16">
        <f>AAV!K49</f>
        <v>1.795363654</v>
      </c>
      <c r="J49" s="16">
        <f>AAV!L49</f>
        <v>0.97530607520000001</v>
      </c>
      <c r="K49" s="16">
        <f>AAV!M49</f>
        <v>0.67332499690000003</v>
      </c>
      <c r="L49" s="16">
        <f>AAV!N49</f>
        <v>1.3265890840000001</v>
      </c>
      <c r="M49" s="16">
        <f>AAV!O49</f>
        <v>1.006958214</v>
      </c>
      <c r="N49" s="16">
        <f>AAV!P49</f>
        <v>0.66343413409999996</v>
      </c>
      <c r="O49" s="16">
        <f>AAV!Q49</f>
        <v>0.66875996019999995</v>
      </c>
      <c r="P49" s="16">
        <f>AAV!R49</f>
        <v>0.59857498880000004</v>
      </c>
      <c r="Q49" s="16">
        <f>AAV!S49</f>
        <v>1.3292368510000001</v>
      </c>
      <c r="R49" s="16">
        <f>AAV!T49</f>
        <v>1.18432943</v>
      </c>
      <c r="S49" s="16">
        <f>AAV!U49</f>
        <v>0.47427304679999999</v>
      </c>
      <c r="T49" s="16">
        <f>AAV!V49</f>
        <v>0.43583211129999999</v>
      </c>
      <c r="U49" s="16">
        <f>AAV!W49</f>
        <v>0.8112715693</v>
      </c>
      <c r="V49" s="16">
        <f>AAV!X49</f>
        <v>0.84567940829999999</v>
      </c>
      <c r="W49" s="16">
        <f>AAV!Y49</f>
        <v>1.049227132</v>
      </c>
      <c r="X49" s="16">
        <f>AAV!Z49</f>
        <v>0.81208683429999995</v>
      </c>
      <c r="Y49" s="16">
        <f>AAV!AA49</f>
        <v>1.0344117399999999</v>
      </c>
      <c r="Z49" s="16">
        <f>AAV!AB49</f>
        <v>0.81063057640000002</v>
      </c>
      <c r="AA49" s="16">
        <f>AAV!AC49</f>
        <v>0.64968793739999997</v>
      </c>
      <c r="AB49" s="16">
        <f>AAV!AD49</f>
        <v>0.82989297750000002</v>
      </c>
      <c r="AC49" s="16">
        <f>AAV!AE49</f>
        <v>0.75638157250000004</v>
      </c>
      <c r="AD49" s="16">
        <f>AAV!AF49</f>
        <v>1.0543699449999999</v>
      </c>
      <c r="AE49" s="16">
        <f>AAV!AG49</f>
        <v>0.77057511720000005</v>
      </c>
      <c r="AF49" s="16">
        <f>AAV!AH49</f>
        <v>0.43199120889999998</v>
      </c>
      <c r="AG49" s="16">
        <f t="shared" si="0"/>
        <v>-9</v>
      </c>
      <c r="AH49" s="16"/>
      <c r="AI49" s="16"/>
      <c r="AJ49" s="16"/>
      <c r="AK49" s="16"/>
      <c r="AL49" s="16"/>
      <c r="AM49" s="16"/>
      <c r="AN49" s="16"/>
    </row>
    <row r="50" spans="1:40" ht="13.5" customHeight="1" x14ac:dyDescent="0.2">
      <c r="A50" s="16"/>
      <c r="B50" s="16">
        <f>AAV!B50</f>
        <v>-8</v>
      </c>
      <c r="C50" s="16">
        <f>AAV!E50</f>
        <v>1.1700600000000001</v>
      </c>
      <c r="D50" s="16">
        <f>AAV!F50</f>
        <v>1.746211</v>
      </c>
      <c r="E50" s="16">
        <f>AAV!G50</f>
        <v>1.0344789999999999</v>
      </c>
      <c r="F50" s="16">
        <f>AAV!H50</f>
        <v>1.020402</v>
      </c>
      <c r="G50" s="16">
        <f>AAV!I50</f>
        <v>1.8195985610000001</v>
      </c>
      <c r="H50" s="16">
        <f>AAV!J50</f>
        <v>1.4909141509999999</v>
      </c>
      <c r="I50" s="16">
        <f>AAV!K50</f>
        <v>1.63671952</v>
      </c>
      <c r="J50" s="16">
        <f>AAV!L50</f>
        <v>1.450085369</v>
      </c>
      <c r="K50" s="16">
        <f>AAV!M50</f>
        <v>1.083473181</v>
      </c>
      <c r="L50" s="16">
        <f>AAV!N50</f>
        <v>1.192568458</v>
      </c>
      <c r="M50" s="16">
        <f>AAV!O50</f>
        <v>1.5991827510000001</v>
      </c>
      <c r="N50" s="16">
        <f>AAV!P50</f>
        <v>1.143162776</v>
      </c>
      <c r="O50" s="16">
        <f>AAV!Q50</f>
        <v>1.054751081</v>
      </c>
      <c r="P50" s="16">
        <f>AAV!R50</f>
        <v>1.0872724970000001</v>
      </c>
      <c r="Q50" s="16">
        <f>AAV!S50</f>
        <v>0.97617245149999998</v>
      </c>
      <c r="R50" s="16">
        <f>AAV!T50</f>
        <v>1.6520953330000001</v>
      </c>
      <c r="S50" s="16">
        <f>AAV!U50</f>
        <v>1.3690096979999999</v>
      </c>
      <c r="T50" s="16">
        <f>AAV!V50</f>
        <v>0.45005474709999999</v>
      </c>
      <c r="U50" s="16">
        <f>AAV!W50</f>
        <v>1.062002938</v>
      </c>
      <c r="V50" s="16">
        <f>AAV!X50</f>
        <v>1.2105659989999999</v>
      </c>
      <c r="W50" s="16">
        <f>AAV!Y50</f>
        <v>1.289071275</v>
      </c>
      <c r="X50" s="16">
        <f>AAV!Z50</f>
        <v>0.87716925150000002</v>
      </c>
      <c r="Y50" s="16">
        <f>AAV!AA50</f>
        <v>1.2449649330000001</v>
      </c>
      <c r="Z50" s="16">
        <f>AAV!AB50</f>
        <v>2.028132286</v>
      </c>
      <c r="AA50" s="16">
        <f>AAV!AC50</f>
        <v>1.1112537140000001</v>
      </c>
      <c r="AB50" s="16">
        <f>AAV!AD50</f>
        <v>1.128656077</v>
      </c>
      <c r="AC50" s="16">
        <f>AAV!AE50</f>
        <v>1.1556016659999999</v>
      </c>
      <c r="AD50" s="16">
        <f>AAV!AF50</f>
        <v>2.1607586369999998</v>
      </c>
      <c r="AE50" s="16">
        <f>AAV!AG50</f>
        <v>0.99188330979999995</v>
      </c>
      <c r="AF50" s="16">
        <f>AAV!AH50</f>
        <v>0.61523018569999999</v>
      </c>
      <c r="AG50" s="16">
        <f t="shared" si="0"/>
        <v>-8</v>
      </c>
      <c r="AH50" s="16"/>
      <c r="AI50" s="16"/>
      <c r="AJ50" s="16"/>
      <c r="AK50" s="16"/>
      <c r="AL50" s="16"/>
      <c r="AM50" s="16"/>
      <c r="AN50" s="16"/>
    </row>
    <row r="51" spans="1:40" ht="13.5" customHeight="1" x14ac:dyDescent="0.2">
      <c r="A51" s="16"/>
      <c r="B51" s="16">
        <f>AAV!B51</f>
        <v>-7</v>
      </c>
      <c r="C51" s="16">
        <f>AAV!E51</f>
        <v>1.023361</v>
      </c>
      <c r="D51" s="16">
        <f>AAV!F51</f>
        <v>1.3446830000000001</v>
      </c>
      <c r="E51" s="16">
        <f>AAV!G51</f>
        <v>1.077723</v>
      </c>
      <c r="F51" s="16">
        <f>AAV!H51</f>
        <v>1.035938</v>
      </c>
      <c r="G51" s="16">
        <f>AAV!I51</f>
        <v>1.246506632</v>
      </c>
      <c r="H51" s="16">
        <f>AAV!J51</f>
        <v>1.148147319</v>
      </c>
      <c r="I51" s="16">
        <f>AAV!K51</f>
        <v>1.6732069409999999</v>
      </c>
      <c r="J51" s="16">
        <f>AAV!L51</f>
        <v>1.012737011</v>
      </c>
      <c r="K51" s="16">
        <f>AAV!M51</f>
        <v>1.0432462490000001</v>
      </c>
      <c r="L51" s="16">
        <f>AAV!N51</f>
        <v>0.97374280589999995</v>
      </c>
      <c r="M51" s="16">
        <f>AAV!O51</f>
        <v>1.1467585330000001</v>
      </c>
      <c r="N51" s="16">
        <f>AAV!P51</f>
        <v>0.97755658830000003</v>
      </c>
      <c r="O51" s="16">
        <f>AAV!Q51</f>
        <v>0.91441501150000004</v>
      </c>
      <c r="P51" s="16">
        <f>AAV!R51</f>
        <v>0.82302042929999997</v>
      </c>
      <c r="Q51" s="16">
        <f>AAV!S51</f>
        <v>1.011394033</v>
      </c>
      <c r="R51" s="16">
        <f>AAV!T51</f>
        <v>1.014337088</v>
      </c>
      <c r="S51" s="16">
        <f>AAV!U51</f>
        <v>0.78583347410000004</v>
      </c>
      <c r="T51" s="16">
        <f>AAV!V51</f>
        <v>0.4666833313</v>
      </c>
      <c r="U51" s="16">
        <f>AAV!W51</f>
        <v>0.76217222870000001</v>
      </c>
      <c r="V51" s="16">
        <f>AAV!X51</f>
        <v>0.93563836050000004</v>
      </c>
      <c r="W51" s="16">
        <f>AAV!Y51</f>
        <v>1.095331195</v>
      </c>
      <c r="X51" s="16">
        <f>AAV!Z51</f>
        <v>0.77388969949999997</v>
      </c>
      <c r="Y51" s="16">
        <f>AAV!AA51</f>
        <v>0.83232345050000001</v>
      </c>
      <c r="Z51" s="16">
        <f>AAV!AB51</f>
        <v>1.815546994</v>
      </c>
      <c r="AA51" s="16">
        <f>AAV!AC51</f>
        <v>0.91379400160000002</v>
      </c>
      <c r="AB51" s="16">
        <f>AAV!AD51</f>
        <v>1.1209761739999999</v>
      </c>
      <c r="AC51" s="16">
        <f>AAV!AE51</f>
        <v>1.181894395</v>
      </c>
      <c r="AD51" s="16">
        <f>AAV!AF51</f>
        <v>2.040817664</v>
      </c>
      <c r="AE51" s="16">
        <f>AAV!AG51</f>
        <v>1.253007107</v>
      </c>
      <c r="AF51" s="16">
        <f>AAV!AH51</f>
        <v>0.55332937140000005</v>
      </c>
      <c r="AG51" s="16">
        <f t="shared" si="0"/>
        <v>-7</v>
      </c>
      <c r="AH51" s="16"/>
      <c r="AI51" s="16"/>
      <c r="AJ51" s="16"/>
      <c r="AK51" s="16"/>
      <c r="AL51" s="16"/>
      <c r="AM51" s="16"/>
      <c r="AN51" s="16"/>
    </row>
    <row r="52" spans="1:40" ht="13.5" customHeight="1" x14ac:dyDescent="0.2">
      <c r="A52" s="16"/>
      <c r="B52" s="16">
        <f>AAV!B52</f>
        <v>-6</v>
      </c>
      <c r="C52" s="16">
        <f>AAV!E52</f>
        <v>0.85297900000000004</v>
      </c>
      <c r="D52" s="16">
        <f>AAV!F52</f>
        <v>1.175214</v>
      </c>
      <c r="E52" s="16">
        <f>AAV!G52</f>
        <v>1.174418</v>
      </c>
      <c r="F52" s="16">
        <f>AAV!H52</f>
        <v>1.3510120000000001</v>
      </c>
      <c r="G52" s="16">
        <f>AAV!I52</f>
        <v>1.410300782</v>
      </c>
      <c r="H52" s="16">
        <f>AAV!J52</f>
        <v>1.606419518</v>
      </c>
      <c r="I52" s="16">
        <f>AAV!K52</f>
        <v>1.380906457</v>
      </c>
      <c r="J52" s="16">
        <f>AAV!L52</f>
        <v>1.216695952</v>
      </c>
      <c r="K52" s="16">
        <f>AAV!M52</f>
        <v>1.470902162</v>
      </c>
      <c r="L52" s="16">
        <f>AAV!N52</f>
        <v>1.2383002430000001</v>
      </c>
      <c r="M52" s="16">
        <f>AAV!O52</f>
        <v>1.3441502009999999</v>
      </c>
      <c r="N52" s="16">
        <f>AAV!P52</f>
        <v>0.99917462550000002</v>
      </c>
      <c r="O52" s="16">
        <f>AAV!Q52</f>
        <v>0.97824725209999996</v>
      </c>
      <c r="P52" s="16">
        <f>AAV!R52</f>
        <v>1.14651638</v>
      </c>
      <c r="Q52" s="16">
        <f>AAV!S52</f>
        <v>1.205015489</v>
      </c>
      <c r="R52" s="16">
        <f>AAV!T52</f>
        <v>1.1933580050000001</v>
      </c>
      <c r="S52" s="16">
        <f>AAV!U52</f>
        <v>1.2378152499999999</v>
      </c>
      <c r="T52" s="16">
        <f>AAV!V52</f>
        <v>0.58406459430000002</v>
      </c>
      <c r="U52" s="16">
        <f>AAV!W52</f>
        <v>0.80608141619999996</v>
      </c>
      <c r="V52" s="16">
        <f>AAV!X52</f>
        <v>0.96212620319999997</v>
      </c>
      <c r="W52" s="16">
        <f>AAV!Y52</f>
        <v>1.119807615</v>
      </c>
      <c r="X52" s="16">
        <f>AAV!Z52</f>
        <v>1.0438605889999999</v>
      </c>
      <c r="Y52" s="16">
        <f>AAV!AA52</f>
        <v>0.97596969079999996</v>
      </c>
      <c r="Z52" s="16">
        <f>AAV!AB52</f>
        <v>1.839655772</v>
      </c>
      <c r="AA52" s="16">
        <f>AAV!AC52</f>
        <v>0.7722153424</v>
      </c>
      <c r="AB52" s="16">
        <f>AAV!AD52</f>
        <v>1.2160659840000001</v>
      </c>
      <c r="AC52" s="16">
        <f>AAV!AE52</f>
        <v>1.0887293769999999</v>
      </c>
      <c r="AD52" s="16">
        <f>AAV!AF52</f>
        <v>1.2443612129999999</v>
      </c>
      <c r="AE52" s="16">
        <f>AAV!AG52</f>
        <v>1.43118605</v>
      </c>
      <c r="AF52" s="16">
        <f>AAV!AH52</f>
        <v>0.67945381549999995</v>
      </c>
      <c r="AG52" s="16">
        <f t="shared" si="0"/>
        <v>-6</v>
      </c>
      <c r="AH52" s="16"/>
      <c r="AI52" s="16"/>
      <c r="AJ52" s="16"/>
      <c r="AK52" s="16"/>
      <c r="AL52" s="16"/>
      <c r="AM52" s="16"/>
      <c r="AN52" s="16"/>
    </row>
    <row r="53" spans="1:40" ht="13.5" customHeight="1" x14ac:dyDescent="0.2">
      <c r="A53" s="16"/>
      <c r="B53" s="16">
        <f>AAV!B53</f>
        <v>-5</v>
      </c>
      <c r="C53" s="16">
        <f>AAV!E53</f>
        <v>0.80797799999999997</v>
      </c>
      <c r="D53" s="16">
        <f>AAV!F53</f>
        <v>0.886598</v>
      </c>
      <c r="E53" s="16">
        <f>AAV!G53</f>
        <v>0.73038000000000003</v>
      </c>
      <c r="F53" s="16">
        <f>AAV!H53</f>
        <v>0.871027</v>
      </c>
      <c r="G53" s="16">
        <f>AAV!I53</f>
        <v>1.3126536740000001</v>
      </c>
      <c r="H53" s="16">
        <f>AAV!J53</f>
        <v>1.0718682509999999</v>
      </c>
      <c r="I53" s="16">
        <f>AAV!K53</f>
        <v>1.1120830770000001</v>
      </c>
      <c r="J53" s="16">
        <f>AAV!L53</f>
        <v>0.86570732809999995</v>
      </c>
      <c r="K53" s="16">
        <f>AAV!M53</f>
        <v>1.4066851549999999</v>
      </c>
      <c r="L53" s="16">
        <f>AAV!N53</f>
        <v>0.89594087</v>
      </c>
      <c r="M53" s="16">
        <f>AAV!O53</f>
        <v>0.901004048</v>
      </c>
      <c r="N53" s="16">
        <f>AAV!P53</f>
        <v>0.96163166410000001</v>
      </c>
      <c r="O53" s="16">
        <f>AAV!Q53</f>
        <v>0.96607827999999996</v>
      </c>
      <c r="P53" s="16">
        <f>AAV!R53</f>
        <v>0.99103394919999999</v>
      </c>
      <c r="Q53" s="16">
        <f>AAV!S53</f>
        <v>0.88451515749999998</v>
      </c>
      <c r="R53" s="16">
        <f>AAV!T53</f>
        <v>0.99528472239999999</v>
      </c>
      <c r="S53" s="16">
        <f>AAV!U53</f>
        <v>0.75300321120000002</v>
      </c>
      <c r="T53" s="16">
        <f>AAV!V53</f>
        <v>0.40204845719999999</v>
      </c>
      <c r="U53" s="16">
        <f>AAV!W53</f>
        <v>0.72553480650000002</v>
      </c>
      <c r="V53" s="16">
        <f>AAV!X53</f>
        <v>0.92262758960000002</v>
      </c>
      <c r="W53" s="16">
        <f>AAV!Y53</f>
        <v>0.75228082360000004</v>
      </c>
      <c r="X53" s="16">
        <f>AAV!Z53</f>
        <v>0.79660042440000001</v>
      </c>
      <c r="Y53" s="16">
        <f>AAV!AA53</f>
        <v>1.015602361</v>
      </c>
      <c r="Z53" s="16">
        <f>AAV!AB53</f>
        <v>1.2349884419999999</v>
      </c>
      <c r="AA53" s="16">
        <f>AAV!AC53</f>
        <v>0.87586998530000004</v>
      </c>
      <c r="AB53" s="16">
        <f>AAV!AD53</f>
        <v>1.5448714960000001</v>
      </c>
      <c r="AC53" s="16">
        <f>AAV!AE53</f>
        <v>0.99301798969999999</v>
      </c>
      <c r="AD53" s="16">
        <f>AAV!AF53</f>
        <v>0.97753810510000005</v>
      </c>
      <c r="AE53" s="16">
        <f>AAV!AG53</f>
        <v>1.0138129339999999</v>
      </c>
      <c r="AF53" s="16">
        <f>AAV!AH53</f>
        <v>0.60523753319999996</v>
      </c>
      <c r="AG53" s="16">
        <f t="shared" si="0"/>
        <v>-5</v>
      </c>
      <c r="AH53" s="16"/>
      <c r="AI53" s="16"/>
      <c r="AJ53" s="16"/>
      <c r="AK53" s="16"/>
      <c r="AL53" s="16"/>
      <c r="AM53" s="16"/>
      <c r="AN53" s="16"/>
    </row>
    <row r="54" spans="1:40" ht="13.5" customHeight="1" x14ac:dyDescent="0.2">
      <c r="A54" s="16"/>
      <c r="B54" s="16">
        <f>AAV!B54</f>
        <v>-4</v>
      </c>
      <c r="C54" s="16">
        <f>AAV!E54</f>
        <v>0.72411199999999998</v>
      </c>
      <c r="D54" s="16">
        <f>AAV!F54</f>
        <v>0.99354799999999999</v>
      </c>
      <c r="E54" s="16">
        <f>AAV!G54</f>
        <v>0.91195800000000005</v>
      </c>
      <c r="F54" s="16">
        <f>AAV!H54</f>
        <v>0.76297000000000004</v>
      </c>
      <c r="G54" s="16">
        <f>AAV!I54</f>
        <v>1.5612275010000001</v>
      </c>
      <c r="H54" s="16">
        <f>AAV!J54</f>
        <v>0.80402452960000004</v>
      </c>
      <c r="I54" s="16">
        <f>AAV!K54</f>
        <v>1.294870151</v>
      </c>
      <c r="J54" s="16">
        <f>AAV!L54</f>
        <v>0.77566012870000001</v>
      </c>
      <c r="K54" s="16">
        <f>AAV!M54</f>
        <v>1.2463510440000001</v>
      </c>
      <c r="L54" s="16">
        <f>AAV!N54</f>
        <v>0.88881711029999999</v>
      </c>
      <c r="M54" s="16">
        <f>AAV!O54</f>
        <v>0.7131849281</v>
      </c>
      <c r="N54" s="16">
        <f>AAV!P54</f>
        <v>0.86326412080000003</v>
      </c>
      <c r="O54" s="16">
        <f>AAV!Q54</f>
        <v>1.125099954</v>
      </c>
      <c r="P54" s="16">
        <f>AAV!R54</f>
        <v>0.86867454389999998</v>
      </c>
      <c r="Q54" s="16">
        <f>AAV!S54</f>
        <v>0.83540470410000001</v>
      </c>
      <c r="R54" s="16">
        <f>AAV!T54</f>
        <v>0.88782053989999998</v>
      </c>
      <c r="S54" s="16">
        <f>AAV!U54</f>
        <v>0.55452432389999995</v>
      </c>
      <c r="T54" s="16">
        <f>AAV!V54</f>
        <v>0.42218274169999997</v>
      </c>
      <c r="U54" s="16">
        <f>AAV!W54</f>
        <v>0.64149108830000001</v>
      </c>
      <c r="V54" s="16">
        <f>AAV!X54</f>
        <v>0.93047678629999997</v>
      </c>
      <c r="W54" s="16">
        <f>AAV!Y54</f>
        <v>1.3902759579999999</v>
      </c>
      <c r="X54" s="16">
        <f>AAV!Z54</f>
        <v>0.81833856770000002</v>
      </c>
      <c r="Y54" s="16">
        <f>AAV!AA54</f>
        <v>0.94893491289999998</v>
      </c>
      <c r="Z54" s="16">
        <f>AAV!AB54</f>
        <v>1.081430141</v>
      </c>
      <c r="AA54" s="16">
        <f>AAV!AC54</f>
        <v>0.77660603539999995</v>
      </c>
      <c r="AB54" s="16">
        <f>AAV!AD54</f>
        <v>1.3823810240000001</v>
      </c>
      <c r="AC54" s="16">
        <f>AAV!AE54</f>
        <v>0.66010844059999996</v>
      </c>
      <c r="AD54" s="16">
        <f>AAV!AF54</f>
        <v>0.78472259830000002</v>
      </c>
      <c r="AE54" s="16">
        <f>AAV!AG54</f>
        <v>1.0694831</v>
      </c>
      <c r="AF54" s="16">
        <f>AAV!AH54</f>
        <v>0.56279294120000001</v>
      </c>
      <c r="AG54" s="16">
        <f t="shared" si="0"/>
        <v>-4</v>
      </c>
      <c r="AH54" s="16"/>
      <c r="AI54" s="16"/>
      <c r="AJ54" s="16"/>
      <c r="AK54" s="16"/>
      <c r="AL54" s="16"/>
      <c r="AM54" s="16"/>
      <c r="AN54" s="16"/>
    </row>
    <row r="55" spans="1:40" ht="13.5" customHeight="1" x14ac:dyDescent="0.2">
      <c r="A55" s="16"/>
      <c r="B55" s="16">
        <f>AAV!B55</f>
        <v>-3</v>
      </c>
      <c r="C55" s="16">
        <f>AAV!E55</f>
        <v>1.1989510000000001</v>
      </c>
      <c r="D55" s="16">
        <f>AAV!F55</f>
        <v>1.127837</v>
      </c>
      <c r="E55" s="16">
        <f>AAV!G55</f>
        <v>1.3714090000000001</v>
      </c>
      <c r="F55" s="16">
        <f>AAV!H55</f>
        <v>0.97997800000000002</v>
      </c>
      <c r="G55" s="16">
        <f>AAV!I55</f>
        <v>2.927301323</v>
      </c>
      <c r="H55" s="16">
        <f>AAV!J55</f>
        <v>1.0205095959999999</v>
      </c>
      <c r="I55" s="16">
        <f>AAV!K55</f>
        <v>1.426475954</v>
      </c>
      <c r="J55" s="16">
        <f>AAV!L55</f>
        <v>1.069778138</v>
      </c>
      <c r="K55" s="16">
        <f>AAV!M55</f>
        <v>1.446987475</v>
      </c>
      <c r="L55" s="16">
        <f>AAV!N55</f>
        <v>0.91952998850000001</v>
      </c>
      <c r="M55" s="16">
        <f>AAV!O55</f>
        <v>0.98388221809999998</v>
      </c>
      <c r="N55" s="16">
        <f>AAV!P55</f>
        <v>1.3924499770000001</v>
      </c>
      <c r="O55" s="16">
        <f>AAV!Q55</f>
        <v>1.2154505019999999</v>
      </c>
      <c r="P55" s="16">
        <f>AAV!R55</f>
        <v>1.1164258890000001</v>
      </c>
      <c r="Q55" s="16">
        <f>AAV!S55</f>
        <v>1.59961632</v>
      </c>
      <c r="R55" s="16">
        <f>AAV!T55</f>
        <v>1.3654124160000001</v>
      </c>
      <c r="S55" s="16">
        <f>AAV!U55</f>
        <v>0.80406123080000003</v>
      </c>
      <c r="T55" s="16">
        <f>AAV!V55</f>
        <v>0.66158143209999998</v>
      </c>
      <c r="U55" s="16">
        <f>AAV!W55</f>
        <v>0.59409578949999997</v>
      </c>
      <c r="V55" s="16">
        <f>AAV!X55</f>
        <v>0.7871610725</v>
      </c>
      <c r="W55" s="16">
        <f>AAV!Y55</f>
        <v>1.1832224179999999</v>
      </c>
      <c r="X55" s="16">
        <f>AAV!Z55</f>
        <v>0.94976721949999998</v>
      </c>
      <c r="Y55" s="16">
        <f>AAV!AA55</f>
        <v>0.88456221859999995</v>
      </c>
      <c r="Z55" s="16">
        <f>AAV!AB55</f>
        <v>1.695417154</v>
      </c>
      <c r="AA55" s="16">
        <f>AAV!AC55</f>
        <v>0.71349529369999998</v>
      </c>
      <c r="AB55" s="16">
        <f>AAV!AD55</f>
        <v>3.5363648900000002</v>
      </c>
      <c r="AC55" s="16">
        <f>AAV!AE55</f>
        <v>1.283102854</v>
      </c>
      <c r="AD55" s="16">
        <f>AAV!AF55</f>
        <v>0.98306707599999998</v>
      </c>
      <c r="AE55" s="16">
        <f>AAV!AG55</f>
        <v>1.165776184</v>
      </c>
      <c r="AF55" s="16">
        <f>AAV!AH55</f>
        <v>0.65459766330000002</v>
      </c>
      <c r="AG55" s="16">
        <f t="shared" si="0"/>
        <v>-3</v>
      </c>
      <c r="AH55" s="16"/>
      <c r="AI55" s="16"/>
      <c r="AJ55" s="16"/>
      <c r="AK55" s="16"/>
      <c r="AL55" s="16"/>
      <c r="AM55" s="16"/>
      <c r="AN55" s="16"/>
    </row>
    <row r="56" spans="1:40" ht="13.5" customHeight="1" x14ac:dyDescent="0.2">
      <c r="A56" s="16"/>
      <c r="B56" s="16">
        <f>AAV!B56</f>
        <v>-2</v>
      </c>
      <c r="C56" s="16">
        <f>AAV!E56</f>
        <v>0.83158200000000004</v>
      </c>
      <c r="D56" s="16">
        <f>AAV!F56</f>
        <v>1.041423</v>
      </c>
      <c r="E56" s="16">
        <f>AAV!G56</f>
        <v>0.74521700000000002</v>
      </c>
      <c r="F56" s="16">
        <f>AAV!H56</f>
        <v>0.89598199999999995</v>
      </c>
      <c r="G56" s="16">
        <f>AAV!I56</f>
        <v>1.554144612</v>
      </c>
      <c r="H56" s="16">
        <f>AAV!J56</f>
        <v>0.99268149049999999</v>
      </c>
      <c r="I56" s="16">
        <f>AAV!K56</f>
        <v>1.09629434</v>
      </c>
      <c r="J56" s="16">
        <f>AAV!L56</f>
        <v>1.0016510649999999</v>
      </c>
      <c r="K56" s="16">
        <f>AAV!M56</f>
        <v>1.536280476</v>
      </c>
      <c r="L56" s="16">
        <f>AAV!N56</f>
        <v>0.82307502219999995</v>
      </c>
      <c r="M56" s="16">
        <f>AAV!O56</f>
        <v>0.83157487429999999</v>
      </c>
      <c r="N56" s="16">
        <f>AAV!P56</f>
        <v>1.087551036</v>
      </c>
      <c r="O56" s="16">
        <f>AAV!Q56</f>
        <v>1.1479319809999999</v>
      </c>
      <c r="P56" s="16">
        <f>AAV!R56</f>
        <v>1.2031888040000001</v>
      </c>
      <c r="Q56" s="16">
        <f>AAV!S56</f>
        <v>1.0073725419999999</v>
      </c>
      <c r="R56" s="16">
        <f>AAV!T56</f>
        <v>1.164315733</v>
      </c>
      <c r="S56" s="16">
        <f>AAV!U56</f>
        <v>0.62586528770000005</v>
      </c>
      <c r="T56" s="16">
        <f>AAV!V56</f>
        <v>0.91138118700000004</v>
      </c>
      <c r="U56" s="16">
        <f>AAV!W56</f>
        <v>0.64560456349999995</v>
      </c>
      <c r="V56" s="16">
        <f>AAV!X56</f>
        <v>0.75803917720000003</v>
      </c>
      <c r="W56" s="16">
        <f>AAV!Y56</f>
        <v>0.88479544359999995</v>
      </c>
      <c r="X56" s="16">
        <f>AAV!Z56</f>
        <v>0.67799718819999999</v>
      </c>
      <c r="Y56" s="16">
        <f>AAV!AA56</f>
        <v>0.86214916509999995</v>
      </c>
      <c r="Z56" s="16">
        <f>AAV!AB56</f>
        <v>0.95330320850000005</v>
      </c>
      <c r="AA56" s="16">
        <f>AAV!AC56</f>
        <v>0.72986830999999996</v>
      </c>
      <c r="AB56" s="16">
        <f>AAV!AD56</f>
        <v>1.636234164</v>
      </c>
      <c r="AC56" s="16">
        <f>AAV!AE56</f>
        <v>1.2442597639999999</v>
      </c>
      <c r="AD56" s="16">
        <f>AAV!AF56</f>
        <v>0.86531810860000002</v>
      </c>
      <c r="AE56" s="16">
        <f>AAV!AG56</f>
        <v>0.83068775169999998</v>
      </c>
      <c r="AF56" s="16">
        <f>AAV!AH56</f>
        <v>0.51859251760000002</v>
      </c>
      <c r="AG56" s="16">
        <f t="shared" si="0"/>
        <v>-2</v>
      </c>
      <c r="AH56" s="16"/>
      <c r="AI56" s="16"/>
      <c r="AJ56" s="16"/>
      <c r="AK56" s="16"/>
      <c r="AL56" s="16"/>
      <c r="AM56" s="16"/>
      <c r="AN56" s="16"/>
    </row>
    <row r="57" spans="1:40" ht="13.5" customHeight="1" x14ac:dyDescent="0.2">
      <c r="A57" s="16"/>
      <c r="B57" s="16">
        <f>AAV!B57</f>
        <v>-1</v>
      </c>
      <c r="C57" s="16">
        <f>AAV!E57</f>
        <v>0.64333399999999996</v>
      </c>
      <c r="D57" s="16">
        <f>AAV!F57</f>
        <v>0.77576199999999995</v>
      </c>
      <c r="E57" s="16">
        <f>AAV!G57</f>
        <v>0.73019800000000001</v>
      </c>
      <c r="F57" s="16">
        <f>AAV!H57</f>
        <v>0.81141399999999997</v>
      </c>
      <c r="G57" s="16">
        <f>AAV!I57</f>
        <v>0.9615094649</v>
      </c>
      <c r="H57" s="16">
        <f>AAV!J57</f>
        <v>0.78151069240000004</v>
      </c>
      <c r="I57" s="16">
        <f>AAV!K57</f>
        <v>0.92228625829999999</v>
      </c>
      <c r="J57" s="16">
        <f>AAV!L57</f>
        <v>0.72104010009999997</v>
      </c>
      <c r="K57" s="16">
        <f>AAV!M57</f>
        <v>1.032114653</v>
      </c>
      <c r="L57" s="16">
        <f>AAV!N57</f>
        <v>0.95884112840000002</v>
      </c>
      <c r="M57" s="16">
        <f>AAV!O57</f>
        <v>0.89043151480000005</v>
      </c>
      <c r="N57" s="16">
        <f>AAV!P57</f>
        <v>0.806223099</v>
      </c>
      <c r="O57" s="16">
        <f>AAV!Q57</f>
        <v>0.8078404548</v>
      </c>
      <c r="P57" s="16">
        <f>AAV!R57</f>
        <v>1.3008693760000001</v>
      </c>
      <c r="Q57" s="16">
        <f>AAV!S57</f>
        <v>0.75418958339999997</v>
      </c>
      <c r="R57" s="16">
        <f>AAV!T57</f>
        <v>0.81424013709999998</v>
      </c>
      <c r="S57" s="16">
        <f>AAV!U57</f>
        <v>0.46924754299999999</v>
      </c>
      <c r="T57" s="16">
        <f>AAV!V57</f>
        <v>0.38631023050000002</v>
      </c>
      <c r="U57" s="16">
        <f>AAV!W57</f>
        <v>0.47107591199999999</v>
      </c>
      <c r="V57" s="16">
        <f>AAV!X57</f>
        <v>0.56582535479999996</v>
      </c>
      <c r="W57" s="16">
        <f>AAV!Y57</f>
        <v>0.75703785909999999</v>
      </c>
      <c r="X57" s="16">
        <f>AAV!Z57</f>
        <v>0.76490018910000002</v>
      </c>
      <c r="Y57" s="16">
        <f>AAV!AA57</f>
        <v>0.71464515569999998</v>
      </c>
      <c r="Z57" s="16">
        <f>AAV!AB57</f>
        <v>0.73031763959999996</v>
      </c>
      <c r="AA57" s="16">
        <f>AAV!AC57</f>
        <v>0.59685135440000003</v>
      </c>
      <c r="AB57" s="16">
        <f>AAV!AD57</f>
        <v>1.023804183</v>
      </c>
      <c r="AC57" s="16">
        <f>AAV!AE57</f>
        <v>0.73991134690000004</v>
      </c>
      <c r="AD57" s="16">
        <f>AAV!AF57</f>
        <v>0.74985966459999998</v>
      </c>
      <c r="AE57" s="16">
        <f>AAV!AG57</f>
        <v>0.86721598129999999</v>
      </c>
      <c r="AF57" s="16">
        <f>AAV!AH57</f>
        <v>0.59146495170000002</v>
      </c>
      <c r="AG57" s="16">
        <f t="shared" si="0"/>
        <v>-1</v>
      </c>
      <c r="AH57" s="16"/>
      <c r="AI57" s="16"/>
      <c r="AJ57" s="16"/>
      <c r="AK57" s="16"/>
      <c r="AL57" s="16"/>
      <c r="AM57" s="16"/>
      <c r="AN57" s="16"/>
    </row>
    <row r="58" spans="1:40" ht="13.5" customHeight="1" x14ac:dyDescent="0.2">
      <c r="A58" s="16"/>
      <c r="B58" s="16">
        <f>AAV!B58</f>
        <v>0</v>
      </c>
      <c r="C58" s="16">
        <f>AAV!E58</f>
        <v>1.68651</v>
      </c>
      <c r="D58" s="16">
        <f>AAV!F58</f>
        <v>4.2829740000000003</v>
      </c>
      <c r="E58" s="16">
        <f>AAV!G58</f>
        <v>1.078497</v>
      </c>
      <c r="F58" s="16">
        <f>AAV!H58</f>
        <v>1.095388</v>
      </c>
      <c r="G58" s="16">
        <f>AAV!I58</f>
        <v>1.9241773849999999</v>
      </c>
      <c r="H58" s="16">
        <f>AAV!J58</f>
        <v>2.243134204</v>
      </c>
      <c r="I58" s="16">
        <f>AAV!K58</f>
        <v>2.0197432059999998</v>
      </c>
      <c r="J58" s="16">
        <f>AAV!L58</f>
        <v>2.1686857650000002</v>
      </c>
      <c r="K58" s="16">
        <f>AAV!M58</f>
        <v>2.5917405539999998</v>
      </c>
      <c r="L58" s="16">
        <f>AAV!N58</f>
        <v>1.282957643</v>
      </c>
      <c r="M58" s="16">
        <f>AAV!O58</f>
        <v>1.5253638199999999</v>
      </c>
      <c r="N58" s="16">
        <f>AAV!P58</f>
        <v>1.675744855</v>
      </c>
      <c r="O58" s="16">
        <f>AAV!Q58</f>
        <v>3.0757020740000001</v>
      </c>
      <c r="P58" s="16">
        <f>AAV!R58</f>
        <v>2.6512542080000001</v>
      </c>
      <c r="Q58" s="16">
        <f>AAV!S58</f>
        <v>1.2144265430000001</v>
      </c>
      <c r="R58" s="16">
        <f>AAV!T58</f>
        <v>1.432636867</v>
      </c>
      <c r="S58" s="16">
        <f>AAV!U58</f>
        <v>1.1900530279999999</v>
      </c>
      <c r="T58" s="16">
        <f>AAV!V58</f>
        <v>0.89264269429999998</v>
      </c>
      <c r="U58" s="16">
        <f>AAV!W58</f>
        <v>2.5667671489999999</v>
      </c>
      <c r="V58" s="16">
        <f>AAV!X58</f>
        <v>2.0357719950000002</v>
      </c>
      <c r="W58" s="16">
        <f>AAV!Y58</f>
        <v>2.128942662</v>
      </c>
      <c r="X58" s="16">
        <f>AAV!Z58</f>
        <v>2.1166230189999999</v>
      </c>
      <c r="Y58" s="16">
        <f>AAV!AA58</f>
        <v>1.924653701</v>
      </c>
      <c r="Z58" s="16">
        <f>AAV!AB58</f>
        <v>1.912401756</v>
      </c>
      <c r="AA58" s="16">
        <f>AAV!AC58</f>
        <v>3.3977055150000002</v>
      </c>
      <c r="AB58" s="16">
        <f>AAV!AD58</f>
        <v>1.5845717290000001</v>
      </c>
      <c r="AC58" s="16">
        <f>AAV!AE58</f>
        <v>1.497940498</v>
      </c>
      <c r="AD58" s="16">
        <f>AAV!AF58</f>
        <v>2.1737951720000002</v>
      </c>
      <c r="AE58" s="16">
        <f>AAV!AG58</f>
        <v>1.6483751900000001</v>
      </c>
      <c r="AF58" s="16">
        <f>AAV!AH58</f>
        <v>1.0296326259999999</v>
      </c>
      <c r="AG58" s="16">
        <f t="shared" si="0"/>
        <v>0</v>
      </c>
      <c r="AH58" s="16"/>
      <c r="AI58" s="16"/>
      <c r="AJ58" s="16"/>
      <c r="AK58" s="16"/>
      <c r="AL58" s="16"/>
      <c r="AM58" s="16"/>
      <c r="AN58" s="16"/>
    </row>
    <row r="59" spans="1:40" ht="13.5" customHeight="1" x14ac:dyDescent="0.2">
      <c r="A59" s="16"/>
      <c r="B59" s="16">
        <f>AAV!B59</f>
        <v>1</v>
      </c>
      <c r="C59" s="16">
        <f>AAV!E59</f>
        <v>1.3362160000000001</v>
      </c>
      <c r="D59" s="16">
        <f>AAV!F59</f>
        <v>1.750934</v>
      </c>
      <c r="E59" s="16">
        <f>AAV!G59</f>
        <v>1.3472109999999999</v>
      </c>
      <c r="F59" s="16">
        <f>AAV!H59</f>
        <v>0.97847399999999995</v>
      </c>
      <c r="G59" s="16">
        <f>AAV!I59</f>
        <v>1.1278606630000001</v>
      </c>
      <c r="H59" s="16">
        <f>AAV!J59</f>
        <v>1.4047780700000001</v>
      </c>
      <c r="I59" s="16">
        <f>AAV!K59</f>
        <v>1.492424478</v>
      </c>
      <c r="J59" s="16">
        <f>AAV!L59</f>
        <v>1.4481131629999999</v>
      </c>
      <c r="K59" s="16">
        <f>AAV!M59</f>
        <v>1.970866035</v>
      </c>
      <c r="L59" s="16">
        <f>AAV!N59</f>
        <v>1.037985253</v>
      </c>
      <c r="M59" s="16">
        <f>AAV!O59</f>
        <v>0.95380378020000001</v>
      </c>
      <c r="N59" s="16">
        <f>AAV!P59</f>
        <v>1.002120017</v>
      </c>
      <c r="O59" s="16">
        <f>AAV!Q59</f>
        <v>1.321818478</v>
      </c>
      <c r="P59" s="16">
        <f>AAV!R59</f>
        <v>1.413647181</v>
      </c>
      <c r="Q59" s="16">
        <f>AAV!S59</f>
        <v>0.93317759010000001</v>
      </c>
      <c r="R59" s="16">
        <f>AAV!T59</f>
        <v>1.42134776</v>
      </c>
      <c r="S59" s="16">
        <f>AAV!U59</f>
        <v>1.273133563</v>
      </c>
      <c r="T59" s="16">
        <f>AAV!V59</f>
        <v>0.69796639469999999</v>
      </c>
      <c r="U59" s="16">
        <f>AAV!W59</f>
        <v>2.4300808979999999</v>
      </c>
      <c r="V59" s="16">
        <f>AAV!X59</f>
        <v>1.808387575</v>
      </c>
      <c r="W59" s="16">
        <f>AAV!Y59</f>
        <v>1.2743536129999999</v>
      </c>
      <c r="X59" s="16">
        <f>AAV!Z59</f>
        <v>1.300867585</v>
      </c>
      <c r="Y59" s="16">
        <f>AAV!AA59</f>
        <v>1.193568841</v>
      </c>
      <c r="Z59" s="16">
        <f>AAV!AB59</f>
        <v>1.112828905</v>
      </c>
      <c r="AA59" s="16">
        <f>AAV!AC59</f>
        <v>1.7272732200000001</v>
      </c>
      <c r="AB59" s="16">
        <f>AAV!AD59</f>
        <v>1.276190122</v>
      </c>
      <c r="AC59" s="16">
        <f>AAV!AE59</f>
        <v>1.3612625030000001</v>
      </c>
      <c r="AD59" s="16">
        <f>AAV!AF59</f>
        <v>0.96376414759999995</v>
      </c>
      <c r="AE59" s="16">
        <f>AAV!AG59</f>
        <v>2.4682492200000001</v>
      </c>
      <c r="AF59" s="16">
        <f>AAV!AH59</f>
        <v>0.66452393399999998</v>
      </c>
      <c r="AG59" s="16">
        <f t="shared" si="0"/>
        <v>1</v>
      </c>
      <c r="AH59" s="16"/>
      <c r="AI59" s="16"/>
      <c r="AJ59" s="16"/>
      <c r="AK59" s="16"/>
      <c r="AL59" s="16"/>
      <c r="AM59" s="16"/>
      <c r="AN59" s="16"/>
    </row>
    <row r="60" spans="1:40" ht="13.5" customHeight="1" x14ac:dyDescent="0.2">
      <c r="A60" s="16"/>
      <c r="B60" s="16">
        <f>AAV!B60</f>
        <v>2</v>
      </c>
      <c r="C60" s="16">
        <f>AAV!E60</f>
        <v>1.101051</v>
      </c>
      <c r="D60" s="16">
        <f>AAV!F60</f>
        <v>1.4000570000000001</v>
      </c>
      <c r="E60" s="16">
        <f>AAV!G60</f>
        <v>0.80801299999999998</v>
      </c>
      <c r="F60" s="16">
        <f>AAV!H60</f>
        <v>0.79608100000000004</v>
      </c>
      <c r="G60" s="16">
        <f>AAV!I60</f>
        <v>0.75602767339999999</v>
      </c>
      <c r="H60" s="16">
        <f>AAV!J60</f>
        <v>1.0872865890000001</v>
      </c>
      <c r="I60" s="16">
        <f>AAV!K60</f>
        <v>1.294392795</v>
      </c>
      <c r="J60" s="16">
        <f>AAV!L60</f>
        <v>0.96996717629999996</v>
      </c>
      <c r="K60" s="16">
        <f>AAV!M60</f>
        <v>1.085075088</v>
      </c>
      <c r="L60" s="16">
        <f>AAV!N60</f>
        <v>0.83349418249999996</v>
      </c>
      <c r="M60" s="16">
        <f>AAV!O60</f>
        <v>0.72765697979999999</v>
      </c>
      <c r="N60" s="16">
        <f>AAV!P60</f>
        <v>0.86590004980000002</v>
      </c>
      <c r="O60" s="16">
        <f>AAV!Q60</f>
        <v>0.92951215659999997</v>
      </c>
      <c r="P60" s="16">
        <f>AAV!R60</f>
        <v>1.3710060019999999</v>
      </c>
      <c r="Q60" s="16">
        <f>AAV!S60</f>
        <v>0.62346014189999999</v>
      </c>
      <c r="R60" s="16">
        <f>AAV!T60</f>
        <v>0.95006213910000004</v>
      </c>
      <c r="S60" s="16">
        <f>AAV!U60</f>
        <v>0.96241297039999996</v>
      </c>
      <c r="T60" s="16">
        <f>AAV!V60</f>
        <v>0.42340453</v>
      </c>
      <c r="U60" s="16">
        <f>AAV!W60</f>
        <v>1.5661971690000001</v>
      </c>
      <c r="V60" s="16">
        <f>AAV!X60</f>
        <v>1.0592166380000001</v>
      </c>
      <c r="W60" s="16">
        <f>AAV!Y60</f>
        <v>0.81992107810000003</v>
      </c>
      <c r="X60" s="16">
        <f>AAV!Z60</f>
        <v>0.80497378679999998</v>
      </c>
      <c r="Y60" s="16">
        <f>AAV!AA60</f>
        <v>0.84409568710000005</v>
      </c>
      <c r="Z60" s="16">
        <f>AAV!AB60</f>
        <v>0.67584662760000003</v>
      </c>
      <c r="AA60" s="16">
        <f>AAV!AC60</f>
        <v>0.91542579209999997</v>
      </c>
      <c r="AB60" s="16">
        <f>AAV!AD60</f>
        <v>0.70026856260000003</v>
      </c>
      <c r="AC60" s="16">
        <f>AAV!AE60</f>
        <v>0.7529185102</v>
      </c>
      <c r="AD60" s="16">
        <f>AAV!AF60</f>
        <v>0.64683815980000003</v>
      </c>
      <c r="AE60" s="16">
        <f>AAV!AG60</f>
        <v>0.99887512320000005</v>
      </c>
      <c r="AF60" s="16">
        <f>AAV!AH60</f>
        <v>0.68666905759999997</v>
      </c>
      <c r="AG60" s="16">
        <f t="shared" si="0"/>
        <v>2</v>
      </c>
      <c r="AH60" s="16"/>
      <c r="AI60" s="16"/>
      <c r="AJ60" s="16"/>
      <c r="AK60" s="16"/>
      <c r="AL60" s="16"/>
      <c r="AM60" s="16"/>
      <c r="AN60" s="16"/>
    </row>
    <row r="61" spans="1:40" ht="13.5" customHeight="1" x14ac:dyDescent="0.2">
      <c r="A61" s="16"/>
      <c r="B61" s="16">
        <f>AAV!B61</f>
        <v>3</v>
      </c>
      <c r="C61" s="16">
        <f>AAV!E61</f>
        <v>0.84661299999999995</v>
      </c>
      <c r="D61" s="16">
        <f>AAV!F61</f>
        <v>1.2264349999999999</v>
      </c>
      <c r="E61" s="16">
        <f>AAV!G61</f>
        <v>0.87799700000000003</v>
      </c>
      <c r="F61" s="16">
        <f>AAV!H61</f>
        <v>0.73267300000000002</v>
      </c>
      <c r="G61" s="16">
        <f>AAV!I61</f>
        <v>0.70480872080000001</v>
      </c>
      <c r="H61" s="16">
        <f>AAV!J61</f>
        <v>0.83405231970000004</v>
      </c>
      <c r="I61" s="16">
        <f>AAV!K61</f>
        <v>1.3990895510000001</v>
      </c>
      <c r="J61" s="16">
        <f>AAV!L61</f>
        <v>0.81691630609999999</v>
      </c>
      <c r="K61" s="16">
        <f>AAV!M61</f>
        <v>0.89150969820000003</v>
      </c>
      <c r="L61" s="16">
        <f>AAV!N61</f>
        <v>1.135512488</v>
      </c>
      <c r="M61" s="16">
        <f>AAV!O61</f>
        <v>1.1027486630000001</v>
      </c>
      <c r="N61" s="16">
        <f>AAV!P61</f>
        <v>0.63930023570000005</v>
      </c>
      <c r="O61" s="16">
        <f>AAV!Q61</f>
        <v>1.4200969729999999</v>
      </c>
      <c r="P61" s="16">
        <f>AAV!R61</f>
        <v>1.414284315</v>
      </c>
      <c r="Q61" s="16">
        <f>AAV!S61</f>
        <v>0.81077220890000001</v>
      </c>
      <c r="R61" s="16">
        <f>AAV!T61</f>
        <v>0.69755795300000001</v>
      </c>
      <c r="S61" s="16">
        <f>AAV!U61</f>
        <v>0.76206443109999999</v>
      </c>
      <c r="T61" s="16">
        <f>AAV!V61</f>
        <v>0.57079282580000001</v>
      </c>
      <c r="U61" s="16">
        <f>AAV!W61</f>
        <v>1.064958565</v>
      </c>
      <c r="V61" s="16">
        <f>AAV!X61</f>
        <v>0.91476317429999998</v>
      </c>
      <c r="W61" s="16">
        <f>AAV!Y61</f>
        <v>0.92041341389999998</v>
      </c>
      <c r="X61" s="16">
        <f>AAV!Z61</f>
        <v>1.02924196</v>
      </c>
      <c r="Y61" s="16">
        <f>AAV!AA61</f>
        <v>0.85599877030000004</v>
      </c>
      <c r="Z61" s="16">
        <f>AAV!AB61</f>
        <v>0.90242088649999996</v>
      </c>
      <c r="AA61" s="16">
        <f>AAV!AC61</f>
        <v>1.3247022850000001</v>
      </c>
      <c r="AB61" s="16">
        <f>AAV!AD61</f>
        <v>0.99416480659999995</v>
      </c>
      <c r="AC61" s="16">
        <f>AAV!AE61</f>
        <v>0.82088342260000002</v>
      </c>
      <c r="AD61" s="16">
        <f>AAV!AF61</f>
        <v>0.88614659669999996</v>
      </c>
      <c r="AE61" s="16">
        <f>AAV!AG61</f>
        <v>0.7976946305</v>
      </c>
      <c r="AF61" s="16">
        <f>AAV!AH61</f>
        <v>0.459231848</v>
      </c>
      <c r="AG61" s="16">
        <f t="shared" si="0"/>
        <v>3</v>
      </c>
      <c r="AH61" s="16"/>
      <c r="AI61" s="16"/>
      <c r="AJ61" s="16"/>
      <c r="AK61" s="16"/>
      <c r="AL61" s="16"/>
      <c r="AM61" s="16"/>
      <c r="AN61" s="16"/>
    </row>
    <row r="62" spans="1:40" ht="13.5" customHeight="1" x14ac:dyDescent="0.2">
      <c r="A62" s="16"/>
      <c r="B62" s="16">
        <f>AAV!B62</f>
        <v>4</v>
      </c>
      <c r="C62" s="16">
        <f>AAV!E62</f>
        <v>0.69235899999999995</v>
      </c>
      <c r="D62" s="16">
        <f>AAV!F62</f>
        <v>1.1941839999999999</v>
      </c>
      <c r="E62" s="16">
        <f>AAV!G62</f>
        <v>0.63611899999999999</v>
      </c>
      <c r="F62" s="16">
        <f>AAV!H62</f>
        <v>0.57910600000000001</v>
      </c>
      <c r="G62" s="16">
        <f>AAV!I62</f>
        <v>0.68372895430000002</v>
      </c>
      <c r="H62" s="16">
        <f>AAV!J62</f>
        <v>1.0180035439999999</v>
      </c>
      <c r="I62" s="16">
        <f>AAV!K62</f>
        <v>2.3261678379999999</v>
      </c>
      <c r="J62" s="16">
        <f>AAV!L62</f>
        <v>0.82034611710000005</v>
      </c>
      <c r="K62" s="16">
        <f>AAV!M62</f>
        <v>0.78918499450000001</v>
      </c>
      <c r="L62" s="16">
        <f>AAV!N62</f>
        <v>0.8176475218</v>
      </c>
      <c r="M62" s="16">
        <f>AAV!O62</f>
        <v>0.79447720119999998</v>
      </c>
      <c r="N62" s="16">
        <f>AAV!P62</f>
        <v>0.79998215130000006</v>
      </c>
      <c r="O62" s="16">
        <f>AAV!Q62</f>
        <v>0.76305420980000005</v>
      </c>
      <c r="P62" s="16">
        <f>AAV!R62</f>
        <v>1.02068695</v>
      </c>
      <c r="Q62" s="16">
        <f>AAV!S62</f>
        <v>0.83563867169999995</v>
      </c>
      <c r="R62" s="16">
        <f>AAV!T62</f>
        <v>0.6012050686</v>
      </c>
      <c r="S62" s="16">
        <f>AAV!U62</f>
        <v>0.63328607459999997</v>
      </c>
      <c r="T62" s="16">
        <f>AAV!V62</f>
        <v>0.52505499</v>
      </c>
      <c r="U62" s="16">
        <f>AAV!W62</f>
        <v>1.036082546</v>
      </c>
      <c r="V62" s="16">
        <f>AAV!X62</f>
        <v>0.75785716160000005</v>
      </c>
      <c r="W62" s="16">
        <f>AAV!Y62</f>
        <v>0.86639186720000005</v>
      </c>
      <c r="X62" s="16">
        <f>AAV!Z62</f>
        <v>1.0619425259999999</v>
      </c>
      <c r="Y62" s="16">
        <f>AAV!AA62</f>
        <v>0.98279589820000002</v>
      </c>
      <c r="Z62" s="16">
        <f>AAV!AB62</f>
        <v>0.79385374809999998</v>
      </c>
      <c r="AA62" s="16">
        <f>AAV!AC62</f>
        <v>2.009413554</v>
      </c>
      <c r="AB62" s="16">
        <f>AAV!AD62</f>
        <v>0.83489998929999998</v>
      </c>
      <c r="AC62" s="16">
        <f>AAV!AE62</f>
        <v>0.65777010189999996</v>
      </c>
      <c r="AD62" s="16">
        <f>AAV!AF62</f>
        <v>0.77388328669999995</v>
      </c>
      <c r="AE62" s="16">
        <f>AAV!AG62</f>
        <v>0.87817766249999996</v>
      </c>
      <c r="AF62" s="16">
        <f>AAV!AH62</f>
        <v>0.72339057399999995</v>
      </c>
      <c r="AG62" s="16">
        <f t="shared" si="0"/>
        <v>4</v>
      </c>
      <c r="AH62" s="16"/>
      <c r="AI62" s="16"/>
      <c r="AJ62" s="16"/>
      <c r="AK62" s="16"/>
      <c r="AL62" s="16"/>
      <c r="AM62" s="16"/>
      <c r="AN62" s="16"/>
    </row>
    <row r="63" spans="1:40" ht="13.5" customHeight="1" x14ac:dyDescent="0.2">
      <c r="A63" s="16"/>
      <c r="B63" s="16">
        <f>AAV!B63</f>
        <v>5</v>
      </c>
      <c r="C63" s="16">
        <f>AAV!E63</f>
        <v>0.92922199999999999</v>
      </c>
      <c r="D63" s="16">
        <f>AAV!F63</f>
        <v>1.3247370000000001</v>
      </c>
      <c r="E63" s="16">
        <f>AAV!G63</f>
        <v>0.74494199999999999</v>
      </c>
      <c r="F63" s="16">
        <f>AAV!H63</f>
        <v>0.64641400000000004</v>
      </c>
      <c r="G63" s="16">
        <f>AAV!I63</f>
        <v>1.257846217</v>
      </c>
      <c r="H63" s="16">
        <f>AAV!J63</f>
        <v>1.772843604</v>
      </c>
      <c r="I63" s="16">
        <f>AAV!K63</f>
        <v>1.637248021</v>
      </c>
      <c r="J63" s="16">
        <f>AAV!L63</f>
        <v>0.95986921729999997</v>
      </c>
      <c r="K63" s="16">
        <f>AAV!M63</f>
        <v>1.6413794500000001</v>
      </c>
      <c r="L63" s="16">
        <f>AAV!N63</f>
        <v>0.96076258530000003</v>
      </c>
      <c r="M63" s="16">
        <f>AAV!O63</f>
        <v>0.89793165890000004</v>
      </c>
      <c r="N63" s="16">
        <f>AAV!P63</f>
        <v>0.85015922960000001</v>
      </c>
      <c r="O63" s="16">
        <f>AAV!Q63</f>
        <v>1.278006574</v>
      </c>
      <c r="P63" s="16">
        <f>AAV!R63</f>
        <v>1.2297996369999999</v>
      </c>
      <c r="Q63" s="16">
        <f>AAV!S63</f>
        <v>1.0319352799999999</v>
      </c>
      <c r="R63" s="16">
        <f>AAV!T63</f>
        <v>0.80525093169999995</v>
      </c>
      <c r="S63" s="16">
        <f>AAV!U63</f>
        <v>0.97158919700000002</v>
      </c>
      <c r="T63" s="16">
        <f>AAV!V63</f>
        <v>0.58095093610000004</v>
      </c>
      <c r="U63" s="16">
        <f>AAV!W63</f>
        <v>2.1241786889999998</v>
      </c>
      <c r="V63" s="16">
        <f>AAV!X63</f>
        <v>0.90753246570000001</v>
      </c>
      <c r="W63" s="16">
        <f>AAV!Y63</f>
        <v>0.91909240599999997</v>
      </c>
      <c r="X63" s="16">
        <f>AAV!Z63</f>
        <v>1.444097883</v>
      </c>
      <c r="Y63" s="16">
        <f>AAV!AA63</f>
        <v>1.2122419019999999</v>
      </c>
      <c r="Z63" s="16">
        <f>AAV!AB63</f>
        <v>0.81374086759999997</v>
      </c>
      <c r="AA63" s="16">
        <f>AAV!AC63</f>
        <v>1.562042275</v>
      </c>
      <c r="AB63" s="16">
        <f>AAV!AD63</f>
        <v>0.95387933380000001</v>
      </c>
      <c r="AC63" s="16">
        <f>AAV!AE63</f>
        <v>0.88208394349999997</v>
      </c>
      <c r="AD63" s="16">
        <f>AAV!AF63</f>
        <v>1.466013851</v>
      </c>
      <c r="AE63" s="16">
        <f>AAV!AG63</f>
        <v>1.0965295180000001</v>
      </c>
      <c r="AF63" s="16">
        <f>AAV!AH63</f>
        <v>1.2619268809999999</v>
      </c>
      <c r="AG63" s="16">
        <f t="shared" si="0"/>
        <v>5</v>
      </c>
      <c r="AH63" s="16"/>
      <c r="AI63" s="16"/>
      <c r="AJ63" s="16"/>
      <c r="AK63" s="16"/>
      <c r="AL63" s="16"/>
      <c r="AM63" s="16"/>
      <c r="AN63" s="16"/>
    </row>
    <row r="64" spans="1:40" ht="13.5" customHeight="1" x14ac:dyDescent="0.2">
      <c r="A64" s="16"/>
      <c r="B64" s="16">
        <f>AAV!B64</f>
        <v>6</v>
      </c>
      <c r="C64" s="16">
        <f>AAV!E64</f>
        <v>0.98866600000000004</v>
      </c>
      <c r="D64" s="16">
        <f>AAV!F64</f>
        <v>0.998247</v>
      </c>
      <c r="E64" s="16">
        <f>AAV!G64</f>
        <v>0.696658</v>
      </c>
      <c r="F64" s="16">
        <f>AAV!H64</f>
        <v>0.52652100000000002</v>
      </c>
      <c r="G64" s="16">
        <f>AAV!I64</f>
        <v>0.68050758379999998</v>
      </c>
      <c r="H64" s="16">
        <f>AAV!J64</f>
        <v>1.3383989810000001</v>
      </c>
      <c r="I64" s="16">
        <f>AAV!K64</f>
        <v>1.095878074</v>
      </c>
      <c r="J64" s="16">
        <f>AAV!L64</f>
        <v>1.129285112</v>
      </c>
      <c r="K64" s="16">
        <f>AAV!M64</f>
        <v>1.155217911</v>
      </c>
      <c r="L64" s="16">
        <f>AAV!N64</f>
        <v>0.82225070899999997</v>
      </c>
      <c r="M64" s="16">
        <f>AAV!O64</f>
        <v>0.70133913120000002</v>
      </c>
      <c r="N64" s="16">
        <f>AAV!P64</f>
        <v>0.99008257639999997</v>
      </c>
      <c r="O64" s="16">
        <f>AAV!Q64</f>
        <v>0.93658095929999996</v>
      </c>
      <c r="P64" s="16">
        <f>AAV!R64</f>
        <v>0.81171444609999999</v>
      </c>
      <c r="Q64" s="16">
        <f>AAV!S64</f>
        <v>1.0325497859999999</v>
      </c>
      <c r="R64" s="16">
        <f>AAV!T64</f>
        <v>0.77945956660000004</v>
      </c>
      <c r="S64" s="16">
        <f>AAV!U64</f>
        <v>1.1124103679999999</v>
      </c>
      <c r="T64" s="16">
        <f>AAV!V64</f>
        <v>0.51770575190000001</v>
      </c>
      <c r="U64" s="16">
        <f>AAV!W64</f>
        <v>2.0056420020000001</v>
      </c>
      <c r="V64" s="16">
        <f>AAV!X64</f>
        <v>0.86736605560000002</v>
      </c>
      <c r="W64" s="16">
        <f>AAV!Y64</f>
        <v>0.83283172059999999</v>
      </c>
      <c r="X64" s="16">
        <f>AAV!Z64</f>
        <v>2.2986924630000001</v>
      </c>
      <c r="Y64" s="16">
        <f>AAV!AA64</f>
        <v>0.97212544710000004</v>
      </c>
      <c r="Z64" s="16">
        <f>AAV!AB64</f>
        <v>0.85188337520000001</v>
      </c>
      <c r="AA64" s="16">
        <f>AAV!AC64</f>
        <v>0.89197707520000002</v>
      </c>
      <c r="AB64" s="16">
        <f>AAV!AD64</f>
        <v>0.87431238860000005</v>
      </c>
      <c r="AC64" s="16">
        <f>AAV!AE64</f>
        <v>0.72213120730000002</v>
      </c>
      <c r="AD64" s="16">
        <f>AAV!AF64</f>
        <v>0.88190126040000005</v>
      </c>
      <c r="AE64" s="16">
        <f>AAV!AG64</f>
        <v>3.4167692939999998</v>
      </c>
      <c r="AF64" s="16">
        <f>AAV!AH64</f>
        <v>1.5595572630000001</v>
      </c>
      <c r="AG64" s="16">
        <f t="shared" si="0"/>
        <v>6</v>
      </c>
      <c r="AH64" s="16"/>
      <c r="AI64" s="16"/>
      <c r="AJ64" s="16"/>
      <c r="AK64" s="16"/>
      <c r="AL64" s="16"/>
      <c r="AM64" s="16"/>
      <c r="AN64" s="16"/>
    </row>
    <row r="65" spans="1:40" ht="13.5" customHeight="1" x14ac:dyDescent="0.2">
      <c r="A65" s="16"/>
      <c r="B65" s="16">
        <f>AAV!B65</f>
        <v>7</v>
      </c>
      <c r="C65" s="16">
        <f>AAV!E65</f>
        <v>0.99852600000000002</v>
      </c>
      <c r="D65" s="16">
        <f>AAV!F65</f>
        <v>0.80993000000000004</v>
      </c>
      <c r="E65" s="16">
        <f>AAV!G65</f>
        <v>0.88779699999999995</v>
      </c>
      <c r="F65" s="16">
        <f>AAV!H65</f>
        <v>0.54106200000000004</v>
      </c>
      <c r="G65" s="16">
        <f>AAV!I65</f>
        <v>1.0202051940000001</v>
      </c>
      <c r="H65" s="16">
        <f>AAV!J65</f>
        <v>0.98856980920000004</v>
      </c>
      <c r="I65" s="16">
        <f>AAV!K65</f>
        <v>1.0100108320000001</v>
      </c>
      <c r="J65" s="16">
        <f>AAV!L65</f>
        <v>1.3903544210000001</v>
      </c>
      <c r="K65" s="16">
        <f>AAV!M65</f>
        <v>1.4817476190000001</v>
      </c>
      <c r="L65" s="16">
        <f>AAV!N65</f>
        <v>0.86845088449999996</v>
      </c>
      <c r="M65" s="16">
        <f>AAV!O65</f>
        <v>0.78146908049999997</v>
      </c>
      <c r="N65" s="16">
        <f>AAV!P65</f>
        <v>0.90369779920000004</v>
      </c>
      <c r="O65" s="16">
        <f>AAV!Q65</f>
        <v>0.80902652580000001</v>
      </c>
      <c r="P65" s="16">
        <f>AAV!R65</f>
        <v>1.0281697940000001</v>
      </c>
      <c r="Q65" s="16">
        <f>AAV!S65</f>
        <v>0.94232110619999998</v>
      </c>
      <c r="R65" s="16">
        <f>AAV!T65</f>
        <v>0.91559749450000005</v>
      </c>
      <c r="S65" s="16">
        <f>AAV!U65</f>
        <v>0.88526639579999999</v>
      </c>
      <c r="T65" s="16">
        <f>AAV!V65</f>
        <v>0.59803380100000003</v>
      </c>
      <c r="U65" s="16">
        <f>AAV!W65</f>
        <v>3.4557742349999998</v>
      </c>
      <c r="V65" s="16">
        <f>AAV!X65</f>
        <v>0.93005796760000004</v>
      </c>
      <c r="W65" s="16">
        <f>AAV!Y65</f>
        <v>0.87360403819999999</v>
      </c>
      <c r="X65" s="16">
        <f>AAV!Z65</f>
        <v>1.379993435</v>
      </c>
      <c r="Y65" s="16">
        <f>AAV!AA65</f>
        <v>0.92661790479999995</v>
      </c>
      <c r="Z65" s="16">
        <f>AAV!AB65</f>
        <v>0.93243411259999998</v>
      </c>
      <c r="AA65" s="16">
        <f>AAV!AC65</f>
        <v>0.90163518870000003</v>
      </c>
      <c r="AB65" s="16">
        <f>AAV!AD65</f>
        <v>0.93066665339999999</v>
      </c>
      <c r="AC65" s="16">
        <f>AAV!AE65</f>
        <v>0.72216701080000001</v>
      </c>
      <c r="AD65" s="16">
        <f>AAV!AF65</f>
        <v>0.84660713229999995</v>
      </c>
      <c r="AE65" s="16">
        <f>AAV!AG65</f>
        <v>1.964817153</v>
      </c>
      <c r="AF65" s="16">
        <f>AAV!AH65</f>
        <v>0.91053589010000002</v>
      </c>
      <c r="AG65" s="16">
        <f t="shared" si="0"/>
        <v>7</v>
      </c>
      <c r="AH65" s="16"/>
      <c r="AI65" s="16"/>
      <c r="AJ65" s="16"/>
      <c r="AK65" s="16"/>
      <c r="AL65" s="16"/>
      <c r="AM65" s="16"/>
      <c r="AN65" s="16"/>
    </row>
    <row r="66" spans="1:40" ht="13.5" customHeight="1" x14ac:dyDescent="0.2">
      <c r="A66" s="16"/>
      <c r="B66" s="16">
        <f>AAV!B66</f>
        <v>8</v>
      </c>
      <c r="C66" s="16">
        <f>AAV!E66</f>
        <v>1.1398410000000001</v>
      </c>
      <c r="D66" s="16">
        <f>AAV!F66</f>
        <v>0.80634799999999995</v>
      </c>
      <c r="E66" s="16">
        <f>AAV!G66</f>
        <v>0.93430500000000005</v>
      </c>
      <c r="F66" s="16">
        <f>AAV!H66</f>
        <v>0.52540100000000001</v>
      </c>
      <c r="G66" s="16">
        <f>AAV!I66</f>
        <v>0.64855077630000002</v>
      </c>
      <c r="H66" s="16">
        <f>AAV!J66</f>
        <v>0.82384784020000001</v>
      </c>
      <c r="I66" s="16">
        <f>AAV!K66</f>
        <v>1.0502640620000001</v>
      </c>
      <c r="J66" s="16">
        <f>AAV!L66</f>
        <v>0.82760164049999996</v>
      </c>
      <c r="K66" s="16">
        <f>AAV!M66</f>
        <v>1.093295039</v>
      </c>
      <c r="L66" s="16">
        <f>AAV!N66</f>
        <v>0.77983152469999995</v>
      </c>
      <c r="M66" s="16">
        <f>AAV!O66</f>
        <v>0.58347708220000005</v>
      </c>
      <c r="N66" s="16">
        <f>AAV!P66</f>
        <v>1.0836920430000001</v>
      </c>
      <c r="O66" s="16">
        <f>AAV!Q66</f>
        <v>0.65658905739999995</v>
      </c>
      <c r="P66" s="16">
        <f>AAV!R66</f>
        <v>0.9435637684</v>
      </c>
      <c r="Q66" s="16">
        <f>AAV!S66</f>
        <v>0.76412820270000004</v>
      </c>
      <c r="R66" s="16">
        <f>AAV!T66</f>
        <v>0.80006864960000001</v>
      </c>
      <c r="S66" s="16">
        <f>AAV!U66</f>
        <v>0.73749828419999996</v>
      </c>
      <c r="T66" s="16">
        <f>AAV!V66</f>
        <v>0.82217569840000004</v>
      </c>
      <c r="U66" s="16">
        <f>AAV!W66</f>
        <v>1.792860911</v>
      </c>
      <c r="V66" s="16">
        <f>AAV!X66</f>
        <v>1.046410407</v>
      </c>
      <c r="W66" s="16">
        <f>AAV!Y66</f>
        <v>0.46036590690000001</v>
      </c>
      <c r="X66" s="16">
        <f>AAV!Z66</f>
        <v>1.0586381730000001</v>
      </c>
      <c r="Y66" s="16">
        <f>AAV!AA66</f>
        <v>0.80302461729999997</v>
      </c>
      <c r="Z66" s="16">
        <f>AAV!AB66</f>
        <v>0.78250017100000002</v>
      </c>
      <c r="AA66" s="16">
        <f>AAV!AC66</f>
        <v>0.84788097380000005</v>
      </c>
      <c r="AB66" s="16">
        <f>AAV!AD66</f>
        <v>1.3453571</v>
      </c>
      <c r="AC66" s="16">
        <f>AAV!AE66</f>
        <v>0.78168661930000005</v>
      </c>
      <c r="AD66" s="16">
        <f>AAV!AF66</f>
        <v>0.68637422709999996</v>
      </c>
      <c r="AE66" s="16">
        <f>AAV!AG66</f>
        <v>1.7397114170000001</v>
      </c>
      <c r="AF66" s="16">
        <f>AAV!AH66</f>
        <v>0.67881070070000005</v>
      </c>
      <c r="AG66" s="16">
        <f t="shared" si="0"/>
        <v>8</v>
      </c>
      <c r="AH66" s="16"/>
      <c r="AI66" s="16"/>
      <c r="AJ66" s="16"/>
      <c r="AK66" s="16"/>
      <c r="AL66" s="16"/>
      <c r="AM66" s="16"/>
      <c r="AN66" s="16"/>
    </row>
    <row r="67" spans="1:40" ht="13.5" customHeight="1" x14ac:dyDescent="0.2">
      <c r="A67" s="16"/>
      <c r="B67" s="16">
        <f>AAV!B67</f>
        <v>9</v>
      </c>
      <c r="C67" s="16">
        <f>AAV!E67</f>
        <v>1.014273</v>
      </c>
      <c r="D67" s="16">
        <f>AAV!F67</f>
        <v>0.91877799999999998</v>
      </c>
      <c r="E67" s="16">
        <f>AAV!G67</f>
        <v>1.064101</v>
      </c>
      <c r="F67" s="16">
        <f>AAV!H67</f>
        <v>0.52179500000000001</v>
      </c>
      <c r="G67" s="16">
        <f>AAV!I67</f>
        <v>0.78984400509999997</v>
      </c>
      <c r="H67" s="16">
        <f>AAV!J67</f>
        <v>0.77497935849999999</v>
      </c>
      <c r="I67" s="16">
        <f>AAV!K67</f>
        <v>0.93666660619999997</v>
      </c>
      <c r="J67" s="16">
        <f>AAV!L67</f>
        <v>0.67635740899999997</v>
      </c>
      <c r="K67" s="16">
        <f>AAV!M67</f>
        <v>0.7904163286</v>
      </c>
      <c r="L67" s="16">
        <f>AAV!N67</f>
        <v>0.64037837009999998</v>
      </c>
      <c r="M67" s="16">
        <f>AAV!O67</f>
        <v>0.8523357224</v>
      </c>
      <c r="N67" s="16">
        <f>AAV!P67</f>
        <v>0.86233668190000001</v>
      </c>
      <c r="O67" s="16">
        <f>AAV!Q67</f>
        <v>0.81865410120000004</v>
      </c>
      <c r="P67" s="16">
        <f>AAV!R67</f>
        <v>1.3064760280000001</v>
      </c>
      <c r="Q67" s="16">
        <f>AAV!S67</f>
        <v>0.91395366290000002</v>
      </c>
      <c r="R67" s="16">
        <f>AAV!T67</f>
        <v>0.73715356990000003</v>
      </c>
      <c r="S67" s="16">
        <f>AAV!U67</f>
        <v>0.68623471420000004</v>
      </c>
      <c r="T67" s="16">
        <f>AAV!V67</f>
        <v>0.74133123180000005</v>
      </c>
      <c r="U67" s="16">
        <f>AAV!W67</f>
        <v>0.95470748039999997</v>
      </c>
      <c r="V67" s="16">
        <f>AAV!X67</f>
        <v>0.9525639897</v>
      </c>
      <c r="W67" s="16">
        <f>AAV!Y67</f>
        <v>0.56543879720000001</v>
      </c>
      <c r="X67" s="16">
        <f>AAV!Z67</f>
        <v>1.1079733890000001</v>
      </c>
      <c r="Y67" s="16">
        <f>AAV!AA67</f>
        <v>0.71842146870000001</v>
      </c>
      <c r="Z67" s="16">
        <f>AAV!AB67</f>
        <v>0.92490073129999995</v>
      </c>
      <c r="AA67" s="16">
        <f>AAV!AC67</f>
        <v>0.8091178926</v>
      </c>
      <c r="AB67" s="16">
        <f>AAV!AD67</f>
        <v>1.2657299900000001</v>
      </c>
      <c r="AC67" s="16">
        <f>AAV!AE67</f>
        <v>0.87815728770000001</v>
      </c>
      <c r="AD67" s="16">
        <f>AAV!AF67</f>
        <v>1.1713726330000001</v>
      </c>
      <c r="AE67" s="16">
        <f>AAV!AG67</f>
        <v>1.22813503</v>
      </c>
      <c r="AF67" s="16">
        <f>AAV!AH67</f>
        <v>0.80193328500000005</v>
      </c>
      <c r="AG67" s="16">
        <f t="shared" si="0"/>
        <v>9</v>
      </c>
      <c r="AH67" s="16"/>
      <c r="AI67" s="16"/>
      <c r="AJ67" s="16"/>
      <c r="AK67" s="16"/>
      <c r="AL67" s="16"/>
      <c r="AM67" s="16"/>
      <c r="AN67" s="16"/>
    </row>
    <row r="68" spans="1:40" ht="13.5" customHeight="1" x14ac:dyDescent="0.2">
      <c r="A68" s="16"/>
      <c r="B68" s="16">
        <f>AAV!B68</f>
        <v>10</v>
      </c>
      <c r="C68" s="16">
        <f>AAV!E68</f>
        <v>0.78829800000000005</v>
      </c>
      <c r="D68" s="16">
        <f>AAV!F68</f>
        <v>0.75033799999999995</v>
      </c>
      <c r="E68" s="16">
        <f>AAV!G68</f>
        <v>0.73192599999999997</v>
      </c>
      <c r="F68" s="16">
        <f>AAV!H68</f>
        <v>0.90712800000000005</v>
      </c>
      <c r="G68" s="16">
        <f>AAV!I68</f>
        <v>0.77525081650000005</v>
      </c>
      <c r="H68" s="16">
        <f>AAV!J68</f>
        <v>1.2504218899999999</v>
      </c>
      <c r="I68" s="16">
        <f>AAV!K68</f>
        <v>0.93087629750000001</v>
      </c>
      <c r="J68" s="16">
        <f>AAV!L68</f>
        <v>1.074729614</v>
      </c>
      <c r="K68" s="16">
        <f>AAV!M68</f>
        <v>0.94083778110000005</v>
      </c>
      <c r="L68" s="16">
        <f>AAV!N68</f>
        <v>0.93915181849999996</v>
      </c>
      <c r="M68" s="16">
        <f>AAV!O68</f>
        <v>0.95929360610000003</v>
      </c>
      <c r="N68" s="16">
        <f>AAV!P68</f>
        <v>0.99286638559999996</v>
      </c>
      <c r="O68" s="16">
        <f>AAV!Q68</f>
        <v>0.85008465960000001</v>
      </c>
      <c r="P68" s="16">
        <f>AAV!R68</f>
        <v>1.000305287</v>
      </c>
      <c r="Q68" s="16">
        <f>AAV!S68</f>
        <v>1.031403732</v>
      </c>
      <c r="R68" s="16">
        <f>AAV!T68</f>
        <v>0.8288137122</v>
      </c>
      <c r="S68" s="16">
        <f>AAV!U68</f>
        <v>0.97205097080000002</v>
      </c>
      <c r="T68" s="16">
        <f>AAV!V68</f>
        <v>0.54770210669999997</v>
      </c>
      <c r="U68" s="16">
        <f>AAV!W68</f>
        <v>1.4857945699999999</v>
      </c>
      <c r="V68" s="16">
        <f>AAV!X68</f>
        <v>0.80318331970000001</v>
      </c>
      <c r="W68" s="16">
        <f>AAV!Y68</f>
        <v>1.033249023</v>
      </c>
      <c r="X68" s="16">
        <f>AAV!Z68</f>
        <v>0.88750609729999996</v>
      </c>
      <c r="Y68" s="16">
        <f>AAV!AA68</f>
        <v>0.72507929280000005</v>
      </c>
      <c r="Z68" s="16">
        <f>AAV!AB68</f>
        <v>0.64205936699999999</v>
      </c>
      <c r="AA68" s="16">
        <f>AAV!AC68</f>
        <v>1.2287580769999999</v>
      </c>
      <c r="AB68" s="16">
        <f>AAV!AD68</f>
        <v>0.86764434930000001</v>
      </c>
      <c r="AC68" s="16">
        <f>AAV!AE68</f>
        <v>0.71620572869999999</v>
      </c>
      <c r="AD68" s="16">
        <f>AAV!AF68</f>
        <v>0.74097322480000005</v>
      </c>
      <c r="AE68" s="16">
        <f>AAV!AG68</f>
        <v>1.118084547</v>
      </c>
      <c r="AF68" s="16">
        <f>AAV!AH68</f>
        <v>0.67758888110000004</v>
      </c>
      <c r="AG68" s="16">
        <f t="shared" ref="AG68:AG113" si="7">B68</f>
        <v>10</v>
      </c>
      <c r="AH68" s="16"/>
      <c r="AI68" s="16"/>
      <c r="AJ68" s="16"/>
      <c r="AK68" s="16"/>
      <c r="AL68" s="16"/>
      <c r="AM68" s="16"/>
      <c r="AN68" s="16"/>
    </row>
    <row r="69" spans="1:40" ht="13.5" customHeight="1" x14ac:dyDescent="0.2">
      <c r="A69" s="16"/>
      <c r="B69" s="16">
        <f>AAV!B69</f>
        <v>11</v>
      </c>
      <c r="C69" s="16">
        <f>AAV!E69</f>
        <v>1.178029</v>
      </c>
      <c r="D69" s="16">
        <f>AAV!F69</f>
        <v>1.5306949999999999</v>
      </c>
      <c r="E69" s="16">
        <f>AAV!G69</f>
        <v>1.1514960000000001</v>
      </c>
      <c r="F69" s="16">
        <f>AAV!H69</f>
        <v>0.80727599999999999</v>
      </c>
      <c r="G69" s="16">
        <f>AAV!I69</f>
        <v>1.1113628230000001</v>
      </c>
      <c r="H69" s="16">
        <f>AAV!J69</f>
        <v>1.6127682459999999</v>
      </c>
      <c r="I69" s="16">
        <f>AAV!K69</f>
        <v>1.0820887379999999</v>
      </c>
      <c r="J69" s="16">
        <f>AAV!L69</f>
        <v>1.046341999</v>
      </c>
      <c r="K69" s="16">
        <f>AAV!M69</f>
        <v>1.3584922450000001</v>
      </c>
      <c r="L69" s="16">
        <f>AAV!N69</f>
        <v>0.89711660800000004</v>
      </c>
      <c r="M69" s="16">
        <f>AAV!O69</f>
        <v>1.3161818249999999</v>
      </c>
      <c r="N69" s="16">
        <f>AAV!P69</f>
        <v>1.497634793</v>
      </c>
      <c r="O69" s="16">
        <f>AAV!Q69</f>
        <v>1.2949320580000001</v>
      </c>
      <c r="P69" s="16">
        <f>AAV!R69</f>
        <v>1.2863023140000001</v>
      </c>
      <c r="Q69" s="16">
        <f>AAV!S69</f>
        <v>1.389062478</v>
      </c>
      <c r="R69" s="16">
        <f>AAV!T69</f>
        <v>1.0965349419999999</v>
      </c>
      <c r="S69" s="16">
        <f>AAV!U69</f>
        <v>1.1446319220000001</v>
      </c>
      <c r="T69" s="16">
        <f>AAV!V69</f>
        <v>0.59005709220000002</v>
      </c>
      <c r="U69" s="16">
        <f>AAV!W69</f>
        <v>1.6303082069999999</v>
      </c>
      <c r="V69" s="16">
        <f>AAV!X69</f>
        <v>0.84228624699999999</v>
      </c>
      <c r="W69" s="16">
        <f>AAV!Y69</f>
        <v>1.199056162</v>
      </c>
      <c r="X69" s="16">
        <f>AAV!Z69</f>
        <v>1.286533725</v>
      </c>
      <c r="Y69" s="16">
        <f>AAV!AA69</f>
        <v>1.0796135170000001</v>
      </c>
      <c r="Z69" s="16">
        <f>AAV!AB69</f>
        <v>1.468037171</v>
      </c>
      <c r="AA69" s="16">
        <f>AAV!AC69</f>
        <v>1.5934356970000001</v>
      </c>
      <c r="AB69" s="16">
        <f>AAV!AD69</f>
        <v>1.285332439</v>
      </c>
      <c r="AC69" s="16">
        <f>AAV!AE69</f>
        <v>0.95589285079999997</v>
      </c>
      <c r="AD69" s="16">
        <f>AAV!AF69</f>
        <v>1.226944791</v>
      </c>
      <c r="AE69" s="16">
        <f>AAV!AG69</f>
        <v>1.1967498649999999</v>
      </c>
      <c r="AF69" s="16">
        <f>AAV!AH69</f>
        <v>0.62689432329999994</v>
      </c>
      <c r="AG69" s="16">
        <f t="shared" si="7"/>
        <v>11</v>
      </c>
      <c r="AH69" s="16"/>
      <c r="AI69" s="16"/>
      <c r="AJ69" s="16"/>
      <c r="AK69" s="16"/>
      <c r="AL69" s="16"/>
      <c r="AM69" s="16"/>
      <c r="AN69" s="16"/>
    </row>
    <row r="70" spans="1:40" ht="13.5" customHeight="1" x14ac:dyDescent="0.2">
      <c r="A70" s="16"/>
      <c r="B70" s="16">
        <f>AAV!B70</f>
        <v>12</v>
      </c>
      <c r="C70" s="16">
        <f>AAV!E70</f>
        <v>0.78345399999999998</v>
      </c>
      <c r="D70" s="16">
        <f>AAV!F70</f>
        <v>1.1529180000000001</v>
      </c>
      <c r="E70" s="16">
        <f>AAV!G70</f>
        <v>0.91801200000000005</v>
      </c>
      <c r="F70" s="16">
        <f>AAV!H70</f>
        <v>0.54231799999999997</v>
      </c>
      <c r="G70" s="16">
        <f>AAV!I70</f>
        <v>0.80795768690000003</v>
      </c>
      <c r="H70" s="16">
        <f>AAV!J70</f>
        <v>0.9860338676</v>
      </c>
      <c r="I70" s="16">
        <f>AAV!K70</f>
        <v>1.0710986600000001</v>
      </c>
      <c r="J70" s="16">
        <f>AAV!L70</f>
        <v>0.97937978540000004</v>
      </c>
      <c r="K70" s="16">
        <f>AAV!M70</f>
        <v>0.81570608879999995</v>
      </c>
      <c r="L70" s="16">
        <f>AAV!N70</f>
        <v>0.74431354869999999</v>
      </c>
      <c r="M70" s="16">
        <f>AAV!O70</f>
        <v>0.70158323280000001</v>
      </c>
      <c r="N70" s="16">
        <f>AAV!P70</f>
        <v>1.0303605060000001</v>
      </c>
      <c r="O70" s="16">
        <f>AAV!Q70</f>
        <v>0.75396464590000001</v>
      </c>
      <c r="P70" s="16">
        <f>AAV!R70</f>
        <v>0.62756760219999996</v>
      </c>
      <c r="Q70" s="16">
        <f>AAV!S70</f>
        <v>0.65407713430000003</v>
      </c>
      <c r="R70" s="16">
        <f>AAV!T70</f>
        <v>0.67809156010000005</v>
      </c>
      <c r="S70" s="16">
        <f>AAV!U70</f>
        <v>0.7124114305</v>
      </c>
      <c r="T70" s="16">
        <f>AAV!V70</f>
        <v>2.6842831309999999</v>
      </c>
      <c r="U70" s="16">
        <f>AAV!W70</f>
        <v>1.008293154</v>
      </c>
      <c r="V70" s="16">
        <f>AAV!X70</f>
        <v>0.62060396910000004</v>
      </c>
      <c r="W70" s="16">
        <f>AAV!Y70</f>
        <v>0.69519976250000004</v>
      </c>
      <c r="X70" s="16">
        <f>AAV!Z70</f>
        <v>0.80871054799999997</v>
      </c>
      <c r="Y70" s="16">
        <f>AAV!AA70</f>
        <v>1.2782861190000001</v>
      </c>
      <c r="Z70" s="16">
        <f>AAV!AB70</f>
        <v>0.69009018070000006</v>
      </c>
      <c r="AA70" s="16">
        <f>AAV!AC70</f>
        <v>0.91076469140000005</v>
      </c>
      <c r="AB70" s="16">
        <f>AAV!AD70</f>
        <v>1.0752187799999999</v>
      </c>
      <c r="AC70" s="16">
        <f>AAV!AE70</f>
        <v>0.65460581360000003</v>
      </c>
      <c r="AD70" s="16">
        <f>AAV!AF70</f>
        <v>0.82173167670000002</v>
      </c>
      <c r="AE70" s="16">
        <f>AAV!AG70</f>
        <v>0.90436504299999998</v>
      </c>
      <c r="AF70" s="16">
        <f>AAV!AH70</f>
        <v>0.50510496159999996</v>
      </c>
      <c r="AG70" s="16">
        <f t="shared" si="7"/>
        <v>12</v>
      </c>
      <c r="AH70" s="16"/>
      <c r="AI70" s="16"/>
      <c r="AJ70" s="16"/>
      <c r="AK70" s="16"/>
      <c r="AL70" s="16"/>
      <c r="AM70" s="16"/>
      <c r="AN70" s="16"/>
    </row>
    <row r="71" spans="1:40" ht="13.5" customHeight="1" x14ac:dyDescent="0.2">
      <c r="A71" s="16"/>
      <c r="B71" s="16">
        <f>AAV!B71</f>
        <v>13</v>
      </c>
      <c r="C71" s="16">
        <f>AAV!E71</f>
        <v>0.48369800000000002</v>
      </c>
      <c r="D71" s="16">
        <f>AAV!F71</f>
        <v>0.60732699999999995</v>
      </c>
      <c r="E71" s="16">
        <f>AAV!G71</f>
        <v>0.61130799999999996</v>
      </c>
      <c r="F71" s="16">
        <f>AAV!H71</f>
        <v>0.33100400000000002</v>
      </c>
      <c r="G71" s="16">
        <f>AAV!I71</f>
        <v>0.31487139739999997</v>
      </c>
      <c r="H71" s="16">
        <f>AAV!J71</f>
        <v>0.43224680650000002</v>
      </c>
      <c r="I71" s="16">
        <f>AAV!K71</f>
        <v>0.51000936600000002</v>
      </c>
      <c r="J71" s="16">
        <f>AAV!L71</f>
        <v>0.67060258979999998</v>
      </c>
      <c r="K71" s="16">
        <f>AAV!M71</f>
        <v>0.48052621709999999</v>
      </c>
      <c r="L71" s="16">
        <f>AAV!N71</f>
        <v>0.4213238158</v>
      </c>
      <c r="M71" s="16">
        <f>AAV!O71</f>
        <v>0.35473371279999999</v>
      </c>
      <c r="N71" s="16">
        <f>AAV!P71</f>
        <v>0.41501413469999998</v>
      </c>
      <c r="O71" s="16">
        <f>AAV!Q71</f>
        <v>0.38507901090000002</v>
      </c>
      <c r="P71" s="16">
        <f>AAV!R71</f>
        <v>0.4631902007</v>
      </c>
      <c r="Q71" s="16">
        <f>AAV!S71</f>
        <v>0.61291429900000005</v>
      </c>
      <c r="R71" s="16">
        <f>AAV!T71</f>
        <v>0.46831288409999999</v>
      </c>
      <c r="S71" s="16">
        <f>AAV!U71</f>
        <v>0.55705653479999995</v>
      </c>
      <c r="T71" s="16">
        <f>AAV!V71</f>
        <v>0.75205304880000001</v>
      </c>
      <c r="U71" s="16">
        <f>AAV!W71</f>
        <v>0.52211693859999997</v>
      </c>
      <c r="V71" s="16">
        <f>AAV!X71</f>
        <v>0.51739251220000004</v>
      </c>
      <c r="W71" s="16">
        <f>AAV!Y71</f>
        <v>0.32127377480000002</v>
      </c>
      <c r="X71" s="16">
        <f>AAV!Z71</f>
        <v>0.43788482499999998</v>
      </c>
      <c r="Y71" s="16">
        <f>AAV!AA71</f>
        <v>0.64620345339999996</v>
      </c>
      <c r="Z71" s="16">
        <f>AAV!AB71</f>
        <v>0.37625431339999998</v>
      </c>
      <c r="AA71" s="16">
        <f>AAV!AC71</f>
        <v>0.50595278610000005</v>
      </c>
      <c r="AB71" s="16">
        <f>AAV!AD71</f>
        <v>0.53280765640000005</v>
      </c>
      <c r="AC71" s="16">
        <f>AAV!AE71</f>
        <v>0.35579310669999997</v>
      </c>
      <c r="AD71" s="16">
        <f>AAV!AF71</f>
        <v>0.42620709179999999</v>
      </c>
      <c r="AE71" s="16">
        <f>AAV!AG71</f>
        <v>0.4116145276</v>
      </c>
      <c r="AF71" s="16">
        <f>AAV!AH71</f>
        <v>0.40163478740000003</v>
      </c>
      <c r="AG71" s="16">
        <f t="shared" si="7"/>
        <v>13</v>
      </c>
      <c r="AH71" s="16"/>
      <c r="AI71" s="16"/>
      <c r="AJ71" s="16"/>
      <c r="AK71" s="16"/>
      <c r="AL71" s="16"/>
      <c r="AM71" s="16"/>
      <c r="AN71" s="16"/>
    </row>
    <row r="72" spans="1:40" ht="13.5" customHeight="1" x14ac:dyDescent="0.2">
      <c r="A72" s="16"/>
      <c r="B72" s="16">
        <f>AAV!B72</f>
        <v>14</v>
      </c>
      <c r="C72" s="16">
        <f>AAV!E72</f>
        <v>2.3443130000000001</v>
      </c>
      <c r="D72" s="16">
        <f>AAV!F72</f>
        <v>0.87280400000000002</v>
      </c>
      <c r="E72" s="16">
        <f>AAV!G72</f>
        <v>1.7486649999999999</v>
      </c>
      <c r="F72" s="16">
        <f>AAV!H72</f>
        <v>1.2009810000000001</v>
      </c>
      <c r="G72" s="16">
        <f>AAV!I72</f>
        <v>0.76799967079999998</v>
      </c>
      <c r="H72" s="16">
        <f>AAV!J72</f>
        <v>1.334606744</v>
      </c>
      <c r="I72" s="16">
        <f>AAV!K72</f>
        <v>1.6452513099999999</v>
      </c>
      <c r="J72" s="16">
        <f>AAV!L72</f>
        <v>2.063265533</v>
      </c>
      <c r="K72" s="16">
        <f>AAV!M72</f>
        <v>2.1663787760000002</v>
      </c>
      <c r="L72" s="16">
        <f>AAV!N72</f>
        <v>1.2260877059999999</v>
      </c>
      <c r="M72" s="16">
        <f>AAV!O72</f>
        <v>1.0157596120000001</v>
      </c>
      <c r="N72" s="16">
        <f>AAV!P72</f>
        <v>2.1250290519999999</v>
      </c>
      <c r="O72" s="16">
        <f>AAV!Q72</f>
        <v>0.92748109860000005</v>
      </c>
      <c r="P72" s="16">
        <f>AAV!R72</f>
        <v>1.1339494160000001</v>
      </c>
      <c r="Q72" s="16">
        <f>AAV!S72</f>
        <v>1.574690114</v>
      </c>
      <c r="R72" s="16">
        <f>AAV!T72</f>
        <v>1.0670082940000001</v>
      </c>
      <c r="S72" s="16">
        <f>AAV!U72</f>
        <v>1.5332907920000001</v>
      </c>
      <c r="T72" s="16">
        <f>AAV!V72</f>
        <v>1.9288307570000001</v>
      </c>
      <c r="U72" s="16">
        <f>AAV!W72</f>
        <v>0.86416284799999998</v>
      </c>
      <c r="V72" s="16">
        <f>AAV!X72</f>
        <v>2.6300098709999999</v>
      </c>
      <c r="W72" s="16">
        <f>AAV!Y72</f>
        <v>0.82747520019999998</v>
      </c>
      <c r="X72" s="16">
        <f>AAV!Z72</f>
        <v>1.245801951</v>
      </c>
      <c r="Y72" s="16">
        <f>AAV!AA72</f>
        <v>1.768996478</v>
      </c>
      <c r="Z72" s="16">
        <f>AAV!AB72</f>
        <v>1.8774101059999999</v>
      </c>
      <c r="AA72" s="16">
        <f>AAV!AC72</f>
        <v>0.92584459419999998</v>
      </c>
      <c r="AB72" s="16">
        <f>AAV!AD72</f>
        <v>1.8000585170000001</v>
      </c>
      <c r="AC72" s="16">
        <f>AAV!AE72</f>
        <v>1.3481318790000001</v>
      </c>
      <c r="AD72" s="16">
        <f>AAV!AF72</f>
        <v>0.93730986999999999</v>
      </c>
      <c r="AE72" s="16">
        <f>AAV!AG72</f>
        <v>1.8864924009999999</v>
      </c>
      <c r="AF72" s="16">
        <f>AAV!AH72</f>
        <v>1.1938340460000001</v>
      </c>
      <c r="AG72" s="16">
        <f t="shared" si="7"/>
        <v>14</v>
      </c>
      <c r="AH72" s="16"/>
      <c r="AI72" s="16"/>
      <c r="AJ72" s="16"/>
      <c r="AK72" s="16"/>
      <c r="AL72" s="16"/>
      <c r="AM72" s="16"/>
      <c r="AN72" s="16"/>
    </row>
    <row r="73" spans="1:40" ht="13.5" customHeight="1" x14ac:dyDescent="0.2">
      <c r="A73" s="16"/>
      <c r="B73" s="16">
        <f>AAV!B73</f>
        <v>15</v>
      </c>
      <c r="C73" s="16">
        <f>AAV!E73</f>
        <v>1.473417</v>
      </c>
      <c r="D73" s="16">
        <f>AAV!F73</f>
        <v>0.88937100000000002</v>
      </c>
      <c r="E73" s="16">
        <f>AAV!G73</f>
        <v>1.0980719999999999</v>
      </c>
      <c r="F73" s="16">
        <f>AAV!H73</f>
        <v>0.90859900000000005</v>
      </c>
      <c r="G73" s="16">
        <f>AAV!I73</f>
        <v>0.87359319099999999</v>
      </c>
      <c r="H73" s="16">
        <f>AAV!J73</f>
        <v>0.92617369039999997</v>
      </c>
      <c r="I73" s="16">
        <f>AAV!K73</f>
        <v>1.134136638</v>
      </c>
      <c r="J73" s="16">
        <f>AAV!L73</f>
        <v>1.019509964</v>
      </c>
      <c r="K73" s="16">
        <f>AAV!M73</f>
        <v>1.2717054699999999</v>
      </c>
      <c r="L73" s="16">
        <f>AAV!N73</f>
        <v>1.5289671069999999</v>
      </c>
      <c r="M73" s="16">
        <f>AAV!O73</f>
        <v>0.90109904240000005</v>
      </c>
      <c r="N73" s="16">
        <f>AAV!P73</f>
        <v>1.321595053</v>
      </c>
      <c r="O73" s="16">
        <f>AAV!Q73</f>
        <v>0.81591255900000004</v>
      </c>
      <c r="P73" s="16">
        <f>AAV!R73</f>
        <v>1.403913438</v>
      </c>
      <c r="Q73" s="16">
        <f>AAV!S73</f>
        <v>1.104007226</v>
      </c>
      <c r="R73" s="16">
        <f>AAV!T73</f>
        <v>0.99816193939999998</v>
      </c>
      <c r="S73" s="16">
        <f>AAV!U73</f>
        <v>0.6090998943</v>
      </c>
      <c r="T73" s="16">
        <f>AAV!V73</f>
        <v>1.967746145</v>
      </c>
      <c r="U73" s="16">
        <f>AAV!W73</f>
        <v>0.8276783392</v>
      </c>
      <c r="V73" s="16">
        <f>AAV!X73</f>
        <v>1.1547547659999999</v>
      </c>
      <c r="W73" s="16">
        <f>AAV!Y73</f>
        <v>0.78941310519999996</v>
      </c>
      <c r="X73" s="16">
        <f>AAV!Z73</f>
        <v>1.062800607</v>
      </c>
      <c r="Y73" s="16">
        <f>AAV!AA73</f>
        <v>1.0896057240000001</v>
      </c>
      <c r="Z73" s="16">
        <f>AAV!AB73</f>
        <v>0.85208550569999997</v>
      </c>
      <c r="AA73" s="16">
        <f>AAV!AC73</f>
        <v>0.84171832830000004</v>
      </c>
      <c r="AB73" s="16">
        <f>AAV!AD73</f>
        <v>1.3050928209999999</v>
      </c>
      <c r="AC73" s="16">
        <f>AAV!AE73</f>
        <v>0.8817018338</v>
      </c>
      <c r="AD73" s="16">
        <f>AAV!AF73</f>
        <v>0.97661092780000003</v>
      </c>
      <c r="AE73" s="16">
        <f>AAV!AG73</f>
        <v>1.089548186</v>
      </c>
      <c r="AF73" s="16">
        <f>AAV!AH73</f>
        <v>0.83766948070000002</v>
      </c>
      <c r="AG73" s="16">
        <f t="shared" si="7"/>
        <v>15</v>
      </c>
      <c r="AH73" s="16"/>
      <c r="AI73" s="16"/>
      <c r="AJ73" s="16"/>
      <c r="AK73" s="16"/>
      <c r="AL73" s="16"/>
      <c r="AM73" s="16"/>
      <c r="AN73" s="16"/>
    </row>
    <row r="74" spans="1:40" ht="13.5" customHeight="1" x14ac:dyDescent="0.2">
      <c r="A74" s="16"/>
      <c r="B74" s="16">
        <f>AAV!B74</f>
        <v>16</v>
      </c>
      <c r="C74" s="16">
        <f>AAV!E74</f>
        <v>0.92451000000000005</v>
      </c>
      <c r="D74" s="16">
        <f>AAV!F74</f>
        <v>0.81183399999999994</v>
      </c>
      <c r="E74" s="16">
        <f>AAV!G74</f>
        <v>0.95068600000000003</v>
      </c>
      <c r="F74" s="16">
        <f>AAV!H74</f>
        <v>0.63096799999999997</v>
      </c>
      <c r="G74" s="16">
        <f>AAV!I74</f>
        <v>0.63532749209999995</v>
      </c>
      <c r="H74" s="16">
        <f>AAV!J74</f>
        <v>0.98164850999999997</v>
      </c>
      <c r="I74" s="16">
        <f>AAV!K74</f>
        <v>0.82505671329999997</v>
      </c>
      <c r="J74" s="16">
        <f>AAV!L74</f>
        <v>0.87681305750000005</v>
      </c>
      <c r="K74" s="16">
        <f>AAV!M74</f>
        <v>0.82425975650000005</v>
      </c>
      <c r="L74" s="16">
        <f>AAV!N74</f>
        <v>0.89320938979999998</v>
      </c>
      <c r="M74" s="16">
        <f>AAV!O74</f>
        <v>0.62607000950000002</v>
      </c>
      <c r="N74" s="16">
        <f>AAV!P74</f>
        <v>1.050832811</v>
      </c>
      <c r="O74" s="16">
        <f>AAV!Q74</f>
        <v>0.69576350720000002</v>
      </c>
      <c r="P74" s="16">
        <f>AAV!R74</f>
        <v>2.0674190189999999</v>
      </c>
      <c r="Q74" s="16">
        <f>AAV!S74</f>
        <v>0.77809991960000002</v>
      </c>
      <c r="R74" s="16">
        <f>AAV!T74</f>
        <v>0.76559626010000004</v>
      </c>
      <c r="S74" s="16">
        <f>AAV!U74</f>
        <v>0.65651709619999998</v>
      </c>
      <c r="T74" s="16">
        <f>AAV!V74</f>
        <v>5.311182691</v>
      </c>
      <c r="U74" s="16">
        <f>AAV!W74</f>
        <v>1.356962936</v>
      </c>
      <c r="V74" s="16">
        <f>AAV!X74</f>
        <v>0.90783014340000001</v>
      </c>
      <c r="W74" s="16">
        <f>AAV!Y74</f>
        <v>0.65341199090000002</v>
      </c>
      <c r="X74" s="16">
        <f>AAV!Z74</f>
        <v>1.1230880080000001</v>
      </c>
      <c r="Y74" s="16">
        <f>AAV!AA74</f>
        <v>1.058171403</v>
      </c>
      <c r="Z74" s="16">
        <f>AAV!AB74</f>
        <v>0.66329285719999997</v>
      </c>
      <c r="AA74" s="16">
        <f>AAV!AC74</f>
        <v>1.0108710430000001</v>
      </c>
      <c r="AB74" s="16">
        <f>AAV!AD74</f>
        <v>0.9791417201</v>
      </c>
      <c r="AC74" s="16">
        <f>AAV!AE74</f>
        <v>0.87471336170000002</v>
      </c>
      <c r="AD74" s="16">
        <f>AAV!AF74</f>
        <v>1.180373363</v>
      </c>
      <c r="AE74" s="16">
        <f>AAV!AG74</f>
        <v>1.1366881390000001</v>
      </c>
      <c r="AF74" s="16">
        <f>AAV!AH74</f>
        <v>0.85978853359999996</v>
      </c>
      <c r="AG74" s="16">
        <f t="shared" si="7"/>
        <v>16</v>
      </c>
      <c r="AH74" s="16"/>
      <c r="AI74" s="16"/>
      <c r="AJ74" s="16"/>
      <c r="AK74" s="16"/>
      <c r="AL74" s="16"/>
      <c r="AM74" s="16"/>
      <c r="AN74" s="16"/>
    </row>
    <row r="75" spans="1:40" ht="13.5" customHeight="1" x14ac:dyDescent="0.2">
      <c r="A75" s="16"/>
      <c r="B75" s="16">
        <f>AAV!B75</f>
        <v>17</v>
      </c>
      <c r="C75" s="16">
        <f>AAV!E75</f>
        <v>0.90765399999999996</v>
      </c>
      <c r="D75" s="16">
        <f>AAV!F75</f>
        <v>1.063304</v>
      </c>
      <c r="E75" s="16">
        <f>AAV!G75</f>
        <v>0.78035299999999996</v>
      </c>
      <c r="F75" s="16">
        <f>AAV!H75</f>
        <v>0.55981700000000001</v>
      </c>
      <c r="G75" s="16">
        <f>AAV!I75</f>
        <v>0.93608210530000002</v>
      </c>
      <c r="H75" s="16">
        <f>AAV!J75</f>
        <v>0.77056738059999996</v>
      </c>
      <c r="I75" s="16">
        <f>AAV!K75</f>
        <v>1.312288908</v>
      </c>
      <c r="J75" s="16">
        <f>AAV!L75</f>
        <v>0.75692181569999994</v>
      </c>
      <c r="K75" s="16">
        <f>AAV!M75</f>
        <v>0.9312675507</v>
      </c>
      <c r="L75" s="16">
        <f>AAV!N75</f>
        <v>1.3300459069999999</v>
      </c>
      <c r="M75" s="16">
        <f>AAV!O75</f>
        <v>0.77151723360000002</v>
      </c>
      <c r="N75" s="16">
        <f>AAV!P75</f>
        <v>0.99181236669999995</v>
      </c>
      <c r="O75" s="16">
        <f>AAV!Q75</f>
        <v>0.83046911830000003</v>
      </c>
      <c r="P75" s="16">
        <f>AAV!R75</f>
        <v>1.239902107</v>
      </c>
      <c r="Q75" s="16">
        <f>AAV!S75</f>
        <v>0.76934274599999997</v>
      </c>
      <c r="R75" s="16">
        <f>AAV!T75</f>
        <v>0.81065878300000005</v>
      </c>
      <c r="S75" s="16">
        <f>AAV!U75</f>
        <v>0.78326186870000003</v>
      </c>
      <c r="T75" s="16">
        <f>AAV!V75</f>
        <v>2.1758406570000002</v>
      </c>
      <c r="U75" s="16">
        <f>AAV!W75</f>
        <v>2.4060368369999998</v>
      </c>
      <c r="V75" s="16">
        <f>AAV!X75</f>
        <v>1.0542833439999999</v>
      </c>
      <c r="W75" s="16">
        <f>AAV!Y75</f>
        <v>0.65542362990000003</v>
      </c>
      <c r="X75" s="16">
        <f>AAV!Z75</f>
        <v>1.1231645219999999</v>
      </c>
      <c r="Y75" s="16">
        <f>AAV!AA75</f>
        <v>1.328596839</v>
      </c>
      <c r="Z75" s="16">
        <f>AAV!AB75</f>
        <v>0.68598602310000001</v>
      </c>
      <c r="AA75" s="16">
        <f>AAV!AC75</f>
        <v>0.86416445809999998</v>
      </c>
      <c r="AB75" s="16">
        <f>AAV!AD75</f>
        <v>1.42521769</v>
      </c>
      <c r="AC75" s="16">
        <f>AAV!AE75</f>
        <v>0.73688533420000002</v>
      </c>
      <c r="AD75" s="16">
        <f>AAV!AF75</f>
        <v>1.116607661</v>
      </c>
      <c r="AE75" s="16">
        <f>AAV!AG75</f>
        <v>2.3460469800000001</v>
      </c>
      <c r="AF75" s="16">
        <f>AAV!AH75</f>
        <v>0.93934449809999998</v>
      </c>
      <c r="AG75" s="16">
        <f t="shared" si="7"/>
        <v>17</v>
      </c>
      <c r="AH75" s="16"/>
      <c r="AI75" s="16"/>
      <c r="AJ75" s="16"/>
      <c r="AK75" s="16"/>
      <c r="AL75" s="16"/>
      <c r="AM75" s="16"/>
      <c r="AN75" s="16"/>
    </row>
    <row r="76" spans="1:40" ht="13.5" customHeight="1" x14ac:dyDescent="0.2">
      <c r="A76" s="16"/>
      <c r="B76" s="16">
        <f>AAV!B76</f>
        <v>18</v>
      </c>
      <c r="C76" s="16">
        <f>AAV!E76</f>
        <v>1.016805</v>
      </c>
      <c r="D76" s="16">
        <f>AAV!F76</f>
        <v>1.252661</v>
      </c>
      <c r="E76" s="16">
        <f>AAV!G76</f>
        <v>0.71663299999999996</v>
      </c>
      <c r="F76" s="16">
        <f>AAV!H76</f>
        <v>0.55480300000000005</v>
      </c>
      <c r="G76" s="16">
        <f>AAV!I76</f>
        <v>1.961753702</v>
      </c>
      <c r="H76" s="16">
        <f>AAV!J76</f>
        <v>1.007941974</v>
      </c>
      <c r="I76" s="16">
        <f>AAV!K76</f>
        <v>0.82020927740000005</v>
      </c>
      <c r="J76" s="16">
        <f>AAV!L76</f>
        <v>0.77589941240000004</v>
      </c>
      <c r="K76" s="16">
        <f>AAV!M76</f>
        <v>1.0717927620000001</v>
      </c>
      <c r="L76" s="16">
        <f>AAV!N76</f>
        <v>1.0523613810000001</v>
      </c>
      <c r="M76" s="16">
        <f>AAV!O76</f>
        <v>0.93684117980000003</v>
      </c>
      <c r="N76" s="16">
        <f>AAV!P76</f>
        <v>0.91537557950000004</v>
      </c>
      <c r="O76" s="16">
        <f>AAV!Q76</f>
        <v>0.87418191450000005</v>
      </c>
      <c r="P76" s="16">
        <f>AAV!R76</f>
        <v>1.046741038</v>
      </c>
      <c r="Q76" s="16">
        <f>AAV!S76</f>
        <v>0.93943622550000005</v>
      </c>
      <c r="R76" s="16">
        <f>AAV!T76</f>
        <v>0.79597968409999997</v>
      </c>
      <c r="S76" s="16">
        <f>AAV!U76</f>
        <v>0.69004550019999999</v>
      </c>
      <c r="T76" s="16">
        <f>AAV!V76</f>
        <v>2.0852743600000001</v>
      </c>
      <c r="U76" s="16">
        <f>AAV!W76</f>
        <v>1.5384748079999999</v>
      </c>
      <c r="V76" s="16">
        <f>AAV!X76</f>
        <v>1.1031974630000001</v>
      </c>
      <c r="W76" s="16">
        <f>AAV!Y76</f>
        <v>0.72580836319999997</v>
      </c>
      <c r="X76" s="16">
        <f>AAV!Z76</f>
        <v>2.083326241</v>
      </c>
      <c r="Y76" s="16">
        <f>AAV!AA76</f>
        <v>1.005644803</v>
      </c>
      <c r="Z76" s="16">
        <f>AAV!AB76</f>
        <v>0.65368501590000005</v>
      </c>
      <c r="AA76" s="16">
        <f>AAV!AC76</f>
        <v>0.57526202429999995</v>
      </c>
      <c r="AB76" s="16">
        <f>AAV!AD76</f>
        <v>1.112852899</v>
      </c>
      <c r="AC76" s="16">
        <f>AAV!AE76</f>
        <v>0.64790994260000001</v>
      </c>
      <c r="AD76" s="16">
        <f>AAV!AF76</f>
        <v>0.69400336019999997</v>
      </c>
      <c r="AE76" s="16">
        <f>AAV!AG76</f>
        <v>1.5274415649999999</v>
      </c>
      <c r="AF76" s="16">
        <f>AAV!AH76</f>
        <v>0.76274096329999996</v>
      </c>
      <c r="AG76" s="16">
        <f t="shared" si="7"/>
        <v>18</v>
      </c>
      <c r="AH76" s="16"/>
      <c r="AI76" s="16"/>
      <c r="AJ76" s="16"/>
      <c r="AK76" s="16"/>
      <c r="AL76" s="16"/>
      <c r="AM76" s="16"/>
      <c r="AN76" s="16"/>
    </row>
    <row r="77" spans="1:40" ht="13.5" customHeight="1" x14ac:dyDescent="0.2">
      <c r="A77" s="16"/>
      <c r="B77" s="16">
        <f>AAV!B77</f>
        <v>19</v>
      </c>
      <c r="C77" s="16">
        <f>AAV!E77</f>
        <v>0.96454700000000004</v>
      </c>
      <c r="D77" s="16">
        <f>AAV!F77</f>
        <v>1.0554250000000001</v>
      </c>
      <c r="E77" s="16">
        <f>AAV!G77</f>
        <v>0.80998199999999998</v>
      </c>
      <c r="F77" s="16">
        <f>AAV!H77</f>
        <v>0.61471799999999999</v>
      </c>
      <c r="G77" s="16">
        <f>AAV!I77</f>
        <v>1.4786561110000001</v>
      </c>
      <c r="H77" s="16">
        <f>AAV!J77</f>
        <v>0.8778539621</v>
      </c>
      <c r="I77" s="16">
        <f>AAV!K77</f>
        <v>0.66710635539999996</v>
      </c>
      <c r="J77" s="16">
        <f>AAV!L77</f>
        <v>0.84849303539999998</v>
      </c>
      <c r="K77" s="16">
        <f>AAV!M77</f>
        <v>0.86951622790000005</v>
      </c>
      <c r="L77" s="16">
        <f>AAV!N77</f>
        <v>1.3506643220000001</v>
      </c>
      <c r="M77" s="16">
        <f>AAV!O77</f>
        <v>1.411090352</v>
      </c>
      <c r="N77" s="16">
        <f>AAV!P77</f>
        <v>0.90013443120000003</v>
      </c>
      <c r="O77" s="16">
        <f>AAV!Q77</f>
        <v>0.62581215729999995</v>
      </c>
      <c r="P77" s="16">
        <f>AAV!R77</f>
        <v>1.270947636</v>
      </c>
      <c r="Q77" s="16">
        <f>AAV!S77</f>
        <v>0.95871739280000001</v>
      </c>
      <c r="R77" s="16">
        <f>AAV!T77</f>
        <v>0.79449396110000003</v>
      </c>
      <c r="S77" s="16">
        <f>AAV!U77</f>
        <v>0.72923988679999996</v>
      </c>
      <c r="T77" s="16">
        <f>AAV!V77</f>
        <v>1.308237807</v>
      </c>
      <c r="U77" s="16">
        <f>AAV!W77</f>
        <v>1.7410478810000001</v>
      </c>
      <c r="V77" s="16">
        <f>AAV!X77</f>
        <v>0.98683284920000003</v>
      </c>
      <c r="W77" s="16">
        <f>AAV!Y77</f>
        <v>0.54704806689999996</v>
      </c>
      <c r="X77" s="16">
        <f>AAV!Z77</f>
        <v>1.7185838680000001</v>
      </c>
      <c r="Y77" s="16">
        <f>AAV!AA77</f>
        <v>1.0513354690000001</v>
      </c>
      <c r="Z77" s="16">
        <f>AAV!AB77</f>
        <v>0.67905623550000005</v>
      </c>
      <c r="AA77" s="16">
        <f>AAV!AC77</f>
        <v>0.64984240159999995</v>
      </c>
      <c r="AB77" s="16">
        <f>AAV!AD77</f>
        <v>1.0253253959999999</v>
      </c>
      <c r="AC77" s="16">
        <f>AAV!AE77</f>
        <v>0.77394503920000002</v>
      </c>
      <c r="AD77" s="16">
        <f>AAV!AF77</f>
        <v>1.2890336389999999</v>
      </c>
      <c r="AE77" s="16">
        <f>AAV!AG77</f>
        <v>0.92310910820000003</v>
      </c>
      <c r="AF77" s="16">
        <f>AAV!AH77</f>
        <v>0.67474344580000001</v>
      </c>
      <c r="AG77" s="16">
        <f t="shared" si="7"/>
        <v>19</v>
      </c>
      <c r="AH77" s="16"/>
      <c r="AI77" s="16"/>
      <c r="AJ77" s="16"/>
      <c r="AK77" s="16"/>
      <c r="AL77" s="16"/>
      <c r="AM77" s="16"/>
      <c r="AN77" s="16"/>
    </row>
    <row r="78" spans="1:40" ht="13.5" customHeight="1" x14ac:dyDescent="0.2">
      <c r="A78" s="16"/>
      <c r="B78" s="16">
        <f>AAV!B78</f>
        <v>20</v>
      </c>
      <c r="C78" s="16">
        <f>AAV!E78</f>
        <v>0.66079900000000003</v>
      </c>
      <c r="D78" s="16">
        <f>AAV!F78</f>
        <v>0.89901900000000001</v>
      </c>
      <c r="E78" s="16">
        <f>AAV!G78</f>
        <v>0.76479200000000003</v>
      </c>
      <c r="F78" s="16">
        <f>AAV!H78</f>
        <v>0.58291199999999999</v>
      </c>
      <c r="G78" s="16">
        <f>AAV!I78</f>
        <v>0.64517081929999998</v>
      </c>
      <c r="H78" s="16">
        <f>AAV!J78</f>
        <v>0.7124282811</v>
      </c>
      <c r="I78" s="16">
        <f>AAV!K78</f>
        <v>0.63213955879999995</v>
      </c>
      <c r="J78" s="16">
        <f>AAV!L78</f>
        <v>0.74459281919999998</v>
      </c>
      <c r="K78" s="16">
        <f>AAV!M78</f>
        <v>0.77140989059999998</v>
      </c>
      <c r="L78" s="16">
        <f>AAV!N78</f>
        <v>0.76626753680000004</v>
      </c>
      <c r="M78" s="16">
        <f>AAV!O78</f>
        <v>0.91517296589999997</v>
      </c>
      <c r="N78" s="16">
        <f>AAV!P78</f>
        <v>1.1314655950000001</v>
      </c>
      <c r="O78" s="16">
        <f>AAV!Q78</f>
        <v>0.61730546080000004</v>
      </c>
      <c r="P78" s="16">
        <f>AAV!R78</f>
        <v>0.90004295840000004</v>
      </c>
      <c r="Q78" s="16">
        <f>AAV!S78</f>
        <v>0.94088646099999995</v>
      </c>
      <c r="R78" s="16">
        <f>AAV!T78</f>
        <v>0.75138378939999995</v>
      </c>
      <c r="S78" s="16">
        <f>AAV!U78</f>
        <v>1.104569108</v>
      </c>
      <c r="T78" s="16">
        <f>AAV!V78</f>
        <v>1.232237577</v>
      </c>
      <c r="U78" s="16">
        <f>AAV!W78</f>
        <v>1.0307007269999999</v>
      </c>
      <c r="V78" s="16">
        <f>AAV!X78</f>
        <v>0.76007056930000005</v>
      </c>
      <c r="W78" s="16">
        <f>AAV!Y78</f>
        <v>0.41957279089999999</v>
      </c>
      <c r="X78" s="16">
        <f>AAV!Z78</f>
        <v>1.438165943</v>
      </c>
      <c r="Y78" s="16">
        <f>AAV!AA78</f>
        <v>0.98685153280000004</v>
      </c>
      <c r="Z78" s="16">
        <f>AAV!AB78</f>
        <v>0.77879607790000005</v>
      </c>
      <c r="AA78" s="16">
        <f>AAV!AC78</f>
        <v>0.75330625250000005</v>
      </c>
      <c r="AB78" s="16">
        <f>AAV!AD78</f>
        <v>0.844789923</v>
      </c>
      <c r="AC78" s="16">
        <f>AAV!AE78</f>
        <v>0.82848549250000003</v>
      </c>
      <c r="AD78" s="16">
        <f>AAV!AF78</f>
        <v>1.049017141</v>
      </c>
      <c r="AE78" s="16">
        <f>AAV!AG78</f>
        <v>0.84493599080000004</v>
      </c>
      <c r="AF78" s="16">
        <f>AAV!AH78</f>
        <v>0.756429872</v>
      </c>
      <c r="AG78" s="16">
        <f t="shared" si="7"/>
        <v>20</v>
      </c>
      <c r="AH78" s="16"/>
      <c r="AI78" s="16"/>
      <c r="AJ78" s="16"/>
      <c r="AK78" s="16"/>
      <c r="AL78" s="16"/>
      <c r="AM78" s="16"/>
      <c r="AN78" s="16"/>
    </row>
    <row r="79" spans="1:40" ht="13.5" customHeight="1" x14ac:dyDescent="0.2">
      <c r="A79" s="16"/>
      <c r="B79" s="16">
        <f>AAV!B79</f>
        <v>21</v>
      </c>
      <c r="C79" s="16">
        <f>AAV!E79</f>
        <v>1.0653790000000001</v>
      </c>
      <c r="D79" s="16">
        <f>AAV!F79</f>
        <v>0.89890199999999998</v>
      </c>
      <c r="E79" s="16">
        <f>AAV!G79</f>
        <v>0.79550299999999996</v>
      </c>
      <c r="F79" s="16">
        <f>AAV!H79</f>
        <v>0.81588899999999998</v>
      </c>
      <c r="G79" s="16">
        <f>AAV!I79</f>
        <v>0.93974603550000002</v>
      </c>
      <c r="H79" s="16">
        <f>AAV!J79</f>
        <v>1.0395427020000001</v>
      </c>
      <c r="I79" s="16">
        <f>AAV!K79</f>
        <v>1.0740390399999999</v>
      </c>
      <c r="J79" s="16">
        <f>AAV!L79</f>
        <v>0.75814696690000005</v>
      </c>
      <c r="K79" s="16">
        <f>AAV!M79</f>
        <v>0.98723947690000002</v>
      </c>
      <c r="L79" s="16">
        <f>AAV!N79</f>
        <v>0.90154170119999999</v>
      </c>
      <c r="M79" s="16">
        <f>AAV!O79</f>
        <v>1.1049060530000001</v>
      </c>
      <c r="N79" s="16">
        <f>AAV!P79</f>
        <v>1.1450626960000001</v>
      </c>
      <c r="O79" s="16">
        <f>AAV!Q79</f>
        <v>0.84137865430000003</v>
      </c>
      <c r="P79" s="16">
        <f>AAV!R79</f>
        <v>1.000233535</v>
      </c>
      <c r="Q79" s="16">
        <f>AAV!S79</f>
        <v>0.77837405780000002</v>
      </c>
      <c r="R79" s="16">
        <f>AAV!T79</f>
        <v>1.046866807</v>
      </c>
      <c r="S79" s="16">
        <f>AAV!U79</f>
        <v>0.68961168370000003</v>
      </c>
      <c r="T79" s="16">
        <f>AAV!V79</f>
        <v>1.591745757</v>
      </c>
      <c r="U79" s="16">
        <f>AAV!W79</f>
        <v>0.99726767839999997</v>
      </c>
      <c r="V79" s="16">
        <f>AAV!X79</f>
        <v>0.70058310660000001</v>
      </c>
      <c r="W79" s="16">
        <f>AAV!Y79</f>
        <v>1.0864912390000001</v>
      </c>
      <c r="X79" s="16">
        <f>AAV!Z79</f>
        <v>1.2258637569999999</v>
      </c>
      <c r="Y79" s="16">
        <f>AAV!AA79</f>
        <v>1.0293880529999999</v>
      </c>
      <c r="Z79" s="16">
        <f>AAV!AB79</f>
        <v>1.119250219</v>
      </c>
      <c r="AA79" s="16">
        <f>AAV!AC79</f>
        <v>1.0301752559999999</v>
      </c>
      <c r="AB79" s="16">
        <f>AAV!AD79</f>
        <v>0.88894953139999999</v>
      </c>
      <c r="AC79" s="16">
        <f>AAV!AE79</f>
        <v>0.92283572970000005</v>
      </c>
      <c r="AD79" s="16">
        <f>AAV!AF79</f>
        <v>0.75842010010000005</v>
      </c>
      <c r="AE79" s="16">
        <f>AAV!AG79</f>
        <v>0.88546907060000002</v>
      </c>
      <c r="AF79" s="16">
        <f>AAV!AH79</f>
        <v>0.73537358529999997</v>
      </c>
      <c r="AG79" s="16">
        <f t="shared" si="7"/>
        <v>21</v>
      </c>
      <c r="AH79" s="16"/>
      <c r="AI79" s="16"/>
      <c r="AJ79" s="16"/>
      <c r="AK79" s="16"/>
      <c r="AL79" s="16"/>
      <c r="AM79" s="16"/>
      <c r="AN79" s="16"/>
    </row>
    <row r="80" spans="1:40" ht="13.5" customHeight="1" x14ac:dyDescent="0.2">
      <c r="A80" s="16"/>
      <c r="B80" s="16">
        <f>AAV!B80</f>
        <v>22</v>
      </c>
      <c r="C80" s="16">
        <f>AAV!E80</f>
        <v>0.85085200000000005</v>
      </c>
      <c r="D80" s="16">
        <f>AAV!F80</f>
        <v>0.699411</v>
      </c>
      <c r="E80" s="16">
        <f>AAV!G80</f>
        <v>0.56085499999999999</v>
      </c>
      <c r="F80" s="16">
        <f>AAV!H80</f>
        <v>0.57643699999999998</v>
      </c>
      <c r="G80" s="16">
        <f>AAV!I80</f>
        <v>1.0022617030000001</v>
      </c>
      <c r="H80" s="16">
        <f>AAV!J80</f>
        <v>1.1201193270000001</v>
      </c>
      <c r="I80" s="16">
        <f>AAV!K80</f>
        <v>0.84017914130000004</v>
      </c>
      <c r="J80" s="16">
        <f>AAV!L80</f>
        <v>0.80121378679999999</v>
      </c>
      <c r="K80" s="16">
        <f>AAV!M80</f>
        <v>1.0009748000000001</v>
      </c>
      <c r="L80" s="16">
        <f>AAV!N80</f>
        <v>0.89195135290000005</v>
      </c>
      <c r="M80" s="16">
        <f>AAV!O80</f>
        <v>0.81477546069999995</v>
      </c>
      <c r="N80" s="16">
        <f>AAV!P80</f>
        <v>1.002997259</v>
      </c>
      <c r="O80" s="16">
        <f>AAV!Q80</f>
        <v>0.879637326</v>
      </c>
      <c r="P80" s="16">
        <f>AAV!R80</f>
        <v>0.98206689439999995</v>
      </c>
      <c r="Q80" s="16">
        <f>AAV!S80</f>
        <v>0.7980148252</v>
      </c>
      <c r="R80" s="16">
        <f>AAV!T80</f>
        <v>0.85409778869999997</v>
      </c>
      <c r="S80" s="16">
        <f>AAV!U80</f>
        <v>0.71656803059999996</v>
      </c>
      <c r="T80" s="16">
        <f>AAV!V80</f>
        <v>0.94157656280000002</v>
      </c>
      <c r="U80" s="16">
        <f>AAV!W80</f>
        <v>0.84757122039999999</v>
      </c>
      <c r="V80" s="16">
        <f>AAV!X80</f>
        <v>0.73642314470000003</v>
      </c>
      <c r="W80" s="16">
        <f>AAV!Y80</f>
        <v>0.77743533460000003</v>
      </c>
      <c r="X80" s="16">
        <f>AAV!Z80</f>
        <v>1.1407817200000001</v>
      </c>
      <c r="Y80" s="16">
        <f>AAV!AA80</f>
        <v>1.033527576</v>
      </c>
      <c r="Z80" s="16">
        <f>AAV!AB80</f>
        <v>0.94621465400000004</v>
      </c>
      <c r="AA80" s="16">
        <f>AAV!AC80</f>
        <v>0.85748769459999996</v>
      </c>
      <c r="AB80" s="16">
        <f>AAV!AD80</f>
        <v>0.99030605400000005</v>
      </c>
      <c r="AC80" s="16">
        <f>AAV!AE80</f>
        <v>0.95462244389999995</v>
      </c>
      <c r="AD80" s="16">
        <f>AAV!AF80</f>
        <v>1.272962728</v>
      </c>
      <c r="AE80" s="16">
        <f>AAV!AG80</f>
        <v>0.66176439259999997</v>
      </c>
      <c r="AF80" s="16">
        <f>AAV!AH80</f>
        <v>0.75409270669999995</v>
      </c>
      <c r="AG80" s="16">
        <f t="shared" si="7"/>
        <v>22</v>
      </c>
      <c r="AH80" s="16"/>
      <c r="AI80" s="16"/>
      <c r="AJ80" s="16"/>
      <c r="AK80" s="16"/>
      <c r="AL80" s="16"/>
      <c r="AM80" s="16"/>
      <c r="AN80" s="16"/>
    </row>
    <row r="81" spans="1:40" ht="13.5" customHeight="1" x14ac:dyDescent="0.2">
      <c r="A81" s="16"/>
      <c r="B81" s="16">
        <f>AAV!B81</f>
        <v>23</v>
      </c>
      <c r="C81" s="16">
        <f>AAV!E81</f>
        <v>0.71603000000000006</v>
      </c>
      <c r="D81" s="16">
        <f>AAV!F81</f>
        <v>0.73016099999999995</v>
      </c>
      <c r="E81" s="16">
        <f>AAV!G81</f>
        <v>0.72683699999999996</v>
      </c>
      <c r="F81" s="16">
        <f>AAV!H81</f>
        <v>0.61633300000000002</v>
      </c>
      <c r="G81" s="16">
        <f>AAV!I81</f>
        <v>0.86177558990000003</v>
      </c>
      <c r="H81" s="16">
        <f>AAV!J81</f>
        <v>0.89523445580000005</v>
      </c>
      <c r="I81" s="16">
        <f>AAV!K81</f>
        <v>0.6903528323</v>
      </c>
      <c r="J81" s="16">
        <f>AAV!L81</f>
        <v>0.62995192259999999</v>
      </c>
      <c r="K81" s="16">
        <f>AAV!M81</f>
        <v>1.045222415</v>
      </c>
      <c r="L81" s="16">
        <f>AAV!N81</f>
        <v>0.77797278439999995</v>
      </c>
      <c r="M81" s="16">
        <f>AAV!O81</f>
        <v>0.7601950932</v>
      </c>
      <c r="N81" s="16">
        <f>AAV!P81</f>
        <v>0.810390469</v>
      </c>
      <c r="O81" s="16">
        <f>AAV!Q81</f>
        <v>0.64237313149999997</v>
      </c>
      <c r="P81" s="16">
        <f>AAV!R81</f>
        <v>0.92042927210000003</v>
      </c>
      <c r="Q81" s="16">
        <f>AAV!S81</f>
        <v>0.86642180859999995</v>
      </c>
      <c r="R81" s="16">
        <f>AAV!T81</f>
        <v>0.99971478459999996</v>
      </c>
      <c r="S81" s="16">
        <f>AAV!U81</f>
        <v>0.66278749910000001</v>
      </c>
      <c r="T81" s="16">
        <f>AAV!V81</f>
        <v>0.83538431300000004</v>
      </c>
      <c r="U81" s="16">
        <f>AAV!W81</f>
        <v>0.90657746409999995</v>
      </c>
      <c r="V81" s="16">
        <f>AAV!X81</f>
        <v>0.64759220260000006</v>
      </c>
      <c r="W81" s="16">
        <f>AAV!Y81</f>
        <v>0.63539869140000005</v>
      </c>
      <c r="X81" s="16">
        <f>AAV!Z81</f>
        <v>0.93069114809999998</v>
      </c>
      <c r="Y81" s="16">
        <f>AAV!AA81</f>
        <v>0.99511264479999995</v>
      </c>
      <c r="Z81" s="16">
        <f>AAV!AB81</f>
        <v>0.89069662029999996</v>
      </c>
      <c r="AA81" s="16">
        <f>AAV!AC81</f>
        <v>8.3344600680000003</v>
      </c>
      <c r="AB81" s="16">
        <f>AAV!AD81</f>
        <v>1.0500596310000001</v>
      </c>
      <c r="AC81" s="16">
        <f>AAV!AE81</f>
        <v>0.84403470400000002</v>
      </c>
      <c r="AD81" s="16">
        <f>AAV!AF81</f>
        <v>1.1195572300000001</v>
      </c>
      <c r="AE81" s="16">
        <f>AAV!AG81</f>
        <v>0.80814886559999999</v>
      </c>
      <c r="AF81" s="16">
        <f>AAV!AH81</f>
        <v>0.61564874160000005</v>
      </c>
      <c r="AG81" s="16">
        <f t="shared" si="7"/>
        <v>23</v>
      </c>
      <c r="AH81" s="16"/>
      <c r="AI81" s="16"/>
      <c r="AJ81" s="16"/>
      <c r="AK81" s="16"/>
      <c r="AL81" s="16"/>
      <c r="AM81" s="16"/>
      <c r="AN81" s="16"/>
    </row>
    <row r="82" spans="1:40" ht="13.5" customHeight="1" x14ac:dyDescent="0.2">
      <c r="A82" s="16"/>
      <c r="B82" s="16">
        <f>AAV!B82</f>
        <v>24</v>
      </c>
      <c r="C82" s="16">
        <f>AAV!E82</f>
        <v>1.412541</v>
      </c>
      <c r="D82" s="16">
        <f>AAV!F82</f>
        <v>1.3240499999999999</v>
      </c>
      <c r="E82" s="16">
        <f>AAV!G82</f>
        <v>1.04555</v>
      </c>
      <c r="F82" s="16">
        <f>AAV!H82</f>
        <v>0.560585</v>
      </c>
      <c r="G82" s="16">
        <f>AAV!I82</f>
        <v>0.81666479920000001</v>
      </c>
      <c r="H82" s="16">
        <f>AAV!J82</f>
        <v>1.1393887469999999</v>
      </c>
      <c r="I82" s="16">
        <f>AAV!K82</f>
        <v>0.76302743370000004</v>
      </c>
      <c r="J82" s="16">
        <f>AAV!L82</f>
        <v>0.73525416200000004</v>
      </c>
      <c r="K82" s="16">
        <f>AAV!M82</f>
        <v>1.120924502</v>
      </c>
      <c r="L82" s="16">
        <f>AAV!N82</f>
        <v>0.88481753730000001</v>
      </c>
      <c r="M82" s="16">
        <f>AAV!O82</f>
        <v>0.85664948419999998</v>
      </c>
      <c r="N82" s="16">
        <f>AAV!P82</f>
        <v>1.1596101649999999</v>
      </c>
      <c r="O82" s="16">
        <f>AAV!Q82</f>
        <v>0.77949574030000002</v>
      </c>
      <c r="P82" s="16">
        <f>AAV!R82</f>
        <v>1.576213831</v>
      </c>
      <c r="Q82" s="16">
        <f>AAV!S82</f>
        <v>1.4267328669999999</v>
      </c>
      <c r="R82" s="16">
        <f>AAV!T82</f>
        <v>0.92933139720000002</v>
      </c>
      <c r="S82" s="16">
        <f>AAV!U82</f>
        <v>1.207085446</v>
      </c>
      <c r="T82" s="16">
        <f>AAV!V82</f>
        <v>0.86529351340000005</v>
      </c>
      <c r="U82" s="16">
        <f>AAV!W82</f>
        <v>1.0070939350000001</v>
      </c>
      <c r="V82" s="16">
        <f>AAV!X82</f>
        <v>1.3570228529999999</v>
      </c>
      <c r="W82" s="16">
        <f>AAV!Y82</f>
        <v>0.58963046200000002</v>
      </c>
      <c r="X82" s="16">
        <f>AAV!Z82</f>
        <v>1.233043619</v>
      </c>
      <c r="Y82" s="16">
        <f>AAV!AA82</f>
        <v>0.98556647090000005</v>
      </c>
      <c r="Z82" s="16">
        <f>AAV!AB82</f>
        <v>0.9405060422</v>
      </c>
      <c r="AA82" s="16">
        <f>AAV!AC82</f>
        <v>2.9500176809999998</v>
      </c>
      <c r="AB82" s="16">
        <f>AAV!AD82</f>
        <v>0.84741905719999999</v>
      </c>
      <c r="AC82" s="16">
        <f>AAV!AE82</f>
        <v>0.96956423059999997</v>
      </c>
      <c r="AD82" s="16">
        <f>AAV!AF82</f>
        <v>1.451999424</v>
      </c>
      <c r="AE82" s="16">
        <f>AAV!AG82</f>
        <v>0.9114024557</v>
      </c>
      <c r="AF82" s="16">
        <f>AAV!AH82</f>
        <v>0.91605270009999995</v>
      </c>
      <c r="AG82" s="16">
        <f t="shared" si="7"/>
        <v>24</v>
      </c>
      <c r="AH82" s="16"/>
      <c r="AI82" s="16"/>
      <c r="AJ82" s="16"/>
      <c r="AK82" s="16"/>
      <c r="AL82" s="16"/>
      <c r="AM82" s="16"/>
      <c r="AN82" s="16"/>
    </row>
    <row r="83" spans="1:40" ht="13.5" customHeight="1" x14ac:dyDescent="0.2">
      <c r="A83" s="16"/>
      <c r="B83" s="16">
        <f>AAV!B83</f>
        <v>25</v>
      </c>
      <c r="C83" s="16">
        <f>AAV!E83</f>
        <v>0.86674600000000002</v>
      </c>
      <c r="D83" s="16">
        <f>AAV!F83</f>
        <v>1.1238189999999999</v>
      </c>
      <c r="E83" s="16">
        <f>AAV!G83</f>
        <v>0.92388999999999999</v>
      </c>
      <c r="F83" s="16">
        <f>AAV!H83</f>
        <v>1.1170599999999999</v>
      </c>
      <c r="G83" s="16">
        <f>AAV!I83</f>
        <v>0.76094450199999997</v>
      </c>
      <c r="H83" s="16">
        <f>AAV!J83</f>
        <v>1.100544473</v>
      </c>
      <c r="I83" s="16">
        <f>AAV!K83</f>
        <v>0.8602470338</v>
      </c>
      <c r="J83" s="16">
        <f>AAV!L83</f>
        <v>0.5500401291</v>
      </c>
      <c r="K83" s="16">
        <f>AAV!M83</f>
        <v>0.83847454580000003</v>
      </c>
      <c r="L83" s="16">
        <f>AAV!N83</f>
        <v>0.67408418010000004</v>
      </c>
      <c r="M83" s="16">
        <f>AAV!O83</f>
        <v>0.73953127500000004</v>
      </c>
      <c r="N83" s="16">
        <f>AAV!P83</f>
        <v>1.033091268</v>
      </c>
      <c r="O83" s="16">
        <f>AAV!Q83</f>
        <v>0.81032650589999999</v>
      </c>
      <c r="P83" s="16">
        <f>AAV!R83</f>
        <v>1.2620759189999999</v>
      </c>
      <c r="Q83" s="16">
        <f>AAV!S83</f>
        <v>1.095496424</v>
      </c>
      <c r="R83" s="16">
        <f>AAV!T83</f>
        <v>0.87188160989999997</v>
      </c>
      <c r="S83" s="16">
        <f>AAV!U83</f>
        <v>1.2140180899999999</v>
      </c>
      <c r="T83" s="16">
        <f>AAV!V83</f>
        <v>1.0958699860000001</v>
      </c>
      <c r="U83" s="16">
        <f>AAV!W83</f>
        <v>0.99567517959999996</v>
      </c>
      <c r="V83" s="16">
        <f>AAV!X83</f>
        <v>0.98583632880000005</v>
      </c>
      <c r="W83" s="16">
        <f>AAV!Y83</f>
        <v>0.71839554829999996</v>
      </c>
      <c r="X83" s="16">
        <f>AAV!Z83</f>
        <v>1.0119259650000001</v>
      </c>
      <c r="Y83" s="16">
        <f>AAV!AA83</f>
        <v>0.82036626589999995</v>
      </c>
      <c r="Z83" s="16">
        <f>AAV!AB83</f>
        <v>0.68233368660000004</v>
      </c>
      <c r="AA83" s="16">
        <f>AAV!AC83</f>
        <v>1.794186737</v>
      </c>
      <c r="AB83" s="16">
        <f>AAV!AD83</f>
        <v>0.89456263540000003</v>
      </c>
      <c r="AC83" s="16">
        <f>AAV!AE83</f>
        <v>0.98010033519999995</v>
      </c>
      <c r="AD83" s="16">
        <f>AAV!AF83</f>
        <v>1.1888824769999999</v>
      </c>
      <c r="AE83" s="16">
        <f>AAV!AG83</f>
        <v>0.7433385428</v>
      </c>
      <c r="AF83" s="16">
        <f>AAV!AH83</f>
        <v>1.164584426</v>
      </c>
      <c r="AG83" s="16">
        <f t="shared" si="7"/>
        <v>25</v>
      </c>
      <c r="AH83" s="16"/>
      <c r="AI83" s="16"/>
      <c r="AJ83" s="16"/>
      <c r="AK83" s="16"/>
      <c r="AL83" s="16"/>
      <c r="AM83" s="16"/>
      <c r="AN83" s="16"/>
    </row>
    <row r="84" spans="1:40" ht="13.5" customHeight="1" x14ac:dyDescent="0.2">
      <c r="A84" s="16"/>
      <c r="B84" s="16">
        <f>AAV!B84</f>
        <v>26</v>
      </c>
      <c r="C84" s="16">
        <f>AAV!E84</f>
        <v>0.74432299999999996</v>
      </c>
      <c r="D84" s="16">
        <f>AAV!F84</f>
        <v>0.730406</v>
      </c>
      <c r="E84" s="16">
        <f>AAV!G84</f>
        <v>0.93205099999999996</v>
      </c>
      <c r="F84" s="16">
        <f>AAV!H84</f>
        <v>0.69621900000000003</v>
      </c>
      <c r="G84" s="16">
        <f>AAV!I84</f>
        <v>0.6549774008</v>
      </c>
      <c r="H84" s="16">
        <f>AAV!J84</f>
        <v>0.92404742240000004</v>
      </c>
      <c r="I84" s="16">
        <f>AAV!K84</f>
        <v>0.76679939809999997</v>
      </c>
      <c r="J84" s="16">
        <f>AAV!L84</f>
        <v>0.45898963399999998</v>
      </c>
      <c r="K84" s="16">
        <f>AAV!M84</f>
        <v>0.98175493039999995</v>
      </c>
      <c r="L84" s="16">
        <f>AAV!N84</f>
        <v>0.75024357600000002</v>
      </c>
      <c r="M84" s="16">
        <f>AAV!O84</f>
        <v>0.76845281730000004</v>
      </c>
      <c r="N84" s="16">
        <f>AAV!P84</f>
        <v>1.151303508</v>
      </c>
      <c r="O84" s="16">
        <f>AAV!Q84</f>
        <v>0.71880919399999998</v>
      </c>
      <c r="P84" s="16">
        <f>AAV!R84</f>
        <v>0.89092010799999999</v>
      </c>
      <c r="Q84" s="16">
        <f>AAV!S84</f>
        <v>1.030217393</v>
      </c>
      <c r="R84" s="16">
        <f>AAV!T84</f>
        <v>1.1302096109999999</v>
      </c>
      <c r="S84" s="16">
        <f>AAV!U84</f>
        <v>1.044185385</v>
      </c>
      <c r="T84" s="16">
        <f>AAV!V84</f>
        <v>0.89710892310000001</v>
      </c>
      <c r="U84" s="16">
        <f>AAV!W84</f>
        <v>0.93520107210000003</v>
      </c>
      <c r="V84" s="16">
        <f>AAV!X84</f>
        <v>0.95449554709999995</v>
      </c>
      <c r="W84" s="16">
        <f>AAV!Y84</f>
        <v>0.73434154220000003</v>
      </c>
      <c r="X84" s="16">
        <f>AAV!Z84</f>
        <v>1.258045973</v>
      </c>
      <c r="Y84" s="16">
        <f>AAV!AA84</f>
        <v>0.81797607510000003</v>
      </c>
      <c r="Z84" s="16">
        <f>AAV!AB84</f>
        <v>0.87657616400000005</v>
      </c>
      <c r="AA84" s="16">
        <f>AAV!AC84</f>
        <v>1.0589179959999999</v>
      </c>
      <c r="AB84" s="16">
        <f>AAV!AD84</f>
        <v>0.80869445120000005</v>
      </c>
      <c r="AC84" s="16">
        <f>AAV!AE84</f>
        <v>1.059652</v>
      </c>
      <c r="AD84" s="16">
        <f>AAV!AF84</f>
        <v>0.91047741760000001</v>
      </c>
      <c r="AE84" s="16">
        <f>AAV!AG84</f>
        <v>1.0713377019999999</v>
      </c>
      <c r="AF84" s="16">
        <f>AAV!AH84</f>
        <v>0.93661309500000001</v>
      </c>
      <c r="AG84" s="16">
        <f t="shared" si="7"/>
        <v>26</v>
      </c>
      <c r="AH84" s="16"/>
      <c r="AI84" s="16"/>
      <c r="AJ84" s="16"/>
      <c r="AK84" s="16"/>
      <c r="AL84" s="16"/>
      <c r="AM84" s="16"/>
      <c r="AN84" s="16"/>
    </row>
    <row r="85" spans="1:40" ht="13.5" customHeight="1" x14ac:dyDescent="0.2">
      <c r="A85" s="16"/>
      <c r="B85" s="16">
        <f>AAV!B85</f>
        <v>27</v>
      </c>
      <c r="C85" s="16">
        <f>AAV!E85</f>
        <v>0.88860600000000001</v>
      </c>
      <c r="D85" s="16">
        <f>AAV!F85</f>
        <v>0.92971300000000001</v>
      </c>
      <c r="E85" s="16">
        <f>AAV!G85</f>
        <v>0.90360399999999996</v>
      </c>
      <c r="F85" s="16">
        <f>AAV!H85</f>
        <v>0.66893499999999995</v>
      </c>
      <c r="G85" s="16">
        <f>AAV!I85</f>
        <v>0.74028215340000003</v>
      </c>
      <c r="H85" s="16">
        <f>AAV!J85</f>
        <v>1.097407005</v>
      </c>
      <c r="I85" s="16">
        <f>AAV!K85</f>
        <v>0.76441356549999995</v>
      </c>
      <c r="J85" s="16">
        <f>AAV!L85</f>
        <v>0.52339956740000004</v>
      </c>
      <c r="K85" s="16">
        <f>AAV!M85</f>
        <v>0.71990092230000002</v>
      </c>
      <c r="L85" s="16">
        <f>AAV!N85</f>
        <v>0.6985894373</v>
      </c>
      <c r="M85" s="16">
        <f>AAV!O85</f>
        <v>0.6425625573</v>
      </c>
      <c r="N85" s="16">
        <f>AAV!P85</f>
        <v>1.345887007</v>
      </c>
      <c r="O85" s="16">
        <f>AAV!Q85</f>
        <v>0.74768162329999999</v>
      </c>
      <c r="P85" s="16">
        <f>AAV!R85</f>
        <v>0.85000331149999997</v>
      </c>
      <c r="Q85" s="16">
        <f>AAV!S85</f>
        <v>1.271536961</v>
      </c>
      <c r="R85" s="16">
        <f>AAV!T85</f>
        <v>1.0492928859999999</v>
      </c>
      <c r="S85" s="16">
        <f>AAV!U85</f>
        <v>1.3862741949999999</v>
      </c>
      <c r="T85" s="16">
        <f>AAV!V85</f>
        <v>1.0115690399999999</v>
      </c>
      <c r="U85" s="16">
        <f>AAV!W85</f>
        <v>0.91463160139999999</v>
      </c>
      <c r="V85" s="16">
        <f>AAV!X85</f>
        <v>0.77172991960000004</v>
      </c>
      <c r="W85" s="16">
        <f>AAV!Y85</f>
        <v>0.91256566650000004</v>
      </c>
      <c r="X85" s="16">
        <f>AAV!Z85</f>
        <v>1.1442108120000001</v>
      </c>
      <c r="Y85" s="16">
        <f>AAV!AA85</f>
        <v>1.1253792570000001</v>
      </c>
      <c r="Z85" s="16">
        <f>AAV!AB85</f>
        <v>0.99934559000000001</v>
      </c>
      <c r="AA85" s="16">
        <f>AAV!AC85</f>
        <v>0.85857066039999996</v>
      </c>
      <c r="AB85" s="16">
        <f>AAV!AD85</f>
        <v>0.86338632110000002</v>
      </c>
      <c r="AC85" s="16">
        <f>AAV!AE85</f>
        <v>0.74665660209999996</v>
      </c>
      <c r="AD85" s="16">
        <f>AAV!AF85</f>
        <v>0.79071261000000004</v>
      </c>
      <c r="AE85" s="16">
        <f>AAV!AG85</f>
        <v>0.7639858034</v>
      </c>
      <c r="AF85" s="16">
        <f>AAV!AH85</f>
        <v>1.120215967</v>
      </c>
      <c r="AG85" s="16">
        <f t="shared" si="7"/>
        <v>27</v>
      </c>
      <c r="AH85" s="16"/>
      <c r="AI85" s="16"/>
      <c r="AJ85" s="16"/>
      <c r="AK85" s="16"/>
      <c r="AL85" s="16"/>
      <c r="AM85" s="16"/>
      <c r="AN85" s="16"/>
    </row>
    <row r="86" spans="1:40" ht="13.5" customHeight="1" x14ac:dyDescent="0.2">
      <c r="A86" s="16"/>
      <c r="B86" s="16">
        <f>AAV!B86</f>
        <v>28</v>
      </c>
      <c r="C86" s="16">
        <f>AAV!E86</f>
        <v>1.7872619999999999</v>
      </c>
      <c r="D86" s="16">
        <f>AAV!F86</f>
        <v>2.0827460000000002</v>
      </c>
      <c r="E86" s="16">
        <f>AAV!G86</f>
        <v>2.1196920000000001</v>
      </c>
      <c r="F86" s="16">
        <f>AAV!H86</f>
        <v>1.3649629999999999</v>
      </c>
      <c r="G86" s="16">
        <f>AAV!I86</f>
        <v>1.6963419769999999</v>
      </c>
      <c r="H86" s="16">
        <f>AAV!J86</f>
        <v>2.5618717050000002</v>
      </c>
      <c r="I86" s="16">
        <f>AAV!K86</f>
        <v>1.942903579</v>
      </c>
      <c r="J86" s="16">
        <f>AAV!L86</f>
        <v>2.7170659819999998</v>
      </c>
      <c r="K86" s="16">
        <f>AAV!M86</f>
        <v>2.2402440810000002</v>
      </c>
      <c r="L86" s="16">
        <f>AAV!N86</f>
        <v>3.1569581800000002</v>
      </c>
      <c r="M86" s="16">
        <f>AAV!O86</f>
        <v>1.2812101600000001</v>
      </c>
      <c r="N86" s="16">
        <f>AAV!P86</f>
        <v>2.3250050189999998</v>
      </c>
      <c r="O86" s="16">
        <f>AAV!Q86</f>
        <v>1.863396622</v>
      </c>
      <c r="P86" s="16">
        <f>AAV!R86</f>
        <v>2.6339303260000002</v>
      </c>
      <c r="Q86" s="16">
        <f>AAV!S86</f>
        <v>3.6008775380000002</v>
      </c>
      <c r="R86" s="16">
        <f>AAV!T86</f>
        <v>2.0444801520000002</v>
      </c>
      <c r="S86" s="16">
        <f>AAV!U86</f>
        <v>2.8546408859999999</v>
      </c>
      <c r="T86" s="16">
        <f>AAV!V86</f>
        <v>1.204646154</v>
      </c>
      <c r="U86" s="16">
        <f>AAV!W86</f>
        <v>0.99984206980000001</v>
      </c>
      <c r="V86" s="16">
        <f>AAV!X86</f>
        <v>2.159845185</v>
      </c>
      <c r="W86" s="16">
        <f>AAV!Y86</f>
        <v>1.2503983780000001</v>
      </c>
      <c r="X86" s="16">
        <f>AAV!Z86</f>
        <v>2.6448380500000002</v>
      </c>
      <c r="Y86" s="16">
        <f>AAV!AA86</f>
        <v>3.037706333</v>
      </c>
      <c r="Z86" s="16">
        <f>AAV!AB86</f>
        <v>2.3410204480000001</v>
      </c>
      <c r="AA86" s="16">
        <f>AAV!AC86</f>
        <v>2.0187214529999999</v>
      </c>
      <c r="AB86" s="16">
        <f>AAV!AD86</f>
        <v>2.988758056</v>
      </c>
      <c r="AC86" s="16">
        <f>AAV!AE86</f>
        <v>1.9697700810000001</v>
      </c>
      <c r="AD86" s="16">
        <f>AAV!AF86</f>
        <v>1.613429215</v>
      </c>
      <c r="AE86" s="16">
        <f>AAV!AG86</f>
        <v>1.6255686970000001</v>
      </c>
      <c r="AF86" s="16">
        <f>AAV!AH86</f>
        <v>1.5110886859999999</v>
      </c>
      <c r="AG86" s="16">
        <f t="shared" si="7"/>
        <v>28</v>
      </c>
      <c r="AH86" s="16"/>
      <c r="AI86" s="16"/>
      <c r="AJ86" s="16"/>
      <c r="AK86" s="16"/>
      <c r="AL86" s="16"/>
      <c r="AM86" s="16"/>
      <c r="AN86" s="16"/>
    </row>
    <row r="87" spans="1:40" ht="13.5" customHeight="1" x14ac:dyDescent="0.2">
      <c r="A87" s="16"/>
      <c r="B87" s="16">
        <f>AAV!B87</f>
        <v>29</v>
      </c>
      <c r="C87" s="16">
        <f>AAV!E87</f>
        <v>0.65069100000000002</v>
      </c>
      <c r="D87" s="16">
        <f>AAV!F87</f>
        <v>1.1235599999999999</v>
      </c>
      <c r="E87" s="16">
        <f>AAV!G87</f>
        <v>0.83201700000000001</v>
      </c>
      <c r="F87" s="16">
        <f>AAV!H87</f>
        <v>0.85957600000000001</v>
      </c>
      <c r="G87" s="16">
        <f>AAV!I87</f>
        <v>0.66753668430000002</v>
      </c>
      <c r="H87" s="16">
        <f>AAV!J87</f>
        <v>1.0676612969999999</v>
      </c>
      <c r="I87" s="16">
        <f>AAV!K87</f>
        <v>0.94075586079999995</v>
      </c>
      <c r="J87" s="16">
        <f>AAV!L87</f>
        <v>1.050126025</v>
      </c>
      <c r="K87" s="16">
        <f>AAV!M87</f>
        <v>0.82674018279999995</v>
      </c>
      <c r="L87" s="16">
        <f>AAV!N87</f>
        <v>1.423050401</v>
      </c>
      <c r="M87" s="16">
        <f>AAV!O87</f>
        <v>1.0374183260000001</v>
      </c>
      <c r="N87" s="16">
        <f>AAV!P87</f>
        <v>1.070890645</v>
      </c>
      <c r="O87" s="16">
        <f>AAV!Q87</f>
        <v>1.822780611</v>
      </c>
      <c r="P87" s="16">
        <f>AAV!R87</f>
        <v>1.4425152240000001</v>
      </c>
      <c r="Q87" s="16">
        <f>AAV!S87</f>
        <v>1.2097267060000001</v>
      </c>
      <c r="R87" s="16">
        <f>AAV!T87</f>
        <v>1.1998694990000001</v>
      </c>
      <c r="S87" s="16">
        <f>AAV!U87</f>
        <v>2.5592581110000001</v>
      </c>
      <c r="T87" s="16">
        <f>AAV!V87</f>
        <v>0.93754529230000005</v>
      </c>
      <c r="U87" s="16">
        <f>AAV!W87</f>
        <v>0.98066243529999997</v>
      </c>
      <c r="V87" s="16">
        <f>AAV!X87</f>
        <v>0.90865377950000004</v>
      </c>
      <c r="W87" s="16">
        <f>AAV!Y87</f>
        <v>2.2659580070000001</v>
      </c>
      <c r="X87" s="16">
        <f>AAV!Z87</f>
        <v>1.1689938630000001</v>
      </c>
      <c r="Y87" s="16">
        <f>AAV!AA87</f>
        <v>1.0231212489999999</v>
      </c>
      <c r="Z87" s="16">
        <f>AAV!AB87</f>
        <v>0.96041694180000003</v>
      </c>
      <c r="AA87" s="16">
        <f>AAV!AC87</f>
        <v>1.089280703</v>
      </c>
      <c r="AB87" s="16">
        <f>AAV!AD87</f>
        <v>0.98896670310000001</v>
      </c>
      <c r="AC87" s="16">
        <f>AAV!AE87</f>
        <v>1.1461754689999999</v>
      </c>
      <c r="AD87" s="16">
        <f>AAV!AF87</f>
        <v>0.91925272229999999</v>
      </c>
      <c r="AE87" s="16">
        <f>AAV!AG87</f>
        <v>0.65353799319999994</v>
      </c>
      <c r="AF87" s="16">
        <f>AAV!AH87</f>
        <v>0.93303329729999995</v>
      </c>
      <c r="AG87" s="16">
        <f t="shared" si="7"/>
        <v>29</v>
      </c>
      <c r="AH87" s="16"/>
      <c r="AI87" s="16"/>
      <c r="AJ87" s="16"/>
      <c r="AK87" s="16"/>
      <c r="AL87" s="16"/>
      <c r="AM87" s="16"/>
      <c r="AN87" s="16"/>
    </row>
    <row r="88" spans="1:40" ht="13.5" customHeight="1" x14ac:dyDescent="0.2">
      <c r="A88" s="16"/>
      <c r="B88" s="16">
        <f>AAV!B88</f>
        <v>30</v>
      </c>
      <c r="C88" s="16">
        <f>AAV!E88</f>
        <v>0.52728699999999995</v>
      </c>
      <c r="D88" s="16">
        <f>AAV!F88</f>
        <v>0.90176400000000001</v>
      </c>
      <c r="E88" s="16">
        <f>AAV!G88</f>
        <v>1.285755</v>
      </c>
      <c r="F88" s="16">
        <f>AAV!H88</f>
        <v>1.2005669999999999</v>
      </c>
      <c r="G88" s="16">
        <f>AAV!I88</f>
        <v>0.80424766349999999</v>
      </c>
      <c r="H88" s="16">
        <f>AAV!J88</f>
        <v>0.80234511050000001</v>
      </c>
      <c r="I88" s="16">
        <f>AAV!K88</f>
        <v>0.75920195619999997</v>
      </c>
      <c r="J88" s="16">
        <f>AAV!L88</f>
        <v>0.53522197019999995</v>
      </c>
      <c r="K88" s="16">
        <f>AAV!M88</f>
        <v>0.67683404790000001</v>
      </c>
      <c r="L88" s="16">
        <f>AAV!N88</f>
        <v>0.85180187460000001</v>
      </c>
      <c r="M88" s="16">
        <f>AAV!O88</f>
        <v>0.7358258164</v>
      </c>
      <c r="N88" s="16">
        <f>AAV!P88</f>
        <v>0.63808029259999999</v>
      </c>
      <c r="O88" s="16">
        <f>AAV!Q88</f>
        <v>0.7599657917</v>
      </c>
      <c r="P88" s="16">
        <f>AAV!R88</f>
        <v>0.92138995680000002</v>
      </c>
      <c r="Q88" s="16">
        <f>AAV!S88</f>
        <v>0.98339426910000005</v>
      </c>
      <c r="R88" s="16">
        <f>AAV!T88</f>
        <v>0.73070855229999998</v>
      </c>
      <c r="S88" s="16">
        <f>AAV!U88</f>
        <v>1.007357053</v>
      </c>
      <c r="T88" s="16">
        <f>AAV!V88</f>
        <v>1.0543277630000001</v>
      </c>
      <c r="U88" s="16">
        <f>AAV!W88</f>
        <v>0.69785957580000002</v>
      </c>
      <c r="V88" s="16">
        <f>AAV!X88</f>
        <v>0.58997335279999996</v>
      </c>
      <c r="W88" s="16">
        <f>AAV!Y88</f>
        <v>1.1022118139999999</v>
      </c>
      <c r="X88" s="16">
        <f>AAV!Z88</f>
        <v>0.8468872073</v>
      </c>
      <c r="Y88" s="16">
        <f>AAV!AA88</f>
        <v>0.76341200760000005</v>
      </c>
      <c r="Z88" s="16">
        <f>AAV!AB88</f>
        <v>0.82993298630000001</v>
      </c>
      <c r="AA88" s="16">
        <f>AAV!AC88</f>
        <v>0.61260327189999997</v>
      </c>
      <c r="AB88" s="16">
        <f>AAV!AD88</f>
        <v>0.70758029710000003</v>
      </c>
      <c r="AC88" s="16">
        <f>AAV!AE88</f>
        <v>0.79994022929999997</v>
      </c>
      <c r="AD88" s="16">
        <f>AAV!AF88</f>
        <v>0.89828082620000005</v>
      </c>
      <c r="AE88" s="16">
        <f>AAV!AG88</f>
        <v>1.1007823750000001</v>
      </c>
      <c r="AF88" s="16">
        <f>AAV!AH88</f>
        <v>1.375183442</v>
      </c>
      <c r="AG88" s="16">
        <f t="shared" si="7"/>
        <v>30</v>
      </c>
      <c r="AH88" s="16"/>
      <c r="AI88" s="16"/>
      <c r="AJ88" s="16"/>
      <c r="AK88" s="16"/>
      <c r="AL88" s="16"/>
      <c r="AM88" s="16"/>
      <c r="AN88" s="16"/>
    </row>
    <row r="89" spans="1:40" ht="13.5" customHeight="1" x14ac:dyDescent="0.2">
      <c r="A89" s="16"/>
      <c r="B89" s="16">
        <f>AAV!B89</f>
        <v>31</v>
      </c>
      <c r="C89" s="16">
        <f>AAV!E89</f>
        <v>0.67283300000000001</v>
      </c>
      <c r="D89" s="16">
        <f>AAV!F89</f>
        <v>0.67618</v>
      </c>
      <c r="E89" s="16">
        <f>AAV!G89</f>
        <v>0.63480599999999998</v>
      </c>
      <c r="F89" s="16">
        <f>AAV!H89</f>
        <v>0.62543499999999996</v>
      </c>
      <c r="G89" s="16">
        <f>AAV!I89</f>
        <v>0.60034722510000005</v>
      </c>
      <c r="H89" s="16">
        <f>AAV!J89</f>
        <v>0.67467366849999999</v>
      </c>
      <c r="I89" s="16">
        <f>AAV!K89</f>
        <v>0.56982661229999998</v>
      </c>
      <c r="J89" s="16">
        <f>AAV!L89</f>
        <v>0.53029145499999997</v>
      </c>
      <c r="K89" s="16">
        <f>AAV!M89</f>
        <v>0.68587790390000003</v>
      </c>
      <c r="L89" s="16">
        <f>AAV!N89</f>
        <v>0.59711052679999999</v>
      </c>
      <c r="M89" s="16">
        <f>AAV!O89</f>
        <v>0.45697190339999999</v>
      </c>
      <c r="N89" s="16">
        <f>AAV!P89</f>
        <v>0.62506819950000003</v>
      </c>
      <c r="O89" s="16">
        <f>AAV!Q89</f>
        <v>0.96360896129999996</v>
      </c>
      <c r="P89" s="16">
        <f>AAV!R89</f>
        <v>0.55102010040000005</v>
      </c>
      <c r="Q89" s="16">
        <f>AAV!S89</f>
        <v>0.65759928109999999</v>
      </c>
      <c r="R89" s="16">
        <f>AAV!T89</f>
        <v>0.60344236610000002</v>
      </c>
      <c r="S89" s="16">
        <f>AAV!U89</f>
        <v>0.53822451680000005</v>
      </c>
      <c r="T89" s="16">
        <f>AAV!V89</f>
        <v>0.72108548729999999</v>
      </c>
      <c r="U89" s="16">
        <f>AAV!W89</f>
        <v>0.56918399720000001</v>
      </c>
      <c r="V89" s="16">
        <f>AAV!X89</f>
        <v>0.42859681659999999</v>
      </c>
      <c r="W89" s="16">
        <f>AAV!Y89</f>
        <v>1.0326256810000001</v>
      </c>
      <c r="X89" s="16">
        <f>AAV!Z89</f>
        <v>0.62965880159999998</v>
      </c>
      <c r="Y89" s="16">
        <f>AAV!AA89</f>
        <v>0.91246869880000003</v>
      </c>
      <c r="Z89" s="16">
        <f>AAV!AB89</f>
        <v>1.329945696</v>
      </c>
      <c r="AA89" s="16">
        <f>AAV!AC89</f>
        <v>0.95291502029999997</v>
      </c>
      <c r="AB89" s="16">
        <f>AAV!AD89</f>
        <v>0.80273334839999999</v>
      </c>
      <c r="AC89" s="16">
        <f>AAV!AE89</f>
        <v>0.86498715680000005</v>
      </c>
      <c r="AD89" s="16">
        <f>AAV!AF89</f>
        <v>0.79142321940000004</v>
      </c>
      <c r="AE89" s="16">
        <f>AAV!AG89</f>
        <v>0.57172386779999995</v>
      </c>
      <c r="AF89" s="16">
        <f>AAV!AH89</f>
        <v>0.74599018299999997</v>
      </c>
      <c r="AG89" s="16">
        <f t="shared" si="7"/>
        <v>31</v>
      </c>
      <c r="AH89" s="16"/>
      <c r="AI89" s="16"/>
      <c r="AJ89" s="16"/>
      <c r="AK89" s="16"/>
      <c r="AL89" s="16"/>
      <c r="AM89" s="16"/>
      <c r="AN89" s="16"/>
    </row>
    <row r="90" spans="1:40" ht="13.5" customHeight="1" x14ac:dyDescent="0.2">
      <c r="A90" s="16"/>
      <c r="B90" s="16">
        <f>AAV!B90</f>
        <v>32</v>
      </c>
      <c r="C90" s="16">
        <f>AAV!E90</f>
        <v>0.25048300000000001</v>
      </c>
      <c r="D90" s="16">
        <f>AAV!F90</f>
        <v>0.17541300000000001</v>
      </c>
      <c r="E90" s="16">
        <f>AAV!G90</f>
        <v>0.34389599999999998</v>
      </c>
      <c r="F90" s="16">
        <f>AAV!H90</f>
        <v>0.38940999999999998</v>
      </c>
      <c r="G90" s="16">
        <f>AAV!I90</f>
        <v>0.1887986123</v>
      </c>
      <c r="H90" s="16">
        <f>AAV!J90</f>
        <v>0.31156550300000002</v>
      </c>
      <c r="I90" s="16">
        <f>AAV!K90</f>
        <v>0.27090603470000002</v>
      </c>
      <c r="J90" s="16">
        <f>AAV!L90</f>
        <v>0.25315080960000003</v>
      </c>
      <c r="K90" s="16">
        <f>AAV!M90</f>
        <v>0.2529388139</v>
      </c>
      <c r="L90" s="16">
        <f>AAV!N90</f>
        <v>0.31399691239999999</v>
      </c>
      <c r="M90" s="16">
        <f>AAV!O90</f>
        <v>0.29874403599999999</v>
      </c>
      <c r="N90" s="16">
        <f>AAV!P90</f>
        <v>0.28692825160000002</v>
      </c>
      <c r="O90" s="16">
        <f>AAV!Q90</f>
        <v>0.26803710460000002</v>
      </c>
      <c r="P90" s="16">
        <f>AAV!R90</f>
        <v>0.34801566719999999</v>
      </c>
      <c r="Q90" s="16">
        <f>AAV!S90</f>
        <v>0.32114032840000001</v>
      </c>
      <c r="R90" s="16">
        <f>AAV!T90</f>
        <v>0.34046970560000001</v>
      </c>
      <c r="S90" s="16">
        <f>AAV!U90</f>
        <v>0.28940687799999998</v>
      </c>
      <c r="T90" s="16">
        <f>AAV!V90</f>
        <v>0.62505867000000004</v>
      </c>
      <c r="U90" s="16">
        <f>AAV!W90</f>
        <v>0.33507462939999999</v>
      </c>
      <c r="V90" s="16">
        <f>AAV!X90</f>
        <v>0.1987886052</v>
      </c>
      <c r="W90" s="16">
        <f>AAV!Y90</f>
        <v>0.29611681680000002</v>
      </c>
      <c r="X90" s="16">
        <f>AAV!Z90</f>
        <v>0.29472376690000002</v>
      </c>
      <c r="Y90" s="16">
        <f>AAV!AA90</f>
        <v>0.39332513019999998</v>
      </c>
      <c r="Z90" s="16">
        <f>AAV!AB90</f>
        <v>0.29150849470000001</v>
      </c>
      <c r="AA90" s="16">
        <f>AAV!AC90</f>
        <v>0.25943924260000001</v>
      </c>
      <c r="AB90" s="16">
        <f>AAV!AD90</f>
        <v>0.46511437459999999</v>
      </c>
      <c r="AC90" s="16">
        <f>AAV!AE90</f>
        <v>0.4784767492</v>
      </c>
      <c r="AD90" s="16">
        <f>AAV!AF90</f>
        <v>0.40861498870000001</v>
      </c>
      <c r="AE90" s="16">
        <f>AAV!AG90</f>
        <v>0.36451976590000001</v>
      </c>
      <c r="AF90" s="16">
        <f>AAV!AH90</f>
        <v>0.33061173290000001</v>
      </c>
      <c r="AG90" s="16">
        <f t="shared" si="7"/>
        <v>32</v>
      </c>
      <c r="AH90" s="16"/>
      <c r="AI90" s="16"/>
      <c r="AJ90" s="16"/>
      <c r="AK90" s="16"/>
      <c r="AL90" s="16"/>
      <c r="AM90" s="16"/>
      <c r="AN90" s="16"/>
    </row>
    <row r="91" spans="1:40" ht="13.5" customHeight="1" x14ac:dyDescent="0.2">
      <c r="A91" s="16"/>
      <c r="B91" s="16">
        <f>AAV!B91</f>
        <v>33</v>
      </c>
      <c r="C91" s="16">
        <f>AAV!E91</f>
        <v>0.53567399999999998</v>
      </c>
      <c r="D91" s="16">
        <f>AAV!F91</f>
        <v>0.46615099999999998</v>
      </c>
      <c r="E91" s="16">
        <f>AAV!G91</f>
        <v>0.53819700000000004</v>
      </c>
      <c r="F91" s="16">
        <f>AAV!H91</f>
        <v>0.88250600000000001</v>
      </c>
      <c r="G91" s="16">
        <f>AAV!I91</f>
        <v>0.4863344336</v>
      </c>
      <c r="H91" s="16">
        <f>AAV!J91</f>
        <v>0.75208881959999996</v>
      </c>
      <c r="I91" s="16">
        <f>AAV!K91</f>
        <v>0.63734737959999999</v>
      </c>
      <c r="J91" s="16">
        <f>AAV!L91</f>
        <v>0.86391576240000001</v>
      </c>
      <c r="K91" s="16">
        <f>AAV!M91</f>
        <v>0.57486819010000001</v>
      </c>
      <c r="L91" s="16">
        <f>AAV!N91</f>
        <v>0.56283973809999999</v>
      </c>
      <c r="M91" s="16">
        <f>AAV!O91</f>
        <v>0.61326018940000004</v>
      </c>
      <c r="N91" s="16">
        <f>AAV!P91</f>
        <v>0.52307040299999996</v>
      </c>
      <c r="O91" s="16">
        <f>AAV!Q91</f>
        <v>0.51951844790000001</v>
      </c>
      <c r="P91" s="16">
        <f>AAV!R91</f>
        <v>0.84711129190000001</v>
      </c>
      <c r="Q91" s="16">
        <f>AAV!S91</f>
        <v>0.52166587949999998</v>
      </c>
      <c r="R91" s="16">
        <f>AAV!T91</f>
        <v>0.57871882419999998</v>
      </c>
      <c r="S91" s="16">
        <f>AAV!U91</f>
        <v>0.64834733649999998</v>
      </c>
      <c r="T91" s="16">
        <f>AAV!V91</f>
        <v>0.65315054429999997</v>
      </c>
      <c r="U91" s="16">
        <f>AAV!W91</f>
        <v>0.4760518292</v>
      </c>
      <c r="V91" s="16">
        <f>AAV!X91</f>
        <v>0.54912003149999999</v>
      </c>
      <c r="W91" s="16">
        <f>AAV!Y91</f>
        <v>0.85438595750000002</v>
      </c>
      <c r="X91" s="16">
        <f>AAV!Z91</f>
        <v>0.70959154410000003</v>
      </c>
      <c r="Y91" s="16">
        <f>AAV!AA91</f>
        <v>0.564521936</v>
      </c>
      <c r="Z91" s="16">
        <f>AAV!AB91</f>
        <v>0.76965474519999999</v>
      </c>
      <c r="AA91" s="16">
        <f>AAV!AC91</f>
        <v>1.2533951189999999</v>
      </c>
      <c r="AB91" s="16">
        <f>AAV!AD91</f>
        <v>0.78905542419999997</v>
      </c>
      <c r="AC91" s="16">
        <f>AAV!AE91</f>
        <v>0.94790558459999996</v>
      </c>
      <c r="AD91" s="16">
        <f>AAV!AF91</f>
        <v>0.70566029109999995</v>
      </c>
      <c r="AE91" s="16">
        <f>AAV!AG91</f>
        <v>0.64172598569999995</v>
      </c>
      <c r="AF91" s="16">
        <f>AAV!AH91</f>
        <v>0.70635553500000003</v>
      </c>
      <c r="AG91" s="16">
        <f t="shared" si="7"/>
        <v>33</v>
      </c>
      <c r="AH91" s="16"/>
      <c r="AI91" s="16"/>
      <c r="AJ91" s="16"/>
      <c r="AK91" s="16"/>
      <c r="AL91" s="16"/>
      <c r="AM91" s="16"/>
      <c r="AN91" s="16"/>
    </row>
    <row r="92" spans="1:40" ht="13.5" customHeight="1" x14ac:dyDescent="0.2">
      <c r="A92" s="16"/>
      <c r="B92" s="16">
        <f>AAV!B92</f>
        <v>34</v>
      </c>
      <c r="C92" s="16">
        <f>AAV!E92</f>
        <v>0.46538600000000002</v>
      </c>
      <c r="D92" s="16">
        <f>AAV!F92</f>
        <v>0.46160000000000001</v>
      </c>
      <c r="E92" s="16">
        <f>AAV!G92</f>
        <v>0.56311500000000003</v>
      </c>
      <c r="F92" s="16">
        <f>AAV!H92</f>
        <v>0.85812699999999997</v>
      </c>
      <c r="G92" s="16">
        <f>AAV!I92</f>
        <v>0.48038453590000002</v>
      </c>
      <c r="H92" s="16">
        <f>AAV!J92</f>
        <v>0.71649157870000002</v>
      </c>
      <c r="I92" s="16">
        <f>AAV!K92</f>
        <v>0.56018099129999999</v>
      </c>
      <c r="J92" s="16">
        <f>AAV!L92</f>
        <v>0.5233133687</v>
      </c>
      <c r="K92" s="16">
        <f>AAV!M92</f>
        <v>0.51184733670000004</v>
      </c>
      <c r="L92" s="16">
        <f>AAV!N92</f>
        <v>2.2369291050000002</v>
      </c>
      <c r="M92" s="16">
        <f>AAV!O92</f>
        <v>0.59151072140000005</v>
      </c>
      <c r="N92" s="16">
        <f>AAV!P92</f>
        <v>0.70710733660000002</v>
      </c>
      <c r="O92" s="16">
        <f>AAV!Q92</f>
        <v>0.53989068060000001</v>
      </c>
      <c r="P92" s="16">
        <f>AAV!R92</f>
        <v>0.5533321216</v>
      </c>
      <c r="Q92" s="16">
        <f>AAV!S92</f>
        <v>0.6198103143</v>
      </c>
      <c r="R92" s="16">
        <f>AAV!T92</f>
        <v>0.56160622449999997</v>
      </c>
      <c r="S92" s="16">
        <f>AAV!U92</f>
        <v>0.51346806889999996</v>
      </c>
      <c r="T92" s="16">
        <f>AAV!V92</f>
        <v>0.6226345177</v>
      </c>
      <c r="U92" s="16">
        <f>AAV!W92</f>
        <v>0.76424074900000005</v>
      </c>
      <c r="V92" s="16">
        <f>AAV!X92</f>
        <v>0.50651485519999995</v>
      </c>
      <c r="W92" s="16">
        <f>AAV!Y92</f>
        <v>0.4376448154</v>
      </c>
      <c r="X92" s="16">
        <f>AAV!Z92</f>
        <v>0.69295069870000003</v>
      </c>
      <c r="Y92" s="16">
        <f>AAV!AA92</f>
        <v>0.78103905659999995</v>
      </c>
      <c r="Z92" s="16">
        <f>AAV!AB92</f>
        <v>0.60081426169999996</v>
      </c>
      <c r="AA92" s="16">
        <f>AAV!AC92</f>
        <v>0.65555471710000002</v>
      </c>
      <c r="AB92" s="16">
        <f>AAV!AD92</f>
        <v>0.77799090920000002</v>
      </c>
      <c r="AC92" s="16">
        <f>AAV!AE92</f>
        <v>0.96830740439999996</v>
      </c>
      <c r="AD92" s="16">
        <f>AAV!AF92</f>
        <v>0.73929248849999996</v>
      </c>
      <c r="AE92" s="16">
        <f>AAV!AG92</f>
        <v>0.54507178209999996</v>
      </c>
      <c r="AF92" s="16">
        <f>AAV!AH92</f>
        <v>0.65498686230000003</v>
      </c>
      <c r="AG92" s="16">
        <f t="shared" si="7"/>
        <v>34</v>
      </c>
      <c r="AH92" s="16"/>
      <c r="AI92" s="16"/>
      <c r="AJ92" s="16"/>
      <c r="AK92" s="16"/>
      <c r="AL92" s="16"/>
      <c r="AM92" s="16"/>
      <c r="AN92" s="16"/>
    </row>
    <row r="93" spans="1:40" ht="13.5" customHeight="1" x14ac:dyDescent="0.2">
      <c r="A93" s="16"/>
      <c r="B93" s="16">
        <f>AAV!B93</f>
        <v>35</v>
      </c>
      <c r="C93" s="16">
        <f>AAV!E93</f>
        <v>0.54170300000000005</v>
      </c>
      <c r="D93" s="16">
        <f>AAV!F93</f>
        <v>0.48488100000000001</v>
      </c>
      <c r="E93" s="16">
        <f>AAV!G93</f>
        <v>0.68081400000000003</v>
      </c>
      <c r="F93" s="16">
        <f>AAV!H93</f>
        <v>0.68376700000000001</v>
      </c>
      <c r="G93" s="16">
        <f>AAV!I93</f>
        <v>0.87693640240000004</v>
      </c>
      <c r="H93" s="16">
        <f>AAV!J93</f>
        <v>0.73807071359999998</v>
      </c>
      <c r="I93" s="16">
        <f>AAV!K93</f>
        <v>0.52296569660000003</v>
      </c>
      <c r="J93" s="16">
        <f>AAV!L93</f>
        <v>0.89261284470000002</v>
      </c>
      <c r="K93" s="16">
        <f>AAV!M93</f>
        <v>0.53681443709999999</v>
      </c>
      <c r="L93" s="16">
        <f>AAV!N93</f>
        <v>0.98931901779999998</v>
      </c>
      <c r="M93" s="16">
        <f>AAV!O93</f>
        <v>0.57344262420000003</v>
      </c>
      <c r="N93" s="16">
        <f>AAV!P93</f>
        <v>0.73435024469999999</v>
      </c>
      <c r="O93" s="16">
        <f>AAV!Q93</f>
        <v>0.47609930560000002</v>
      </c>
      <c r="P93" s="16">
        <f>AAV!R93</f>
        <v>0.61620348629999999</v>
      </c>
      <c r="Q93" s="16">
        <f>AAV!S93</f>
        <v>0.64427279609999999</v>
      </c>
      <c r="R93" s="16">
        <f>AAV!T93</f>
        <v>0.65419381430000001</v>
      </c>
      <c r="S93" s="16">
        <f>AAV!U93</f>
        <v>0.48482633479999998</v>
      </c>
      <c r="T93" s="16">
        <f>AAV!V93</f>
        <v>0.48041771960000001</v>
      </c>
      <c r="U93" s="16">
        <f>AAV!W93</f>
        <v>0.56623098810000005</v>
      </c>
      <c r="V93" s="16">
        <f>AAV!X93</f>
        <v>0.49568821120000001</v>
      </c>
      <c r="W93" s="16">
        <f>AAV!Y93</f>
        <v>0.47921083879999998</v>
      </c>
      <c r="X93" s="16">
        <f>AAV!Z93</f>
        <v>0.67660028080000001</v>
      </c>
      <c r="Y93" s="16">
        <f>AAV!AA93</f>
        <v>0.49563891160000001</v>
      </c>
      <c r="Z93" s="16">
        <f>AAV!AB93</f>
        <v>0.87692656999999996</v>
      </c>
      <c r="AA93" s="16">
        <f>AAV!AC93</f>
        <v>1.1137098860000001</v>
      </c>
      <c r="AB93" s="16">
        <f>AAV!AD93</f>
        <v>0.63789200469999996</v>
      </c>
      <c r="AC93" s="16">
        <f>AAV!AE93</f>
        <v>1.1271798630000001</v>
      </c>
      <c r="AD93" s="16">
        <f>AAV!AF93</f>
        <v>1.076780895</v>
      </c>
      <c r="AE93" s="16">
        <f>AAV!AG93</f>
        <v>0.57091546579999997</v>
      </c>
      <c r="AF93" s="16">
        <f>AAV!AH93</f>
        <v>0.68467300279999999</v>
      </c>
      <c r="AG93" s="16">
        <f t="shared" si="7"/>
        <v>35</v>
      </c>
      <c r="AH93" s="16"/>
      <c r="AI93" s="16"/>
      <c r="AJ93" s="16"/>
      <c r="AK93" s="16"/>
      <c r="AL93" s="16"/>
      <c r="AM93" s="16"/>
      <c r="AN93" s="16"/>
    </row>
    <row r="94" spans="1:40" ht="13.5" customHeight="1" x14ac:dyDescent="0.2">
      <c r="A94" s="16"/>
      <c r="B94" s="16">
        <f>AAV!B94</f>
        <v>36</v>
      </c>
      <c r="C94" s="16">
        <f>AAV!E94</f>
        <v>0.70288799999999996</v>
      </c>
      <c r="D94" s="16">
        <f>AAV!F94</f>
        <v>0.43366900000000003</v>
      </c>
      <c r="E94" s="16">
        <f>AAV!G94</f>
        <v>0.65557100000000001</v>
      </c>
      <c r="F94" s="16">
        <f>AAV!H94</f>
        <v>0.70265599999999995</v>
      </c>
      <c r="G94" s="16">
        <f>AAV!I94</f>
        <v>0.55372019210000001</v>
      </c>
      <c r="H94" s="16">
        <f>AAV!J94</f>
        <v>0.77999389109999995</v>
      </c>
      <c r="I94" s="16">
        <f>AAV!K94</f>
        <v>0.71534629930000004</v>
      </c>
      <c r="J94" s="16">
        <f>AAV!L94</f>
        <v>0.62729295360000004</v>
      </c>
      <c r="K94" s="16">
        <f>AAV!M94</f>
        <v>0.47122235699999998</v>
      </c>
      <c r="L94" s="16">
        <f>AAV!N94</f>
        <v>0.75621911900000005</v>
      </c>
      <c r="M94" s="16">
        <f>AAV!O94</f>
        <v>0.60638565099999997</v>
      </c>
      <c r="N94" s="16">
        <f>AAV!P94</f>
        <v>0.69189983440000002</v>
      </c>
      <c r="O94" s="16">
        <f>AAV!Q94</f>
        <v>0.55218353689999999</v>
      </c>
      <c r="P94" s="16">
        <f>AAV!R94</f>
        <v>0.86731158080000004</v>
      </c>
      <c r="Q94" s="16">
        <f>AAV!S94</f>
        <v>0.59842912780000002</v>
      </c>
      <c r="R94" s="16">
        <f>AAV!T94</f>
        <v>0.67580811600000001</v>
      </c>
      <c r="S94" s="16">
        <f>AAV!U94</f>
        <v>0.46859086150000001</v>
      </c>
      <c r="T94" s="16">
        <f>AAV!V94</f>
        <v>0.61131319669999995</v>
      </c>
      <c r="U94" s="16">
        <f>AAV!W94</f>
        <v>0.54920889890000002</v>
      </c>
      <c r="V94" s="16">
        <f>AAV!X94</f>
        <v>0.51712971569999999</v>
      </c>
      <c r="W94" s="16">
        <f>AAV!Y94</f>
        <v>0.62488660039999999</v>
      </c>
      <c r="X94" s="16">
        <f>AAV!Z94</f>
        <v>0.70266708600000005</v>
      </c>
      <c r="Y94" s="16">
        <f>AAV!AA94</f>
        <v>0.61949449999999995</v>
      </c>
      <c r="Z94" s="16">
        <f>AAV!AB94</f>
        <v>0.67859392330000001</v>
      </c>
      <c r="AA94" s="16">
        <f>AAV!AC94</f>
        <v>0.67444559550000005</v>
      </c>
      <c r="AB94" s="16">
        <f>AAV!AD94</f>
        <v>0.67317149119999997</v>
      </c>
      <c r="AC94" s="16">
        <f>AAV!AE94</f>
        <v>0.79670988970000001</v>
      </c>
      <c r="AD94" s="16">
        <f>AAV!AF94</f>
        <v>0.71851629210000001</v>
      </c>
      <c r="AE94" s="16">
        <f>AAV!AG94</f>
        <v>1.047556199</v>
      </c>
      <c r="AF94" s="16">
        <f>AAV!AH94</f>
        <v>0.65045603019999998</v>
      </c>
      <c r="AG94" s="16">
        <f t="shared" si="7"/>
        <v>36</v>
      </c>
      <c r="AH94" s="16"/>
      <c r="AI94" s="16"/>
      <c r="AJ94" s="16"/>
      <c r="AK94" s="16"/>
      <c r="AL94" s="16"/>
      <c r="AM94" s="16"/>
      <c r="AN94" s="16"/>
    </row>
    <row r="95" spans="1:40" ht="13.5" customHeight="1" x14ac:dyDescent="0.2">
      <c r="A95" s="16"/>
      <c r="B95" s="16">
        <f>AAV!B95</f>
        <v>37</v>
      </c>
      <c r="C95" s="16">
        <f>AAV!E95</f>
        <v>1.1437600000000001</v>
      </c>
      <c r="D95" s="16">
        <f>AAV!F95</f>
        <v>0.86150400000000005</v>
      </c>
      <c r="E95" s="16">
        <f>AAV!G95</f>
        <v>1.111588</v>
      </c>
      <c r="F95" s="16">
        <f>AAV!H95</f>
        <v>1.0158940000000001</v>
      </c>
      <c r="G95" s="16">
        <f>AAV!I95</f>
        <v>1.3145934589999999</v>
      </c>
      <c r="H95" s="16">
        <f>AAV!J95</f>
        <v>0.86258619270000003</v>
      </c>
      <c r="I95" s="16">
        <f>AAV!K95</f>
        <v>1.1551511910000001</v>
      </c>
      <c r="J95" s="16">
        <f>AAV!L95</f>
        <v>1.1429709130000001</v>
      </c>
      <c r="K95" s="16">
        <f>AAV!M95</f>
        <v>0.78040750869999997</v>
      </c>
      <c r="L95" s="16">
        <f>AAV!N95</f>
        <v>1.2199957269999999</v>
      </c>
      <c r="M95" s="16">
        <f>AAV!O95</f>
        <v>0.87855552329999997</v>
      </c>
      <c r="N95" s="16">
        <f>AAV!P95</f>
        <v>1.596273541</v>
      </c>
      <c r="O95" s="16">
        <f>AAV!Q95</f>
        <v>1.0824535280000001</v>
      </c>
      <c r="P95" s="16">
        <f>AAV!R95</f>
        <v>1.347153982</v>
      </c>
      <c r="Q95" s="16">
        <f>AAV!S95</f>
        <v>1.140428574</v>
      </c>
      <c r="R95" s="16">
        <f>AAV!T95</f>
        <v>1.198199513</v>
      </c>
      <c r="S95" s="16">
        <f>AAV!U95</f>
        <v>0.98145085659999998</v>
      </c>
      <c r="T95" s="16">
        <f>AAV!V95</f>
        <v>1.0495052899999999</v>
      </c>
      <c r="U95" s="16">
        <f>AAV!W95</f>
        <v>1.111533264</v>
      </c>
      <c r="V95" s="16">
        <f>AAV!X95</f>
        <v>1.5590705730000001</v>
      </c>
      <c r="W95" s="16">
        <f>AAV!Y95</f>
        <v>1.092543896</v>
      </c>
      <c r="X95" s="16">
        <f>AAV!Z95</f>
        <v>1.347600269</v>
      </c>
      <c r="Y95" s="16">
        <f>AAV!AA95</f>
        <v>1.26606329</v>
      </c>
      <c r="Z95" s="16">
        <f>AAV!AB95</f>
        <v>1.0909099900000001</v>
      </c>
      <c r="AA95" s="16">
        <f>AAV!AC95</f>
        <v>1.280203242</v>
      </c>
      <c r="AB95" s="16">
        <f>AAV!AD95</f>
        <v>1.4370575109999999</v>
      </c>
      <c r="AC95" s="16">
        <f>AAV!AE95</f>
        <v>1.180886959</v>
      </c>
      <c r="AD95" s="16">
        <f>AAV!AF95</f>
        <v>1.2518870980000001</v>
      </c>
      <c r="AE95" s="16">
        <f>AAV!AG95</f>
        <v>1.238920711</v>
      </c>
      <c r="AF95" s="16">
        <f>AAV!AH95</f>
        <v>1.175090497</v>
      </c>
      <c r="AG95" s="16">
        <f t="shared" si="7"/>
        <v>37</v>
      </c>
      <c r="AH95" s="16"/>
      <c r="AI95" s="16"/>
      <c r="AJ95" s="16"/>
      <c r="AK95" s="16"/>
      <c r="AL95" s="16"/>
      <c r="AM95" s="16"/>
      <c r="AN95" s="16"/>
    </row>
    <row r="96" spans="1:40" ht="13.5" customHeight="1" x14ac:dyDescent="0.2">
      <c r="A96" s="16"/>
      <c r="B96" s="16">
        <f>AAV!B96</f>
        <v>38</v>
      </c>
      <c r="C96" s="16">
        <f>AAV!E96</f>
        <v>0.87617699999999998</v>
      </c>
      <c r="D96" s="16">
        <f>AAV!F96</f>
        <v>0.52419800000000005</v>
      </c>
      <c r="E96" s="16">
        <f>AAV!G96</f>
        <v>0.89778400000000003</v>
      </c>
      <c r="F96" s="16">
        <f>AAV!H96</f>
        <v>0.69236500000000001</v>
      </c>
      <c r="G96" s="16">
        <f>AAV!I96</f>
        <v>0.94563372339999996</v>
      </c>
      <c r="H96" s="16">
        <f>AAV!J96</f>
        <v>1.253007336</v>
      </c>
      <c r="I96" s="16">
        <f>AAV!K96</f>
        <v>0.84122904030000001</v>
      </c>
      <c r="J96" s="16">
        <f>AAV!L96</f>
        <v>0.7331102652</v>
      </c>
      <c r="K96" s="16">
        <f>AAV!M96</f>
        <v>0.72783004399999995</v>
      </c>
      <c r="L96" s="16">
        <f>AAV!N96</f>
        <v>0.65803640279999998</v>
      </c>
      <c r="M96" s="16">
        <f>AAV!O96</f>
        <v>1.037239872</v>
      </c>
      <c r="N96" s="16">
        <f>AAV!P96</f>
        <v>1.3027410180000001</v>
      </c>
      <c r="O96" s="16">
        <f>AAV!Q96</f>
        <v>0.88367820480000003</v>
      </c>
      <c r="P96" s="16">
        <f>AAV!R96</f>
        <v>0.85573519750000004</v>
      </c>
      <c r="Q96" s="16">
        <f>AAV!S96</f>
        <v>1.1897165510000001</v>
      </c>
      <c r="R96" s="16">
        <f>AAV!T96</f>
        <v>0.76877294519999995</v>
      </c>
      <c r="S96" s="16">
        <f>AAV!U96</f>
        <v>0.66131179250000005</v>
      </c>
      <c r="T96" s="16">
        <f>AAV!V96</f>
        <v>0.88041515100000001</v>
      </c>
      <c r="U96" s="16">
        <f>AAV!W96</f>
        <v>1.012700411</v>
      </c>
      <c r="V96" s="16">
        <f>AAV!X96</f>
        <v>1.2372084640000001</v>
      </c>
      <c r="W96" s="16">
        <f>AAV!Y96</f>
        <v>1.2867764100000001</v>
      </c>
      <c r="X96" s="16">
        <f>AAV!Z96</f>
        <v>1.0298694230000001</v>
      </c>
      <c r="Y96" s="16">
        <f>AAV!AA96</f>
        <v>1.04197166</v>
      </c>
      <c r="Z96" s="16">
        <f>AAV!AB96</f>
        <v>0.65583711079999996</v>
      </c>
      <c r="AA96" s="16">
        <f>AAV!AC96</f>
        <v>0.74102796820000005</v>
      </c>
      <c r="AB96" s="16">
        <f>AAV!AD96</f>
        <v>1.0803885099999999</v>
      </c>
      <c r="AC96" s="16">
        <f>AAV!AE96</f>
        <v>1.0012651400000001</v>
      </c>
      <c r="AD96" s="16">
        <f>AAV!AF96</f>
        <v>0.83347899589999996</v>
      </c>
      <c r="AE96" s="16">
        <f>AAV!AG96</f>
        <v>1.011484099</v>
      </c>
      <c r="AF96" s="16">
        <f>AAV!AH96</f>
        <v>0.96753704799999996</v>
      </c>
      <c r="AG96" s="16">
        <f t="shared" si="7"/>
        <v>38</v>
      </c>
      <c r="AH96" s="16"/>
      <c r="AI96" s="16"/>
      <c r="AJ96" s="16"/>
      <c r="AK96" s="16"/>
      <c r="AL96" s="16"/>
      <c r="AM96" s="16"/>
      <c r="AN96" s="16"/>
    </row>
    <row r="97" spans="1:40" ht="13.5" customHeight="1" x14ac:dyDescent="0.2">
      <c r="A97" s="16"/>
      <c r="B97" s="16">
        <f>AAV!B97</f>
        <v>39</v>
      </c>
      <c r="C97" s="16">
        <f>AAV!E97</f>
        <v>1.277415</v>
      </c>
      <c r="D97" s="16">
        <f>AAV!F97</f>
        <v>1.454345</v>
      </c>
      <c r="E97" s="16">
        <f>AAV!G97</f>
        <v>1.3516349999999999</v>
      </c>
      <c r="F97" s="16">
        <f>AAV!H97</f>
        <v>1.099448</v>
      </c>
      <c r="G97" s="16">
        <f>AAV!I97</f>
        <v>2.5898393959999999</v>
      </c>
      <c r="H97" s="16">
        <f>AAV!J97</f>
        <v>1.2998928329999999</v>
      </c>
      <c r="I97" s="16">
        <f>AAV!K97</f>
        <v>1.0334713609999999</v>
      </c>
      <c r="J97" s="16">
        <f>AAV!L97</f>
        <v>1.462185209</v>
      </c>
      <c r="K97" s="16">
        <f>AAV!M97</f>
        <v>0.92079266660000003</v>
      </c>
      <c r="L97" s="16">
        <f>AAV!N97</f>
        <v>0.97408258700000006</v>
      </c>
      <c r="M97" s="16">
        <f>AAV!O97</f>
        <v>1.349723995</v>
      </c>
      <c r="N97" s="16">
        <f>AAV!P97</f>
        <v>1.116574339</v>
      </c>
      <c r="O97" s="16">
        <f>AAV!Q97</f>
        <v>1.603033777</v>
      </c>
      <c r="P97" s="16">
        <f>AAV!R97</f>
        <v>1.024273905</v>
      </c>
      <c r="Q97" s="16">
        <f>AAV!S97</f>
        <v>1.1424735150000001</v>
      </c>
      <c r="R97" s="16">
        <f>AAV!T97</f>
        <v>1.159491651</v>
      </c>
      <c r="S97" s="16">
        <f>AAV!U97</f>
        <v>0.9646799036</v>
      </c>
      <c r="T97" s="16">
        <f>AAV!V97</f>
        <v>0.99559863920000002</v>
      </c>
      <c r="U97" s="16">
        <f>AAV!W97</f>
        <v>0.84846827749999998</v>
      </c>
      <c r="V97" s="16">
        <f>AAV!X97</f>
        <v>2.3573473840000001</v>
      </c>
      <c r="W97" s="16">
        <f>AAV!Y97</f>
        <v>1.952464384</v>
      </c>
      <c r="X97" s="16">
        <f>AAV!Z97</f>
        <v>1.063966089</v>
      </c>
      <c r="Y97" s="16">
        <f>AAV!AA97</f>
        <v>1.607535505</v>
      </c>
      <c r="Z97" s="16">
        <f>AAV!AB97</f>
        <v>0.89444547590000001</v>
      </c>
      <c r="AA97" s="16">
        <f>AAV!AC97</f>
        <v>0.71680530929999997</v>
      </c>
      <c r="AB97" s="16">
        <f>AAV!AD97</f>
        <v>2.242997371</v>
      </c>
      <c r="AC97" s="16">
        <f>AAV!AE97</f>
        <v>1.399950032</v>
      </c>
      <c r="AD97" s="16">
        <f>AAV!AF97</f>
        <v>0.87430901059999999</v>
      </c>
      <c r="AE97" s="16">
        <f>AAV!AG97</f>
        <v>1.7019170219999999</v>
      </c>
      <c r="AF97" s="16">
        <f>AAV!AH97</f>
        <v>0.80033913580000005</v>
      </c>
      <c r="AG97" s="16">
        <f t="shared" si="7"/>
        <v>39</v>
      </c>
      <c r="AH97" s="16"/>
      <c r="AI97" s="16"/>
      <c r="AJ97" s="16"/>
      <c r="AK97" s="16"/>
      <c r="AL97" s="16"/>
      <c r="AM97" s="16"/>
      <c r="AN97" s="16"/>
    </row>
    <row r="98" spans="1:40" ht="13.5" customHeight="1" x14ac:dyDescent="0.2">
      <c r="A98" s="16"/>
      <c r="B98" s="16">
        <f>AAV!B98</f>
        <v>40</v>
      </c>
      <c r="C98" s="16">
        <f>AAV!E98</f>
        <v>2.2382080000000002</v>
      </c>
      <c r="D98" s="16">
        <f>AAV!F98</f>
        <v>2.15781</v>
      </c>
      <c r="E98" s="16">
        <f>AAV!G98</f>
        <v>0.95317600000000002</v>
      </c>
      <c r="F98" s="16">
        <f>AAV!H98</f>
        <v>0.77682099999999998</v>
      </c>
      <c r="G98" s="16">
        <f>AAV!I98</f>
        <v>1.707544572</v>
      </c>
      <c r="H98" s="16">
        <f>AAV!J98</f>
        <v>0.86741550349999996</v>
      </c>
      <c r="I98" s="16">
        <f>AAV!K98</f>
        <v>0.86278109300000005</v>
      </c>
      <c r="J98" s="16">
        <f>AAV!L98</f>
        <v>1.0451140219999999</v>
      </c>
      <c r="K98" s="16">
        <f>AAV!M98</f>
        <v>0.6893293251</v>
      </c>
      <c r="L98" s="16">
        <f>AAV!N98</f>
        <v>0.84925007610000003</v>
      </c>
      <c r="M98" s="16">
        <f>AAV!O98</f>
        <v>0.76459977820000002</v>
      </c>
      <c r="N98" s="16">
        <f>AAV!P98</f>
        <v>1.0510559880000001</v>
      </c>
      <c r="O98" s="16">
        <f>AAV!Q98</f>
        <v>1.4119836809999999</v>
      </c>
      <c r="P98" s="16">
        <f>AAV!R98</f>
        <v>1.043736075</v>
      </c>
      <c r="Q98" s="16">
        <f>AAV!S98</f>
        <v>1.1344972200000001</v>
      </c>
      <c r="R98" s="16">
        <f>AAV!T98</f>
        <v>0.89370824999999998</v>
      </c>
      <c r="S98" s="16">
        <f>AAV!U98</f>
        <v>0.83505932999999999</v>
      </c>
      <c r="T98" s="16">
        <f>AAV!V98</f>
        <v>0.85864252720000001</v>
      </c>
      <c r="U98" s="16">
        <f>AAV!W98</f>
        <v>0.75797391800000002</v>
      </c>
      <c r="V98" s="16">
        <f>AAV!X98</f>
        <v>3.240103806</v>
      </c>
      <c r="W98" s="16">
        <f>AAV!Y98</f>
        <v>1.2264146979999999</v>
      </c>
      <c r="X98" s="16">
        <f>AAV!Z98</f>
        <v>1.032727897</v>
      </c>
      <c r="Y98" s="16">
        <f>AAV!AA98</f>
        <v>1.1178371170000001</v>
      </c>
      <c r="Z98" s="16">
        <f>AAV!AB98</f>
        <v>0.87995572929999999</v>
      </c>
      <c r="AA98" s="16">
        <f>AAV!AC98</f>
        <v>0.69612016700000001</v>
      </c>
      <c r="AB98" s="16">
        <f>AAV!AD98</f>
        <v>1.150894839</v>
      </c>
      <c r="AC98" s="16">
        <f>AAV!AE98</f>
        <v>1.1778041539999999</v>
      </c>
      <c r="AD98" s="16">
        <f>AAV!AF98</f>
        <v>1.330693527</v>
      </c>
      <c r="AE98" s="16">
        <f>AAV!AG98</f>
        <v>2.1171217859999998</v>
      </c>
      <c r="AF98" s="16">
        <f>AAV!AH98</f>
        <v>0.7499140487</v>
      </c>
      <c r="AG98" s="16">
        <f t="shared" si="7"/>
        <v>40</v>
      </c>
      <c r="AH98" s="16"/>
      <c r="AI98" s="16"/>
      <c r="AJ98" s="16"/>
      <c r="AK98" s="16"/>
      <c r="AL98" s="16"/>
      <c r="AM98" s="16"/>
      <c r="AN98" s="16"/>
    </row>
    <row r="99" spans="1:40" ht="13.5" customHeight="1" x14ac:dyDescent="0.2">
      <c r="A99" s="16"/>
      <c r="B99" s="16">
        <f>AAV!B99</f>
        <v>41</v>
      </c>
      <c r="C99" s="16">
        <f>AAV!E99</f>
        <v>1.8353930000000001</v>
      </c>
      <c r="D99" s="16">
        <f>AAV!F99</f>
        <v>0.72809999999999997</v>
      </c>
      <c r="E99" s="16">
        <f>AAV!G99</f>
        <v>0.90397499999999997</v>
      </c>
      <c r="F99" s="16">
        <f>AAV!H99</f>
        <v>0.74548599999999998</v>
      </c>
      <c r="G99" s="16">
        <f>AAV!I99</f>
        <v>1.0271514159999999</v>
      </c>
      <c r="H99" s="16">
        <f>AAV!J99</f>
        <v>1.041662992</v>
      </c>
      <c r="I99" s="16">
        <f>AAV!K99</f>
        <v>0.99147398289999999</v>
      </c>
      <c r="J99" s="16">
        <f>AAV!L99</f>
        <v>0.95702795939999996</v>
      </c>
      <c r="K99" s="16">
        <f>AAV!M99</f>
        <v>1.0986288099999999</v>
      </c>
      <c r="L99" s="16">
        <f>AAV!N99</f>
        <v>0.91628116240000002</v>
      </c>
      <c r="M99" s="16">
        <f>AAV!O99</f>
        <v>0.79328553089999998</v>
      </c>
      <c r="N99" s="16">
        <f>AAV!P99</f>
        <v>1.1164185900000001</v>
      </c>
      <c r="O99" s="16">
        <f>AAV!Q99</f>
        <v>0.77452621239999997</v>
      </c>
      <c r="P99" s="16">
        <f>AAV!R99</f>
        <v>0.87668988299999995</v>
      </c>
      <c r="Q99" s="16">
        <f>AAV!S99</f>
        <v>1.038419234</v>
      </c>
      <c r="R99" s="16">
        <f>AAV!T99</f>
        <v>0.74080301439999996</v>
      </c>
      <c r="S99" s="16">
        <f>AAV!U99</f>
        <v>0.62757100750000006</v>
      </c>
      <c r="T99" s="16">
        <f>AAV!V99</f>
        <v>0.74256227450000001</v>
      </c>
      <c r="U99" s="16">
        <f>AAV!W99</f>
        <v>0.74068841969999999</v>
      </c>
      <c r="V99" s="16">
        <f>AAV!X99</f>
        <v>1.8063957509999999</v>
      </c>
      <c r="W99" s="16">
        <f>AAV!Y99</f>
        <v>0.85664687220000002</v>
      </c>
      <c r="X99" s="16">
        <f>AAV!Z99</f>
        <v>1.0123764239999999</v>
      </c>
      <c r="Y99" s="16">
        <f>AAV!AA99</f>
        <v>1.131947875</v>
      </c>
      <c r="Z99" s="16">
        <f>AAV!AB99</f>
        <v>0.69608065620000004</v>
      </c>
      <c r="AA99" s="16">
        <f>AAV!AC99</f>
        <v>0.75272262570000004</v>
      </c>
      <c r="AB99" s="16">
        <f>AAV!AD99</f>
        <v>1.007761372</v>
      </c>
      <c r="AC99" s="16">
        <f>AAV!AE99</f>
        <v>1.753850307</v>
      </c>
      <c r="AD99" s="16">
        <f>AAV!AF99</f>
        <v>0.7902334916</v>
      </c>
      <c r="AE99" s="16">
        <f>AAV!AG99</f>
        <v>1.3469336510000001</v>
      </c>
      <c r="AF99" s="16">
        <f>AAV!AH99</f>
        <v>0.89378828639999996</v>
      </c>
      <c r="AG99" s="16">
        <f t="shared" si="7"/>
        <v>41</v>
      </c>
      <c r="AH99" s="16"/>
      <c r="AI99" s="16"/>
      <c r="AJ99" s="16"/>
      <c r="AK99" s="16"/>
      <c r="AL99" s="16"/>
      <c r="AM99" s="16"/>
      <c r="AN99" s="16"/>
    </row>
    <row r="100" spans="1:40" ht="13.5" customHeight="1" x14ac:dyDescent="0.2">
      <c r="A100" s="16"/>
      <c r="B100" s="16">
        <f>AAV!B100</f>
        <v>42</v>
      </c>
      <c r="C100" s="16">
        <f>AAV!E100</f>
        <v>1.0448109999999999</v>
      </c>
      <c r="D100" s="16">
        <f>AAV!F100</f>
        <v>0.82158200000000003</v>
      </c>
      <c r="E100" s="16">
        <f>AAV!G100</f>
        <v>0.93606199999999995</v>
      </c>
      <c r="F100" s="16">
        <f>AAV!H100</f>
        <v>0.71332099999999998</v>
      </c>
      <c r="G100" s="16">
        <f>AAV!I100</f>
        <v>0.81912643689999998</v>
      </c>
      <c r="H100" s="16">
        <f>AAV!J100</f>
        <v>0.9939013578</v>
      </c>
      <c r="I100" s="16">
        <f>AAV!K100</f>
        <v>1.186866948</v>
      </c>
      <c r="J100" s="16">
        <f>AAV!L100</f>
        <v>0.81390995180000003</v>
      </c>
      <c r="K100" s="16">
        <f>AAV!M100</f>
        <v>0.98470309609999995</v>
      </c>
      <c r="L100" s="16">
        <f>AAV!N100</f>
        <v>0.87150362189999997</v>
      </c>
      <c r="M100" s="16">
        <f>AAV!O100</f>
        <v>0.95036193089999998</v>
      </c>
      <c r="N100" s="16">
        <f>AAV!P100</f>
        <v>0.95893821099999998</v>
      </c>
      <c r="O100" s="16">
        <f>AAV!Q100</f>
        <v>1.0264082969999999</v>
      </c>
      <c r="P100" s="16">
        <f>AAV!R100</f>
        <v>0.84571245260000005</v>
      </c>
      <c r="Q100" s="16">
        <f>AAV!S100</f>
        <v>1.464737822</v>
      </c>
      <c r="R100" s="16">
        <f>AAV!T100</f>
        <v>0.7437338</v>
      </c>
      <c r="S100" s="16">
        <f>AAV!U100</f>
        <v>0.67576609269999999</v>
      </c>
      <c r="T100" s="16">
        <f>AAV!V100</f>
        <v>0.73287593669999995</v>
      </c>
      <c r="U100" s="16">
        <f>AAV!W100</f>
        <v>0.87921434440000001</v>
      </c>
      <c r="V100" s="16">
        <f>AAV!X100</f>
        <v>1.175527682</v>
      </c>
      <c r="W100" s="16">
        <f>AAV!Y100</f>
        <v>0.81056911279999999</v>
      </c>
      <c r="X100" s="16">
        <f>AAV!Z100</f>
        <v>1.0144018720000001</v>
      </c>
      <c r="Y100" s="16">
        <f>AAV!AA100</f>
        <v>1.100271464</v>
      </c>
      <c r="Z100" s="16">
        <f>AAV!AB100</f>
        <v>0.71143977359999999</v>
      </c>
      <c r="AA100" s="16">
        <f>AAV!AC100</f>
        <v>0.61634502459999996</v>
      </c>
      <c r="AB100" s="16">
        <f>AAV!AD100</f>
        <v>0.92133529540000003</v>
      </c>
      <c r="AC100" s="16">
        <f>AAV!AE100</f>
        <v>0.96925928350000001</v>
      </c>
      <c r="AD100" s="16">
        <f>AAV!AF100</f>
        <v>0.89229918600000002</v>
      </c>
      <c r="AE100" s="16">
        <f>AAV!AG100</f>
        <v>1.5279560889999999</v>
      </c>
      <c r="AF100" s="16">
        <f>AAV!AH100</f>
        <v>0.96203382110000002</v>
      </c>
      <c r="AG100" s="16">
        <f t="shared" si="7"/>
        <v>42</v>
      </c>
      <c r="AH100" s="16"/>
      <c r="AI100" s="16"/>
      <c r="AJ100" s="16"/>
      <c r="AK100" s="16"/>
      <c r="AL100" s="16"/>
      <c r="AM100" s="16"/>
      <c r="AN100" s="16"/>
    </row>
    <row r="101" spans="1:40" ht="13.5" customHeight="1" x14ac:dyDescent="0.2">
      <c r="A101" s="16"/>
      <c r="B101" s="16">
        <f>AAV!B101</f>
        <v>43</v>
      </c>
      <c r="C101" s="16">
        <f>AAV!E101</f>
        <v>1.1258589999999999</v>
      </c>
      <c r="D101" s="16">
        <f>AAV!F101</f>
        <v>0.66280600000000001</v>
      </c>
      <c r="E101" s="16">
        <f>AAV!G101</f>
        <v>0.63767399999999996</v>
      </c>
      <c r="F101" s="16">
        <f>AAV!H101</f>
        <v>0.65185899999999997</v>
      </c>
      <c r="G101" s="16">
        <f>AAV!I101</f>
        <v>0.79489395620000003</v>
      </c>
      <c r="H101" s="16">
        <f>AAV!J101</f>
        <v>1.020341468</v>
      </c>
      <c r="I101" s="16">
        <f>AAV!K101</f>
        <v>0.95400343539999999</v>
      </c>
      <c r="J101" s="16">
        <f>AAV!L101</f>
        <v>1.4686133669999999</v>
      </c>
      <c r="K101" s="16">
        <f>AAV!M101</f>
        <v>0.83723718059999996</v>
      </c>
      <c r="L101" s="16">
        <f>AAV!N101</f>
        <v>1.0554355529999999</v>
      </c>
      <c r="M101" s="16">
        <f>AAV!O101</f>
        <v>0.63598945640000004</v>
      </c>
      <c r="N101" s="16">
        <f>AAV!P101</f>
        <v>0.93655445339999999</v>
      </c>
      <c r="O101" s="16">
        <f>AAV!Q101</f>
        <v>1.160551441</v>
      </c>
      <c r="P101" s="16">
        <f>AAV!R101</f>
        <v>0.98059995680000001</v>
      </c>
      <c r="Q101" s="16">
        <f>AAV!S101</f>
        <v>1.0998192499999999</v>
      </c>
      <c r="R101" s="16">
        <f>AAV!T101</f>
        <v>0.75026239760000002</v>
      </c>
      <c r="S101" s="16">
        <f>AAV!U101</f>
        <v>0.58437886969999997</v>
      </c>
      <c r="T101" s="16">
        <f>AAV!V101</f>
        <v>1.091815325</v>
      </c>
      <c r="U101" s="16">
        <f>AAV!W101</f>
        <v>0.6722020689</v>
      </c>
      <c r="V101" s="16">
        <f>AAV!X101</f>
        <v>1.1285372069999999</v>
      </c>
      <c r="W101" s="16">
        <f>AAV!Y101</f>
        <v>1.472519176</v>
      </c>
      <c r="X101" s="16">
        <f>AAV!Z101</f>
        <v>1.0859900790000001</v>
      </c>
      <c r="Y101" s="16">
        <f>AAV!AA101</f>
        <v>0.96250936679999999</v>
      </c>
      <c r="Z101" s="16">
        <f>AAV!AB101</f>
        <v>0.58055225659999998</v>
      </c>
      <c r="AA101" s="16">
        <f>AAV!AC101</f>
        <v>0.79614280309999996</v>
      </c>
      <c r="AB101" s="16">
        <f>AAV!AD101</f>
        <v>0.81111813610000005</v>
      </c>
      <c r="AC101" s="16">
        <f>AAV!AE101</f>
        <v>1.4012296989999999</v>
      </c>
      <c r="AD101" s="16">
        <f>AAV!AF101</f>
        <v>1.1321719130000001</v>
      </c>
      <c r="AE101" s="16">
        <f>AAV!AG101</f>
        <v>0.9067129344</v>
      </c>
      <c r="AF101" s="16">
        <f>AAV!AH101</f>
        <v>0.85344907120000002</v>
      </c>
      <c r="AG101" s="16">
        <f t="shared" si="7"/>
        <v>43</v>
      </c>
      <c r="AH101" s="16"/>
      <c r="AI101" s="16"/>
      <c r="AJ101" s="16"/>
      <c r="AK101" s="16"/>
      <c r="AL101" s="16"/>
      <c r="AM101" s="16"/>
      <c r="AN101" s="16"/>
    </row>
    <row r="102" spans="1:40" ht="13.5" customHeight="1" x14ac:dyDescent="0.2">
      <c r="A102" s="16"/>
      <c r="B102" s="16">
        <f>AAV!B102</f>
        <v>44</v>
      </c>
      <c r="C102" s="16">
        <f>AAV!E102</f>
        <v>0.80086400000000002</v>
      </c>
      <c r="D102" s="16">
        <f>AAV!F102</f>
        <v>0.91267500000000001</v>
      </c>
      <c r="E102" s="16">
        <f>AAV!G102</f>
        <v>0.50835699999999995</v>
      </c>
      <c r="F102" s="16">
        <f>AAV!H102</f>
        <v>0.628363</v>
      </c>
      <c r="G102" s="16">
        <f>AAV!I102</f>
        <v>1.0168623050000001</v>
      </c>
      <c r="H102" s="16">
        <f>AAV!J102</f>
        <v>0.90820194399999998</v>
      </c>
      <c r="I102" s="16">
        <f>AAV!K102</f>
        <v>0.91717078320000001</v>
      </c>
      <c r="J102" s="16">
        <f>AAV!L102</f>
        <v>0.76218935350000006</v>
      </c>
      <c r="K102" s="16">
        <f>AAV!M102</f>
        <v>0.71877010529999996</v>
      </c>
      <c r="L102" s="16">
        <f>AAV!N102</f>
        <v>3.2832461400000001</v>
      </c>
      <c r="M102" s="16">
        <f>AAV!O102</f>
        <v>1.3023962769999999</v>
      </c>
      <c r="N102" s="16">
        <f>AAV!P102</f>
        <v>0.90126347549999997</v>
      </c>
      <c r="O102" s="16">
        <f>AAV!Q102</f>
        <v>0.953539264</v>
      </c>
      <c r="P102" s="16">
        <f>AAV!R102</f>
        <v>0.68760242250000003</v>
      </c>
      <c r="Q102" s="16">
        <f>AAV!S102</f>
        <v>1.0960434480000001</v>
      </c>
      <c r="R102" s="16">
        <f>AAV!T102</f>
        <v>0.64821542470000004</v>
      </c>
      <c r="S102" s="16">
        <f>AAV!U102</f>
        <v>0.52898713350000004</v>
      </c>
      <c r="T102" s="16">
        <f>AAV!V102</f>
        <v>0.69552342850000004</v>
      </c>
      <c r="U102" s="16">
        <f>AAV!W102</f>
        <v>0.44881491540000001</v>
      </c>
      <c r="V102" s="16">
        <f>AAV!X102</f>
        <v>1.148351345</v>
      </c>
      <c r="W102" s="16">
        <f>AAV!Y102</f>
        <v>0.7382904964</v>
      </c>
      <c r="X102" s="16">
        <f>AAV!Z102</f>
        <v>1.0564817900000001</v>
      </c>
      <c r="Y102" s="16">
        <f>AAV!AA102</f>
        <v>0.92380903550000004</v>
      </c>
      <c r="Z102" s="16">
        <f>AAV!AB102</f>
        <v>0.98563219219999998</v>
      </c>
      <c r="AA102" s="16">
        <f>AAV!AC102</f>
        <v>0.65213838820000003</v>
      </c>
      <c r="AB102" s="16">
        <f>AAV!AD102</f>
        <v>0.6749661804</v>
      </c>
      <c r="AC102" s="16">
        <f>AAV!AE102</f>
        <v>1.0485097050000001</v>
      </c>
      <c r="AD102" s="16">
        <f>AAV!AF102</f>
        <v>0.81148807840000003</v>
      </c>
      <c r="AE102" s="16">
        <f>AAV!AG102</f>
        <v>1.3944356760000001</v>
      </c>
      <c r="AF102" s="16">
        <f>AAV!AH102</f>
        <v>0.58676049730000002</v>
      </c>
      <c r="AG102" s="16">
        <f t="shared" si="7"/>
        <v>44</v>
      </c>
      <c r="AH102" s="16"/>
      <c r="AI102" s="16"/>
      <c r="AJ102" s="16"/>
      <c r="AK102" s="16"/>
      <c r="AL102" s="16"/>
      <c r="AM102" s="16"/>
      <c r="AN102" s="16"/>
    </row>
    <row r="103" spans="1:40" ht="13.5" customHeight="1" x14ac:dyDescent="0.2">
      <c r="A103" s="16"/>
      <c r="B103" s="16">
        <f>AAV!B103</f>
        <v>45</v>
      </c>
      <c r="C103" s="16">
        <f>AAV!E103</f>
        <v>1.1052649999999999</v>
      </c>
      <c r="D103" s="16">
        <f>AAV!F103</f>
        <v>0.84477999999999998</v>
      </c>
      <c r="E103" s="16">
        <f>AAV!G103</f>
        <v>0.93373799999999996</v>
      </c>
      <c r="F103" s="16">
        <f>AAV!H103</f>
        <v>0.63959900000000003</v>
      </c>
      <c r="G103" s="16">
        <f>AAV!I103</f>
        <v>0.80150011870000004</v>
      </c>
      <c r="H103" s="16">
        <f>AAV!J103</f>
        <v>1.3030190930000001</v>
      </c>
      <c r="I103" s="16">
        <f>AAV!K103</f>
        <v>1.0576408209999999</v>
      </c>
      <c r="J103" s="16">
        <f>AAV!L103</f>
        <v>0.84285738700000001</v>
      </c>
      <c r="K103" s="16">
        <f>AAV!M103</f>
        <v>1.2268098549999999</v>
      </c>
      <c r="L103" s="16">
        <f>AAV!N103</f>
        <v>1.9762582449999999</v>
      </c>
      <c r="M103" s="16">
        <f>AAV!O103</f>
        <v>1.2727853469999999</v>
      </c>
      <c r="N103" s="16">
        <f>AAV!P103</f>
        <v>1.3608755379999999</v>
      </c>
      <c r="O103" s="16">
        <f>AAV!Q103</f>
        <v>1.194797551</v>
      </c>
      <c r="P103" s="16">
        <f>AAV!R103</f>
        <v>1.218035236</v>
      </c>
      <c r="Q103" s="16">
        <f>AAV!S103</f>
        <v>1.234230723</v>
      </c>
      <c r="R103" s="16">
        <f>AAV!T103</f>
        <v>0.94702712050000004</v>
      </c>
      <c r="S103" s="16">
        <f>AAV!U103</f>
        <v>0.6519198491</v>
      </c>
      <c r="T103" s="16">
        <f>AAV!V103</f>
        <v>0.66591474289999997</v>
      </c>
      <c r="U103" s="16">
        <f>AAV!W103</f>
        <v>0.65181012439999997</v>
      </c>
      <c r="V103" s="16">
        <f>AAV!X103</f>
        <v>2.0882235480000002</v>
      </c>
      <c r="W103" s="16">
        <f>AAV!Y103</f>
        <v>0.97635575939999997</v>
      </c>
      <c r="X103" s="16">
        <f>AAV!Z103</f>
        <v>1.2504601049999999</v>
      </c>
      <c r="Y103" s="16">
        <f>AAV!AA103</f>
        <v>0.93808240129999998</v>
      </c>
      <c r="Z103" s="16">
        <f>AAV!AB103</f>
        <v>1.134498829</v>
      </c>
      <c r="AA103" s="16">
        <f>AAV!AC103</f>
        <v>0.8534787761</v>
      </c>
      <c r="AB103" s="16">
        <f>AAV!AD103</f>
        <v>0.99814764909999998</v>
      </c>
      <c r="AC103" s="16">
        <f>AAV!AE103</f>
        <v>1.132198525</v>
      </c>
      <c r="AD103" s="16">
        <f>AAV!AF103</f>
        <v>1.5635931329999999</v>
      </c>
      <c r="AE103" s="16">
        <f>AAV!AG103</f>
        <v>1.0103816830000001</v>
      </c>
      <c r="AF103" s="16">
        <f>AAV!AH103</f>
        <v>0.84043812780000005</v>
      </c>
      <c r="AG103" s="16">
        <f t="shared" si="7"/>
        <v>45</v>
      </c>
      <c r="AH103" s="16"/>
      <c r="AI103" s="16"/>
      <c r="AJ103" s="16"/>
      <c r="AK103" s="16"/>
      <c r="AL103" s="16"/>
      <c r="AM103" s="16"/>
      <c r="AN103" s="16"/>
    </row>
    <row r="104" spans="1:40" ht="13.5" customHeight="1" x14ac:dyDescent="0.2">
      <c r="A104" s="16"/>
      <c r="B104" s="16">
        <f>AAV!B104</f>
        <v>46</v>
      </c>
      <c r="C104" s="16">
        <f>AAV!E104</f>
        <v>1.355396</v>
      </c>
      <c r="D104" s="16">
        <f>AAV!F104</f>
        <v>0.97965500000000005</v>
      </c>
      <c r="E104" s="16">
        <f>AAV!G104</f>
        <v>1.027744</v>
      </c>
      <c r="F104" s="16">
        <f>AAV!H104</f>
        <v>0.79114300000000004</v>
      </c>
      <c r="G104" s="16">
        <f>AAV!I104</f>
        <v>1.0692116709999999</v>
      </c>
      <c r="H104" s="16">
        <f>AAV!J104</f>
        <v>0.95689529159999998</v>
      </c>
      <c r="I104" s="16">
        <f>AAV!K104</f>
        <v>1.4335676260000001</v>
      </c>
      <c r="J104" s="16">
        <f>AAV!L104</f>
        <v>1.576291015</v>
      </c>
      <c r="K104" s="16">
        <f>AAV!M104</f>
        <v>1.3025501390000001</v>
      </c>
      <c r="L104" s="16">
        <f>AAV!N104</f>
        <v>1.3301573149999999</v>
      </c>
      <c r="M104" s="16">
        <f>AAV!O104</f>
        <v>0.83213466250000001</v>
      </c>
      <c r="N104" s="16">
        <f>AAV!P104</f>
        <v>1.035271075</v>
      </c>
      <c r="O104" s="16">
        <f>AAV!Q104</f>
        <v>1.794295601</v>
      </c>
      <c r="P104" s="16">
        <f>AAV!R104</f>
        <v>1.193790903</v>
      </c>
      <c r="Q104" s="16">
        <f>AAV!S104</f>
        <v>1.107956682</v>
      </c>
      <c r="R104" s="16">
        <f>AAV!T104</f>
        <v>1.0244683379999999</v>
      </c>
      <c r="S104" s="16">
        <f>AAV!U104</f>
        <v>1.0185951390000001</v>
      </c>
      <c r="T104" s="16">
        <f>AAV!V104</f>
        <v>0.86702805810000005</v>
      </c>
      <c r="U104" s="16">
        <f>AAV!W104</f>
        <v>0.58145529760000003</v>
      </c>
      <c r="V104" s="16">
        <f>AAV!X104</f>
        <v>1.483323451</v>
      </c>
      <c r="W104" s="16">
        <f>AAV!Y104</f>
        <v>1.1817570449999999</v>
      </c>
      <c r="X104" s="16">
        <f>AAV!Z104</f>
        <v>1.3825587880000001</v>
      </c>
      <c r="Y104" s="16">
        <f>AAV!AA104</f>
        <v>1.1789293780000001</v>
      </c>
      <c r="Z104" s="16">
        <f>AAV!AB104</f>
        <v>1.3399976650000001</v>
      </c>
      <c r="AA104" s="16">
        <f>AAV!AC104</f>
        <v>1.1663516730000001</v>
      </c>
      <c r="AB104" s="16">
        <f>AAV!AD104</f>
        <v>1.2911486000000001</v>
      </c>
      <c r="AC104" s="16">
        <f>AAV!AE104</f>
        <v>0.97442733299999995</v>
      </c>
      <c r="AD104" s="16">
        <f>AAV!AF104</f>
        <v>1.0622196500000001</v>
      </c>
      <c r="AE104" s="16">
        <f>AAV!AG104</f>
        <v>1.01433018</v>
      </c>
      <c r="AF104" s="16">
        <f>AAV!AH104</f>
        <v>1.3115872630000001</v>
      </c>
      <c r="AG104" s="16">
        <f t="shared" si="7"/>
        <v>46</v>
      </c>
      <c r="AH104" s="16"/>
      <c r="AI104" s="16"/>
      <c r="AJ104" s="16"/>
      <c r="AK104" s="16"/>
      <c r="AL104" s="16"/>
      <c r="AM104" s="16"/>
      <c r="AN104" s="16"/>
    </row>
    <row r="105" spans="1:40" ht="13.5" customHeight="1" x14ac:dyDescent="0.2">
      <c r="A105" s="16"/>
      <c r="B105" s="16">
        <f>AAV!B105</f>
        <v>47</v>
      </c>
      <c r="C105" s="16">
        <f>AAV!E105</f>
        <v>1.489946</v>
      </c>
      <c r="D105" s="16">
        <f>AAV!F105</f>
        <v>1.443678</v>
      </c>
      <c r="E105" s="16">
        <f>AAV!G105</f>
        <v>0.78213699999999997</v>
      </c>
      <c r="F105" s="16">
        <f>AAV!H105</f>
        <v>0.64339599999999997</v>
      </c>
      <c r="G105" s="16">
        <f>AAV!I105</f>
        <v>0.76108020310000002</v>
      </c>
      <c r="H105" s="16">
        <f>AAV!J105</f>
        <v>0.89432852220000003</v>
      </c>
      <c r="I105" s="16">
        <f>AAV!K105</f>
        <v>1.367134643</v>
      </c>
      <c r="J105" s="16">
        <f>AAV!L105</f>
        <v>1.158579697</v>
      </c>
      <c r="K105" s="16">
        <f>AAV!M105</f>
        <v>0.89010849020000005</v>
      </c>
      <c r="L105" s="16">
        <f>AAV!N105</f>
        <v>0.94331969429999996</v>
      </c>
      <c r="M105" s="16">
        <f>AAV!O105</f>
        <v>0.91567032930000003</v>
      </c>
      <c r="N105" s="16">
        <f>AAV!P105</f>
        <v>1.228836915</v>
      </c>
      <c r="O105" s="16">
        <f>AAV!Q105</f>
        <v>1.2770554009999999</v>
      </c>
      <c r="P105" s="16">
        <f>AAV!R105</f>
        <v>1.1067124100000001</v>
      </c>
      <c r="Q105" s="16">
        <f>AAV!S105</f>
        <v>0.91942527480000003</v>
      </c>
      <c r="R105" s="16">
        <f>AAV!T105</f>
        <v>0.98362547519999999</v>
      </c>
      <c r="S105" s="16">
        <f>AAV!U105</f>
        <v>1.0385225789999999</v>
      </c>
      <c r="T105" s="16">
        <f>AAV!V105</f>
        <v>0.78853360660000005</v>
      </c>
      <c r="U105" s="16">
        <f>AAV!W105</f>
        <v>0.62564727009999999</v>
      </c>
      <c r="V105" s="16">
        <f>AAV!X105</f>
        <v>1.7723375180000001</v>
      </c>
      <c r="W105" s="16">
        <f>AAV!Y105</f>
        <v>2.057760858</v>
      </c>
      <c r="X105" s="16">
        <f>AAV!Z105</f>
        <v>0.97414264859999999</v>
      </c>
      <c r="Y105" s="16">
        <f>AAV!AA105</f>
        <v>1.3958361509999999</v>
      </c>
      <c r="Z105" s="16">
        <f>AAV!AB105</f>
        <v>1.1307317889999999</v>
      </c>
      <c r="AA105" s="16">
        <f>AAV!AC105</f>
        <v>0.74702880770000002</v>
      </c>
      <c r="AB105" s="16">
        <f>AAV!AD105</f>
        <v>1.149034857</v>
      </c>
      <c r="AC105" s="16">
        <f>AAV!AE105</f>
        <v>1.1618413510000001</v>
      </c>
      <c r="AD105" s="16">
        <f>AAV!AF105</f>
        <v>1.1856069039999999</v>
      </c>
      <c r="AE105" s="16">
        <f>AAV!AG105</f>
        <v>0.79772702650000005</v>
      </c>
      <c r="AF105" s="16">
        <f>AAV!AH105</f>
        <v>0.88083539980000003</v>
      </c>
      <c r="AG105" s="16">
        <f t="shared" si="7"/>
        <v>47</v>
      </c>
      <c r="AH105" s="16"/>
      <c r="AI105" s="16"/>
      <c r="AJ105" s="16"/>
      <c r="AK105" s="16"/>
      <c r="AL105" s="16"/>
      <c r="AM105" s="16"/>
      <c r="AN105" s="16"/>
    </row>
    <row r="106" spans="1:40" ht="13.5" customHeight="1" x14ac:dyDescent="0.2">
      <c r="A106" s="16"/>
      <c r="B106" s="16">
        <f>AAV!B106</f>
        <v>48</v>
      </c>
      <c r="C106" s="16">
        <f>AAV!E106</f>
        <v>1.020162</v>
      </c>
      <c r="D106" s="16">
        <f>AAV!F106</f>
        <v>1.014856</v>
      </c>
      <c r="E106" s="16">
        <f>AAV!G106</f>
        <v>0.99653599999999998</v>
      </c>
      <c r="F106" s="16">
        <f>AAV!H106</f>
        <v>0.739541</v>
      </c>
      <c r="G106" s="16">
        <f>AAV!I106</f>
        <v>0.80618003449999998</v>
      </c>
      <c r="H106" s="16">
        <f>AAV!J106</f>
        <v>0.81592636200000002</v>
      </c>
      <c r="I106" s="16">
        <f>AAV!K106</f>
        <v>0.78135828090000004</v>
      </c>
      <c r="J106" s="16">
        <f>AAV!L106</f>
        <v>0.87715361280000004</v>
      </c>
      <c r="K106" s="16">
        <f>AAV!M106</f>
        <v>0.82170896829999995</v>
      </c>
      <c r="L106" s="16">
        <f>AAV!N106</f>
        <v>0.7595129317</v>
      </c>
      <c r="M106" s="16">
        <f>AAV!O106</f>
        <v>0.94972394199999999</v>
      </c>
      <c r="N106" s="16">
        <f>AAV!P106</f>
        <v>0.92796126219999997</v>
      </c>
      <c r="O106" s="16">
        <f>AAV!Q106</f>
        <v>1.0315438619999999</v>
      </c>
      <c r="P106" s="16">
        <f>AAV!R106</f>
        <v>1.3545690589999999</v>
      </c>
      <c r="Q106" s="16">
        <f>AAV!S106</f>
        <v>1.20506556</v>
      </c>
      <c r="R106" s="16">
        <f>AAV!T106</f>
        <v>1.2190822480000001</v>
      </c>
      <c r="S106" s="16">
        <f>AAV!U106</f>
        <v>0.73934712700000005</v>
      </c>
      <c r="T106" s="16">
        <f>AAV!V106</f>
        <v>1.0025036650000001</v>
      </c>
      <c r="U106" s="16">
        <f>AAV!W106</f>
        <v>0.50938155650000005</v>
      </c>
      <c r="V106" s="16">
        <f>AAV!X106</f>
        <v>1.407169686</v>
      </c>
      <c r="W106" s="16">
        <f>AAV!Y106</f>
        <v>1.465876516</v>
      </c>
      <c r="X106" s="16">
        <f>AAV!Z106</f>
        <v>0.94251838779999997</v>
      </c>
      <c r="Y106" s="16">
        <f>AAV!AA106</f>
        <v>1.9006378150000001</v>
      </c>
      <c r="Z106" s="16">
        <f>AAV!AB106</f>
        <v>1.349722308</v>
      </c>
      <c r="AA106" s="16">
        <f>AAV!AC106</f>
        <v>0.93529341830000001</v>
      </c>
      <c r="AB106" s="16">
        <f>AAV!AD106</f>
        <v>1.038119308</v>
      </c>
      <c r="AC106" s="16">
        <f>AAV!AE106</f>
        <v>1.229856265</v>
      </c>
      <c r="AD106" s="16">
        <f>AAV!AF106</f>
        <v>1.5379022419999999</v>
      </c>
      <c r="AE106" s="16">
        <f>AAV!AG106</f>
        <v>0.78020311890000005</v>
      </c>
      <c r="AF106" s="16">
        <f>AAV!AH106</f>
        <v>0.86813785300000001</v>
      </c>
      <c r="AG106" s="16">
        <f t="shared" si="7"/>
        <v>48</v>
      </c>
      <c r="AH106" s="16"/>
      <c r="AI106" s="16"/>
      <c r="AJ106" s="16"/>
      <c r="AK106" s="16"/>
      <c r="AL106" s="16"/>
      <c r="AM106" s="16"/>
      <c r="AN106" s="16"/>
    </row>
    <row r="107" spans="1:40" ht="13.5" customHeight="1" x14ac:dyDescent="0.2">
      <c r="A107" s="16"/>
      <c r="B107" s="16">
        <f>AAV!B107</f>
        <v>49</v>
      </c>
      <c r="C107" s="16">
        <f>AAV!E107</f>
        <v>1.026267</v>
      </c>
      <c r="D107" s="16">
        <f>AAV!F107</f>
        <v>0.90691900000000003</v>
      </c>
      <c r="E107" s="16">
        <f>AAV!G107</f>
        <v>0.79767500000000002</v>
      </c>
      <c r="F107" s="16">
        <f>AAV!H107</f>
        <v>0.85445700000000002</v>
      </c>
      <c r="G107" s="16">
        <f>AAV!I107</f>
        <v>0.62900014550000005</v>
      </c>
      <c r="H107" s="16">
        <f>AAV!J107</f>
        <v>0.9710246428</v>
      </c>
      <c r="I107" s="16">
        <f>AAV!K107</f>
        <v>0.82854832580000004</v>
      </c>
      <c r="J107" s="16">
        <f>AAV!L107</f>
        <v>0.81065324459999999</v>
      </c>
      <c r="K107" s="16">
        <f>AAV!M107</f>
        <v>0.90662813590000002</v>
      </c>
      <c r="L107" s="16">
        <f>AAV!N107</f>
        <v>2.3063955539999998</v>
      </c>
      <c r="M107" s="16">
        <f>AAV!O107</f>
        <v>2.174561733</v>
      </c>
      <c r="N107" s="16">
        <f>AAV!P107</f>
        <v>0.92564402160000003</v>
      </c>
      <c r="O107" s="16">
        <f>AAV!Q107</f>
        <v>0.86332965490000002</v>
      </c>
      <c r="P107" s="16">
        <f>AAV!R107</f>
        <v>0.88903494699999996</v>
      </c>
      <c r="Q107" s="16">
        <f>AAV!S107</f>
        <v>0.98221783039999999</v>
      </c>
      <c r="R107" s="16">
        <f>AAV!T107</f>
        <v>0.99229617309999996</v>
      </c>
      <c r="S107" s="16">
        <f>AAV!U107</f>
        <v>0.6375667357</v>
      </c>
      <c r="T107" s="16">
        <f>AAV!V107</f>
        <v>0.69162222849999999</v>
      </c>
      <c r="U107" s="16">
        <f>AAV!W107</f>
        <v>0.58231883929999995</v>
      </c>
      <c r="V107" s="16">
        <f>AAV!X107</f>
        <v>1.1996718449999999</v>
      </c>
      <c r="W107" s="16">
        <f>AAV!Y107</f>
        <v>0.77007910369999999</v>
      </c>
      <c r="X107" s="16">
        <f>AAV!Z107</f>
        <v>1.185749478</v>
      </c>
      <c r="Y107" s="16">
        <f>AAV!AA107</f>
        <v>1.332125896</v>
      </c>
      <c r="Z107" s="16">
        <f>AAV!AB107</f>
        <v>1.983135527</v>
      </c>
      <c r="AA107" s="16">
        <f>AAV!AC107</f>
        <v>0.80320591770000005</v>
      </c>
      <c r="AB107" s="16">
        <f>AAV!AD107</f>
        <v>1.2819871389999999</v>
      </c>
      <c r="AC107" s="16">
        <f>AAV!AE107</f>
        <v>0.83982964510000002</v>
      </c>
      <c r="AD107" s="16">
        <f>AAV!AF107</f>
        <v>0.79079996509999995</v>
      </c>
      <c r="AE107" s="16">
        <f>AAV!AG107</f>
        <v>0.76587824550000005</v>
      </c>
      <c r="AF107" s="16">
        <f>AAV!AH107</f>
        <v>0.52396550040000001</v>
      </c>
      <c r="AG107" s="16">
        <f t="shared" si="7"/>
        <v>49</v>
      </c>
      <c r="AH107" s="16"/>
      <c r="AI107" s="16"/>
      <c r="AJ107" s="16"/>
      <c r="AK107" s="16"/>
      <c r="AL107" s="16"/>
      <c r="AM107" s="16"/>
      <c r="AN107" s="16"/>
    </row>
    <row r="108" spans="1:40" ht="13.5" customHeight="1" x14ac:dyDescent="0.2">
      <c r="A108" s="16"/>
      <c r="B108" s="16">
        <f>AAV!B108</f>
        <v>50</v>
      </c>
      <c r="C108" s="16">
        <f>AAV!E108</f>
        <v>0.89680800000000005</v>
      </c>
      <c r="D108" s="16">
        <f>AAV!F108</f>
        <v>0.73319999999999996</v>
      </c>
      <c r="E108" s="16">
        <f>AAV!G108</f>
        <v>0.671875</v>
      </c>
      <c r="F108" s="16">
        <f>AAV!H108</f>
        <v>0.81142400000000003</v>
      </c>
      <c r="G108" s="16">
        <f>AAV!I108</f>
        <v>0.65342086710000002</v>
      </c>
      <c r="H108" s="16">
        <f>AAV!J108</f>
        <v>0.72955144439999997</v>
      </c>
      <c r="I108" s="16">
        <f>AAV!K108</f>
        <v>0.69346464370000005</v>
      </c>
      <c r="J108" s="16">
        <f>AAV!L108</f>
        <v>0.61747078320000004</v>
      </c>
      <c r="K108" s="16">
        <f>AAV!M108</f>
        <v>1.1736952940000001</v>
      </c>
      <c r="L108" s="16">
        <f>AAV!N108</f>
        <v>2.268629571</v>
      </c>
      <c r="M108" s="16">
        <f>AAV!O108</f>
        <v>6.4568227399999998</v>
      </c>
      <c r="N108" s="16">
        <f>AAV!P108</f>
        <v>1.1039478199999999</v>
      </c>
      <c r="O108" s="16">
        <f>AAV!Q108</f>
        <v>0.83232384240000001</v>
      </c>
      <c r="P108" s="16">
        <f>AAV!R108</f>
        <v>0.72964167859999995</v>
      </c>
      <c r="Q108" s="16">
        <f>AAV!S108</f>
        <v>1.0247126660000001</v>
      </c>
      <c r="R108" s="16">
        <f>AAV!T108</f>
        <v>0.97367977900000002</v>
      </c>
      <c r="S108" s="16">
        <f>AAV!U108</f>
        <v>0.65929504640000003</v>
      </c>
      <c r="T108" s="16">
        <f>AAV!V108</f>
        <v>1.0358941580000001</v>
      </c>
      <c r="U108" s="16">
        <f>AAV!W108</f>
        <v>0.39352315809999999</v>
      </c>
      <c r="V108" s="16">
        <f>AAV!X108</f>
        <v>0.93749321559999998</v>
      </c>
      <c r="W108" s="16">
        <f>AAV!Y108</f>
        <v>0.78567917040000002</v>
      </c>
      <c r="X108" s="16">
        <f>AAV!Z108</f>
        <v>1.2128823520000001</v>
      </c>
      <c r="Y108" s="16">
        <f>AAV!AA108</f>
        <v>1.094618165</v>
      </c>
      <c r="Z108" s="16">
        <f>AAV!AB108</f>
        <v>0.86585555599999997</v>
      </c>
      <c r="AA108" s="16">
        <f>AAV!AC108</f>
        <v>0.90744885949999998</v>
      </c>
      <c r="AB108" s="16">
        <f>AAV!AD108</f>
        <v>0.88379074020000004</v>
      </c>
      <c r="AC108" s="16">
        <f>AAV!AE108</f>
        <v>1.010183914</v>
      </c>
      <c r="AD108" s="16">
        <f>AAV!AF108</f>
        <v>0.88764922570000004</v>
      </c>
      <c r="AE108" s="16">
        <f>AAV!AG108</f>
        <v>0.63696513880000005</v>
      </c>
      <c r="AF108" s="16">
        <f>AAV!AH108</f>
        <v>0.70176872749999997</v>
      </c>
      <c r="AG108" s="16">
        <f t="shared" si="7"/>
        <v>50</v>
      </c>
      <c r="AH108" s="16"/>
      <c r="AI108" s="16"/>
      <c r="AJ108" s="16"/>
      <c r="AK108" s="16"/>
      <c r="AL108" s="16"/>
      <c r="AM108" s="16"/>
      <c r="AN108" s="16"/>
    </row>
    <row r="109" spans="1:40" ht="13.5" customHeight="1" x14ac:dyDescent="0.2">
      <c r="A109" s="16"/>
      <c r="B109" s="16">
        <f>AAV!B109</f>
        <v>51</v>
      </c>
      <c r="C109" s="16">
        <f>AAV!E109</f>
        <v>1.2799689999999999</v>
      </c>
      <c r="D109" s="16">
        <f>AAV!F109</f>
        <v>1.527606</v>
      </c>
      <c r="E109" s="16">
        <f>AAV!G109</f>
        <v>0.65896299999999997</v>
      </c>
      <c r="F109" s="16">
        <f>AAV!H109</f>
        <v>1.1173390000000001</v>
      </c>
      <c r="G109" s="16">
        <f>AAV!I109</f>
        <v>1.236816734</v>
      </c>
      <c r="H109" s="16">
        <f>AAV!J109</f>
        <v>0.71823040329999999</v>
      </c>
      <c r="I109" s="16">
        <f>AAV!K109</f>
        <v>0.78523443010000005</v>
      </c>
      <c r="J109" s="16">
        <f>AAV!L109</f>
        <v>0.86729870580000001</v>
      </c>
      <c r="K109" s="16">
        <f>AAV!M109</f>
        <v>1.5873964220000001</v>
      </c>
      <c r="L109" s="16">
        <f>AAV!N109</f>
        <v>1.639855361</v>
      </c>
      <c r="M109" s="16">
        <f>AAV!O109</f>
        <v>2.3216605019999998</v>
      </c>
      <c r="N109" s="16">
        <f>AAV!P109</f>
        <v>1.346446781</v>
      </c>
      <c r="O109" s="16">
        <f>AAV!Q109</f>
        <v>0.91466857189999995</v>
      </c>
      <c r="P109" s="16">
        <f>AAV!R109</f>
        <v>0.86879645650000004</v>
      </c>
      <c r="Q109" s="16">
        <f>AAV!S109</f>
        <v>1.0812562590000001</v>
      </c>
      <c r="R109" s="16">
        <f>AAV!T109</f>
        <v>1.0698271020000001</v>
      </c>
      <c r="S109" s="16">
        <f>AAV!U109</f>
        <v>0.95289331249999998</v>
      </c>
      <c r="T109" s="16">
        <f>AAV!V109</f>
        <v>0.83528403979999999</v>
      </c>
      <c r="U109" s="16">
        <f>AAV!W109</f>
        <v>0.74761246410000004</v>
      </c>
      <c r="V109" s="16">
        <f>AAV!X109</f>
        <v>1.010777952</v>
      </c>
      <c r="W109" s="16">
        <f>AAV!Y109</f>
        <v>1.3993101349999999</v>
      </c>
      <c r="X109" s="16">
        <f>AAV!Z109</f>
        <v>1.084631967</v>
      </c>
      <c r="Y109" s="16">
        <f>AAV!AA109</f>
        <v>1.464988467</v>
      </c>
      <c r="Z109" s="16">
        <f>AAV!AB109</f>
        <v>0.89863356309999998</v>
      </c>
      <c r="AA109" s="16">
        <f>AAV!AC109</f>
        <v>0.74693412680000004</v>
      </c>
      <c r="AB109" s="16">
        <f>AAV!AD109</f>
        <v>0.85679006930000001</v>
      </c>
      <c r="AC109" s="16">
        <f>AAV!AE109</f>
        <v>1.3854928280000001</v>
      </c>
      <c r="AD109" s="16">
        <f>AAV!AF109</f>
        <v>2.3394616859999999</v>
      </c>
      <c r="AE109" s="16">
        <f>AAV!AG109</f>
        <v>0.73889661920000005</v>
      </c>
      <c r="AF109" s="16">
        <f>AAV!AH109</f>
        <v>0.69489711519999997</v>
      </c>
      <c r="AG109" s="16">
        <f t="shared" si="7"/>
        <v>51</v>
      </c>
      <c r="AH109" s="16"/>
      <c r="AI109" s="16" t="s">
        <v>47</v>
      </c>
      <c r="AJ109" s="16" t="s">
        <v>30</v>
      </c>
      <c r="AK109" s="16"/>
      <c r="AL109" s="16"/>
      <c r="AM109" s="16"/>
      <c r="AN109" s="16"/>
    </row>
    <row r="110" spans="1:40" ht="13.5" customHeight="1" x14ac:dyDescent="0.2">
      <c r="A110" s="16"/>
      <c r="B110" s="16">
        <f>AAV!B110</f>
        <v>52</v>
      </c>
      <c r="C110" s="16">
        <f>AAV!E110</f>
        <v>1.96546</v>
      </c>
      <c r="D110" s="16">
        <f>AAV!F110</f>
        <v>2.2163349999999999</v>
      </c>
      <c r="E110" s="16">
        <f>AAV!G110</f>
        <v>0.72316400000000003</v>
      </c>
      <c r="F110" s="16">
        <f>AAV!H110</f>
        <v>0.69750900000000005</v>
      </c>
      <c r="G110" s="16">
        <f>AAV!I110</f>
        <v>0.80774591579999999</v>
      </c>
      <c r="H110" s="16">
        <f>AAV!J110</f>
        <v>0.73114988150000004</v>
      </c>
      <c r="I110" s="16">
        <f>AAV!K110</f>
        <v>0.61979318289999996</v>
      </c>
      <c r="J110" s="16">
        <f>AAV!L110</f>
        <v>0.72074358620000001</v>
      </c>
      <c r="K110" s="16">
        <f>AAV!M110</f>
        <v>0.7377638111</v>
      </c>
      <c r="L110" s="16">
        <f>AAV!N110</f>
        <v>0.83320150500000001</v>
      </c>
      <c r="M110" s="16">
        <f>AAV!O110</f>
        <v>1.8141734810000001</v>
      </c>
      <c r="N110" s="16">
        <f>AAV!P110</f>
        <v>1.927283496</v>
      </c>
      <c r="O110" s="16">
        <f>AAV!Q110</f>
        <v>0.72771984970000003</v>
      </c>
      <c r="P110" s="16">
        <f>AAV!R110</f>
        <v>0.96593888539999995</v>
      </c>
      <c r="Q110" s="16">
        <f>AAV!S110</f>
        <v>0.84134743759999997</v>
      </c>
      <c r="R110" s="16">
        <f>AAV!T110</f>
        <v>1.5867160950000001</v>
      </c>
      <c r="S110" s="16">
        <f>AAV!U110</f>
        <v>0.84385971989999997</v>
      </c>
      <c r="T110" s="16">
        <f>AAV!V110</f>
        <v>0.51062448549999995</v>
      </c>
      <c r="U110" s="16">
        <f>AAV!W110</f>
        <v>0.57665947250000005</v>
      </c>
      <c r="V110" s="16">
        <f>AAV!X110</f>
        <v>0.78666250790000003</v>
      </c>
      <c r="W110" s="16">
        <f>AAV!Y110</f>
        <v>1.0083722319999999</v>
      </c>
      <c r="X110" s="16">
        <f>AAV!Z110</f>
        <v>0.66604628789999998</v>
      </c>
      <c r="Y110" s="16">
        <f>AAV!AA110</f>
        <v>0.91131934650000002</v>
      </c>
      <c r="Z110" s="16">
        <f>AAV!AB110</f>
        <v>0.89340684709999996</v>
      </c>
      <c r="AA110" s="16">
        <f>AAV!AC110</f>
        <v>0.71732409929999996</v>
      </c>
      <c r="AB110" s="16">
        <f>AAV!AD110</f>
        <v>0.84352065050000002</v>
      </c>
      <c r="AC110" s="16">
        <f>AAV!AE110</f>
        <v>2.3391238849999998</v>
      </c>
      <c r="AD110" s="16">
        <f>AAV!AF110</f>
        <v>1.165374007</v>
      </c>
      <c r="AE110" s="16">
        <f>AAV!AG110</f>
        <v>0.74505675439999997</v>
      </c>
      <c r="AF110" s="16">
        <f>AAV!AH110</f>
        <v>0.54885429569999999</v>
      </c>
      <c r="AG110" s="16">
        <f t="shared" si="7"/>
        <v>52</v>
      </c>
      <c r="AH110" s="16"/>
      <c r="AI110" s="16">
        <f>SUM(A118:A228)</f>
        <v>6216</v>
      </c>
      <c r="AJ110" s="16">
        <f>AVERAGE(A118:A228)</f>
        <v>56</v>
      </c>
      <c r="AK110" s="16"/>
      <c r="AL110" s="16"/>
      <c r="AM110" s="16"/>
      <c r="AN110" s="16"/>
    </row>
    <row r="111" spans="1:40" ht="13.5" customHeight="1" x14ac:dyDescent="0.2">
      <c r="A111" s="16"/>
      <c r="B111" s="16">
        <f>AAV!B111</f>
        <v>53</v>
      </c>
      <c r="C111" s="16">
        <f>AAV!E111</f>
        <v>3.0908419999999999</v>
      </c>
      <c r="D111" s="16">
        <f>AAV!F111</f>
        <v>1.443287</v>
      </c>
      <c r="E111" s="16">
        <f>AAV!G111</f>
        <v>1.1654800000000001</v>
      </c>
      <c r="F111" s="16">
        <f>AAV!H111</f>
        <v>0.99846800000000002</v>
      </c>
      <c r="G111" s="16">
        <f>AAV!I111</f>
        <v>1.320041488</v>
      </c>
      <c r="H111" s="16">
        <f>AAV!J111</f>
        <v>0.95072123129999997</v>
      </c>
      <c r="I111" s="16">
        <f>AAV!K111</f>
        <v>1.4033928579999999</v>
      </c>
      <c r="J111" s="16">
        <f>AAV!L111</f>
        <v>1.4798695909999999</v>
      </c>
      <c r="K111" s="16">
        <f>AAV!M111</f>
        <v>1.376604081</v>
      </c>
      <c r="L111" s="16">
        <f>AAV!N111</f>
        <v>1.3158036799999999</v>
      </c>
      <c r="M111" s="16">
        <f>AAV!O111</f>
        <v>2.0604514530000002</v>
      </c>
      <c r="N111" s="16">
        <f>AAV!P111</f>
        <v>1.9275005679999999</v>
      </c>
      <c r="O111" s="16">
        <f>AAV!Q111</f>
        <v>1.1329036960000001</v>
      </c>
      <c r="P111" s="16">
        <f>AAV!R111</f>
        <v>1.8150731959999999</v>
      </c>
      <c r="Q111" s="16">
        <f>AAV!S111</f>
        <v>1.7623843130000001</v>
      </c>
      <c r="R111" s="16">
        <f>AAV!T111</f>
        <v>2.2547441730000002</v>
      </c>
      <c r="S111" s="16">
        <f>AAV!U111</f>
        <v>1.2415413689999999</v>
      </c>
      <c r="T111" s="16">
        <f>AAV!V111</f>
        <v>0.77707316410000005</v>
      </c>
      <c r="U111" s="16">
        <f>AAV!W111</f>
        <v>1.0970206300000001</v>
      </c>
      <c r="V111" s="16">
        <f>AAV!X111</f>
        <v>1.293127446</v>
      </c>
      <c r="W111" s="16">
        <f>AAV!Y111</f>
        <v>1.1903562889999999</v>
      </c>
      <c r="X111" s="16">
        <f>AAV!Z111</f>
        <v>1.168441566</v>
      </c>
      <c r="Y111" s="16">
        <f>AAV!AA111</f>
        <v>1.6453366279999999</v>
      </c>
      <c r="Z111" s="16">
        <f>AAV!AB111</f>
        <v>1.1453768049999999</v>
      </c>
      <c r="AA111" s="16">
        <f>AAV!AC111</f>
        <v>1.7390811509999999</v>
      </c>
      <c r="AB111" s="16">
        <f>AAV!AD111</f>
        <v>1.6309102609999999</v>
      </c>
      <c r="AC111" s="16">
        <f>AAV!AE111</f>
        <v>2.2987684069999998</v>
      </c>
      <c r="AD111" s="16">
        <f>AAV!AF111</f>
        <v>1.670962252</v>
      </c>
      <c r="AE111" s="16">
        <f>AAV!AG111</f>
        <v>2.1698496359999999</v>
      </c>
      <c r="AF111" s="16">
        <f>AAV!AH111</f>
        <v>1.092135587</v>
      </c>
      <c r="AG111" s="16">
        <f t="shared" si="7"/>
        <v>53</v>
      </c>
      <c r="AH111" s="16"/>
      <c r="AI111" s="16"/>
      <c r="AJ111" s="16"/>
      <c r="AK111" s="16"/>
      <c r="AL111" s="16"/>
      <c r="AM111" s="16"/>
      <c r="AN111" s="16"/>
    </row>
    <row r="112" spans="1:40" ht="13.5" customHeight="1" x14ac:dyDescent="0.2">
      <c r="A112" s="16"/>
      <c r="B112" s="16">
        <f>AAV!B112</f>
        <v>54</v>
      </c>
      <c r="C112" s="16">
        <f>AAV!E112</f>
        <v>1.585582</v>
      </c>
      <c r="D112" s="16">
        <f>AAV!F112</f>
        <v>1.436234</v>
      </c>
      <c r="E112" s="16">
        <f>AAV!G112</f>
        <v>1.8737649999999999</v>
      </c>
      <c r="F112" s="16">
        <f>AAV!H112</f>
        <v>1.0110680000000001</v>
      </c>
      <c r="G112" s="16">
        <f>AAV!I112</f>
        <v>1.1105657</v>
      </c>
      <c r="H112" s="16">
        <f>AAV!J112</f>
        <v>0.76176509469999998</v>
      </c>
      <c r="I112" s="16">
        <f>AAV!K112</f>
        <v>1.002354194</v>
      </c>
      <c r="J112" s="16">
        <f>AAV!L112</f>
        <v>1.3699995300000001</v>
      </c>
      <c r="K112" s="16">
        <f>AAV!M112</f>
        <v>1.2503442520000001</v>
      </c>
      <c r="L112" s="16">
        <f>AAV!N112</f>
        <v>1.3020327540000001</v>
      </c>
      <c r="M112" s="16">
        <f>AAV!O112</f>
        <v>1.3713201150000001</v>
      </c>
      <c r="N112" s="16">
        <f>AAV!P112</f>
        <v>1.21348506</v>
      </c>
      <c r="O112" s="16">
        <f>AAV!Q112</f>
        <v>0.88564426380000005</v>
      </c>
      <c r="P112" s="16">
        <f>AAV!R112</f>
        <v>1.7943384179999999</v>
      </c>
      <c r="Q112" s="16">
        <f>AAV!S112</f>
        <v>1.408573061</v>
      </c>
      <c r="R112" s="16">
        <f>AAV!T112</f>
        <v>1.584830221</v>
      </c>
      <c r="S112" s="16">
        <f>AAV!U112</f>
        <v>0.99194775319999995</v>
      </c>
      <c r="T112" s="16">
        <f>AAV!V112</f>
        <v>0.73690130890000005</v>
      </c>
      <c r="U112" s="16">
        <f>AAV!W112</f>
        <v>0.54479116790000004</v>
      </c>
      <c r="V112" s="16">
        <f>AAV!X112</f>
        <v>1.065240199</v>
      </c>
      <c r="W112" s="16">
        <f>AAV!Y112</f>
        <v>1.1557507149999999</v>
      </c>
      <c r="X112" s="16">
        <f>AAV!Z112</f>
        <v>0.93296903679999998</v>
      </c>
      <c r="Y112" s="16">
        <f>AAV!AA112</f>
        <v>1.252578499</v>
      </c>
      <c r="Z112" s="16">
        <f>AAV!AB112</f>
        <v>1.1755180240000001</v>
      </c>
      <c r="AA112" s="16">
        <f>AAV!AC112</f>
        <v>1.3776968599999999</v>
      </c>
      <c r="AB112" s="16">
        <f>AAV!AD112</f>
        <v>0.94697747210000005</v>
      </c>
      <c r="AC112" s="16">
        <f>AAV!AE112</f>
        <v>1.4815708919999999</v>
      </c>
      <c r="AD112" s="16">
        <f>AAV!AF112</f>
        <v>1.339596467</v>
      </c>
      <c r="AE112" s="16">
        <f>AAV!AG112</f>
        <v>0.85602317240000003</v>
      </c>
      <c r="AF112" s="16">
        <f>AAV!AH112</f>
        <v>0.8143134917</v>
      </c>
      <c r="AG112" s="16">
        <f t="shared" si="7"/>
        <v>54</v>
      </c>
      <c r="AH112" s="16"/>
      <c r="AI112" s="16" t="s">
        <v>48</v>
      </c>
      <c r="AJ112" s="16" t="s">
        <v>49</v>
      </c>
      <c r="AK112" s="16"/>
      <c r="AL112" s="16"/>
      <c r="AM112" s="16"/>
      <c r="AN112" s="16"/>
    </row>
    <row r="113" spans="1:40" ht="13.5" customHeight="1" x14ac:dyDescent="0.2">
      <c r="A113" s="16"/>
      <c r="B113" s="16">
        <f>AAV!B113</f>
        <v>55</v>
      </c>
      <c r="C113" s="16">
        <f>AAV!E113</f>
        <v>1.6098140000000001</v>
      </c>
      <c r="D113" s="16">
        <f>AAV!F113</f>
        <v>1.255306</v>
      </c>
      <c r="E113" s="16">
        <f>AAV!G113</f>
        <v>1.365281</v>
      </c>
      <c r="F113" s="16">
        <f>AAV!H113</f>
        <v>1.2585</v>
      </c>
      <c r="G113" s="16">
        <f>AAV!I113</f>
        <v>1.463821174</v>
      </c>
      <c r="H113" s="16">
        <f>AAV!J113</f>
        <v>1.3730363000000001</v>
      </c>
      <c r="I113" s="16">
        <f>AAV!K113</f>
        <v>1.0706459290000001</v>
      </c>
      <c r="J113" s="16">
        <f>AAV!L113</f>
        <v>2.0950141879999999</v>
      </c>
      <c r="K113" s="16">
        <f>AAV!M113</f>
        <v>1.5531244559999999</v>
      </c>
      <c r="L113" s="16">
        <f>AAV!N113</f>
        <v>0.98590056579999996</v>
      </c>
      <c r="M113" s="16">
        <f>AAV!O113</f>
        <v>2.005992542</v>
      </c>
      <c r="N113" s="16">
        <f>AAV!P113</f>
        <v>3.0533661200000002</v>
      </c>
      <c r="O113" s="16">
        <f>AAV!Q113</f>
        <v>0.95298258940000002</v>
      </c>
      <c r="P113" s="16">
        <f>AAV!R113</f>
        <v>1.728473052</v>
      </c>
      <c r="Q113" s="16">
        <f>AAV!S113</f>
        <v>1.1587681809999999</v>
      </c>
      <c r="R113" s="16">
        <f>AAV!T113</f>
        <v>1.3715876549999999</v>
      </c>
      <c r="S113" s="16">
        <f>AAV!U113</f>
        <v>1.1383195829999999</v>
      </c>
      <c r="T113" s="16">
        <f>AAV!V113</f>
        <v>0.6582831938</v>
      </c>
      <c r="U113" s="16">
        <f>AAV!W113</f>
        <v>0.71658465950000005</v>
      </c>
      <c r="V113" s="16">
        <f>AAV!X113</f>
        <v>1.136548331</v>
      </c>
      <c r="W113" s="16">
        <f>AAV!Y113</f>
        <v>1.043585244</v>
      </c>
      <c r="X113" s="16">
        <f>AAV!Z113</f>
        <v>1.0990671270000001</v>
      </c>
      <c r="Y113" s="16">
        <f>AAV!AA113</f>
        <v>1.2680550150000001</v>
      </c>
      <c r="Z113" s="16">
        <f>AAV!AB113</f>
        <v>1.5926495510000001</v>
      </c>
      <c r="AA113" s="16">
        <f>AAV!AC113</f>
        <v>1.225113865</v>
      </c>
      <c r="AB113" s="16">
        <f>AAV!AD113</f>
        <v>1.333027073</v>
      </c>
      <c r="AC113" s="16">
        <f>AAV!AE113</f>
        <v>1.6192538540000001</v>
      </c>
      <c r="AD113" s="16">
        <f>AAV!AF113</f>
        <v>2.6088890679999999</v>
      </c>
      <c r="AE113" s="16">
        <f>AAV!AG113</f>
        <v>1.427785834</v>
      </c>
      <c r="AF113" s="16">
        <f>AAV!AH113</f>
        <v>1.1870260770000001</v>
      </c>
      <c r="AG113" s="16">
        <f t="shared" si="7"/>
        <v>55</v>
      </c>
      <c r="AH113" s="16"/>
      <c r="AI113" s="16">
        <f>COUNTA(C1:AF1)</f>
        <v>30</v>
      </c>
      <c r="AJ113" s="16">
        <f>COUNT(A118:A228)</f>
        <v>111</v>
      </c>
      <c r="AK113" s="16"/>
      <c r="AL113" s="16">
        <f>SQRT(SUMSQ(AI118:AI228)/AJ113)</f>
        <v>19.380258368102691</v>
      </c>
      <c r="AM113" s="16" t="s">
        <v>50</v>
      </c>
      <c r="AN113" s="16"/>
    </row>
    <row r="114" spans="1:40" ht="13.5" customHeight="1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</row>
    <row r="115" spans="1:40" ht="13.5" customHeight="1" x14ac:dyDescent="0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</row>
    <row r="116" spans="1:40" ht="13.5" customHeight="1" x14ac:dyDescent="0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</row>
    <row r="117" spans="1:40" ht="13.5" customHeight="1" x14ac:dyDescent="0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</row>
    <row r="118" spans="1:40" ht="13.5" customHeight="1" x14ac:dyDescent="0.2">
      <c r="A118" s="16">
        <v>1</v>
      </c>
      <c r="B118" s="16">
        <f>B3</f>
        <v>-55</v>
      </c>
      <c r="C118" s="16">
        <f t="shared" ref="C118:AF118" si="8">RANK(C3,C$3:C$113,1)+(COUNT($B$3:$B$113)+1-RANK(C3,C$3:C$113,0)-RANK(C3,C$3:C$113,1))/2</f>
        <v>32</v>
      </c>
      <c r="D118" s="16">
        <f t="shared" si="8"/>
        <v>20</v>
      </c>
      <c r="E118" s="16">
        <f t="shared" si="8"/>
        <v>21</v>
      </c>
      <c r="F118" s="16">
        <f t="shared" si="8"/>
        <v>110</v>
      </c>
      <c r="G118" s="16">
        <f t="shared" si="8"/>
        <v>42</v>
      </c>
      <c r="H118" s="16">
        <f t="shared" si="8"/>
        <v>32</v>
      </c>
      <c r="I118" s="16">
        <f t="shared" si="8"/>
        <v>29</v>
      </c>
      <c r="J118" s="16">
        <f t="shared" si="8"/>
        <v>9</v>
      </c>
      <c r="K118" s="16">
        <f t="shared" si="8"/>
        <v>47</v>
      </c>
      <c r="L118" s="16">
        <f t="shared" si="8"/>
        <v>64</v>
      </c>
      <c r="M118" s="16">
        <f t="shared" si="8"/>
        <v>18</v>
      </c>
      <c r="N118" s="16">
        <f t="shared" si="8"/>
        <v>50</v>
      </c>
      <c r="O118" s="16">
        <f t="shared" si="8"/>
        <v>26</v>
      </c>
      <c r="P118" s="16">
        <f t="shared" si="8"/>
        <v>81</v>
      </c>
      <c r="Q118" s="16">
        <f t="shared" si="8"/>
        <v>18</v>
      </c>
      <c r="R118" s="16">
        <f t="shared" si="8"/>
        <v>87</v>
      </c>
      <c r="S118" s="16">
        <f t="shared" si="8"/>
        <v>62</v>
      </c>
      <c r="T118" s="16">
        <f t="shared" si="8"/>
        <v>44</v>
      </c>
      <c r="U118" s="16">
        <f t="shared" si="8"/>
        <v>52</v>
      </c>
      <c r="V118" s="16">
        <f t="shared" si="8"/>
        <v>52</v>
      </c>
      <c r="W118" s="16">
        <f t="shared" si="8"/>
        <v>7</v>
      </c>
      <c r="X118" s="16">
        <f t="shared" si="8"/>
        <v>105</v>
      </c>
      <c r="Y118" s="16">
        <f t="shared" si="8"/>
        <v>40</v>
      </c>
      <c r="Z118" s="16">
        <f t="shared" si="8"/>
        <v>28</v>
      </c>
      <c r="AA118" s="16">
        <f t="shared" si="8"/>
        <v>8</v>
      </c>
      <c r="AB118" s="16">
        <f t="shared" si="8"/>
        <v>40</v>
      </c>
      <c r="AC118" s="16">
        <f t="shared" si="8"/>
        <v>15</v>
      </c>
      <c r="AD118" s="16">
        <f t="shared" si="8"/>
        <v>88</v>
      </c>
      <c r="AE118" s="16">
        <f t="shared" si="8"/>
        <v>30</v>
      </c>
      <c r="AF118" s="16">
        <f t="shared" si="8"/>
        <v>70</v>
      </c>
      <c r="AG118" s="16">
        <f>AG3</f>
        <v>-55</v>
      </c>
      <c r="AH118" s="16">
        <v>1</v>
      </c>
      <c r="AI118" s="16">
        <f t="shared" ref="AI118:AI149" si="9">AVERAGE(C118:AF118)-$AJ$110</f>
        <v>-11.766666666666666</v>
      </c>
      <c r="AJ118" s="16">
        <f t="shared" ref="AJ118:AJ221" si="10">AI118/$AL$113</f>
        <v>-0.60714704846417433</v>
      </c>
      <c r="AK118" s="16"/>
      <c r="AL118" s="16"/>
      <c r="AM118" s="16"/>
      <c r="AN118" s="16"/>
    </row>
    <row r="119" spans="1:40" ht="13.5" customHeight="1" x14ac:dyDescent="0.2">
      <c r="A119" s="16">
        <v>2</v>
      </c>
      <c r="B119" s="16">
        <f>B4</f>
        <v>-54</v>
      </c>
      <c r="C119" s="16">
        <f t="shared" ref="C119:AF119" si="11">RANK(C4,C$3:C$113,1)+(COUNT($B$3:$B$113)+1-RANK(C4,C$3:C$113,0)-RANK(C4,C$3:C$113,1))/2</f>
        <v>64</v>
      </c>
      <c r="D119" s="16">
        <f t="shared" si="11"/>
        <v>68</v>
      </c>
      <c r="E119" s="16">
        <f t="shared" si="11"/>
        <v>6</v>
      </c>
      <c r="F119" s="16">
        <f t="shared" si="11"/>
        <v>111</v>
      </c>
      <c r="G119" s="16">
        <f t="shared" si="11"/>
        <v>58</v>
      </c>
      <c r="H119" s="16">
        <f t="shared" si="11"/>
        <v>28</v>
      </c>
      <c r="I119" s="16">
        <f t="shared" si="11"/>
        <v>34</v>
      </c>
      <c r="J119" s="16">
        <f t="shared" si="11"/>
        <v>79</v>
      </c>
      <c r="K119" s="16">
        <f t="shared" si="11"/>
        <v>19</v>
      </c>
      <c r="L119" s="16">
        <f t="shared" si="11"/>
        <v>71</v>
      </c>
      <c r="M119" s="16">
        <f t="shared" si="11"/>
        <v>40</v>
      </c>
      <c r="N119" s="16">
        <f t="shared" si="11"/>
        <v>24</v>
      </c>
      <c r="O119" s="16">
        <f t="shared" si="11"/>
        <v>81</v>
      </c>
      <c r="P119" s="16">
        <f t="shared" si="11"/>
        <v>30</v>
      </c>
      <c r="Q119" s="16">
        <f t="shared" si="11"/>
        <v>31</v>
      </c>
      <c r="R119" s="16">
        <f t="shared" si="11"/>
        <v>38</v>
      </c>
      <c r="S119" s="16">
        <f t="shared" si="11"/>
        <v>97</v>
      </c>
      <c r="T119" s="16">
        <f t="shared" si="11"/>
        <v>42</v>
      </c>
      <c r="U119" s="16">
        <f t="shared" si="11"/>
        <v>105</v>
      </c>
      <c r="V119" s="16">
        <f t="shared" si="11"/>
        <v>9</v>
      </c>
      <c r="W119" s="16">
        <f t="shared" si="11"/>
        <v>57</v>
      </c>
      <c r="X119" s="16">
        <f t="shared" si="11"/>
        <v>85</v>
      </c>
      <c r="Y119" s="16">
        <f t="shared" si="11"/>
        <v>87</v>
      </c>
      <c r="Z119" s="16">
        <f t="shared" si="11"/>
        <v>63</v>
      </c>
      <c r="AA119" s="16">
        <f t="shared" si="11"/>
        <v>35</v>
      </c>
      <c r="AB119" s="16">
        <f t="shared" si="11"/>
        <v>66</v>
      </c>
      <c r="AC119" s="16">
        <f t="shared" si="11"/>
        <v>14</v>
      </c>
      <c r="AD119" s="16">
        <f t="shared" si="11"/>
        <v>26</v>
      </c>
      <c r="AE119" s="16">
        <f t="shared" si="11"/>
        <v>26</v>
      </c>
      <c r="AF119" s="16">
        <f t="shared" si="11"/>
        <v>46</v>
      </c>
      <c r="AG119" s="16">
        <f>AG4</f>
        <v>-54</v>
      </c>
      <c r="AH119" s="16">
        <v>2</v>
      </c>
      <c r="AI119" s="16">
        <f t="shared" si="9"/>
        <v>-4.6666666666666643</v>
      </c>
      <c r="AJ119" s="16">
        <f t="shared" si="10"/>
        <v>-0.24079486341355347</v>
      </c>
      <c r="AK119" s="16"/>
      <c r="AL119" s="16"/>
      <c r="AM119" s="16"/>
      <c r="AN119" s="16"/>
    </row>
    <row r="120" spans="1:40" ht="13.5" customHeight="1" x14ac:dyDescent="0.2">
      <c r="A120" s="16">
        <v>3</v>
      </c>
      <c r="B120" s="16">
        <f>B5</f>
        <v>-53</v>
      </c>
      <c r="C120" s="16">
        <f t="shared" ref="C120:AF120" si="12">RANK(C5,C$3:C$113,1)+(COUNT($B$3:$B$113)+1-RANK(C5,C$3:C$113,0)-RANK(C5,C$3:C$113,1))/2</f>
        <v>28</v>
      </c>
      <c r="D120" s="16">
        <f t="shared" si="12"/>
        <v>27</v>
      </c>
      <c r="E120" s="16">
        <f t="shared" si="12"/>
        <v>110</v>
      </c>
      <c r="F120" s="16">
        <f t="shared" si="12"/>
        <v>102</v>
      </c>
      <c r="G120" s="16">
        <f t="shared" si="12"/>
        <v>35</v>
      </c>
      <c r="H120" s="16">
        <f t="shared" si="12"/>
        <v>3</v>
      </c>
      <c r="I120" s="16">
        <f t="shared" si="12"/>
        <v>13</v>
      </c>
      <c r="J120" s="16">
        <f t="shared" si="12"/>
        <v>64</v>
      </c>
      <c r="K120" s="16">
        <f t="shared" si="12"/>
        <v>109</v>
      </c>
      <c r="L120" s="16">
        <f t="shared" si="12"/>
        <v>77</v>
      </c>
      <c r="M120" s="16">
        <f t="shared" si="12"/>
        <v>10</v>
      </c>
      <c r="N120" s="16">
        <f t="shared" si="12"/>
        <v>5</v>
      </c>
      <c r="O120" s="16">
        <f t="shared" si="12"/>
        <v>43</v>
      </c>
      <c r="P120" s="16">
        <f t="shared" si="12"/>
        <v>24</v>
      </c>
      <c r="Q120" s="16">
        <f t="shared" si="12"/>
        <v>82</v>
      </c>
      <c r="R120" s="16">
        <f t="shared" si="12"/>
        <v>23</v>
      </c>
      <c r="S120" s="16">
        <f t="shared" si="12"/>
        <v>37</v>
      </c>
      <c r="T120" s="16">
        <f t="shared" si="12"/>
        <v>108</v>
      </c>
      <c r="U120" s="16">
        <f t="shared" si="12"/>
        <v>97</v>
      </c>
      <c r="V120" s="16">
        <f t="shared" si="12"/>
        <v>3</v>
      </c>
      <c r="W120" s="16">
        <f t="shared" si="12"/>
        <v>38</v>
      </c>
      <c r="X120" s="16">
        <f t="shared" si="12"/>
        <v>26</v>
      </c>
      <c r="Y120" s="16">
        <f t="shared" si="12"/>
        <v>18</v>
      </c>
      <c r="Z120" s="16">
        <f t="shared" si="12"/>
        <v>62</v>
      </c>
      <c r="AA120" s="16">
        <f t="shared" si="12"/>
        <v>5</v>
      </c>
      <c r="AB120" s="16">
        <f t="shared" si="12"/>
        <v>8</v>
      </c>
      <c r="AC120" s="16">
        <f t="shared" si="12"/>
        <v>16</v>
      </c>
      <c r="AD120" s="16">
        <f t="shared" si="12"/>
        <v>16</v>
      </c>
      <c r="AE120" s="16">
        <f t="shared" si="12"/>
        <v>27</v>
      </c>
      <c r="AF120" s="16">
        <f t="shared" si="12"/>
        <v>55</v>
      </c>
      <c r="AG120" s="16">
        <f>AG5</f>
        <v>-53</v>
      </c>
      <c r="AH120" s="16">
        <v>3</v>
      </c>
      <c r="AI120" s="16">
        <f t="shared" si="9"/>
        <v>-13.633333333333333</v>
      </c>
      <c r="AJ120" s="16">
        <f t="shared" si="10"/>
        <v>-0.70346499382959582</v>
      </c>
      <c r="AK120" s="16"/>
      <c r="AL120" s="16"/>
      <c r="AM120" s="16"/>
      <c r="AN120" s="16"/>
    </row>
    <row r="121" spans="1:40" ht="13.5" customHeight="1" x14ac:dyDescent="0.2">
      <c r="A121" s="16">
        <v>4</v>
      </c>
      <c r="B121" s="16">
        <f t="shared" ref="B121:B184" si="13">B6</f>
        <v>-52</v>
      </c>
      <c r="C121" s="16">
        <f t="shared" ref="C121:AF121" si="14">RANK(C6,C$3:C$113,1)+(COUNT($B$3:$B$113)+1-RANK(C6,C$3:C$113,0)-RANK(C6,C$3:C$113,1))/2</f>
        <v>61</v>
      </c>
      <c r="D121" s="16">
        <f t="shared" si="14"/>
        <v>24</v>
      </c>
      <c r="E121" s="16">
        <f t="shared" si="14"/>
        <v>90</v>
      </c>
      <c r="F121" s="16">
        <f t="shared" si="14"/>
        <v>86</v>
      </c>
      <c r="G121" s="16">
        <f t="shared" si="14"/>
        <v>29</v>
      </c>
      <c r="H121" s="16">
        <f t="shared" si="14"/>
        <v>8</v>
      </c>
      <c r="I121" s="16">
        <f t="shared" si="14"/>
        <v>56</v>
      </c>
      <c r="J121" s="16">
        <f t="shared" si="14"/>
        <v>51</v>
      </c>
      <c r="K121" s="16">
        <f t="shared" si="14"/>
        <v>81</v>
      </c>
      <c r="L121" s="16">
        <f t="shared" si="14"/>
        <v>36</v>
      </c>
      <c r="M121" s="16">
        <f t="shared" si="14"/>
        <v>19</v>
      </c>
      <c r="N121" s="16">
        <f t="shared" si="14"/>
        <v>80</v>
      </c>
      <c r="O121" s="16">
        <f t="shared" si="14"/>
        <v>24</v>
      </c>
      <c r="P121" s="16">
        <f t="shared" si="14"/>
        <v>25</v>
      </c>
      <c r="Q121" s="16">
        <f t="shared" si="14"/>
        <v>36</v>
      </c>
      <c r="R121" s="16">
        <f t="shared" si="14"/>
        <v>94</v>
      </c>
      <c r="S121" s="16">
        <f t="shared" si="14"/>
        <v>40</v>
      </c>
      <c r="T121" s="16">
        <f t="shared" si="14"/>
        <v>111</v>
      </c>
      <c r="U121" s="16">
        <f t="shared" si="14"/>
        <v>45</v>
      </c>
      <c r="V121" s="16">
        <f t="shared" si="14"/>
        <v>15</v>
      </c>
      <c r="W121" s="16">
        <f t="shared" si="14"/>
        <v>35</v>
      </c>
      <c r="X121" s="16">
        <f t="shared" si="14"/>
        <v>71</v>
      </c>
      <c r="Y121" s="16">
        <f t="shared" si="14"/>
        <v>21</v>
      </c>
      <c r="Z121" s="16">
        <f t="shared" si="14"/>
        <v>38</v>
      </c>
      <c r="AA121" s="16">
        <f t="shared" si="14"/>
        <v>51</v>
      </c>
      <c r="AB121" s="16">
        <f t="shared" si="14"/>
        <v>77</v>
      </c>
      <c r="AC121" s="16">
        <f t="shared" si="14"/>
        <v>56</v>
      </c>
      <c r="AD121" s="16">
        <f t="shared" si="14"/>
        <v>44</v>
      </c>
      <c r="AE121" s="16">
        <f t="shared" si="14"/>
        <v>66</v>
      </c>
      <c r="AF121" s="16">
        <f t="shared" si="14"/>
        <v>40</v>
      </c>
      <c r="AG121" s="16">
        <f t="shared" ref="AG121:AG184" si="15">AG6</f>
        <v>-52</v>
      </c>
      <c r="AH121" s="16">
        <v>4</v>
      </c>
      <c r="AI121" s="16">
        <f t="shared" si="9"/>
        <v>-5.6666666666666643</v>
      </c>
      <c r="AJ121" s="16">
        <f t="shared" si="10"/>
        <v>-0.29239376271645784</v>
      </c>
      <c r="AK121" s="16"/>
      <c r="AL121" s="16"/>
      <c r="AM121" s="16"/>
      <c r="AN121" s="16"/>
    </row>
    <row r="122" spans="1:40" ht="13.5" customHeight="1" x14ac:dyDescent="0.2">
      <c r="A122" s="16">
        <v>5</v>
      </c>
      <c r="B122" s="16">
        <f t="shared" si="13"/>
        <v>-51</v>
      </c>
      <c r="C122" s="16">
        <f t="shared" ref="C122:AF122" si="16">RANK(C7,C$3:C$113,1)+(COUNT($B$3:$B$113)+1-RANK(C7,C$3:C$113,0)-RANK(C7,C$3:C$113,1))/2</f>
        <v>54</v>
      </c>
      <c r="D122" s="16">
        <f t="shared" si="16"/>
        <v>64</v>
      </c>
      <c r="E122" s="16">
        <f t="shared" si="16"/>
        <v>102</v>
      </c>
      <c r="F122" s="16">
        <f t="shared" si="16"/>
        <v>82</v>
      </c>
      <c r="G122" s="16">
        <f t="shared" si="16"/>
        <v>63</v>
      </c>
      <c r="H122" s="16">
        <f t="shared" si="16"/>
        <v>7</v>
      </c>
      <c r="I122" s="16">
        <f t="shared" si="16"/>
        <v>62</v>
      </c>
      <c r="J122" s="16">
        <f t="shared" si="16"/>
        <v>44</v>
      </c>
      <c r="K122" s="16">
        <f t="shared" si="16"/>
        <v>95</v>
      </c>
      <c r="L122" s="16">
        <f t="shared" si="16"/>
        <v>18</v>
      </c>
      <c r="M122" s="16">
        <f t="shared" si="16"/>
        <v>21</v>
      </c>
      <c r="N122" s="16">
        <f t="shared" si="16"/>
        <v>30</v>
      </c>
      <c r="O122" s="16">
        <f t="shared" si="16"/>
        <v>102</v>
      </c>
      <c r="P122" s="16">
        <f t="shared" si="16"/>
        <v>71</v>
      </c>
      <c r="Q122" s="16">
        <f t="shared" si="16"/>
        <v>15</v>
      </c>
      <c r="R122" s="16">
        <f t="shared" si="16"/>
        <v>107</v>
      </c>
      <c r="S122" s="16">
        <f t="shared" si="16"/>
        <v>39</v>
      </c>
      <c r="T122" s="16">
        <f t="shared" si="16"/>
        <v>106</v>
      </c>
      <c r="U122" s="16">
        <f t="shared" si="16"/>
        <v>93</v>
      </c>
      <c r="V122" s="16">
        <f t="shared" si="16"/>
        <v>22</v>
      </c>
      <c r="W122" s="16">
        <f t="shared" si="16"/>
        <v>83</v>
      </c>
      <c r="X122" s="16">
        <f t="shared" si="16"/>
        <v>50</v>
      </c>
      <c r="Y122" s="16">
        <f t="shared" si="16"/>
        <v>54</v>
      </c>
      <c r="Z122" s="16">
        <f t="shared" si="16"/>
        <v>75</v>
      </c>
      <c r="AA122" s="16">
        <f t="shared" si="16"/>
        <v>97</v>
      </c>
      <c r="AB122" s="16">
        <f t="shared" si="16"/>
        <v>21</v>
      </c>
      <c r="AC122" s="16">
        <f t="shared" si="16"/>
        <v>17</v>
      </c>
      <c r="AD122" s="16">
        <f t="shared" si="16"/>
        <v>68</v>
      </c>
      <c r="AE122" s="16">
        <f t="shared" si="16"/>
        <v>41</v>
      </c>
      <c r="AF122" s="16">
        <f t="shared" si="16"/>
        <v>111</v>
      </c>
      <c r="AG122" s="16">
        <f t="shared" si="15"/>
        <v>-51</v>
      </c>
      <c r="AH122" s="16">
        <v>5</v>
      </c>
      <c r="AI122" s="16">
        <f t="shared" si="9"/>
        <v>4.4666666666666686</v>
      </c>
      <c r="AJ122" s="16">
        <f t="shared" si="10"/>
        <v>0.23047508355297283</v>
      </c>
      <c r="AK122" s="16"/>
      <c r="AL122" s="16"/>
      <c r="AM122" s="16"/>
      <c r="AN122" s="16"/>
    </row>
    <row r="123" spans="1:40" ht="13.5" customHeight="1" x14ac:dyDescent="0.2">
      <c r="A123" s="16">
        <v>6</v>
      </c>
      <c r="B123" s="16">
        <f t="shared" si="13"/>
        <v>-50</v>
      </c>
      <c r="C123" s="16">
        <f t="shared" ref="C123:AF123" si="17">RANK(C8,C$3:C$113,1)+(COUNT($B$3:$B$113)+1-RANK(C8,C$3:C$113,0)-RANK(C8,C$3:C$113,1))/2</f>
        <v>84</v>
      </c>
      <c r="D123" s="16">
        <f t="shared" si="17"/>
        <v>74</v>
      </c>
      <c r="E123" s="16">
        <f t="shared" si="17"/>
        <v>111</v>
      </c>
      <c r="F123" s="16">
        <f t="shared" si="17"/>
        <v>97</v>
      </c>
      <c r="G123" s="16">
        <f t="shared" si="17"/>
        <v>77</v>
      </c>
      <c r="H123" s="16">
        <f t="shared" si="17"/>
        <v>6</v>
      </c>
      <c r="I123" s="16">
        <f t="shared" si="17"/>
        <v>25</v>
      </c>
      <c r="J123" s="16">
        <f t="shared" si="17"/>
        <v>47</v>
      </c>
      <c r="K123" s="16">
        <f t="shared" si="17"/>
        <v>111</v>
      </c>
      <c r="L123" s="16">
        <f t="shared" si="17"/>
        <v>67</v>
      </c>
      <c r="M123" s="16">
        <f t="shared" si="17"/>
        <v>12</v>
      </c>
      <c r="N123" s="16">
        <f t="shared" si="17"/>
        <v>25</v>
      </c>
      <c r="O123" s="16">
        <f t="shared" si="17"/>
        <v>47</v>
      </c>
      <c r="P123" s="16">
        <f t="shared" si="17"/>
        <v>69</v>
      </c>
      <c r="Q123" s="16">
        <f t="shared" si="17"/>
        <v>14</v>
      </c>
      <c r="R123" s="16">
        <f t="shared" si="17"/>
        <v>43</v>
      </c>
      <c r="S123" s="16">
        <f t="shared" si="17"/>
        <v>16</v>
      </c>
      <c r="T123" s="16">
        <f t="shared" si="17"/>
        <v>109</v>
      </c>
      <c r="U123" s="16">
        <f t="shared" si="17"/>
        <v>77</v>
      </c>
      <c r="V123" s="16">
        <f t="shared" si="17"/>
        <v>71</v>
      </c>
      <c r="W123" s="16">
        <f t="shared" si="17"/>
        <v>84</v>
      </c>
      <c r="X123" s="16">
        <f t="shared" si="17"/>
        <v>40</v>
      </c>
      <c r="Y123" s="16">
        <f t="shared" si="17"/>
        <v>7</v>
      </c>
      <c r="Z123" s="16">
        <f t="shared" si="17"/>
        <v>89</v>
      </c>
      <c r="AA123" s="16">
        <f t="shared" si="17"/>
        <v>81</v>
      </c>
      <c r="AB123" s="16">
        <f t="shared" si="17"/>
        <v>60</v>
      </c>
      <c r="AC123" s="16">
        <f t="shared" si="17"/>
        <v>21</v>
      </c>
      <c r="AD123" s="16">
        <f t="shared" si="17"/>
        <v>52</v>
      </c>
      <c r="AE123" s="16">
        <f t="shared" si="17"/>
        <v>40</v>
      </c>
      <c r="AF123" s="16">
        <f t="shared" si="17"/>
        <v>109</v>
      </c>
      <c r="AG123" s="16">
        <f t="shared" si="15"/>
        <v>-50</v>
      </c>
      <c r="AH123" s="16">
        <v>6</v>
      </c>
      <c r="AI123" s="16">
        <f t="shared" si="9"/>
        <v>2.8333333333333357</v>
      </c>
      <c r="AJ123" s="16">
        <f t="shared" si="10"/>
        <v>0.14619688135822909</v>
      </c>
      <c r="AK123" s="16"/>
      <c r="AL123" s="16"/>
      <c r="AM123" s="16"/>
      <c r="AN123" s="16"/>
    </row>
    <row r="124" spans="1:40" ht="13.5" customHeight="1" x14ac:dyDescent="0.2">
      <c r="A124" s="16">
        <v>7</v>
      </c>
      <c r="B124" s="16">
        <f t="shared" si="13"/>
        <v>-49</v>
      </c>
      <c r="C124" s="16">
        <f t="shared" ref="C124:AF124" si="18">RANK(C9,C$3:C$113,1)+(COUNT($B$3:$B$113)+1-RANK(C9,C$3:C$113,0)-RANK(C9,C$3:C$113,1))/2</f>
        <v>76</v>
      </c>
      <c r="D124" s="16">
        <f t="shared" si="18"/>
        <v>80</v>
      </c>
      <c r="E124" s="16">
        <f t="shared" si="18"/>
        <v>103</v>
      </c>
      <c r="F124" s="16">
        <f t="shared" si="18"/>
        <v>103</v>
      </c>
      <c r="G124" s="16">
        <f t="shared" si="18"/>
        <v>55</v>
      </c>
      <c r="H124" s="16">
        <f t="shared" si="18"/>
        <v>40</v>
      </c>
      <c r="I124" s="16">
        <f t="shared" si="18"/>
        <v>54</v>
      </c>
      <c r="J124" s="16">
        <f t="shared" si="18"/>
        <v>50</v>
      </c>
      <c r="K124" s="16">
        <f t="shared" si="18"/>
        <v>100</v>
      </c>
      <c r="L124" s="16">
        <f t="shared" si="18"/>
        <v>88</v>
      </c>
      <c r="M124" s="16">
        <f t="shared" si="18"/>
        <v>57</v>
      </c>
      <c r="N124" s="16">
        <f t="shared" si="18"/>
        <v>43</v>
      </c>
      <c r="O124" s="16">
        <f t="shared" si="18"/>
        <v>53</v>
      </c>
      <c r="P124" s="16">
        <f t="shared" si="18"/>
        <v>52</v>
      </c>
      <c r="Q124" s="16">
        <f t="shared" si="18"/>
        <v>38</v>
      </c>
      <c r="R124" s="16">
        <f t="shared" si="18"/>
        <v>54</v>
      </c>
      <c r="S124" s="16">
        <f t="shared" si="18"/>
        <v>12</v>
      </c>
      <c r="T124" s="16">
        <f t="shared" si="18"/>
        <v>101</v>
      </c>
      <c r="U124" s="16">
        <f t="shared" si="18"/>
        <v>47</v>
      </c>
      <c r="V124" s="16">
        <f t="shared" si="18"/>
        <v>84</v>
      </c>
      <c r="W124" s="16">
        <f t="shared" si="18"/>
        <v>54</v>
      </c>
      <c r="X124" s="16">
        <f t="shared" si="18"/>
        <v>75</v>
      </c>
      <c r="Y124" s="16">
        <f t="shared" si="18"/>
        <v>35</v>
      </c>
      <c r="Z124" s="16">
        <f t="shared" si="18"/>
        <v>100</v>
      </c>
      <c r="AA124" s="16">
        <f t="shared" si="18"/>
        <v>87</v>
      </c>
      <c r="AB124" s="16">
        <f t="shared" si="18"/>
        <v>102</v>
      </c>
      <c r="AC124" s="16">
        <f t="shared" si="18"/>
        <v>53</v>
      </c>
      <c r="AD124" s="16">
        <f t="shared" si="18"/>
        <v>78</v>
      </c>
      <c r="AE124" s="16">
        <f t="shared" si="18"/>
        <v>70</v>
      </c>
      <c r="AF124" s="16">
        <f t="shared" si="18"/>
        <v>103</v>
      </c>
      <c r="AG124" s="16">
        <f t="shared" si="15"/>
        <v>-49</v>
      </c>
      <c r="AH124" s="16">
        <v>7</v>
      </c>
      <c r="AI124" s="16">
        <f t="shared" si="9"/>
        <v>12.233333333333334</v>
      </c>
      <c r="AJ124" s="16">
        <f t="shared" si="10"/>
        <v>0.63122653480552982</v>
      </c>
      <c r="AK124" s="16"/>
      <c r="AL124" s="16"/>
      <c r="AM124" s="16"/>
      <c r="AN124" s="16"/>
    </row>
    <row r="125" spans="1:40" ht="13.5" customHeight="1" x14ac:dyDescent="0.2">
      <c r="A125" s="16">
        <v>8</v>
      </c>
      <c r="B125" s="16">
        <f t="shared" si="13"/>
        <v>-48</v>
      </c>
      <c r="C125" s="16">
        <f t="shared" ref="C125:AF125" si="19">RANK(C10,C$3:C$113,1)+(COUNT($B$3:$B$113)+1-RANK(C10,C$3:C$113,0)-RANK(C10,C$3:C$113,1))/2</f>
        <v>79</v>
      </c>
      <c r="D125" s="16">
        <f t="shared" si="19"/>
        <v>33</v>
      </c>
      <c r="E125" s="16">
        <f t="shared" si="19"/>
        <v>78</v>
      </c>
      <c r="F125" s="16">
        <f t="shared" si="19"/>
        <v>78</v>
      </c>
      <c r="G125" s="16">
        <f t="shared" si="19"/>
        <v>50</v>
      </c>
      <c r="H125" s="16">
        <f t="shared" si="19"/>
        <v>31</v>
      </c>
      <c r="I125" s="16">
        <f t="shared" si="19"/>
        <v>71</v>
      </c>
      <c r="J125" s="16">
        <f t="shared" si="19"/>
        <v>92</v>
      </c>
      <c r="K125" s="16">
        <f t="shared" si="19"/>
        <v>90</v>
      </c>
      <c r="L125" s="16">
        <f t="shared" si="19"/>
        <v>45</v>
      </c>
      <c r="M125" s="16">
        <f t="shared" si="19"/>
        <v>13</v>
      </c>
      <c r="N125" s="16">
        <f t="shared" si="19"/>
        <v>41</v>
      </c>
      <c r="O125" s="16">
        <f t="shared" si="19"/>
        <v>17</v>
      </c>
      <c r="P125" s="16">
        <f t="shared" si="19"/>
        <v>55</v>
      </c>
      <c r="Q125" s="16">
        <f t="shared" si="19"/>
        <v>17</v>
      </c>
      <c r="R125" s="16">
        <f t="shared" si="19"/>
        <v>41</v>
      </c>
      <c r="S125" s="16">
        <f t="shared" si="19"/>
        <v>48</v>
      </c>
      <c r="T125" s="16">
        <f t="shared" si="19"/>
        <v>96</v>
      </c>
      <c r="U125" s="16">
        <f t="shared" si="19"/>
        <v>63</v>
      </c>
      <c r="V125" s="16">
        <f t="shared" si="19"/>
        <v>35</v>
      </c>
      <c r="W125" s="16">
        <f t="shared" si="19"/>
        <v>27</v>
      </c>
      <c r="X125" s="16">
        <f t="shared" si="19"/>
        <v>45</v>
      </c>
      <c r="Y125" s="16">
        <f t="shared" si="19"/>
        <v>38</v>
      </c>
      <c r="Z125" s="16">
        <f t="shared" si="19"/>
        <v>14</v>
      </c>
      <c r="AA125" s="16">
        <f t="shared" si="19"/>
        <v>47</v>
      </c>
      <c r="AB125" s="16">
        <f t="shared" si="19"/>
        <v>39</v>
      </c>
      <c r="AC125" s="16">
        <f t="shared" si="19"/>
        <v>38</v>
      </c>
      <c r="AD125" s="16">
        <f t="shared" si="19"/>
        <v>12</v>
      </c>
      <c r="AE125" s="16">
        <f t="shared" si="19"/>
        <v>96</v>
      </c>
      <c r="AF125" s="16">
        <f t="shared" si="19"/>
        <v>110</v>
      </c>
      <c r="AG125" s="16">
        <f t="shared" si="15"/>
        <v>-48</v>
      </c>
      <c r="AH125" s="16">
        <v>8</v>
      </c>
      <c r="AI125" s="16">
        <f t="shared" si="9"/>
        <v>-4.7000000000000028</v>
      </c>
      <c r="AJ125" s="16">
        <f t="shared" si="10"/>
        <v>-0.24251482672365055</v>
      </c>
      <c r="AK125" s="16"/>
      <c r="AL125" s="16"/>
      <c r="AM125" s="16"/>
      <c r="AN125" s="16"/>
    </row>
    <row r="126" spans="1:40" ht="13.5" customHeight="1" x14ac:dyDescent="0.2">
      <c r="A126" s="16">
        <v>9</v>
      </c>
      <c r="B126" s="16">
        <f t="shared" si="13"/>
        <v>-47</v>
      </c>
      <c r="C126" s="16">
        <f t="shared" ref="C126:AF126" si="20">RANK(C11,C$3:C$113,1)+(COUNT($B$3:$B$113)+1-RANK(C11,C$3:C$113,0)-RANK(C11,C$3:C$113,1))/2</f>
        <v>101</v>
      </c>
      <c r="D126" s="16">
        <f t="shared" si="20"/>
        <v>48</v>
      </c>
      <c r="E126" s="16">
        <f t="shared" si="20"/>
        <v>79</v>
      </c>
      <c r="F126" s="16">
        <f t="shared" si="20"/>
        <v>101</v>
      </c>
      <c r="G126" s="16">
        <f t="shared" si="20"/>
        <v>94</v>
      </c>
      <c r="H126" s="16">
        <f t="shared" si="20"/>
        <v>65</v>
      </c>
      <c r="I126" s="16">
        <f t="shared" si="20"/>
        <v>96</v>
      </c>
      <c r="J126" s="16">
        <f t="shared" si="20"/>
        <v>107</v>
      </c>
      <c r="K126" s="16">
        <f t="shared" si="20"/>
        <v>93</v>
      </c>
      <c r="L126" s="16">
        <f t="shared" si="20"/>
        <v>100</v>
      </c>
      <c r="M126" s="16">
        <f t="shared" si="20"/>
        <v>87</v>
      </c>
      <c r="N126" s="16">
        <f t="shared" si="20"/>
        <v>55</v>
      </c>
      <c r="O126" s="16">
        <f t="shared" si="20"/>
        <v>56</v>
      </c>
      <c r="P126" s="16">
        <f t="shared" si="20"/>
        <v>98</v>
      </c>
      <c r="Q126" s="16">
        <f t="shared" si="20"/>
        <v>98</v>
      </c>
      <c r="R126" s="16">
        <f t="shared" si="20"/>
        <v>82</v>
      </c>
      <c r="S126" s="16">
        <f t="shared" si="20"/>
        <v>80</v>
      </c>
      <c r="T126" s="16">
        <f t="shared" si="20"/>
        <v>95</v>
      </c>
      <c r="U126" s="16">
        <f t="shared" si="20"/>
        <v>50</v>
      </c>
      <c r="V126" s="16">
        <f t="shared" si="20"/>
        <v>102</v>
      </c>
      <c r="W126" s="16">
        <f t="shared" si="20"/>
        <v>76</v>
      </c>
      <c r="X126" s="16">
        <f t="shared" si="20"/>
        <v>53</v>
      </c>
      <c r="Y126" s="16">
        <f t="shared" si="20"/>
        <v>98</v>
      </c>
      <c r="Z126" s="16">
        <f t="shared" si="20"/>
        <v>70</v>
      </c>
      <c r="AA126" s="16">
        <f t="shared" si="20"/>
        <v>45</v>
      </c>
      <c r="AB126" s="16">
        <f t="shared" si="20"/>
        <v>57</v>
      </c>
      <c r="AC126" s="16">
        <f t="shared" si="20"/>
        <v>95</v>
      </c>
      <c r="AD126" s="16">
        <f t="shared" si="20"/>
        <v>86</v>
      </c>
      <c r="AE126" s="16">
        <f t="shared" si="20"/>
        <v>63</v>
      </c>
      <c r="AF126" s="16">
        <f t="shared" si="20"/>
        <v>107</v>
      </c>
      <c r="AG126" s="16">
        <f t="shared" si="15"/>
        <v>-47</v>
      </c>
      <c r="AH126" s="16">
        <v>9</v>
      </c>
      <c r="AI126" s="16">
        <f t="shared" si="9"/>
        <v>25.233333333333334</v>
      </c>
      <c r="AJ126" s="16">
        <f t="shared" si="10"/>
        <v>1.3020122257432862</v>
      </c>
      <c r="AK126" s="16"/>
      <c r="AL126" s="16"/>
      <c r="AM126" s="16"/>
      <c r="AN126" s="16"/>
    </row>
    <row r="127" spans="1:40" ht="13.5" customHeight="1" x14ac:dyDescent="0.2">
      <c r="A127" s="16">
        <v>10</v>
      </c>
      <c r="B127" s="16">
        <f t="shared" si="13"/>
        <v>-46</v>
      </c>
      <c r="C127" s="16">
        <f t="shared" ref="C127:AF127" si="21">RANK(C12,C$3:C$113,1)+(COUNT($B$3:$B$113)+1-RANK(C12,C$3:C$113,0)-RANK(C12,C$3:C$113,1))/2</f>
        <v>93</v>
      </c>
      <c r="D127" s="16">
        <f t="shared" si="21"/>
        <v>102</v>
      </c>
      <c r="E127" s="16">
        <f t="shared" si="21"/>
        <v>91</v>
      </c>
      <c r="F127" s="16">
        <f t="shared" si="21"/>
        <v>106</v>
      </c>
      <c r="G127" s="16">
        <f t="shared" si="21"/>
        <v>91</v>
      </c>
      <c r="H127" s="16">
        <f t="shared" si="21"/>
        <v>104</v>
      </c>
      <c r="I127" s="16">
        <f t="shared" si="21"/>
        <v>107</v>
      </c>
      <c r="J127" s="16">
        <f t="shared" si="21"/>
        <v>105</v>
      </c>
      <c r="K127" s="16">
        <f t="shared" si="21"/>
        <v>83</v>
      </c>
      <c r="L127" s="16">
        <f t="shared" si="21"/>
        <v>91</v>
      </c>
      <c r="M127" s="16">
        <f t="shared" si="21"/>
        <v>78</v>
      </c>
      <c r="N127" s="16">
        <f t="shared" si="21"/>
        <v>91</v>
      </c>
      <c r="O127" s="16">
        <f t="shared" si="21"/>
        <v>103</v>
      </c>
      <c r="P127" s="16">
        <f t="shared" si="21"/>
        <v>65</v>
      </c>
      <c r="Q127" s="16">
        <f t="shared" si="21"/>
        <v>105</v>
      </c>
      <c r="R127" s="16">
        <f t="shared" si="21"/>
        <v>108</v>
      </c>
      <c r="S127" s="16">
        <f t="shared" si="21"/>
        <v>86</v>
      </c>
      <c r="T127" s="16">
        <f t="shared" si="21"/>
        <v>97</v>
      </c>
      <c r="U127" s="16">
        <f t="shared" si="21"/>
        <v>89</v>
      </c>
      <c r="V127" s="16">
        <f t="shared" si="21"/>
        <v>96</v>
      </c>
      <c r="W127" s="16">
        <f t="shared" si="21"/>
        <v>74</v>
      </c>
      <c r="X127" s="16">
        <f t="shared" si="21"/>
        <v>104</v>
      </c>
      <c r="Y127" s="16">
        <f t="shared" si="21"/>
        <v>84</v>
      </c>
      <c r="Z127" s="16">
        <f t="shared" si="21"/>
        <v>54</v>
      </c>
      <c r="AA127" s="16">
        <f t="shared" si="21"/>
        <v>90</v>
      </c>
      <c r="AB127" s="16">
        <f t="shared" si="21"/>
        <v>95</v>
      </c>
      <c r="AC127" s="16">
        <f t="shared" si="21"/>
        <v>104</v>
      </c>
      <c r="AD127" s="16">
        <f t="shared" si="21"/>
        <v>96</v>
      </c>
      <c r="AE127" s="16">
        <f t="shared" si="21"/>
        <v>78</v>
      </c>
      <c r="AF127" s="16">
        <f t="shared" si="21"/>
        <v>106</v>
      </c>
      <c r="AG127" s="16">
        <f t="shared" si="15"/>
        <v>-46</v>
      </c>
      <c r="AH127" s="16">
        <v>10</v>
      </c>
      <c r="AI127" s="16">
        <f t="shared" si="9"/>
        <v>36.533333333333331</v>
      </c>
      <c r="AJ127" s="16">
        <f t="shared" si="10"/>
        <v>1.8850797878661052</v>
      </c>
      <c r="AK127" s="16"/>
      <c r="AL127" s="16"/>
      <c r="AM127" s="16"/>
      <c r="AN127" s="16"/>
    </row>
    <row r="128" spans="1:40" ht="13.5" customHeight="1" x14ac:dyDescent="0.2">
      <c r="A128" s="16">
        <v>11</v>
      </c>
      <c r="B128" s="16">
        <f t="shared" si="13"/>
        <v>-45</v>
      </c>
      <c r="C128" s="16">
        <f t="shared" ref="C128:AF128" si="22">RANK(C13,C$3:C$113,1)+(COUNT($B$3:$B$113)+1-RANK(C13,C$3:C$113,0)-RANK(C13,C$3:C$113,1))/2</f>
        <v>89</v>
      </c>
      <c r="D128" s="16">
        <f t="shared" si="22"/>
        <v>88</v>
      </c>
      <c r="E128" s="16">
        <f t="shared" si="22"/>
        <v>83</v>
      </c>
      <c r="F128" s="16">
        <f t="shared" si="22"/>
        <v>109</v>
      </c>
      <c r="G128" s="16">
        <f t="shared" si="22"/>
        <v>102</v>
      </c>
      <c r="H128" s="16">
        <f t="shared" si="22"/>
        <v>58</v>
      </c>
      <c r="I128" s="16">
        <f t="shared" si="22"/>
        <v>104</v>
      </c>
      <c r="J128" s="16">
        <f t="shared" si="22"/>
        <v>91</v>
      </c>
      <c r="K128" s="16">
        <f t="shared" si="22"/>
        <v>77</v>
      </c>
      <c r="L128" s="16">
        <f t="shared" si="22"/>
        <v>84</v>
      </c>
      <c r="M128" s="16">
        <f t="shared" si="22"/>
        <v>82</v>
      </c>
      <c r="N128" s="16">
        <f t="shared" si="22"/>
        <v>61</v>
      </c>
      <c r="O128" s="16">
        <f t="shared" si="22"/>
        <v>106</v>
      </c>
      <c r="P128" s="16">
        <f t="shared" si="22"/>
        <v>90</v>
      </c>
      <c r="Q128" s="16">
        <f t="shared" si="22"/>
        <v>67</v>
      </c>
      <c r="R128" s="16">
        <f t="shared" si="22"/>
        <v>109</v>
      </c>
      <c r="S128" s="16">
        <f t="shared" si="22"/>
        <v>56</v>
      </c>
      <c r="T128" s="16">
        <f t="shared" si="22"/>
        <v>98</v>
      </c>
      <c r="U128" s="16">
        <f t="shared" si="22"/>
        <v>62</v>
      </c>
      <c r="V128" s="16">
        <f t="shared" si="22"/>
        <v>94</v>
      </c>
      <c r="W128" s="16">
        <f t="shared" si="22"/>
        <v>82</v>
      </c>
      <c r="X128" s="16">
        <f t="shared" si="22"/>
        <v>101</v>
      </c>
      <c r="Y128" s="16">
        <f t="shared" si="22"/>
        <v>88</v>
      </c>
      <c r="Z128" s="16">
        <f t="shared" si="22"/>
        <v>73</v>
      </c>
      <c r="AA128" s="16">
        <f t="shared" si="22"/>
        <v>83</v>
      </c>
      <c r="AB128" s="16">
        <f t="shared" si="22"/>
        <v>63</v>
      </c>
      <c r="AC128" s="16">
        <f t="shared" si="22"/>
        <v>99</v>
      </c>
      <c r="AD128" s="16">
        <f t="shared" si="22"/>
        <v>103</v>
      </c>
      <c r="AE128" s="16">
        <f t="shared" si="22"/>
        <v>53</v>
      </c>
      <c r="AF128" s="16">
        <f t="shared" si="22"/>
        <v>94</v>
      </c>
      <c r="AG128" s="16">
        <f t="shared" si="15"/>
        <v>-45</v>
      </c>
      <c r="AH128" s="16">
        <v>11</v>
      </c>
      <c r="AI128" s="16">
        <f t="shared" si="9"/>
        <v>28.966666666666669</v>
      </c>
      <c r="AJ128" s="16">
        <f t="shared" si="10"/>
        <v>1.4946481164741292</v>
      </c>
      <c r="AK128" s="16"/>
      <c r="AL128" s="16"/>
      <c r="AM128" s="16"/>
      <c r="AN128" s="16"/>
    </row>
    <row r="129" spans="1:40" ht="13.5" customHeight="1" x14ac:dyDescent="0.2">
      <c r="A129" s="16">
        <v>12</v>
      </c>
      <c r="B129" s="16">
        <f t="shared" si="13"/>
        <v>-44</v>
      </c>
      <c r="C129" s="16">
        <f t="shared" ref="C129:AF129" si="23">RANK(C14,C$3:C$113,1)+(COUNT($B$3:$B$113)+1-RANK(C14,C$3:C$113,0)-RANK(C14,C$3:C$113,1))/2</f>
        <v>75</v>
      </c>
      <c r="D129" s="16">
        <f t="shared" si="23"/>
        <v>75</v>
      </c>
      <c r="E129" s="16">
        <f t="shared" si="23"/>
        <v>95</v>
      </c>
      <c r="F129" s="16">
        <f t="shared" si="23"/>
        <v>104</v>
      </c>
      <c r="G129" s="16">
        <f t="shared" si="23"/>
        <v>97</v>
      </c>
      <c r="H129" s="16">
        <f t="shared" si="23"/>
        <v>98</v>
      </c>
      <c r="I129" s="16">
        <f t="shared" si="23"/>
        <v>91</v>
      </c>
      <c r="J129" s="16">
        <f t="shared" si="23"/>
        <v>67</v>
      </c>
      <c r="K129" s="16">
        <f t="shared" si="23"/>
        <v>59</v>
      </c>
      <c r="L129" s="16">
        <f t="shared" si="23"/>
        <v>79</v>
      </c>
      <c r="M129" s="16">
        <f t="shared" si="23"/>
        <v>63</v>
      </c>
      <c r="N129" s="16">
        <f t="shared" si="23"/>
        <v>92</v>
      </c>
      <c r="O129" s="16">
        <f t="shared" si="23"/>
        <v>101</v>
      </c>
      <c r="P129" s="16">
        <f t="shared" si="23"/>
        <v>99</v>
      </c>
      <c r="Q129" s="16">
        <f t="shared" si="23"/>
        <v>59</v>
      </c>
      <c r="R129" s="16">
        <f t="shared" si="23"/>
        <v>105</v>
      </c>
      <c r="S129" s="16">
        <f t="shared" si="23"/>
        <v>59</v>
      </c>
      <c r="T129" s="16">
        <f t="shared" si="23"/>
        <v>99</v>
      </c>
      <c r="U129" s="16">
        <f t="shared" si="23"/>
        <v>84</v>
      </c>
      <c r="V129" s="16">
        <f t="shared" si="23"/>
        <v>81</v>
      </c>
      <c r="W129" s="16">
        <f t="shared" si="23"/>
        <v>99</v>
      </c>
      <c r="X129" s="16">
        <f t="shared" si="23"/>
        <v>100</v>
      </c>
      <c r="Y129" s="16">
        <f t="shared" si="23"/>
        <v>75</v>
      </c>
      <c r="Z129" s="16">
        <f t="shared" si="23"/>
        <v>87</v>
      </c>
      <c r="AA129" s="16">
        <f t="shared" si="23"/>
        <v>102</v>
      </c>
      <c r="AB129" s="16">
        <f t="shared" si="23"/>
        <v>47</v>
      </c>
      <c r="AC129" s="16">
        <f t="shared" si="23"/>
        <v>82</v>
      </c>
      <c r="AD129" s="16">
        <f t="shared" si="23"/>
        <v>106</v>
      </c>
      <c r="AE129" s="16">
        <f t="shared" si="23"/>
        <v>77</v>
      </c>
      <c r="AF129" s="16">
        <f t="shared" si="23"/>
        <v>93</v>
      </c>
      <c r="AG129" s="16">
        <f t="shared" si="15"/>
        <v>-44</v>
      </c>
      <c r="AH129" s="16">
        <v>12</v>
      </c>
      <c r="AI129" s="16">
        <f t="shared" si="9"/>
        <v>29</v>
      </c>
      <c r="AJ129" s="16">
        <f t="shared" si="10"/>
        <v>1.496368079784226</v>
      </c>
      <c r="AK129" s="16"/>
      <c r="AL129" s="16"/>
      <c r="AM129" s="16"/>
      <c r="AN129" s="16"/>
    </row>
    <row r="130" spans="1:40" ht="13.5" customHeight="1" x14ac:dyDescent="0.2">
      <c r="A130" s="16">
        <v>13</v>
      </c>
      <c r="B130" s="16">
        <f t="shared" si="13"/>
        <v>-43</v>
      </c>
      <c r="C130" s="16">
        <f t="shared" ref="C130:AF130" si="24">RANK(C15,C$3:C$113,1)+(COUNT($B$3:$B$113)+1-RANK(C15,C$3:C$113,0)-RANK(C15,C$3:C$113,1))/2</f>
        <v>71</v>
      </c>
      <c r="D130" s="16">
        <f t="shared" si="24"/>
        <v>9</v>
      </c>
      <c r="E130" s="16">
        <f t="shared" si="24"/>
        <v>47</v>
      </c>
      <c r="F130" s="16">
        <f t="shared" si="24"/>
        <v>90</v>
      </c>
      <c r="G130" s="16">
        <f t="shared" si="24"/>
        <v>105</v>
      </c>
      <c r="H130" s="16">
        <f t="shared" si="24"/>
        <v>36</v>
      </c>
      <c r="I130" s="16">
        <f t="shared" si="24"/>
        <v>72</v>
      </c>
      <c r="J130" s="16">
        <f t="shared" si="24"/>
        <v>62</v>
      </c>
      <c r="K130" s="16">
        <f t="shared" si="24"/>
        <v>60</v>
      </c>
      <c r="L130" s="16">
        <f t="shared" si="24"/>
        <v>57</v>
      </c>
      <c r="M130" s="16">
        <f t="shared" si="24"/>
        <v>33</v>
      </c>
      <c r="N130" s="16">
        <f t="shared" si="24"/>
        <v>58</v>
      </c>
      <c r="O130" s="16">
        <f t="shared" si="24"/>
        <v>41</v>
      </c>
      <c r="P130" s="16">
        <f t="shared" si="24"/>
        <v>70</v>
      </c>
      <c r="Q130" s="16">
        <f t="shared" si="24"/>
        <v>55</v>
      </c>
      <c r="R130" s="16">
        <f t="shared" si="24"/>
        <v>101</v>
      </c>
      <c r="S130" s="16">
        <f t="shared" si="24"/>
        <v>67</v>
      </c>
      <c r="T130" s="16">
        <f t="shared" si="24"/>
        <v>86</v>
      </c>
      <c r="U130" s="16">
        <f t="shared" si="24"/>
        <v>82</v>
      </c>
      <c r="V130" s="16">
        <f t="shared" si="24"/>
        <v>58</v>
      </c>
      <c r="W130" s="16">
        <f t="shared" si="24"/>
        <v>101</v>
      </c>
      <c r="X130" s="16">
        <f t="shared" si="24"/>
        <v>93</v>
      </c>
      <c r="Y130" s="16">
        <f t="shared" si="24"/>
        <v>47</v>
      </c>
      <c r="Z130" s="16">
        <f t="shared" si="24"/>
        <v>12</v>
      </c>
      <c r="AA130" s="16">
        <f t="shared" si="24"/>
        <v>56</v>
      </c>
      <c r="AB130" s="16">
        <f t="shared" si="24"/>
        <v>18</v>
      </c>
      <c r="AC130" s="16">
        <f t="shared" si="24"/>
        <v>69</v>
      </c>
      <c r="AD130" s="16">
        <f t="shared" si="24"/>
        <v>60</v>
      </c>
      <c r="AE130" s="16">
        <f t="shared" si="24"/>
        <v>90</v>
      </c>
      <c r="AF130" s="16">
        <f t="shared" si="24"/>
        <v>91</v>
      </c>
      <c r="AG130" s="16">
        <f t="shared" si="15"/>
        <v>-43</v>
      </c>
      <c r="AH130" s="16">
        <v>13</v>
      </c>
      <c r="AI130" s="16">
        <f t="shared" si="9"/>
        <v>7.2333333333333343</v>
      </c>
      <c r="AJ130" s="16">
        <f t="shared" si="10"/>
        <v>0.37323203829100815</v>
      </c>
      <c r="AK130" s="16"/>
      <c r="AL130" s="16"/>
      <c r="AM130" s="16"/>
      <c r="AN130" s="16"/>
    </row>
    <row r="131" spans="1:40" ht="13.5" customHeight="1" x14ac:dyDescent="0.2">
      <c r="A131" s="16">
        <v>14</v>
      </c>
      <c r="B131" s="16">
        <f t="shared" si="13"/>
        <v>-42</v>
      </c>
      <c r="C131" s="16">
        <f t="shared" ref="C131:AF131" si="25">RANK(C16,C$3:C$113,1)+(COUNT($B$3:$B$113)+1-RANK(C16,C$3:C$113,0)-RANK(C16,C$3:C$113,1))/2</f>
        <v>37</v>
      </c>
      <c r="D131" s="16">
        <f t="shared" si="25"/>
        <v>40</v>
      </c>
      <c r="E131" s="16">
        <f t="shared" si="25"/>
        <v>38</v>
      </c>
      <c r="F131" s="16">
        <f t="shared" si="25"/>
        <v>94</v>
      </c>
      <c r="G131" s="16">
        <f t="shared" si="25"/>
        <v>90</v>
      </c>
      <c r="H131" s="16">
        <f t="shared" si="25"/>
        <v>79</v>
      </c>
      <c r="I131" s="16">
        <f t="shared" si="25"/>
        <v>82</v>
      </c>
      <c r="J131" s="16">
        <f t="shared" si="25"/>
        <v>65</v>
      </c>
      <c r="K131" s="16">
        <f t="shared" si="25"/>
        <v>62</v>
      </c>
      <c r="L131" s="16">
        <f t="shared" si="25"/>
        <v>53</v>
      </c>
      <c r="M131" s="16">
        <f t="shared" si="25"/>
        <v>39</v>
      </c>
      <c r="N131" s="16">
        <f t="shared" si="25"/>
        <v>39</v>
      </c>
      <c r="O131" s="16">
        <f t="shared" si="25"/>
        <v>69</v>
      </c>
      <c r="P131" s="16">
        <f t="shared" si="25"/>
        <v>74</v>
      </c>
      <c r="Q131" s="16">
        <f t="shared" si="25"/>
        <v>19</v>
      </c>
      <c r="R131" s="16">
        <f t="shared" si="25"/>
        <v>84</v>
      </c>
      <c r="S131" s="16">
        <f t="shared" si="25"/>
        <v>53</v>
      </c>
      <c r="T131" s="16">
        <f t="shared" si="25"/>
        <v>49</v>
      </c>
      <c r="U131" s="16">
        <f t="shared" si="25"/>
        <v>34</v>
      </c>
      <c r="V131" s="16">
        <f t="shared" si="25"/>
        <v>64</v>
      </c>
      <c r="W131" s="16">
        <f t="shared" si="25"/>
        <v>30</v>
      </c>
      <c r="X131" s="16">
        <f t="shared" si="25"/>
        <v>43</v>
      </c>
      <c r="Y131" s="16">
        <f t="shared" si="25"/>
        <v>28</v>
      </c>
      <c r="Z131" s="16">
        <f t="shared" si="25"/>
        <v>11</v>
      </c>
      <c r="AA131" s="16">
        <f t="shared" si="25"/>
        <v>73</v>
      </c>
      <c r="AB131" s="16">
        <f t="shared" si="25"/>
        <v>29</v>
      </c>
      <c r="AC131" s="16">
        <f t="shared" si="25"/>
        <v>66</v>
      </c>
      <c r="AD131" s="16">
        <f t="shared" si="25"/>
        <v>48</v>
      </c>
      <c r="AE131" s="16">
        <f t="shared" si="25"/>
        <v>69</v>
      </c>
      <c r="AF131" s="16">
        <f t="shared" si="25"/>
        <v>92</v>
      </c>
      <c r="AG131" s="16">
        <f t="shared" si="15"/>
        <v>-42</v>
      </c>
      <c r="AH131" s="16">
        <v>14</v>
      </c>
      <c r="AI131" s="16">
        <f t="shared" si="9"/>
        <v>-0.89999999999999858</v>
      </c>
      <c r="AJ131" s="16">
        <f t="shared" si="10"/>
        <v>-4.6439009372613832E-2</v>
      </c>
      <c r="AK131" s="16"/>
      <c r="AL131" s="16"/>
      <c r="AM131" s="16"/>
      <c r="AN131" s="16"/>
    </row>
    <row r="132" spans="1:40" ht="13.5" customHeight="1" x14ac:dyDescent="0.2">
      <c r="A132" s="16">
        <v>15</v>
      </c>
      <c r="B132" s="16">
        <f t="shared" si="13"/>
        <v>-41</v>
      </c>
      <c r="C132" s="16">
        <f t="shared" ref="C132:AF132" si="26">RANK(C17,C$3:C$113,1)+(COUNT($B$3:$B$113)+1-RANK(C17,C$3:C$113,0)-RANK(C17,C$3:C$113,1))/2</f>
        <v>16</v>
      </c>
      <c r="D132" s="16">
        <f t="shared" si="26"/>
        <v>12</v>
      </c>
      <c r="E132" s="16">
        <f t="shared" si="26"/>
        <v>17</v>
      </c>
      <c r="F132" s="16">
        <f t="shared" si="26"/>
        <v>93</v>
      </c>
      <c r="G132" s="16">
        <f t="shared" si="26"/>
        <v>69</v>
      </c>
      <c r="H132" s="16">
        <f t="shared" si="26"/>
        <v>89</v>
      </c>
      <c r="I132" s="16">
        <f t="shared" si="26"/>
        <v>58</v>
      </c>
      <c r="J132" s="16">
        <f t="shared" si="26"/>
        <v>99</v>
      </c>
      <c r="K132" s="16">
        <f t="shared" si="26"/>
        <v>21</v>
      </c>
      <c r="L132" s="16">
        <f t="shared" si="26"/>
        <v>39</v>
      </c>
      <c r="M132" s="16">
        <f t="shared" si="26"/>
        <v>26</v>
      </c>
      <c r="N132" s="16">
        <f t="shared" si="26"/>
        <v>6</v>
      </c>
      <c r="O132" s="16">
        <f t="shared" si="26"/>
        <v>49</v>
      </c>
      <c r="P132" s="16">
        <f t="shared" si="26"/>
        <v>83</v>
      </c>
      <c r="Q132" s="16">
        <f t="shared" si="26"/>
        <v>27</v>
      </c>
      <c r="R132" s="16">
        <f t="shared" si="26"/>
        <v>78</v>
      </c>
      <c r="S132" s="16">
        <f t="shared" si="26"/>
        <v>100</v>
      </c>
      <c r="T132" s="16">
        <f t="shared" si="26"/>
        <v>39</v>
      </c>
      <c r="U132" s="16">
        <f t="shared" si="26"/>
        <v>37</v>
      </c>
      <c r="V132" s="16">
        <f t="shared" si="26"/>
        <v>83</v>
      </c>
      <c r="W132" s="16">
        <f t="shared" si="26"/>
        <v>23</v>
      </c>
      <c r="X132" s="16">
        <f t="shared" si="26"/>
        <v>58</v>
      </c>
      <c r="Y132" s="16">
        <f t="shared" si="26"/>
        <v>10</v>
      </c>
      <c r="Z132" s="16">
        <f t="shared" si="26"/>
        <v>23</v>
      </c>
      <c r="AA132" s="16">
        <f t="shared" si="26"/>
        <v>27</v>
      </c>
      <c r="AB132" s="16">
        <f t="shared" si="26"/>
        <v>72</v>
      </c>
      <c r="AC132" s="16">
        <f t="shared" si="26"/>
        <v>45</v>
      </c>
      <c r="AD132" s="16">
        <f t="shared" si="26"/>
        <v>56</v>
      </c>
      <c r="AE132" s="16">
        <f t="shared" si="26"/>
        <v>91</v>
      </c>
      <c r="AF132" s="16">
        <f t="shared" si="26"/>
        <v>81</v>
      </c>
      <c r="AG132" s="16">
        <f t="shared" si="15"/>
        <v>-41</v>
      </c>
      <c r="AH132" s="16">
        <v>15</v>
      </c>
      <c r="AI132" s="16">
        <f t="shared" si="9"/>
        <v>-5.1000000000000014</v>
      </c>
      <c r="AJ132" s="16">
        <f t="shared" si="10"/>
        <v>-0.2631543864448122</v>
      </c>
      <c r="AK132" s="16"/>
      <c r="AL132" s="16"/>
      <c r="AM132" s="16"/>
      <c r="AN132" s="16"/>
    </row>
    <row r="133" spans="1:40" ht="13.5" customHeight="1" x14ac:dyDescent="0.2">
      <c r="A133" s="16">
        <v>16</v>
      </c>
      <c r="B133" s="16">
        <f t="shared" si="13"/>
        <v>-40</v>
      </c>
      <c r="C133" s="16">
        <f t="shared" ref="C133:AF133" si="27">RANK(C18,C$3:C$113,1)+(COUNT($B$3:$B$113)+1-RANK(C18,C$3:C$113,0)-RANK(C18,C$3:C$113,1))/2</f>
        <v>51</v>
      </c>
      <c r="D133" s="16">
        <f t="shared" si="27"/>
        <v>51</v>
      </c>
      <c r="E133" s="16">
        <f t="shared" si="27"/>
        <v>34</v>
      </c>
      <c r="F133" s="16">
        <f t="shared" si="27"/>
        <v>67</v>
      </c>
      <c r="G133" s="16">
        <f t="shared" si="27"/>
        <v>46</v>
      </c>
      <c r="H133" s="16">
        <f t="shared" si="27"/>
        <v>18</v>
      </c>
      <c r="I133" s="16">
        <f t="shared" si="27"/>
        <v>46</v>
      </c>
      <c r="J133" s="16">
        <f t="shared" si="27"/>
        <v>89</v>
      </c>
      <c r="K133" s="16">
        <f t="shared" si="27"/>
        <v>22</v>
      </c>
      <c r="L133" s="16">
        <f t="shared" si="27"/>
        <v>27</v>
      </c>
      <c r="M133" s="16">
        <f t="shared" si="27"/>
        <v>29</v>
      </c>
      <c r="N133" s="16">
        <f t="shared" si="27"/>
        <v>9</v>
      </c>
      <c r="O133" s="16">
        <f t="shared" si="27"/>
        <v>87</v>
      </c>
      <c r="P133" s="16">
        <f t="shared" si="27"/>
        <v>34</v>
      </c>
      <c r="Q133" s="16">
        <f t="shared" si="27"/>
        <v>47</v>
      </c>
      <c r="R133" s="16">
        <f t="shared" si="27"/>
        <v>61</v>
      </c>
      <c r="S133" s="16">
        <f t="shared" si="27"/>
        <v>52</v>
      </c>
      <c r="T133" s="16">
        <f t="shared" si="27"/>
        <v>20</v>
      </c>
      <c r="U133" s="16">
        <f t="shared" si="27"/>
        <v>53</v>
      </c>
      <c r="V133" s="16">
        <f t="shared" si="27"/>
        <v>21</v>
      </c>
      <c r="W133" s="16">
        <f t="shared" si="27"/>
        <v>43</v>
      </c>
      <c r="X133" s="16">
        <f t="shared" si="27"/>
        <v>37</v>
      </c>
      <c r="Y133" s="16">
        <f t="shared" si="27"/>
        <v>22</v>
      </c>
      <c r="Z133" s="16">
        <f t="shared" si="27"/>
        <v>18</v>
      </c>
      <c r="AA133" s="16">
        <f t="shared" si="27"/>
        <v>49</v>
      </c>
      <c r="AB133" s="16">
        <f t="shared" si="27"/>
        <v>5</v>
      </c>
      <c r="AC133" s="16">
        <f t="shared" si="27"/>
        <v>23</v>
      </c>
      <c r="AD133" s="16">
        <f t="shared" si="27"/>
        <v>97</v>
      </c>
      <c r="AE133" s="16">
        <f t="shared" si="27"/>
        <v>33</v>
      </c>
      <c r="AF133" s="16">
        <f t="shared" si="27"/>
        <v>104</v>
      </c>
      <c r="AG133" s="16">
        <f t="shared" si="15"/>
        <v>-40</v>
      </c>
      <c r="AH133" s="16">
        <v>16</v>
      </c>
      <c r="AI133" s="16">
        <f t="shared" si="9"/>
        <v>-12.833333333333336</v>
      </c>
      <c r="AJ133" s="16">
        <f t="shared" si="10"/>
        <v>-0.6621858743872725</v>
      </c>
      <c r="AK133" s="16"/>
      <c r="AL133" s="16"/>
      <c r="AM133" s="16"/>
      <c r="AN133" s="16"/>
    </row>
    <row r="134" spans="1:40" ht="13.5" customHeight="1" x14ac:dyDescent="0.2">
      <c r="A134" s="16">
        <v>17</v>
      </c>
      <c r="B134" s="16">
        <f t="shared" si="13"/>
        <v>-39</v>
      </c>
      <c r="C134" s="16">
        <f t="shared" ref="C134:AF134" si="28">RANK(C19,C$3:C$113,1)+(COUNT($B$3:$B$113)+1-RANK(C19,C$3:C$113,0)-RANK(C19,C$3:C$113,1))/2</f>
        <v>38</v>
      </c>
      <c r="D134" s="16">
        <f t="shared" si="28"/>
        <v>43</v>
      </c>
      <c r="E134" s="16">
        <f t="shared" si="28"/>
        <v>46</v>
      </c>
      <c r="F134" s="16">
        <f t="shared" si="28"/>
        <v>96</v>
      </c>
      <c r="G134" s="16">
        <f t="shared" si="28"/>
        <v>85</v>
      </c>
      <c r="H134" s="16">
        <f t="shared" si="28"/>
        <v>76</v>
      </c>
      <c r="I134" s="16">
        <f t="shared" si="28"/>
        <v>38</v>
      </c>
      <c r="J134" s="16">
        <f t="shared" si="28"/>
        <v>82</v>
      </c>
      <c r="K134" s="16">
        <f t="shared" si="28"/>
        <v>10</v>
      </c>
      <c r="L134" s="16">
        <f t="shared" si="28"/>
        <v>31</v>
      </c>
      <c r="M134" s="16">
        <f t="shared" si="28"/>
        <v>6</v>
      </c>
      <c r="N134" s="16">
        <f t="shared" si="28"/>
        <v>3</v>
      </c>
      <c r="O134" s="16">
        <f t="shared" si="28"/>
        <v>104</v>
      </c>
      <c r="P134" s="16">
        <f t="shared" si="28"/>
        <v>43</v>
      </c>
      <c r="Q134" s="16">
        <f t="shared" si="28"/>
        <v>90</v>
      </c>
      <c r="R134" s="16">
        <f t="shared" si="28"/>
        <v>15</v>
      </c>
      <c r="S134" s="16">
        <f t="shared" si="28"/>
        <v>65</v>
      </c>
      <c r="T134" s="16">
        <f t="shared" si="28"/>
        <v>14</v>
      </c>
      <c r="U134" s="16">
        <f t="shared" si="28"/>
        <v>38</v>
      </c>
      <c r="V134" s="16">
        <f t="shared" si="28"/>
        <v>38</v>
      </c>
      <c r="W134" s="16">
        <f t="shared" si="28"/>
        <v>85</v>
      </c>
      <c r="X134" s="16">
        <f t="shared" si="28"/>
        <v>79</v>
      </c>
      <c r="Y134" s="16">
        <f t="shared" si="28"/>
        <v>5</v>
      </c>
      <c r="Z134" s="16">
        <f t="shared" si="28"/>
        <v>24</v>
      </c>
      <c r="AA134" s="16">
        <f t="shared" si="28"/>
        <v>28</v>
      </c>
      <c r="AB134" s="16">
        <f t="shared" si="28"/>
        <v>2</v>
      </c>
      <c r="AC134" s="16">
        <f t="shared" si="28"/>
        <v>3</v>
      </c>
      <c r="AD134" s="16">
        <f t="shared" si="28"/>
        <v>30</v>
      </c>
      <c r="AE134" s="16">
        <f t="shared" si="28"/>
        <v>82</v>
      </c>
      <c r="AF134" s="16">
        <f t="shared" si="28"/>
        <v>84</v>
      </c>
      <c r="AG134" s="16">
        <f t="shared" si="15"/>
        <v>-39</v>
      </c>
      <c r="AH134" s="16">
        <v>17</v>
      </c>
      <c r="AI134" s="16">
        <f t="shared" si="9"/>
        <v>-9.8999999999999986</v>
      </c>
      <c r="AJ134" s="16">
        <f t="shared" si="10"/>
        <v>-0.51082910309875296</v>
      </c>
      <c r="AK134" s="16"/>
      <c r="AL134" s="16"/>
      <c r="AM134" s="16"/>
      <c r="AN134" s="16"/>
    </row>
    <row r="135" spans="1:40" ht="13.5" customHeight="1" x14ac:dyDescent="0.2">
      <c r="A135" s="16">
        <v>18</v>
      </c>
      <c r="B135" s="16">
        <f t="shared" si="13"/>
        <v>-38</v>
      </c>
      <c r="C135" s="16">
        <f t="shared" ref="C135:AF135" si="29">RANK(C20,C$3:C$113,1)+(COUNT($B$3:$B$113)+1-RANK(C20,C$3:C$113,0)-RANK(C20,C$3:C$113,1))/2</f>
        <v>80</v>
      </c>
      <c r="D135" s="16">
        <f t="shared" si="29"/>
        <v>95</v>
      </c>
      <c r="E135" s="16">
        <f t="shared" si="29"/>
        <v>51</v>
      </c>
      <c r="F135" s="16">
        <f t="shared" si="29"/>
        <v>80</v>
      </c>
      <c r="G135" s="16">
        <f t="shared" si="29"/>
        <v>70</v>
      </c>
      <c r="H135" s="16">
        <f t="shared" si="29"/>
        <v>86</v>
      </c>
      <c r="I135" s="16">
        <f t="shared" si="29"/>
        <v>77</v>
      </c>
      <c r="J135" s="16">
        <f t="shared" si="29"/>
        <v>94</v>
      </c>
      <c r="K135" s="16">
        <f t="shared" si="29"/>
        <v>71</v>
      </c>
      <c r="L135" s="16">
        <f t="shared" si="29"/>
        <v>24</v>
      </c>
      <c r="M135" s="16">
        <f t="shared" si="29"/>
        <v>35</v>
      </c>
      <c r="N135" s="16">
        <f t="shared" si="29"/>
        <v>8</v>
      </c>
      <c r="O135" s="16">
        <f t="shared" si="29"/>
        <v>90</v>
      </c>
      <c r="P135" s="16">
        <f t="shared" si="29"/>
        <v>80</v>
      </c>
      <c r="Q135" s="16">
        <f t="shared" si="29"/>
        <v>84</v>
      </c>
      <c r="R135" s="16">
        <f t="shared" si="29"/>
        <v>44</v>
      </c>
      <c r="S135" s="16">
        <f t="shared" si="29"/>
        <v>83</v>
      </c>
      <c r="T135" s="16">
        <f t="shared" si="29"/>
        <v>38</v>
      </c>
      <c r="U135" s="16">
        <f t="shared" si="29"/>
        <v>81</v>
      </c>
      <c r="V135" s="16">
        <f t="shared" si="29"/>
        <v>61</v>
      </c>
      <c r="W135" s="16">
        <f t="shared" si="29"/>
        <v>77</v>
      </c>
      <c r="X135" s="16">
        <f t="shared" si="29"/>
        <v>48</v>
      </c>
      <c r="Y135" s="16">
        <f t="shared" si="29"/>
        <v>50</v>
      </c>
      <c r="Z135" s="16">
        <f t="shared" si="29"/>
        <v>26</v>
      </c>
      <c r="AA135" s="16">
        <f t="shared" si="29"/>
        <v>18</v>
      </c>
      <c r="AB135" s="16">
        <f t="shared" si="29"/>
        <v>84</v>
      </c>
      <c r="AC135" s="16">
        <f t="shared" si="29"/>
        <v>33</v>
      </c>
      <c r="AD135" s="16">
        <f t="shared" si="29"/>
        <v>25</v>
      </c>
      <c r="AE135" s="16">
        <f t="shared" si="29"/>
        <v>76</v>
      </c>
      <c r="AF135" s="16">
        <f t="shared" si="29"/>
        <v>79</v>
      </c>
      <c r="AG135" s="16">
        <f t="shared" si="15"/>
        <v>-38</v>
      </c>
      <c r="AH135" s="16">
        <v>18</v>
      </c>
      <c r="AI135" s="16">
        <f t="shared" si="9"/>
        <v>5.6000000000000014</v>
      </c>
      <c r="AJ135" s="16">
        <f t="shared" si="10"/>
        <v>0.2889538360962644</v>
      </c>
      <c r="AK135" s="16"/>
      <c r="AL135" s="16"/>
      <c r="AM135" s="16"/>
      <c r="AN135" s="16"/>
    </row>
    <row r="136" spans="1:40" ht="13.5" customHeight="1" x14ac:dyDescent="0.2">
      <c r="A136" s="16">
        <v>19</v>
      </c>
      <c r="B136" s="16">
        <f t="shared" si="13"/>
        <v>-37</v>
      </c>
      <c r="C136" s="16">
        <f t="shared" ref="C136:AF136" si="30">RANK(C21,C$3:C$113,1)+(COUNT($B$3:$B$113)+1-RANK(C21,C$3:C$113,0)-RANK(C21,C$3:C$113,1))/2</f>
        <v>73</v>
      </c>
      <c r="D136" s="16">
        <f t="shared" si="30"/>
        <v>36</v>
      </c>
      <c r="E136" s="16">
        <f t="shared" si="30"/>
        <v>75</v>
      </c>
      <c r="F136" s="16">
        <f t="shared" si="30"/>
        <v>92</v>
      </c>
      <c r="G136" s="16">
        <f t="shared" si="30"/>
        <v>92</v>
      </c>
      <c r="H136" s="16">
        <f t="shared" si="30"/>
        <v>57</v>
      </c>
      <c r="I136" s="16">
        <f t="shared" si="30"/>
        <v>60</v>
      </c>
      <c r="J136" s="16">
        <f t="shared" si="30"/>
        <v>88</v>
      </c>
      <c r="K136" s="16">
        <f t="shared" si="30"/>
        <v>55</v>
      </c>
      <c r="L136" s="16">
        <f t="shared" si="30"/>
        <v>26</v>
      </c>
      <c r="M136" s="16">
        <f t="shared" si="30"/>
        <v>14</v>
      </c>
      <c r="N136" s="16">
        <f t="shared" si="30"/>
        <v>27</v>
      </c>
      <c r="O136" s="16">
        <f t="shared" si="30"/>
        <v>83</v>
      </c>
      <c r="P136" s="16">
        <f t="shared" si="30"/>
        <v>77</v>
      </c>
      <c r="Q136" s="16">
        <f t="shared" si="30"/>
        <v>40</v>
      </c>
      <c r="R136" s="16">
        <f t="shared" si="30"/>
        <v>81</v>
      </c>
      <c r="S136" s="16">
        <f t="shared" si="30"/>
        <v>87</v>
      </c>
      <c r="T136" s="16">
        <f t="shared" si="30"/>
        <v>36</v>
      </c>
      <c r="U136" s="16">
        <f t="shared" si="30"/>
        <v>72</v>
      </c>
      <c r="V136" s="16">
        <f t="shared" si="30"/>
        <v>43</v>
      </c>
      <c r="W136" s="16">
        <f t="shared" si="30"/>
        <v>96</v>
      </c>
      <c r="X136" s="16">
        <f t="shared" si="30"/>
        <v>44</v>
      </c>
      <c r="Y136" s="16">
        <f t="shared" si="30"/>
        <v>16</v>
      </c>
      <c r="Z136" s="16">
        <f t="shared" si="30"/>
        <v>37</v>
      </c>
      <c r="AA136" s="16">
        <f t="shared" si="30"/>
        <v>19</v>
      </c>
      <c r="AB136" s="16">
        <f t="shared" si="30"/>
        <v>27</v>
      </c>
      <c r="AC136" s="16">
        <f t="shared" si="30"/>
        <v>55</v>
      </c>
      <c r="AD136" s="16">
        <f t="shared" si="30"/>
        <v>58</v>
      </c>
      <c r="AE136" s="16">
        <f t="shared" si="30"/>
        <v>54</v>
      </c>
      <c r="AF136" s="16">
        <f t="shared" si="30"/>
        <v>98</v>
      </c>
      <c r="AG136" s="16">
        <f t="shared" si="15"/>
        <v>-37</v>
      </c>
      <c r="AH136" s="16">
        <v>19</v>
      </c>
      <c r="AI136" s="16">
        <f t="shared" si="9"/>
        <v>1.2666666666666657</v>
      </c>
      <c r="AJ136" s="16">
        <f t="shared" si="10"/>
        <v>6.5358605783678789E-2</v>
      </c>
      <c r="AK136" s="16"/>
      <c r="AL136" s="16"/>
      <c r="AM136" s="16"/>
      <c r="AN136" s="16"/>
    </row>
    <row r="137" spans="1:40" ht="13.5" customHeight="1" x14ac:dyDescent="0.2">
      <c r="A137" s="16">
        <v>20</v>
      </c>
      <c r="B137" s="16">
        <f t="shared" si="13"/>
        <v>-36</v>
      </c>
      <c r="C137" s="16">
        <f t="shared" ref="C137:AF137" si="31">RANK(C22,C$3:C$113,1)+(COUNT($B$3:$B$113)+1-RANK(C22,C$3:C$113,0)-RANK(C22,C$3:C$113,1))/2</f>
        <v>102</v>
      </c>
      <c r="D137" s="16">
        <f t="shared" si="31"/>
        <v>101</v>
      </c>
      <c r="E137" s="16">
        <f t="shared" si="31"/>
        <v>109</v>
      </c>
      <c r="F137" s="16">
        <f t="shared" si="31"/>
        <v>108</v>
      </c>
      <c r="G137" s="16">
        <f t="shared" si="31"/>
        <v>101</v>
      </c>
      <c r="H137" s="16">
        <f t="shared" si="31"/>
        <v>95</v>
      </c>
      <c r="I137" s="16">
        <f t="shared" si="31"/>
        <v>110</v>
      </c>
      <c r="J137" s="16">
        <f t="shared" si="31"/>
        <v>101</v>
      </c>
      <c r="K137" s="16">
        <f t="shared" si="31"/>
        <v>105</v>
      </c>
      <c r="L137" s="16">
        <f t="shared" si="31"/>
        <v>95</v>
      </c>
      <c r="M137" s="16">
        <f t="shared" si="31"/>
        <v>69</v>
      </c>
      <c r="N137" s="16">
        <f t="shared" si="31"/>
        <v>105</v>
      </c>
      <c r="O137" s="16">
        <f t="shared" si="31"/>
        <v>95</v>
      </c>
      <c r="P137" s="16">
        <f t="shared" si="31"/>
        <v>92</v>
      </c>
      <c r="Q137" s="16">
        <f t="shared" si="31"/>
        <v>102</v>
      </c>
      <c r="R137" s="16">
        <f t="shared" si="31"/>
        <v>106</v>
      </c>
      <c r="S137" s="16">
        <f t="shared" si="31"/>
        <v>106</v>
      </c>
      <c r="T137" s="16">
        <f t="shared" si="31"/>
        <v>57</v>
      </c>
      <c r="U137" s="16">
        <f t="shared" si="31"/>
        <v>83</v>
      </c>
      <c r="V137" s="16">
        <f t="shared" si="31"/>
        <v>99</v>
      </c>
      <c r="W137" s="16">
        <f t="shared" si="31"/>
        <v>111</v>
      </c>
      <c r="X137" s="16">
        <f t="shared" si="31"/>
        <v>106</v>
      </c>
      <c r="Y137" s="16">
        <f t="shared" si="31"/>
        <v>105</v>
      </c>
      <c r="Z137" s="16">
        <f t="shared" si="31"/>
        <v>99</v>
      </c>
      <c r="AA137" s="16">
        <f t="shared" si="31"/>
        <v>74</v>
      </c>
      <c r="AB137" s="16">
        <f t="shared" si="31"/>
        <v>93</v>
      </c>
      <c r="AC137" s="16">
        <f t="shared" si="31"/>
        <v>101</v>
      </c>
      <c r="AD137" s="16">
        <f t="shared" si="31"/>
        <v>74</v>
      </c>
      <c r="AE137" s="16">
        <f t="shared" si="31"/>
        <v>103</v>
      </c>
      <c r="AF137" s="16">
        <f t="shared" si="31"/>
        <v>108</v>
      </c>
      <c r="AG137" s="16">
        <f t="shared" si="15"/>
        <v>-36</v>
      </c>
      <c r="AH137" s="16">
        <v>20</v>
      </c>
      <c r="AI137" s="16">
        <f t="shared" si="9"/>
        <v>41.166666666666671</v>
      </c>
      <c r="AJ137" s="16">
        <f t="shared" si="10"/>
        <v>2.1241546879695625</v>
      </c>
      <c r="AK137" s="16"/>
      <c r="AL137" s="16"/>
      <c r="AM137" s="16"/>
      <c r="AN137" s="16"/>
    </row>
    <row r="138" spans="1:40" ht="13.5" customHeight="1" x14ac:dyDescent="0.2">
      <c r="A138" s="16">
        <v>21</v>
      </c>
      <c r="B138" s="16">
        <f t="shared" si="13"/>
        <v>-35</v>
      </c>
      <c r="C138" s="16">
        <f t="shared" ref="C138:AF138" si="32">RANK(C23,C$3:C$113,1)+(COUNT($B$3:$B$113)+1-RANK(C23,C$3:C$113,0)-RANK(C23,C$3:C$113,1))/2</f>
        <v>100</v>
      </c>
      <c r="D138" s="16">
        <f t="shared" si="32"/>
        <v>105</v>
      </c>
      <c r="E138" s="16">
        <f t="shared" si="32"/>
        <v>72</v>
      </c>
      <c r="F138" s="16">
        <f t="shared" si="32"/>
        <v>100</v>
      </c>
      <c r="G138" s="16">
        <f t="shared" si="32"/>
        <v>87</v>
      </c>
      <c r="H138" s="16">
        <f t="shared" si="32"/>
        <v>105</v>
      </c>
      <c r="I138" s="16">
        <f t="shared" si="32"/>
        <v>89</v>
      </c>
      <c r="J138" s="16">
        <f t="shared" si="32"/>
        <v>103</v>
      </c>
      <c r="K138" s="16">
        <f t="shared" si="32"/>
        <v>99</v>
      </c>
      <c r="L138" s="16">
        <f t="shared" si="32"/>
        <v>30</v>
      </c>
      <c r="M138" s="16">
        <f t="shared" si="32"/>
        <v>66</v>
      </c>
      <c r="N138" s="16">
        <f t="shared" si="32"/>
        <v>71</v>
      </c>
      <c r="O138" s="16">
        <f t="shared" si="32"/>
        <v>109</v>
      </c>
      <c r="P138" s="16">
        <f t="shared" si="32"/>
        <v>50</v>
      </c>
      <c r="Q138" s="16">
        <f t="shared" si="32"/>
        <v>85</v>
      </c>
      <c r="R138" s="16">
        <f t="shared" si="32"/>
        <v>95</v>
      </c>
      <c r="S138" s="16">
        <f t="shared" si="32"/>
        <v>99</v>
      </c>
      <c r="T138" s="16">
        <f t="shared" si="32"/>
        <v>40</v>
      </c>
      <c r="U138" s="16">
        <f t="shared" si="32"/>
        <v>85</v>
      </c>
      <c r="V138" s="16">
        <f t="shared" si="32"/>
        <v>79</v>
      </c>
      <c r="W138" s="16">
        <f t="shared" si="32"/>
        <v>104</v>
      </c>
      <c r="X138" s="16">
        <f t="shared" si="32"/>
        <v>56</v>
      </c>
      <c r="Y138" s="16">
        <f t="shared" si="32"/>
        <v>79</v>
      </c>
      <c r="Z138" s="16">
        <f t="shared" si="32"/>
        <v>92</v>
      </c>
      <c r="AA138" s="16">
        <f t="shared" si="32"/>
        <v>77</v>
      </c>
      <c r="AB138" s="16">
        <f t="shared" si="32"/>
        <v>99</v>
      </c>
      <c r="AC138" s="16">
        <f t="shared" si="32"/>
        <v>67</v>
      </c>
      <c r="AD138" s="16">
        <f t="shared" si="32"/>
        <v>82</v>
      </c>
      <c r="AE138" s="16">
        <f t="shared" si="32"/>
        <v>62</v>
      </c>
      <c r="AF138" s="16">
        <f t="shared" si="32"/>
        <v>105</v>
      </c>
      <c r="AG138" s="16">
        <f t="shared" si="15"/>
        <v>-35</v>
      </c>
      <c r="AH138" s="16">
        <v>21</v>
      </c>
      <c r="AI138" s="16">
        <f t="shared" si="9"/>
        <v>27.066666666666663</v>
      </c>
      <c r="AJ138" s="16">
        <f t="shared" si="10"/>
        <v>1.3966102077986107</v>
      </c>
      <c r="AK138" s="16"/>
      <c r="AL138" s="16"/>
      <c r="AM138" s="16"/>
      <c r="AN138" s="16"/>
    </row>
    <row r="139" spans="1:40" ht="13.5" customHeight="1" x14ac:dyDescent="0.2">
      <c r="A139" s="16">
        <v>22</v>
      </c>
      <c r="B139" s="16">
        <f t="shared" si="13"/>
        <v>-34</v>
      </c>
      <c r="C139" s="16">
        <f t="shared" ref="C139:AF139" si="33">RANK(C24,C$3:C$113,1)+(COUNT($B$3:$B$113)+1-RANK(C24,C$3:C$113,0)-RANK(C24,C$3:C$113,1))/2</f>
        <v>42</v>
      </c>
      <c r="D139" s="16">
        <f t="shared" si="33"/>
        <v>83</v>
      </c>
      <c r="E139" s="16">
        <f t="shared" si="33"/>
        <v>40</v>
      </c>
      <c r="F139" s="16">
        <f t="shared" si="33"/>
        <v>95</v>
      </c>
      <c r="G139" s="16">
        <f t="shared" si="33"/>
        <v>47</v>
      </c>
      <c r="H139" s="16">
        <f t="shared" si="33"/>
        <v>34</v>
      </c>
      <c r="I139" s="16">
        <f t="shared" si="33"/>
        <v>32</v>
      </c>
      <c r="J139" s="16">
        <f t="shared" si="33"/>
        <v>63</v>
      </c>
      <c r="K139" s="16">
        <f t="shared" si="33"/>
        <v>45</v>
      </c>
      <c r="L139" s="16">
        <f t="shared" si="33"/>
        <v>12</v>
      </c>
      <c r="M139" s="16">
        <f t="shared" si="33"/>
        <v>9</v>
      </c>
      <c r="N139" s="16">
        <f t="shared" si="33"/>
        <v>22</v>
      </c>
      <c r="O139" s="16">
        <f t="shared" si="33"/>
        <v>89</v>
      </c>
      <c r="P139" s="16">
        <f t="shared" si="33"/>
        <v>31</v>
      </c>
      <c r="Q139" s="16">
        <f t="shared" si="33"/>
        <v>41</v>
      </c>
      <c r="R139" s="16">
        <f t="shared" si="33"/>
        <v>77</v>
      </c>
      <c r="S139" s="16">
        <f t="shared" si="33"/>
        <v>107</v>
      </c>
      <c r="T139" s="16">
        <f t="shared" si="33"/>
        <v>7</v>
      </c>
      <c r="U139" s="16">
        <f t="shared" si="33"/>
        <v>57</v>
      </c>
      <c r="V139" s="16">
        <f t="shared" si="33"/>
        <v>41</v>
      </c>
      <c r="W139" s="16">
        <f t="shared" si="33"/>
        <v>68</v>
      </c>
      <c r="X139" s="16">
        <f t="shared" si="33"/>
        <v>31</v>
      </c>
      <c r="Y139" s="16">
        <f t="shared" si="33"/>
        <v>19</v>
      </c>
      <c r="Z139" s="16">
        <f t="shared" si="33"/>
        <v>68</v>
      </c>
      <c r="AA139" s="16">
        <f t="shared" si="33"/>
        <v>25</v>
      </c>
      <c r="AB139" s="16">
        <f t="shared" si="33"/>
        <v>75</v>
      </c>
      <c r="AC139" s="16">
        <f t="shared" si="33"/>
        <v>28</v>
      </c>
      <c r="AD139" s="16">
        <f t="shared" si="33"/>
        <v>61</v>
      </c>
      <c r="AE139" s="16">
        <f t="shared" si="33"/>
        <v>11</v>
      </c>
      <c r="AF139" s="16">
        <f t="shared" si="33"/>
        <v>90</v>
      </c>
      <c r="AG139" s="16">
        <f t="shared" si="15"/>
        <v>-34</v>
      </c>
      <c r="AH139" s="16">
        <v>22</v>
      </c>
      <c r="AI139" s="16">
        <f t="shared" si="9"/>
        <v>-7.6666666666666643</v>
      </c>
      <c r="AJ139" s="16">
        <f t="shared" si="10"/>
        <v>-0.39559156132226653</v>
      </c>
      <c r="AK139" s="16"/>
      <c r="AL139" s="16"/>
      <c r="AM139" s="16"/>
      <c r="AN139" s="16"/>
    </row>
    <row r="140" spans="1:40" ht="13.5" customHeight="1" x14ac:dyDescent="0.2">
      <c r="A140" s="16">
        <v>23</v>
      </c>
      <c r="B140" s="16">
        <f t="shared" si="13"/>
        <v>-33</v>
      </c>
      <c r="C140" s="16">
        <f t="shared" ref="C140:AF140" si="34">RANK(C25,C$3:C$113,1)+(COUNT($B$3:$B$113)+1-RANK(C25,C$3:C$113,0)-RANK(C25,C$3:C$113,1))/2</f>
        <v>50</v>
      </c>
      <c r="D140" s="16">
        <f t="shared" si="34"/>
        <v>110</v>
      </c>
      <c r="E140" s="16">
        <f t="shared" si="34"/>
        <v>36</v>
      </c>
      <c r="F140" s="16">
        <f t="shared" si="34"/>
        <v>76</v>
      </c>
      <c r="G140" s="16">
        <f t="shared" si="34"/>
        <v>32</v>
      </c>
      <c r="H140" s="16">
        <f t="shared" si="34"/>
        <v>106</v>
      </c>
      <c r="I140" s="16">
        <f t="shared" si="34"/>
        <v>80</v>
      </c>
      <c r="J140" s="16">
        <f t="shared" si="34"/>
        <v>53</v>
      </c>
      <c r="K140" s="16">
        <f t="shared" si="34"/>
        <v>48</v>
      </c>
      <c r="L140" s="16">
        <f t="shared" si="34"/>
        <v>44</v>
      </c>
      <c r="M140" s="16">
        <f t="shared" si="34"/>
        <v>38</v>
      </c>
      <c r="N140" s="16">
        <f t="shared" si="34"/>
        <v>93</v>
      </c>
      <c r="O140" s="16">
        <f t="shared" si="34"/>
        <v>93</v>
      </c>
      <c r="P140" s="16">
        <f t="shared" si="34"/>
        <v>49</v>
      </c>
      <c r="Q140" s="16">
        <f t="shared" si="34"/>
        <v>24</v>
      </c>
      <c r="R140" s="16">
        <f t="shared" si="34"/>
        <v>64</v>
      </c>
      <c r="S140" s="16">
        <f t="shared" si="34"/>
        <v>111</v>
      </c>
      <c r="T140" s="16">
        <f t="shared" si="34"/>
        <v>67</v>
      </c>
      <c r="U140" s="16">
        <f t="shared" si="34"/>
        <v>60</v>
      </c>
      <c r="V140" s="16">
        <f t="shared" si="34"/>
        <v>74</v>
      </c>
      <c r="W140" s="16">
        <f t="shared" si="34"/>
        <v>59</v>
      </c>
      <c r="X140" s="16">
        <f t="shared" si="34"/>
        <v>86</v>
      </c>
      <c r="Y140" s="16">
        <f t="shared" si="34"/>
        <v>59</v>
      </c>
      <c r="Z140" s="16">
        <f t="shared" si="34"/>
        <v>108</v>
      </c>
      <c r="AA140" s="16">
        <f t="shared" si="34"/>
        <v>46</v>
      </c>
      <c r="AB140" s="16">
        <f t="shared" si="34"/>
        <v>88</v>
      </c>
      <c r="AC140" s="16">
        <f t="shared" si="34"/>
        <v>59</v>
      </c>
      <c r="AD140" s="16">
        <f t="shared" si="34"/>
        <v>29</v>
      </c>
      <c r="AE140" s="16">
        <f t="shared" si="34"/>
        <v>81</v>
      </c>
      <c r="AF140" s="16">
        <f t="shared" si="34"/>
        <v>62</v>
      </c>
      <c r="AG140" s="16">
        <f t="shared" si="15"/>
        <v>-33</v>
      </c>
      <c r="AH140" s="16">
        <v>23</v>
      </c>
      <c r="AI140" s="16">
        <f t="shared" si="9"/>
        <v>10.166666666666671</v>
      </c>
      <c r="AJ140" s="16">
        <f t="shared" si="10"/>
        <v>0.52458880957952769</v>
      </c>
      <c r="AK140" s="16"/>
      <c r="AL140" s="16"/>
      <c r="AM140" s="16"/>
      <c r="AN140" s="16"/>
    </row>
    <row r="141" spans="1:40" ht="13.5" customHeight="1" x14ac:dyDescent="0.2">
      <c r="A141" s="16">
        <v>24</v>
      </c>
      <c r="B141" s="16">
        <f t="shared" si="13"/>
        <v>-32</v>
      </c>
      <c r="C141" s="16">
        <f t="shared" ref="C141:AF141" si="35">RANK(C26,C$3:C$113,1)+(COUNT($B$3:$B$113)+1-RANK(C26,C$3:C$113,0)-RANK(C26,C$3:C$113,1))/2</f>
        <v>11</v>
      </c>
      <c r="D141" s="16">
        <f t="shared" si="35"/>
        <v>71</v>
      </c>
      <c r="E141" s="16">
        <f t="shared" si="35"/>
        <v>12</v>
      </c>
      <c r="F141" s="16">
        <f t="shared" si="35"/>
        <v>87</v>
      </c>
      <c r="G141" s="16">
        <f t="shared" si="35"/>
        <v>19</v>
      </c>
      <c r="H141" s="16">
        <f t="shared" si="35"/>
        <v>100</v>
      </c>
      <c r="I141" s="16">
        <f t="shared" si="35"/>
        <v>99</v>
      </c>
      <c r="J141" s="16">
        <f t="shared" si="35"/>
        <v>80</v>
      </c>
      <c r="K141" s="16">
        <f t="shared" si="35"/>
        <v>28</v>
      </c>
      <c r="L141" s="16">
        <f t="shared" si="35"/>
        <v>40</v>
      </c>
      <c r="M141" s="16">
        <f t="shared" si="35"/>
        <v>25</v>
      </c>
      <c r="N141" s="16">
        <f t="shared" si="35"/>
        <v>32</v>
      </c>
      <c r="O141" s="16">
        <f t="shared" si="35"/>
        <v>84</v>
      </c>
      <c r="P141" s="16">
        <f t="shared" si="35"/>
        <v>6</v>
      </c>
      <c r="Q141" s="16">
        <f t="shared" si="35"/>
        <v>35</v>
      </c>
      <c r="R141" s="16">
        <f t="shared" si="35"/>
        <v>68</v>
      </c>
      <c r="S141" s="16">
        <f t="shared" si="35"/>
        <v>108</v>
      </c>
      <c r="T141" s="16">
        <f t="shared" si="35"/>
        <v>18</v>
      </c>
      <c r="U141" s="16">
        <f t="shared" si="35"/>
        <v>88</v>
      </c>
      <c r="V141" s="16">
        <f t="shared" si="35"/>
        <v>73</v>
      </c>
      <c r="W141" s="16">
        <f t="shared" si="35"/>
        <v>105</v>
      </c>
      <c r="X141" s="16">
        <f t="shared" si="35"/>
        <v>39</v>
      </c>
      <c r="Y141" s="16">
        <f t="shared" si="35"/>
        <v>41</v>
      </c>
      <c r="Z141" s="16">
        <f t="shared" si="35"/>
        <v>90</v>
      </c>
      <c r="AA141" s="16">
        <f t="shared" si="35"/>
        <v>52</v>
      </c>
      <c r="AB141" s="16">
        <f t="shared" si="35"/>
        <v>59</v>
      </c>
      <c r="AC141" s="16">
        <f t="shared" si="35"/>
        <v>13</v>
      </c>
      <c r="AD141" s="16">
        <f t="shared" si="35"/>
        <v>87</v>
      </c>
      <c r="AE141" s="16">
        <f t="shared" si="35"/>
        <v>25</v>
      </c>
      <c r="AF141" s="16">
        <f t="shared" si="35"/>
        <v>82</v>
      </c>
      <c r="AG141" s="16">
        <f t="shared" si="15"/>
        <v>-32</v>
      </c>
      <c r="AH141" s="16">
        <v>24</v>
      </c>
      <c r="AI141" s="16">
        <f t="shared" si="9"/>
        <v>-0.10000000000000142</v>
      </c>
      <c r="AJ141" s="16">
        <f t="shared" si="10"/>
        <v>-5.1598899302905078E-3</v>
      </c>
      <c r="AK141" s="16"/>
      <c r="AL141" s="16"/>
      <c r="AM141" s="16"/>
      <c r="AN141" s="16"/>
    </row>
    <row r="142" spans="1:40" ht="13.5" customHeight="1" x14ac:dyDescent="0.2">
      <c r="A142" s="16">
        <v>25</v>
      </c>
      <c r="B142" s="16">
        <f t="shared" si="13"/>
        <v>-31</v>
      </c>
      <c r="C142" s="16">
        <f t="shared" ref="C142:AF142" si="36">RANK(C27,C$3:C$113,1)+(COUNT($B$3:$B$113)+1-RANK(C27,C$3:C$113,0)-RANK(C27,C$3:C$113,1))/2</f>
        <v>29</v>
      </c>
      <c r="D142" s="16">
        <f t="shared" si="36"/>
        <v>17</v>
      </c>
      <c r="E142" s="16">
        <f t="shared" si="36"/>
        <v>68</v>
      </c>
      <c r="F142" s="16">
        <f t="shared" si="36"/>
        <v>75</v>
      </c>
      <c r="G142" s="16">
        <f t="shared" si="36"/>
        <v>8</v>
      </c>
      <c r="H142" s="16">
        <f t="shared" si="36"/>
        <v>69</v>
      </c>
      <c r="I142" s="16">
        <f t="shared" si="36"/>
        <v>68</v>
      </c>
      <c r="J142" s="16">
        <f t="shared" si="36"/>
        <v>57</v>
      </c>
      <c r="K142" s="16">
        <f t="shared" si="36"/>
        <v>50</v>
      </c>
      <c r="L142" s="16">
        <f t="shared" si="36"/>
        <v>25</v>
      </c>
      <c r="M142" s="16">
        <f t="shared" si="36"/>
        <v>8</v>
      </c>
      <c r="N142" s="16">
        <f t="shared" si="36"/>
        <v>29</v>
      </c>
      <c r="O142" s="16">
        <f t="shared" si="36"/>
        <v>39</v>
      </c>
      <c r="P142" s="16">
        <f t="shared" si="36"/>
        <v>22</v>
      </c>
      <c r="Q142" s="16">
        <f t="shared" si="36"/>
        <v>20</v>
      </c>
      <c r="R142" s="16">
        <f t="shared" si="36"/>
        <v>58</v>
      </c>
      <c r="S142" s="16">
        <f t="shared" si="36"/>
        <v>104</v>
      </c>
      <c r="T142" s="16">
        <f t="shared" si="36"/>
        <v>32</v>
      </c>
      <c r="U142" s="16">
        <f t="shared" si="36"/>
        <v>91</v>
      </c>
      <c r="V142" s="16">
        <f t="shared" si="36"/>
        <v>36</v>
      </c>
      <c r="W142" s="16">
        <f t="shared" si="36"/>
        <v>58</v>
      </c>
      <c r="X142" s="16">
        <f t="shared" si="36"/>
        <v>14</v>
      </c>
      <c r="Y142" s="16">
        <f t="shared" si="36"/>
        <v>24</v>
      </c>
      <c r="Z142" s="16">
        <f t="shared" si="36"/>
        <v>88</v>
      </c>
      <c r="AA142" s="16">
        <f t="shared" si="36"/>
        <v>23</v>
      </c>
      <c r="AB142" s="16">
        <f t="shared" si="36"/>
        <v>34</v>
      </c>
      <c r="AC142" s="16">
        <f t="shared" si="36"/>
        <v>10</v>
      </c>
      <c r="AD142" s="16">
        <f t="shared" si="36"/>
        <v>7</v>
      </c>
      <c r="AE142" s="16">
        <f t="shared" si="36"/>
        <v>38</v>
      </c>
      <c r="AF142" s="16">
        <f t="shared" si="36"/>
        <v>59</v>
      </c>
      <c r="AG142" s="16">
        <f t="shared" si="15"/>
        <v>-31</v>
      </c>
      <c r="AH142" s="16">
        <v>25</v>
      </c>
      <c r="AI142" s="16">
        <f t="shared" si="9"/>
        <v>-14</v>
      </c>
      <c r="AJ142" s="16">
        <f t="shared" si="10"/>
        <v>-0.72238459024066082</v>
      </c>
      <c r="AK142" s="16"/>
      <c r="AL142" s="16"/>
      <c r="AM142" s="16"/>
      <c r="AN142" s="16"/>
    </row>
    <row r="143" spans="1:40" ht="13.5" customHeight="1" x14ac:dyDescent="0.2">
      <c r="A143" s="16">
        <v>26</v>
      </c>
      <c r="B143" s="16">
        <f t="shared" si="13"/>
        <v>-30</v>
      </c>
      <c r="C143" s="16">
        <f t="shared" ref="C143:AF143" si="37">RANK(C28,C$3:C$113,1)+(COUNT($B$3:$B$113)+1-RANK(C28,C$3:C$113,0)-RANK(C28,C$3:C$113,1))/2</f>
        <v>41</v>
      </c>
      <c r="D143" s="16">
        <f t="shared" si="37"/>
        <v>62</v>
      </c>
      <c r="E143" s="16">
        <f t="shared" si="37"/>
        <v>44</v>
      </c>
      <c r="F143" s="16">
        <f t="shared" si="37"/>
        <v>64</v>
      </c>
      <c r="G143" s="16">
        <f t="shared" si="37"/>
        <v>22</v>
      </c>
      <c r="H143" s="16">
        <f t="shared" si="37"/>
        <v>85</v>
      </c>
      <c r="I143" s="16">
        <f t="shared" si="37"/>
        <v>76</v>
      </c>
      <c r="J143" s="16">
        <f t="shared" si="37"/>
        <v>52</v>
      </c>
      <c r="K143" s="16">
        <f t="shared" si="37"/>
        <v>49</v>
      </c>
      <c r="L143" s="16">
        <f t="shared" si="37"/>
        <v>43</v>
      </c>
      <c r="M143" s="16">
        <f t="shared" si="37"/>
        <v>24</v>
      </c>
      <c r="N143" s="16">
        <f t="shared" si="37"/>
        <v>33</v>
      </c>
      <c r="O143" s="16">
        <f t="shared" si="37"/>
        <v>97</v>
      </c>
      <c r="P143" s="16">
        <f t="shared" si="37"/>
        <v>18</v>
      </c>
      <c r="Q143" s="16">
        <f t="shared" si="37"/>
        <v>13</v>
      </c>
      <c r="R143" s="16">
        <f t="shared" si="37"/>
        <v>71</v>
      </c>
      <c r="S143" s="16">
        <f t="shared" si="37"/>
        <v>90</v>
      </c>
      <c r="T143" s="16">
        <f t="shared" si="37"/>
        <v>13</v>
      </c>
      <c r="U143" s="16">
        <f t="shared" si="37"/>
        <v>104</v>
      </c>
      <c r="V143" s="16">
        <f t="shared" si="37"/>
        <v>24</v>
      </c>
      <c r="W143" s="16">
        <f t="shared" si="37"/>
        <v>64</v>
      </c>
      <c r="X143" s="16">
        <f t="shared" si="37"/>
        <v>38</v>
      </c>
      <c r="Y143" s="16">
        <f t="shared" si="37"/>
        <v>44</v>
      </c>
      <c r="Z143" s="16">
        <f t="shared" si="37"/>
        <v>77</v>
      </c>
      <c r="AA143" s="16">
        <f t="shared" si="37"/>
        <v>11</v>
      </c>
      <c r="AB143" s="16">
        <f t="shared" si="37"/>
        <v>45</v>
      </c>
      <c r="AC143" s="16">
        <f t="shared" si="37"/>
        <v>22</v>
      </c>
      <c r="AD143" s="16">
        <f t="shared" si="37"/>
        <v>10</v>
      </c>
      <c r="AE143" s="16">
        <f t="shared" si="37"/>
        <v>36</v>
      </c>
      <c r="AF143" s="16">
        <f t="shared" si="37"/>
        <v>53</v>
      </c>
      <c r="AG143" s="16">
        <f t="shared" si="15"/>
        <v>-30</v>
      </c>
      <c r="AH143" s="16">
        <v>26</v>
      </c>
      <c r="AI143" s="16">
        <f t="shared" si="9"/>
        <v>-8.5</v>
      </c>
      <c r="AJ143" s="16">
        <f t="shared" si="10"/>
        <v>-0.4385906440746869</v>
      </c>
      <c r="AK143" s="16"/>
      <c r="AL143" s="16"/>
      <c r="AM143" s="16"/>
      <c r="AN143" s="16"/>
    </row>
    <row r="144" spans="1:40" ht="13.5" customHeight="1" x14ac:dyDescent="0.2">
      <c r="A144" s="16">
        <v>27</v>
      </c>
      <c r="B144" s="16">
        <f t="shared" si="13"/>
        <v>-29</v>
      </c>
      <c r="C144" s="16">
        <f t="shared" ref="C144:AF144" si="38">RANK(C29,C$3:C$113,1)+(COUNT($B$3:$B$113)+1-RANK(C29,C$3:C$113,0)-RANK(C29,C$3:C$113,1))/2</f>
        <v>35</v>
      </c>
      <c r="D144" s="16">
        <f t="shared" si="38"/>
        <v>35</v>
      </c>
      <c r="E144" s="16">
        <f t="shared" si="38"/>
        <v>24</v>
      </c>
      <c r="F144" s="16">
        <f t="shared" si="38"/>
        <v>34</v>
      </c>
      <c r="G144" s="16">
        <f t="shared" si="38"/>
        <v>5</v>
      </c>
      <c r="H144" s="16">
        <f t="shared" si="38"/>
        <v>60</v>
      </c>
      <c r="I144" s="16">
        <f t="shared" si="38"/>
        <v>22</v>
      </c>
      <c r="J144" s="16">
        <f t="shared" si="38"/>
        <v>13</v>
      </c>
      <c r="K144" s="16">
        <f t="shared" si="38"/>
        <v>26</v>
      </c>
      <c r="L144" s="16">
        <f t="shared" si="38"/>
        <v>4</v>
      </c>
      <c r="M144" s="16">
        <f t="shared" si="38"/>
        <v>3</v>
      </c>
      <c r="N144" s="16">
        <f t="shared" si="38"/>
        <v>52</v>
      </c>
      <c r="O144" s="16">
        <f t="shared" si="38"/>
        <v>33</v>
      </c>
      <c r="P144" s="16">
        <f t="shared" si="38"/>
        <v>7</v>
      </c>
      <c r="Q144" s="16">
        <f t="shared" si="38"/>
        <v>16</v>
      </c>
      <c r="R144" s="16">
        <f t="shared" si="38"/>
        <v>31</v>
      </c>
      <c r="S144" s="16">
        <f t="shared" si="38"/>
        <v>94</v>
      </c>
      <c r="T144" s="16">
        <f t="shared" si="38"/>
        <v>12</v>
      </c>
      <c r="U144" s="16">
        <f t="shared" si="38"/>
        <v>74</v>
      </c>
      <c r="V144" s="16">
        <f t="shared" si="38"/>
        <v>30</v>
      </c>
      <c r="W144" s="16">
        <f t="shared" si="38"/>
        <v>25</v>
      </c>
      <c r="X144" s="16">
        <f t="shared" si="38"/>
        <v>4</v>
      </c>
      <c r="Y144" s="16">
        <f t="shared" si="38"/>
        <v>11</v>
      </c>
      <c r="Z144" s="16">
        <f t="shared" si="38"/>
        <v>55</v>
      </c>
      <c r="AA144" s="16">
        <f t="shared" si="38"/>
        <v>31</v>
      </c>
      <c r="AB144" s="16">
        <f t="shared" si="38"/>
        <v>6</v>
      </c>
      <c r="AC144" s="16">
        <f t="shared" si="38"/>
        <v>5</v>
      </c>
      <c r="AD144" s="16">
        <f t="shared" si="38"/>
        <v>8</v>
      </c>
      <c r="AE144" s="16">
        <f t="shared" si="38"/>
        <v>19</v>
      </c>
      <c r="AF144" s="16">
        <f t="shared" si="38"/>
        <v>78</v>
      </c>
      <c r="AG144" s="16">
        <f t="shared" si="15"/>
        <v>-29</v>
      </c>
      <c r="AH144" s="16">
        <v>27</v>
      </c>
      <c r="AI144" s="16">
        <f t="shared" si="9"/>
        <v>-27.6</v>
      </c>
      <c r="AJ144" s="16">
        <f t="shared" si="10"/>
        <v>-1.4241296207601599</v>
      </c>
      <c r="AK144" s="16"/>
      <c r="AL144" s="16"/>
      <c r="AM144" s="16"/>
      <c r="AN144" s="16"/>
    </row>
    <row r="145" spans="1:40" ht="13.5" customHeight="1" x14ac:dyDescent="0.2">
      <c r="A145" s="16">
        <v>28</v>
      </c>
      <c r="B145" s="16">
        <f t="shared" si="13"/>
        <v>-28</v>
      </c>
      <c r="C145" s="16">
        <f t="shared" ref="C145:AF145" si="39">RANK(C30,C$3:C$113,1)+(COUNT($B$3:$B$113)+1-RANK(C30,C$3:C$113,0)-RANK(C30,C$3:C$113,1))/2</f>
        <v>85</v>
      </c>
      <c r="D145" s="16">
        <f t="shared" si="39"/>
        <v>87</v>
      </c>
      <c r="E145" s="16">
        <f t="shared" si="39"/>
        <v>96</v>
      </c>
      <c r="F145" s="16">
        <f t="shared" si="39"/>
        <v>70</v>
      </c>
      <c r="G145" s="16">
        <f t="shared" si="39"/>
        <v>76</v>
      </c>
      <c r="H145" s="16">
        <f t="shared" si="39"/>
        <v>55</v>
      </c>
      <c r="I145" s="16">
        <f t="shared" si="39"/>
        <v>84</v>
      </c>
      <c r="J145" s="16">
        <f t="shared" si="39"/>
        <v>81</v>
      </c>
      <c r="K145" s="16">
        <f t="shared" si="39"/>
        <v>63</v>
      </c>
      <c r="L145" s="16">
        <f t="shared" si="39"/>
        <v>32</v>
      </c>
      <c r="M145" s="16">
        <f t="shared" si="39"/>
        <v>16</v>
      </c>
      <c r="N145" s="16">
        <f t="shared" si="39"/>
        <v>89</v>
      </c>
      <c r="O145" s="16">
        <f t="shared" si="39"/>
        <v>75</v>
      </c>
      <c r="P145" s="16">
        <f t="shared" si="39"/>
        <v>61</v>
      </c>
      <c r="Q145" s="16">
        <f t="shared" si="39"/>
        <v>99</v>
      </c>
      <c r="R145" s="16">
        <f t="shared" si="39"/>
        <v>79</v>
      </c>
      <c r="S145" s="16">
        <f t="shared" si="39"/>
        <v>102</v>
      </c>
      <c r="T145" s="16">
        <f t="shared" si="39"/>
        <v>71</v>
      </c>
      <c r="U145" s="16">
        <f t="shared" si="39"/>
        <v>103</v>
      </c>
      <c r="V145" s="16">
        <f t="shared" si="39"/>
        <v>67</v>
      </c>
      <c r="W145" s="16">
        <f t="shared" si="39"/>
        <v>55</v>
      </c>
      <c r="X145" s="16">
        <f t="shared" si="39"/>
        <v>95</v>
      </c>
      <c r="Y145" s="16">
        <f t="shared" si="39"/>
        <v>100</v>
      </c>
      <c r="Z145" s="16">
        <f t="shared" si="39"/>
        <v>80</v>
      </c>
      <c r="AA145" s="16">
        <f t="shared" si="39"/>
        <v>96</v>
      </c>
      <c r="AB145" s="16">
        <f t="shared" si="39"/>
        <v>85</v>
      </c>
      <c r="AC145" s="16">
        <f t="shared" si="39"/>
        <v>73</v>
      </c>
      <c r="AD145" s="16">
        <f t="shared" si="39"/>
        <v>75</v>
      </c>
      <c r="AE145" s="16">
        <f t="shared" si="39"/>
        <v>50</v>
      </c>
      <c r="AF145" s="16">
        <f t="shared" si="39"/>
        <v>96</v>
      </c>
      <c r="AG145" s="16">
        <f t="shared" si="15"/>
        <v>-28</v>
      </c>
      <c r="AH145" s="16">
        <v>28</v>
      </c>
      <c r="AI145" s="16">
        <f t="shared" si="9"/>
        <v>20.533333333333331</v>
      </c>
      <c r="AJ145" s="16">
        <f t="shared" si="10"/>
        <v>1.0594973990196357</v>
      </c>
      <c r="AK145" s="16"/>
      <c r="AL145" s="16"/>
      <c r="AM145" s="16"/>
      <c r="AN145" s="16"/>
    </row>
    <row r="146" spans="1:40" ht="13.5" customHeight="1" x14ac:dyDescent="0.2">
      <c r="A146" s="16">
        <v>29</v>
      </c>
      <c r="B146" s="16">
        <f t="shared" si="13"/>
        <v>-27</v>
      </c>
      <c r="C146" s="16">
        <f t="shared" ref="C146:AF146" si="40">RANK(C31,C$3:C$113,1)+(COUNT($B$3:$B$113)+1-RANK(C31,C$3:C$113,0)-RANK(C31,C$3:C$113,1))/2</f>
        <v>31</v>
      </c>
      <c r="D146" s="16">
        <f t="shared" si="40"/>
        <v>69</v>
      </c>
      <c r="E146" s="16">
        <f t="shared" si="40"/>
        <v>52</v>
      </c>
      <c r="F146" s="16">
        <f t="shared" si="40"/>
        <v>53</v>
      </c>
      <c r="G146" s="16">
        <f t="shared" si="40"/>
        <v>20</v>
      </c>
      <c r="H146" s="16">
        <f t="shared" si="40"/>
        <v>97</v>
      </c>
      <c r="I146" s="16">
        <f t="shared" si="40"/>
        <v>50</v>
      </c>
      <c r="J146" s="16">
        <f t="shared" si="40"/>
        <v>33</v>
      </c>
      <c r="K146" s="16">
        <f t="shared" si="40"/>
        <v>38</v>
      </c>
      <c r="L146" s="16">
        <f t="shared" si="40"/>
        <v>11</v>
      </c>
      <c r="M146" s="16">
        <f t="shared" si="40"/>
        <v>15</v>
      </c>
      <c r="N146" s="16">
        <f t="shared" si="40"/>
        <v>46</v>
      </c>
      <c r="O146" s="16">
        <f t="shared" si="40"/>
        <v>68</v>
      </c>
      <c r="P146" s="16">
        <f t="shared" si="40"/>
        <v>27</v>
      </c>
      <c r="Q146" s="16">
        <f t="shared" si="40"/>
        <v>44</v>
      </c>
      <c r="R146" s="16">
        <f t="shared" si="40"/>
        <v>48</v>
      </c>
      <c r="S146" s="16">
        <f t="shared" si="40"/>
        <v>64</v>
      </c>
      <c r="T146" s="16">
        <f t="shared" si="40"/>
        <v>23</v>
      </c>
      <c r="U146" s="16">
        <f t="shared" si="40"/>
        <v>95</v>
      </c>
      <c r="V146" s="16">
        <f t="shared" si="40"/>
        <v>80</v>
      </c>
      <c r="W146" s="16">
        <f t="shared" si="40"/>
        <v>18</v>
      </c>
      <c r="X146" s="16">
        <f t="shared" si="40"/>
        <v>21</v>
      </c>
      <c r="Y146" s="16">
        <f t="shared" si="40"/>
        <v>42</v>
      </c>
      <c r="Z146" s="16">
        <f t="shared" si="40"/>
        <v>57</v>
      </c>
      <c r="AA146" s="16">
        <f t="shared" si="40"/>
        <v>58</v>
      </c>
      <c r="AB146" s="16">
        <f t="shared" si="40"/>
        <v>54</v>
      </c>
      <c r="AC146" s="16">
        <f t="shared" si="40"/>
        <v>52</v>
      </c>
      <c r="AD146" s="16">
        <f t="shared" si="40"/>
        <v>47</v>
      </c>
      <c r="AE146" s="16">
        <f t="shared" si="40"/>
        <v>16</v>
      </c>
      <c r="AF146" s="16">
        <f t="shared" si="40"/>
        <v>102</v>
      </c>
      <c r="AG146" s="16">
        <f t="shared" si="15"/>
        <v>-27</v>
      </c>
      <c r="AH146" s="16">
        <v>29</v>
      </c>
      <c r="AI146" s="16">
        <f t="shared" si="9"/>
        <v>-8.2999999999999972</v>
      </c>
      <c r="AJ146" s="16">
        <f t="shared" si="10"/>
        <v>-0.42827086421410587</v>
      </c>
      <c r="AK146" s="16"/>
      <c r="AL146" s="16"/>
      <c r="AM146" s="16"/>
      <c r="AN146" s="16"/>
    </row>
    <row r="147" spans="1:40" ht="13.5" customHeight="1" x14ac:dyDescent="0.2">
      <c r="A147" s="16">
        <v>30</v>
      </c>
      <c r="B147" s="16">
        <f t="shared" si="13"/>
        <v>-26</v>
      </c>
      <c r="C147" s="16">
        <f t="shared" ref="C147:AF147" si="41">RANK(C32,C$3:C$113,1)+(COUNT($B$3:$B$113)+1-RANK(C32,C$3:C$113,0)-RANK(C32,C$3:C$113,1))/2</f>
        <v>20</v>
      </c>
      <c r="D147" s="16">
        <f t="shared" si="41"/>
        <v>61</v>
      </c>
      <c r="E147" s="16">
        <f t="shared" si="41"/>
        <v>59</v>
      </c>
      <c r="F147" s="16">
        <f t="shared" si="41"/>
        <v>73</v>
      </c>
      <c r="G147" s="16">
        <f t="shared" si="41"/>
        <v>68</v>
      </c>
      <c r="H147" s="16">
        <f t="shared" si="41"/>
        <v>47</v>
      </c>
      <c r="I147" s="16">
        <f t="shared" si="41"/>
        <v>79</v>
      </c>
      <c r="J147" s="16">
        <f t="shared" si="41"/>
        <v>77</v>
      </c>
      <c r="K147" s="16">
        <f t="shared" si="41"/>
        <v>33</v>
      </c>
      <c r="L147" s="16">
        <f t="shared" si="41"/>
        <v>22</v>
      </c>
      <c r="M147" s="16">
        <f t="shared" si="41"/>
        <v>7</v>
      </c>
      <c r="N147" s="16">
        <f t="shared" si="41"/>
        <v>28</v>
      </c>
      <c r="O147" s="16">
        <f t="shared" si="41"/>
        <v>64</v>
      </c>
      <c r="P147" s="16">
        <f t="shared" si="41"/>
        <v>91</v>
      </c>
      <c r="Q147" s="16">
        <f t="shared" si="41"/>
        <v>3</v>
      </c>
      <c r="R147" s="16">
        <f t="shared" si="41"/>
        <v>76</v>
      </c>
      <c r="S147" s="16">
        <f t="shared" si="41"/>
        <v>88</v>
      </c>
      <c r="T147" s="16">
        <f t="shared" si="41"/>
        <v>26</v>
      </c>
      <c r="U147" s="16">
        <f t="shared" si="41"/>
        <v>98</v>
      </c>
      <c r="V147" s="16">
        <f t="shared" si="41"/>
        <v>46</v>
      </c>
      <c r="W147" s="16">
        <f t="shared" si="41"/>
        <v>32</v>
      </c>
      <c r="X147" s="16">
        <f t="shared" si="41"/>
        <v>29</v>
      </c>
      <c r="Y147" s="16">
        <f t="shared" si="41"/>
        <v>51</v>
      </c>
      <c r="Z147" s="16">
        <f t="shared" si="41"/>
        <v>41</v>
      </c>
      <c r="AA147" s="16">
        <f t="shared" si="41"/>
        <v>15</v>
      </c>
      <c r="AB147" s="16">
        <f t="shared" si="41"/>
        <v>22</v>
      </c>
      <c r="AC147" s="16">
        <f t="shared" si="41"/>
        <v>12</v>
      </c>
      <c r="AD147" s="16">
        <f t="shared" si="41"/>
        <v>20</v>
      </c>
      <c r="AE147" s="16">
        <f t="shared" si="41"/>
        <v>23</v>
      </c>
      <c r="AF147" s="16">
        <f t="shared" si="41"/>
        <v>69</v>
      </c>
      <c r="AG147" s="16">
        <f t="shared" si="15"/>
        <v>-26</v>
      </c>
      <c r="AH147" s="16">
        <v>30</v>
      </c>
      <c r="AI147" s="16">
        <f t="shared" si="9"/>
        <v>-10</v>
      </c>
      <c r="AJ147" s="16">
        <f t="shared" si="10"/>
        <v>-0.51598899302904344</v>
      </c>
      <c r="AK147" s="16"/>
      <c r="AL147" s="16"/>
      <c r="AM147" s="16"/>
      <c r="AN147" s="16"/>
    </row>
    <row r="148" spans="1:40" ht="13.5" customHeight="1" x14ac:dyDescent="0.2">
      <c r="A148" s="16">
        <v>31</v>
      </c>
      <c r="B148" s="16">
        <f t="shared" si="13"/>
        <v>-25</v>
      </c>
      <c r="C148" s="16">
        <f t="shared" ref="C148:AF148" si="42">RANK(C33,C$3:C$113,1)+(COUNT($B$3:$B$113)+1-RANK(C33,C$3:C$113,0)-RANK(C33,C$3:C$113,1))/2</f>
        <v>8</v>
      </c>
      <c r="D148" s="16">
        <f t="shared" si="42"/>
        <v>21</v>
      </c>
      <c r="E148" s="16">
        <f t="shared" si="42"/>
        <v>76</v>
      </c>
      <c r="F148" s="16">
        <f t="shared" si="42"/>
        <v>41</v>
      </c>
      <c r="G148" s="16">
        <f t="shared" si="42"/>
        <v>48</v>
      </c>
      <c r="H148" s="16">
        <f t="shared" si="42"/>
        <v>81</v>
      </c>
      <c r="I148" s="16">
        <f t="shared" si="42"/>
        <v>83</v>
      </c>
      <c r="J148" s="16">
        <f t="shared" si="42"/>
        <v>49</v>
      </c>
      <c r="K148" s="16">
        <f t="shared" si="42"/>
        <v>8</v>
      </c>
      <c r="L148" s="16">
        <f t="shared" si="42"/>
        <v>6</v>
      </c>
      <c r="M148" s="16">
        <f t="shared" si="42"/>
        <v>11</v>
      </c>
      <c r="N148" s="16">
        <f t="shared" si="42"/>
        <v>15</v>
      </c>
      <c r="O148" s="16">
        <f t="shared" si="42"/>
        <v>50</v>
      </c>
      <c r="P148" s="16">
        <f t="shared" si="42"/>
        <v>54</v>
      </c>
      <c r="Q148" s="16">
        <f t="shared" si="42"/>
        <v>53</v>
      </c>
      <c r="R148" s="16">
        <f t="shared" si="42"/>
        <v>13</v>
      </c>
      <c r="S148" s="16">
        <f t="shared" si="42"/>
        <v>98</v>
      </c>
      <c r="T148" s="16">
        <f t="shared" si="42"/>
        <v>6</v>
      </c>
      <c r="U148" s="16">
        <f t="shared" si="42"/>
        <v>66</v>
      </c>
      <c r="V148" s="16">
        <f t="shared" si="42"/>
        <v>19</v>
      </c>
      <c r="W148" s="16">
        <f t="shared" si="42"/>
        <v>34</v>
      </c>
      <c r="X148" s="16">
        <f t="shared" si="42"/>
        <v>10</v>
      </c>
      <c r="Y148" s="16">
        <f t="shared" si="42"/>
        <v>58</v>
      </c>
      <c r="Z148" s="16">
        <f t="shared" si="42"/>
        <v>53</v>
      </c>
      <c r="AA148" s="16">
        <f t="shared" si="42"/>
        <v>6</v>
      </c>
      <c r="AB148" s="16">
        <f t="shared" si="42"/>
        <v>4</v>
      </c>
      <c r="AC148" s="16">
        <f t="shared" si="42"/>
        <v>6</v>
      </c>
      <c r="AD148" s="16">
        <f t="shared" si="42"/>
        <v>22</v>
      </c>
      <c r="AE148" s="16">
        <f t="shared" si="42"/>
        <v>14</v>
      </c>
      <c r="AF148" s="16">
        <f t="shared" si="42"/>
        <v>11</v>
      </c>
      <c r="AG148" s="16">
        <f t="shared" si="15"/>
        <v>-25</v>
      </c>
      <c r="AH148" s="16">
        <v>31</v>
      </c>
      <c r="AI148" s="16">
        <f t="shared" si="9"/>
        <v>-21.866666666666667</v>
      </c>
      <c r="AJ148" s="16">
        <f t="shared" si="10"/>
        <v>-1.1282959314235084</v>
      </c>
      <c r="AK148" s="16"/>
      <c r="AL148" s="16"/>
      <c r="AM148" s="16"/>
      <c r="AN148" s="16"/>
    </row>
    <row r="149" spans="1:40" ht="13.5" customHeight="1" x14ac:dyDescent="0.2">
      <c r="A149" s="16">
        <v>32</v>
      </c>
      <c r="B149" s="16">
        <f t="shared" si="13"/>
        <v>-24</v>
      </c>
      <c r="C149" s="16">
        <f t="shared" ref="C149:AF149" si="43">RANK(C34,C$3:C$113,1)+(COUNT($B$3:$B$113)+1-RANK(C34,C$3:C$113,0)-RANK(C34,C$3:C$113,1))/2</f>
        <v>34</v>
      </c>
      <c r="D149" s="16">
        <f t="shared" si="43"/>
        <v>41</v>
      </c>
      <c r="E149" s="16">
        <f t="shared" si="43"/>
        <v>53</v>
      </c>
      <c r="F149" s="16">
        <f t="shared" si="43"/>
        <v>85</v>
      </c>
      <c r="G149" s="16">
        <f t="shared" si="43"/>
        <v>45</v>
      </c>
      <c r="H149" s="16">
        <f t="shared" si="43"/>
        <v>101</v>
      </c>
      <c r="I149" s="16">
        <f t="shared" si="43"/>
        <v>88</v>
      </c>
      <c r="J149" s="16">
        <f t="shared" si="43"/>
        <v>74</v>
      </c>
      <c r="K149" s="16">
        <f t="shared" si="43"/>
        <v>34</v>
      </c>
      <c r="L149" s="16">
        <f t="shared" si="43"/>
        <v>21</v>
      </c>
      <c r="M149" s="16">
        <f t="shared" si="43"/>
        <v>36</v>
      </c>
      <c r="N149" s="16">
        <f t="shared" si="43"/>
        <v>18</v>
      </c>
      <c r="O149" s="16">
        <f t="shared" si="43"/>
        <v>88</v>
      </c>
      <c r="P149" s="16">
        <f t="shared" si="43"/>
        <v>29</v>
      </c>
      <c r="Q149" s="16">
        <f t="shared" si="43"/>
        <v>83</v>
      </c>
      <c r="R149" s="16">
        <f t="shared" si="43"/>
        <v>53</v>
      </c>
      <c r="S149" s="16">
        <f t="shared" si="43"/>
        <v>66</v>
      </c>
      <c r="T149" s="16">
        <f t="shared" si="43"/>
        <v>25</v>
      </c>
      <c r="U149" s="16">
        <f t="shared" si="43"/>
        <v>109</v>
      </c>
      <c r="V149" s="16">
        <f t="shared" si="43"/>
        <v>14</v>
      </c>
      <c r="W149" s="16">
        <f t="shared" si="43"/>
        <v>47</v>
      </c>
      <c r="X149" s="16">
        <f t="shared" si="43"/>
        <v>33</v>
      </c>
      <c r="Y149" s="16">
        <f t="shared" si="43"/>
        <v>49</v>
      </c>
      <c r="Z149" s="16">
        <f t="shared" si="43"/>
        <v>74</v>
      </c>
      <c r="AA149" s="16">
        <f t="shared" si="43"/>
        <v>62</v>
      </c>
      <c r="AB149" s="16">
        <f t="shared" si="43"/>
        <v>32</v>
      </c>
      <c r="AC149" s="16">
        <f t="shared" si="43"/>
        <v>30</v>
      </c>
      <c r="AD149" s="16">
        <f t="shared" si="43"/>
        <v>17</v>
      </c>
      <c r="AE149" s="16">
        <f t="shared" si="43"/>
        <v>20</v>
      </c>
      <c r="AF149" s="16">
        <f t="shared" si="43"/>
        <v>54</v>
      </c>
      <c r="AG149" s="16">
        <f t="shared" si="15"/>
        <v>-24</v>
      </c>
      <c r="AH149" s="16">
        <v>32</v>
      </c>
      <c r="AI149" s="16">
        <f t="shared" si="9"/>
        <v>-5.5</v>
      </c>
      <c r="AJ149" s="16">
        <f t="shared" si="10"/>
        <v>-0.28379394616597386</v>
      </c>
      <c r="AK149" s="16"/>
      <c r="AL149" s="16"/>
      <c r="AM149" s="16"/>
      <c r="AN149" s="16"/>
    </row>
    <row r="150" spans="1:40" ht="13.5" customHeight="1" x14ac:dyDescent="0.2">
      <c r="A150" s="16">
        <v>33</v>
      </c>
      <c r="B150" s="16">
        <f t="shared" si="13"/>
        <v>-23</v>
      </c>
      <c r="C150" s="16">
        <f t="shared" ref="C150:AF150" si="44">RANK(C35,C$3:C$113,1)+(COUNT($B$3:$B$113)+1-RANK(C35,C$3:C$113,0)-RANK(C35,C$3:C$113,1))/2</f>
        <v>45</v>
      </c>
      <c r="D150" s="16">
        <f t="shared" si="44"/>
        <v>31</v>
      </c>
      <c r="E150" s="16">
        <f t="shared" si="44"/>
        <v>14</v>
      </c>
      <c r="F150" s="16">
        <f t="shared" si="44"/>
        <v>29</v>
      </c>
      <c r="G150" s="16">
        <f t="shared" si="44"/>
        <v>24</v>
      </c>
      <c r="H150" s="16">
        <f t="shared" si="44"/>
        <v>102</v>
      </c>
      <c r="I150" s="16">
        <f t="shared" si="44"/>
        <v>49</v>
      </c>
      <c r="J150" s="16">
        <f t="shared" si="44"/>
        <v>75</v>
      </c>
      <c r="K150" s="16">
        <f t="shared" si="44"/>
        <v>16</v>
      </c>
      <c r="L150" s="16">
        <f t="shared" si="44"/>
        <v>10</v>
      </c>
      <c r="M150" s="16">
        <f t="shared" si="44"/>
        <v>5</v>
      </c>
      <c r="N150" s="16">
        <f t="shared" si="44"/>
        <v>31</v>
      </c>
      <c r="O150" s="16">
        <f t="shared" si="44"/>
        <v>73</v>
      </c>
      <c r="P150" s="16">
        <f t="shared" si="44"/>
        <v>14</v>
      </c>
      <c r="Q150" s="16">
        <f t="shared" si="44"/>
        <v>75</v>
      </c>
      <c r="R150" s="16">
        <f t="shared" si="44"/>
        <v>39</v>
      </c>
      <c r="S150" s="16">
        <f t="shared" si="44"/>
        <v>38</v>
      </c>
      <c r="T150" s="16">
        <f t="shared" si="44"/>
        <v>29</v>
      </c>
      <c r="U150" s="16">
        <f t="shared" si="44"/>
        <v>87</v>
      </c>
      <c r="V150" s="16">
        <f t="shared" si="44"/>
        <v>16</v>
      </c>
      <c r="W150" s="16">
        <f t="shared" si="44"/>
        <v>19</v>
      </c>
      <c r="X150" s="16">
        <f t="shared" si="44"/>
        <v>49</v>
      </c>
      <c r="Y150" s="16">
        <f t="shared" si="44"/>
        <v>15</v>
      </c>
      <c r="Z150" s="16">
        <f t="shared" si="44"/>
        <v>69</v>
      </c>
      <c r="AA150" s="16">
        <f t="shared" si="44"/>
        <v>76</v>
      </c>
      <c r="AB150" s="16">
        <f t="shared" si="44"/>
        <v>48</v>
      </c>
      <c r="AC150" s="16">
        <f t="shared" si="44"/>
        <v>44</v>
      </c>
      <c r="AD150" s="16">
        <f t="shared" si="44"/>
        <v>40</v>
      </c>
      <c r="AE150" s="16">
        <f t="shared" si="44"/>
        <v>4</v>
      </c>
      <c r="AF150" s="16">
        <f t="shared" si="44"/>
        <v>27</v>
      </c>
      <c r="AG150" s="16">
        <f t="shared" si="15"/>
        <v>-23</v>
      </c>
      <c r="AH150" s="16">
        <v>33</v>
      </c>
      <c r="AI150" s="16">
        <f t="shared" ref="AI150:AI181" si="45">AVERAGE(C150:AF150)-$AJ$110</f>
        <v>-16.233333333333334</v>
      </c>
      <c r="AJ150" s="16">
        <f t="shared" si="10"/>
        <v>-0.83762213201714719</v>
      </c>
      <c r="AK150" s="16"/>
      <c r="AL150" s="16"/>
      <c r="AM150" s="16"/>
      <c r="AN150" s="16"/>
    </row>
    <row r="151" spans="1:40" ht="13.5" customHeight="1" x14ac:dyDescent="0.2">
      <c r="A151" s="16">
        <v>34</v>
      </c>
      <c r="B151" s="16">
        <f t="shared" si="13"/>
        <v>-22</v>
      </c>
      <c r="C151" s="16">
        <f t="shared" ref="C151:AF151" si="46">RANK(C36,C$3:C$113,1)+(COUNT($B$3:$B$113)+1-RANK(C36,C$3:C$113,0)-RANK(C36,C$3:C$113,1))/2</f>
        <v>26</v>
      </c>
      <c r="D151" s="16">
        <f t="shared" si="46"/>
        <v>22</v>
      </c>
      <c r="E151" s="16">
        <f t="shared" si="46"/>
        <v>107</v>
      </c>
      <c r="F151" s="16">
        <f t="shared" si="46"/>
        <v>15</v>
      </c>
      <c r="G151" s="16">
        <f t="shared" si="46"/>
        <v>7</v>
      </c>
      <c r="H151" s="16">
        <f t="shared" si="46"/>
        <v>74</v>
      </c>
      <c r="I151" s="16">
        <f t="shared" si="46"/>
        <v>39</v>
      </c>
      <c r="J151" s="16">
        <f t="shared" si="46"/>
        <v>19</v>
      </c>
      <c r="K151" s="16">
        <f t="shared" si="46"/>
        <v>12</v>
      </c>
      <c r="L151" s="16">
        <f t="shared" si="46"/>
        <v>13</v>
      </c>
      <c r="M151" s="16">
        <f t="shared" si="46"/>
        <v>110</v>
      </c>
      <c r="N151" s="16">
        <f t="shared" si="46"/>
        <v>10</v>
      </c>
      <c r="O151" s="16">
        <f t="shared" si="46"/>
        <v>67</v>
      </c>
      <c r="P151" s="16">
        <f t="shared" si="46"/>
        <v>68</v>
      </c>
      <c r="Q151" s="16">
        <f t="shared" si="46"/>
        <v>64</v>
      </c>
      <c r="R151" s="16">
        <f t="shared" si="46"/>
        <v>8</v>
      </c>
      <c r="S151" s="16">
        <f t="shared" si="46"/>
        <v>14</v>
      </c>
      <c r="T151" s="16">
        <f t="shared" si="46"/>
        <v>15</v>
      </c>
      <c r="U151" s="16">
        <f t="shared" si="46"/>
        <v>78</v>
      </c>
      <c r="V151" s="16">
        <f t="shared" si="46"/>
        <v>29</v>
      </c>
      <c r="W151" s="16">
        <f t="shared" si="46"/>
        <v>20</v>
      </c>
      <c r="X151" s="16">
        <f t="shared" si="46"/>
        <v>7</v>
      </c>
      <c r="Y151" s="16">
        <f t="shared" si="46"/>
        <v>14</v>
      </c>
      <c r="Z151" s="16">
        <f t="shared" si="46"/>
        <v>3</v>
      </c>
      <c r="AA151" s="16">
        <f t="shared" si="46"/>
        <v>30</v>
      </c>
      <c r="AB151" s="16">
        <f t="shared" si="46"/>
        <v>14</v>
      </c>
      <c r="AC151" s="16">
        <f t="shared" si="46"/>
        <v>49</v>
      </c>
      <c r="AD151" s="16">
        <f t="shared" si="46"/>
        <v>3</v>
      </c>
      <c r="AE151" s="16">
        <f t="shared" si="46"/>
        <v>3</v>
      </c>
      <c r="AF151" s="16">
        <f t="shared" si="46"/>
        <v>16</v>
      </c>
      <c r="AG151" s="16">
        <f t="shared" si="15"/>
        <v>-22</v>
      </c>
      <c r="AH151" s="16">
        <v>34</v>
      </c>
      <c r="AI151" s="16">
        <f t="shared" si="45"/>
        <v>-24.133333333333333</v>
      </c>
      <c r="AJ151" s="16">
        <f t="shared" si="10"/>
        <v>-1.2452534365100913</v>
      </c>
      <c r="AK151" s="16"/>
      <c r="AL151" s="16"/>
      <c r="AM151" s="16"/>
      <c r="AN151" s="16"/>
    </row>
    <row r="152" spans="1:40" ht="13.5" customHeight="1" x14ac:dyDescent="0.2">
      <c r="A152" s="16">
        <v>35</v>
      </c>
      <c r="B152" s="16">
        <f t="shared" si="13"/>
        <v>-21</v>
      </c>
      <c r="C152" s="16">
        <f t="shared" ref="C152:AF152" si="47">RANK(C37,C$3:C$113,1)+(COUNT($B$3:$B$113)+1-RANK(C37,C$3:C$113,0)-RANK(C37,C$3:C$113,1))/2</f>
        <v>33</v>
      </c>
      <c r="D152" s="16">
        <f t="shared" si="47"/>
        <v>46</v>
      </c>
      <c r="E152" s="16">
        <f t="shared" si="47"/>
        <v>104</v>
      </c>
      <c r="F152" s="16">
        <f t="shared" si="47"/>
        <v>35</v>
      </c>
      <c r="G152" s="16">
        <f t="shared" si="47"/>
        <v>83</v>
      </c>
      <c r="H152" s="16">
        <f t="shared" si="47"/>
        <v>83</v>
      </c>
      <c r="I152" s="16">
        <f t="shared" si="47"/>
        <v>19</v>
      </c>
      <c r="J152" s="16">
        <f t="shared" si="47"/>
        <v>73</v>
      </c>
      <c r="K152" s="16">
        <f t="shared" si="47"/>
        <v>52</v>
      </c>
      <c r="L152" s="16">
        <f t="shared" si="47"/>
        <v>17</v>
      </c>
      <c r="M152" s="16">
        <f t="shared" si="47"/>
        <v>100</v>
      </c>
      <c r="N152" s="16">
        <f t="shared" si="47"/>
        <v>16</v>
      </c>
      <c r="O152" s="16">
        <f t="shared" si="47"/>
        <v>45</v>
      </c>
      <c r="P152" s="16">
        <f t="shared" si="47"/>
        <v>72</v>
      </c>
      <c r="Q152" s="16">
        <f t="shared" si="47"/>
        <v>9</v>
      </c>
      <c r="R152" s="16">
        <f t="shared" si="47"/>
        <v>45</v>
      </c>
      <c r="S152" s="16">
        <f t="shared" si="47"/>
        <v>33</v>
      </c>
      <c r="T152" s="16">
        <f t="shared" si="47"/>
        <v>19</v>
      </c>
      <c r="U152" s="16">
        <f t="shared" si="47"/>
        <v>55</v>
      </c>
      <c r="V152" s="16">
        <f t="shared" si="47"/>
        <v>26</v>
      </c>
      <c r="W152" s="16">
        <f t="shared" si="47"/>
        <v>53</v>
      </c>
      <c r="X152" s="16">
        <f t="shared" si="47"/>
        <v>6</v>
      </c>
      <c r="Y152" s="16">
        <f t="shared" si="47"/>
        <v>67</v>
      </c>
      <c r="Z152" s="16">
        <f t="shared" si="47"/>
        <v>6</v>
      </c>
      <c r="AA152" s="16">
        <f t="shared" si="47"/>
        <v>85</v>
      </c>
      <c r="AB152" s="16">
        <f t="shared" si="47"/>
        <v>12</v>
      </c>
      <c r="AC152" s="16">
        <f t="shared" si="47"/>
        <v>4</v>
      </c>
      <c r="AD152" s="16">
        <f t="shared" si="47"/>
        <v>9</v>
      </c>
      <c r="AE152" s="16">
        <f t="shared" si="47"/>
        <v>58</v>
      </c>
      <c r="AF152" s="16">
        <f t="shared" si="47"/>
        <v>13</v>
      </c>
      <c r="AG152" s="16">
        <f t="shared" si="15"/>
        <v>-21</v>
      </c>
      <c r="AH152" s="16">
        <v>35</v>
      </c>
      <c r="AI152" s="16">
        <f t="shared" si="45"/>
        <v>-13.399999999999999</v>
      </c>
      <c r="AJ152" s="16">
        <f t="shared" si="10"/>
        <v>-0.69142525065891813</v>
      </c>
      <c r="AK152" s="16"/>
      <c r="AL152" s="16"/>
      <c r="AM152" s="16"/>
      <c r="AN152" s="16"/>
    </row>
    <row r="153" spans="1:40" ht="13.5" customHeight="1" x14ac:dyDescent="0.2">
      <c r="A153" s="16">
        <v>36</v>
      </c>
      <c r="B153" s="16">
        <f t="shared" si="13"/>
        <v>-20</v>
      </c>
      <c r="C153" s="16">
        <f t="shared" ref="C153:AF153" si="48">RANK(C38,C$3:C$113,1)+(COUNT($B$3:$B$113)+1-RANK(C38,C$3:C$113,0)-RANK(C38,C$3:C$113,1))/2</f>
        <v>10</v>
      </c>
      <c r="D153" s="16">
        <f t="shared" si="48"/>
        <v>13</v>
      </c>
      <c r="E153" s="16">
        <f t="shared" si="48"/>
        <v>81</v>
      </c>
      <c r="F153" s="16">
        <f t="shared" si="48"/>
        <v>105</v>
      </c>
      <c r="G153" s="16">
        <f t="shared" si="48"/>
        <v>88</v>
      </c>
      <c r="H153" s="16">
        <f t="shared" si="48"/>
        <v>33</v>
      </c>
      <c r="I153" s="16">
        <f t="shared" si="48"/>
        <v>66</v>
      </c>
      <c r="J153" s="16">
        <f t="shared" si="48"/>
        <v>20</v>
      </c>
      <c r="K153" s="16">
        <f t="shared" si="48"/>
        <v>79</v>
      </c>
      <c r="L153" s="16">
        <f t="shared" si="48"/>
        <v>29</v>
      </c>
      <c r="M153" s="16">
        <f t="shared" si="48"/>
        <v>52</v>
      </c>
      <c r="N153" s="16">
        <f t="shared" si="48"/>
        <v>64</v>
      </c>
      <c r="O153" s="16">
        <f t="shared" si="48"/>
        <v>72</v>
      </c>
      <c r="P153" s="16">
        <f t="shared" si="48"/>
        <v>26</v>
      </c>
      <c r="Q153" s="16">
        <f t="shared" si="48"/>
        <v>43</v>
      </c>
      <c r="R153" s="16">
        <f t="shared" si="48"/>
        <v>96</v>
      </c>
      <c r="S153" s="16">
        <f t="shared" si="48"/>
        <v>55</v>
      </c>
      <c r="T153" s="16">
        <f t="shared" si="48"/>
        <v>22</v>
      </c>
      <c r="U153" s="16">
        <f t="shared" si="48"/>
        <v>20</v>
      </c>
      <c r="V153" s="16">
        <f t="shared" si="48"/>
        <v>25</v>
      </c>
      <c r="W153" s="16">
        <f t="shared" si="48"/>
        <v>73</v>
      </c>
      <c r="X153" s="16">
        <f t="shared" si="48"/>
        <v>12</v>
      </c>
      <c r="Y153" s="16">
        <f t="shared" si="48"/>
        <v>43</v>
      </c>
      <c r="Z153" s="16">
        <f t="shared" si="48"/>
        <v>65</v>
      </c>
      <c r="AA153" s="16">
        <f t="shared" si="48"/>
        <v>80</v>
      </c>
      <c r="AB153" s="16">
        <f t="shared" si="48"/>
        <v>30</v>
      </c>
      <c r="AC153" s="16">
        <f t="shared" si="48"/>
        <v>92</v>
      </c>
      <c r="AD153" s="16">
        <f t="shared" si="48"/>
        <v>38</v>
      </c>
      <c r="AE153" s="16">
        <f t="shared" si="48"/>
        <v>85</v>
      </c>
      <c r="AF153" s="16">
        <f t="shared" si="48"/>
        <v>33</v>
      </c>
      <c r="AG153" s="16">
        <f t="shared" si="15"/>
        <v>-20</v>
      </c>
      <c r="AH153" s="16">
        <v>36</v>
      </c>
      <c r="AI153" s="16">
        <f t="shared" si="45"/>
        <v>-4.3333333333333357</v>
      </c>
      <c r="AJ153" s="16">
        <f t="shared" si="10"/>
        <v>-0.2235952303125856</v>
      </c>
      <c r="AK153" s="16"/>
      <c r="AL153" s="16"/>
      <c r="AM153" s="16"/>
      <c r="AN153" s="16"/>
    </row>
    <row r="154" spans="1:40" ht="13.5" customHeight="1" x14ac:dyDescent="0.2">
      <c r="A154" s="16">
        <v>37</v>
      </c>
      <c r="B154" s="16">
        <f t="shared" si="13"/>
        <v>-19</v>
      </c>
      <c r="C154" s="16">
        <f t="shared" ref="C154:AF154" si="49">RANK(C39,C$3:C$113,1)+(COUNT($B$3:$B$113)+1-RANK(C39,C$3:C$113,0)-RANK(C39,C$3:C$113,1))/2</f>
        <v>12</v>
      </c>
      <c r="D154" s="16">
        <f t="shared" si="49"/>
        <v>11</v>
      </c>
      <c r="E154" s="16">
        <f t="shared" si="49"/>
        <v>31</v>
      </c>
      <c r="F154" s="16">
        <f t="shared" si="49"/>
        <v>107</v>
      </c>
      <c r="G154" s="16">
        <f t="shared" si="49"/>
        <v>72</v>
      </c>
      <c r="H154" s="16">
        <f t="shared" si="49"/>
        <v>54</v>
      </c>
      <c r="I154" s="16">
        <f t="shared" si="49"/>
        <v>73</v>
      </c>
      <c r="J154" s="16">
        <f t="shared" si="49"/>
        <v>106</v>
      </c>
      <c r="K154" s="16">
        <f t="shared" si="49"/>
        <v>30</v>
      </c>
      <c r="L154" s="16">
        <f t="shared" si="49"/>
        <v>5</v>
      </c>
      <c r="M154" s="16">
        <f t="shared" si="49"/>
        <v>72</v>
      </c>
      <c r="N154" s="16">
        <f t="shared" si="49"/>
        <v>103</v>
      </c>
      <c r="O154" s="16">
        <f t="shared" si="49"/>
        <v>98</v>
      </c>
      <c r="P154" s="16">
        <f t="shared" si="49"/>
        <v>17</v>
      </c>
      <c r="Q154" s="16">
        <f t="shared" si="49"/>
        <v>61</v>
      </c>
      <c r="R154" s="16">
        <f t="shared" si="49"/>
        <v>56</v>
      </c>
      <c r="S154" s="16">
        <f t="shared" si="49"/>
        <v>31</v>
      </c>
      <c r="T154" s="16">
        <f t="shared" si="49"/>
        <v>9</v>
      </c>
      <c r="U154" s="16">
        <f t="shared" si="49"/>
        <v>39</v>
      </c>
      <c r="V154" s="16">
        <f t="shared" si="49"/>
        <v>50</v>
      </c>
      <c r="W154" s="16">
        <f t="shared" si="49"/>
        <v>66</v>
      </c>
      <c r="X154" s="16">
        <f t="shared" si="49"/>
        <v>22</v>
      </c>
      <c r="Y154" s="16">
        <f t="shared" si="49"/>
        <v>13</v>
      </c>
      <c r="Z154" s="16">
        <f t="shared" si="49"/>
        <v>42</v>
      </c>
      <c r="AA154" s="16">
        <f t="shared" si="49"/>
        <v>108</v>
      </c>
      <c r="AB154" s="16">
        <f t="shared" si="49"/>
        <v>52</v>
      </c>
      <c r="AC154" s="16">
        <f t="shared" si="49"/>
        <v>98</v>
      </c>
      <c r="AD154" s="16">
        <f t="shared" si="49"/>
        <v>11</v>
      </c>
      <c r="AE154" s="16">
        <f t="shared" si="49"/>
        <v>72</v>
      </c>
      <c r="AF154" s="16">
        <f t="shared" si="49"/>
        <v>66</v>
      </c>
      <c r="AG154" s="16">
        <f t="shared" si="15"/>
        <v>-19</v>
      </c>
      <c r="AH154" s="16">
        <v>37</v>
      </c>
      <c r="AI154" s="16">
        <f t="shared" si="45"/>
        <v>-3.1000000000000014</v>
      </c>
      <c r="AJ154" s="16">
        <f t="shared" si="10"/>
        <v>-0.15995658783900354</v>
      </c>
      <c r="AK154" s="16"/>
      <c r="AL154" s="16"/>
      <c r="AM154" s="16"/>
      <c r="AN154" s="16"/>
    </row>
    <row r="155" spans="1:40" ht="13.5" customHeight="1" x14ac:dyDescent="0.2">
      <c r="A155" s="16">
        <v>38</v>
      </c>
      <c r="B155" s="16">
        <f t="shared" si="13"/>
        <v>-18</v>
      </c>
      <c r="C155" s="16">
        <f t="shared" ref="C155:AF155" si="50">RANK(C40,C$3:C$113,1)+(COUNT($B$3:$B$113)+1-RANK(C40,C$3:C$113,0)-RANK(C40,C$3:C$113,1))/2</f>
        <v>7</v>
      </c>
      <c r="D155" s="16">
        <f t="shared" si="50"/>
        <v>19</v>
      </c>
      <c r="E155" s="16">
        <f t="shared" si="50"/>
        <v>71</v>
      </c>
      <c r="F155" s="16">
        <f t="shared" si="50"/>
        <v>77</v>
      </c>
      <c r="G155" s="16">
        <f t="shared" si="50"/>
        <v>84</v>
      </c>
      <c r="H155" s="16">
        <f t="shared" si="50"/>
        <v>4</v>
      </c>
      <c r="I155" s="16">
        <f t="shared" si="50"/>
        <v>21</v>
      </c>
      <c r="J155" s="16">
        <f t="shared" si="50"/>
        <v>90</v>
      </c>
      <c r="K155" s="16">
        <f t="shared" si="50"/>
        <v>37</v>
      </c>
      <c r="L155" s="16">
        <f t="shared" si="50"/>
        <v>9</v>
      </c>
      <c r="M155" s="16">
        <f t="shared" si="50"/>
        <v>31</v>
      </c>
      <c r="N155" s="16">
        <f t="shared" si="50"/>
        <v>75</v>
      </c>
      <c r="O155" s="16">
        <f t="shared" si="50"/>
        <v>66</v>
      </c>
      <c r="P155" s="16">
        <f t="shared" si="50"/>
        <v>10</v>
      </c>
      <c r="Q155" s="16">
        <f t="shared" si="50"/>
        <v>63</v>
      </c>
      <c r="R155" s="16">
        <f t="shared" si="50"/>
        <v>27</v>
      </c>
      <c r="S155" s="16">
        <f t="shared" si="50"/>
        <v>13</v>
      </c>
      <c r="T155" s="16">
        <f t="shared" si="50"/>
        <v>33</v>
      </c>
      <c r="U155" s="16">
        <f t="shared" si="50"/>
        <v>11</v>
      </c>
      <c r="V155" s="16">
        <f t="shared" si="50"/>
        <v>18</v>
      </c>
      <c r="W155" s="16">
        <f t="shared" si="50"/>
        <v>110</v>
      </c>
      <c r="X155" s="16">
        <f t="shared" si="50"/>
        <v>5</v>
      </c>
      <c r="Y155" s="16">
        <f t="shared" si="50"/>
        <v>4</v>
      </c>
      <c r="Z155" s="16">
        <f t="shared" si="50"/>
        <v>27</v>
      </c>
      <c r="AA155" s="16">
        <f t="shared" si="50"/>
        <v>86</v>
      </c>
      <c r="AB155" s="16">
        <f t="shared" si="50"/>
        <v>103</v>
      </c>
      <c r="AC155" s="16">
        <f t="shared" si="50"/>
        <v>75</v>
      </c>
      <c r="AD155" s="16">
        <f t="shared" si="50"/>
        <v>5</v>
      </c>
      <c r="AE155" s="16">
        <f t="shared" si="50"/>
        <v>80</v>
      </c>
      <c r="AF155" s="16">
        <f t="shared" si="50"/>
        <v>44</v>
      </c>
      <c r="AG155" s="16">
        <f t="shared" si="15"/>
        <v>-18</v>
      </c>
      <c r="AH155" s="16">
        <v>38</v>
      </c>
      <c r="AI155" s="16">
        <f t="shared" si="45"/>
        <v>-12.5</v>
      </c>
      <c r="AJ155" s="16">
        <f t="shared" si="10"/>
        <v>-0.64498624128630433</v>
      </c>
      <c r="AK155" s="16"/>
      <c r="AL155" s="16"/>
      <c r="AM155" s="16"/>
      <c r="AN155" s="16"/>
    </row>
    <row r="156" spans="1:40" ht="13.5" customHeight="1" x14ac:dyDescent="0.2">
      <c r="A156" s="16">
        <v>39</v>
      </c>
      <c r="B156" s="16">
        <f t="shared" si="13"/>
        <v>-17</v>
      </c>
      <c r="C156" s="16">
        <f t="shared" ref="C156:AF156" si="51">RANK(C41,C$3:C$113,1)+(COUNT($B$3:$B$113)+1-RANK(C41,C$3:C$113,0)-RANK(C41,C$3:C$113,1))/2</f>
        <v>13</v>
      </c>
      <c r="D156" s="16">
        <f t="shared" si="51"/>
        <v>15</v>
      </c>
      <c r="E156" s="16">
        <f t="shared" si="51"/>
        <v>60</v>
      </c>
      <c r="F156" s="16">
        <f t="shared" si="51"/>
        <v>47</v>
      </c>
      <c r="G156" s="16">
        <f t="shared" si="51"/>
        <v>60</v>
      </c>
      <c r="H156" s="16">
        <f t="shared" si="51"/>
        <v>50</v>
      </c>
      <c r="I156" s="16">
        <f t="shared" si="51"/>
        <v>14</v>
      </c>
      <c r="J156" s="16">
        <f t="shared" si="51"/>
        <v>15</v>
      </c>
      <c r="K156" s="16">
        <f t="shared" si="51"/>
        <v>40</v>
      </c>
      <c r="L156" s="16">
        <f t="shared" si="51"/>
        <v>3</v>
      </c>
      <c r="M156" s="16">
        <f t="shared" si="51"/>
        <v>20</v>
      </c>
      <c r="N156" s="16">
        <f t="shared" si="51"/>
        <v>37</v>
      </c>
      <c r="O156" s="16">
        <f t="shared" si="51"/>
        <v>77</v>
      </c>
      <c r="P156" s="16">
        <f t="shared" si="51"/>
        <v>20</v>
      </c>
      <c r="Q156" s="16">
        <f t="shared" si="51"/>
        <v>62</v>
      </c>
      <c r="R156" s="16">
        <f t="shared" si="51"/>
        <v>19</v>
      </c>
      <c r="S156" s="16">
        <f t="shared" si="51"/>
        <v>30</v>
      </c>
      <c r="T156" s="16">
        <f t="shared" si="51"/>
        <v>35</v>
      </c>
      <c r="U156" s="16">
        <f t="shared" si="51"/>
        <v>26</v>
      </c>
      <c r="V156" s="16">
        <f t="shared" si="51"/>
        <v>13</v>
      </c>
      <c r="W156" s="16">
        <f t="shared" si="51"/>
        <v>97</v>
      </c>
      <c r="X156" s="16">
        <f t="shared" si="51"/>
        <v>23</v>
      </c>
      <c r="Y156" s="16">
        <f t="shared" si="51"/>
        <v>25</v>
      </c>
      <c r="Z156" s="16">
        <f t="shared" si="51"/>
        <v>44</v>
      </c>
      <c r="AA156" s="16">
        <f t="shared" si="51"/>
        <v>37</v>
      </c>
      <c r="AB156" s="16">
        <f t="shared" si="51"/>
        <v>76</v>
      </c>
      <c r="AC156" s="16">
        <f t="shared" si="51"/>
        <v>42</v>
      </c>
      <c r="AD156" s="16">
        <f t="shared" si="51"/>
        <v>73</v>
      </c>
      <c r="AE156" s="16">
        <f t="shared" si="51"/>
        <v>108</v>
      </c>
      <c r="AF156" s="16">
        <f t="shared" si="51"/>
        <v>8</v>
      </c>
      <c r="AG156" s="16">
        <f t="shared" si="15"/>
        <v>-17</v>
      </c>
      <c r="AH156" s="16">
        <v>39</v>
      </c>
      <c r="AI156" s="16">
        <f t="shared" si="45"/>
        <v>-16.366666666666667</v>
      </c>
      <c r="AJ156" s="16">
        <f t="shared" si="10"/>
        <v>-0.84450198525753439</v>
      </c>
      <c r="AK156" s="16"/>
      <c r="AL156" s="16"/>
      <c r="AM156" s="16"/>
      <c r="AN156" s="16"/>
    </row>
    <row r="157" spans="1:40" ht="13.5" customHeight="1" x14ac:dyDescent="0.2">
      <c r="A157" s="16">
        <v>40</v>
      </c>
      <c r="B157" s="16">
        <f t="shared" si="13"/>
        <v>-16</v>
      </c>
      <c r="C157" s="16">
        <f t="shared" ref="C157:AF157" si="52">RANK(C42,C$3:C$113,1)+(COUNT($B$3:$B$113)+1-RANK(C42,C$3:C$113,0)-RANK(C42,C$3:C$113,1))/2</f>
        <v>60</v>
      </c>
      <c r="D157" s="16">
        <f t="shared" si="52"/>
        <v>7</v>
      </c>
      <c r="E157" s="16">
        <f t="shared" si="52"/>
        <v>30</v>
      </c>
      <c r="F157" s="16">
        <f t="shared" si="52"/>
        <v>52</v>
      </c>
      <c r="G157" s="16">
        <f t="shared" si="52"/>
        <v>106</v>
      </c>
      <c r="H157" s="16">
        <f t="shared" si="52"/>
        <v>38</v>
      </c>
      <c r="I157" s="16">
        <f t="shared" si="52"/>
        <v>53</v>
      </c>
      <c r="J157" s="16">
        <f t="shared" si="52"/>
        <v>14</v>
      </c>
      <c r="K157" s="16">
        <f t="shared" si="52"/>
        <v>84</v>
      </c>
      <c r="L157" s="16">
        <f t="shared" si="52"/>
        <v>15</v>
      </c>
      <c r="M157" s="16">
        <f t="shared" si="52"/>
        <v>55</v>
      </c>
      <c r="N157" s="16">
        <f t="shared" si="52"/>
        <v>38</v>
      </c>
      <c r="O157" s="16">
        <f t="shared" si="52"/>
        <v>38</v>
      </c>
      <c r="P157" s="16">
        <f t="shared" si="52"/>
        <v>19</v>
      </c>
      <c r="Q157" s="16">
        <f t="shared" si="52"/>
        <v>37</v>
      </c>
      <c r="R157" s="16">
        <f t="shared" si="52"/>
        <v>42</v>
      </c>
      <c r="S157" s="16">
        <f t="shared" si="52"/>
        <v>69</v>
      </c>
      <c r="T157" s="16">
        <f t="shared" si="52"/>
        <v>3</v>
      </c>
      <c r="U157" s="16">
        <f t="shared" si="52"/>
        <v>99</v>
      </c>
      <c r="V157" s="16">
        <f t="shared" si="52"/>
        <v>45</v>
      </c>
      <c r="W157" s="16">
        <f t="shared" si="52"/>
        <v>62</v>
      </c>
      <c r="X157" s="16">
        <f t="shared" si="52"/>
        <v>41</v>
      </c>
      <c r="Y157" s="16">
        <f t="shared" si="52"/>
        <v>74</v>
      </c>
      <c r="Z157" s="16">
        <f t="shared" si="52"/>
        <v>85</v>
      </c>
      <c r="AA157" s="16">
        <f t="shared" si="52"/>
        <v>12</v>
      </c>
      <c r="AB157" s="16">
        <f t="shared" si="52"/>
        <v>80</v>
      </c>
      <c r="AC157" s="16">
        <f t="shared" si="52"/>
        <v>39</v>
      </c>
      <c r="AD157" s="16">
        <f t="shared" si="52"/>
        <v>32</v>
      </c>
      <c r="AE157" s="16">
        <f t="shared" si="52"/>
        <v>83</v>
      </c>
      <c r="AF157" s="16">
        <f t="shared" si="52"/>
        <v>26</v>
      </c>
      <c r="AG157" s="16">
        <f t="shared" si="15"/>
        <v>-16</v>
      </c>
      <c r="AH157" s="16">
        <v>40</v>
      </c>
      <c r="AI157" s="16">
        <f t="shared" si="45"/>
        <v>-8.06666666666667</v>
      </c>
      <c r="AJ157" s="16">
        <f t="shared" si="10"/>
        <v>-0.41623112104342852</v>
      </c>
      <c r="AK157" s="16"/>
      <c r="AL157" s="16"/>
      <c r="AM157" s="16"/>
      <c r="AN157" s="16"/>
    </row>
    <row r="158" spans="1:40" ht="13.5" customHeight="1" x14ac:dyDescent="0.2">
      <c r="A158" s="16">
        <v>41</v>
      </c>
      <c r="B158" s="16">
        <f t="shared" si="13"/>
        <v>-15</v>
      </c>
      <c r="C158" s="16">
        <f t="shared" ref="C158:AF158" si="53">RANK(C43,C$3:C$113,1)+(COUNT($B$3:$B$113)+1-RANK(C43,C$3:C$113,0)-RANK(C43,C$3:C$113,1))/2</f>
        <v>27</v>
      </c>
      <c r="D158" s="16">
        <f t="shared" si="53"/>
        <v>34</v>
      </c>
      <c r="E158" s="16">
        <f t="shared" si="53"/>
        <v>73</v>
      </c>
      <c r="F158" s="16">
        <f t="shared" si="53"/>
        <v>55</v>
      </c>
      <c r="G158" s="16">
        <f t="shared" si="53"/>
        <v>53</v>
      </c>
      <c r="H158" s="16">
        <f t="shared" si="53"/>
        <v>22</v>
      </c>
      <c r="I158" s="16">
        <f t="shared" si="53"/>
        <v>42</v>
      </c>
      <c r="J158" s="16">
        <f t="shared" si="53"/>
        <v>18</v>
      </c>
      <c r="K158" s="16">
        <f t="shared" si="53"/>
        <v>20</v>
      </c>
      <c r="L158" s="16">
        <f t="shared" si="53"/>
        <v>85</v>
      </c>
      <c r="M158" s="16">
        <f t="shared" si="53"/>
        <v>90</v>
      </c>
      <c r="N158" s="16">
        <f t="shared" si="53"/>
        <v>63</v>
      </c>
      <c r="O158" s="16">
        <f t="shared" si="53"/>
        <v>20</v>
      </c>
      <c r="P158" s="16">
        <f t="shared" si="53"/>
        <v>15</v>
      </c>
      <c r="Q158" s="16">
        <f t="shared" si="53"/>
        <v>49</v>
      </c>
      <c r="R158" s="16">
        <f t="shared" si="53"/>
        <v>50</v>
      </c>
      <c r="S158" s="16">
        <f t="shared" si="53"/>
        <v>57</v>
      </c>
      <c r="T158" s="16">
        <f t="shared" si="53"/>
        <v>5</v>
      </c>
      <c r="U158" s="16">
        <f t="shared" si="53"/>
        <v>49</v>
      </c>
      <c r="V158" s="16">
        <f t="shared" si="53"/>
        <v>12</v>
      </c>
      <c r="W158" s="16">
        <f t="shared" si="53"/>
        <v>61</v>
      </c>
      <c r="X158" s="16">
        <f t="shared" si="53"/>
        <v>13</v>
      </c>
      <c r="Y158" s="16">
        <f t="shared" si="53"/>
        <v>62</v>
      </c>
      <c r="Z158" s="16">
        <f t="shared" si="53"/>
        <v>36</v>
      </c>
      <c r="AA158" s="16">
        <f t="shared" si="53"/>
        <v>16</v>
      </c>
      <c r="AB158" s="16">
        <f t="shared" si="53"/>
        <v>38</v>
      </c>
      <c r="AC158" s="16">
        <f t="shared" si="53"/>
        <v>70</v>
      </c>
      <c r="AD158" s="16">
        <f t="shared" si="53"/>
        <v>57</v>
      </c>
      <c r="AE158" s="16">
        <f t="shared" si="53"/>
        <v>18</v>
      </c>
      <c r="AF158" s="16">
        <f t="shared" si="53"/>
        <v>15</v>
      </c>
      <c r="AG158" s="16">
        <f t="shared" si="15"/>
        <v>-15</v>
      </c>
      <c r="AH158" s="16">
        <v>41</v>
      </c>
      <c r="AI158" s="16">
        <f t="shared" si="45"/>
        <v>-15.166666666666664</v>
      </c>
      <c r="AJ158" s="16">
        <f t="shared" si="10"/>
        <v>-0.78258330609404902</v>
      </c>
      <c r="AK158" s="16"/>
      <c r="AL158" s="16"/>
      <c r="AM158" s="16"/>
      <c r="AN158" s="16"/>
    </row>
    <row r="159" spans="1:40" ht="13.5" customHeight="1" x14ac:dyDescent="0.2">
      <c r="A159" s="16">
        <v>42</v>
      </c>
      <c r="B159" s="16">
        <f t="shared" si="13"/>
        <v>-14</v>
      </c>
      <c r="C159" s="16">
        <f t="shared" ref="C159:AF159" si="54">RANK(C44,C$3:C$113,1)+(COUNT($B$3:$B$113)+1-RANK(C44,C$3:C$113,0)-RANK(C44,C$3:C$113,1))/2</f>
        <v>21</v>
      </c>
      <c r="D159" s="16">
        <f t="shared" si="54"/>
        <v>29</v>
      </c>
      <c r="E159" s="16">
        <f t="shared" si="54"/>
        <v>20</v>
      </c>
      <c r="F159" s="16">
        <f t="shared" si="54"/>
        <v>59</v>
      </c>
      <c r="G159" s="16">
        <f t="shared" si="54"/>
        <v>62</v>
      </c>
      <c r="H159" s="16">
        <f t="shared" si="54"/>
        <v>12</v>
      </c>
      <c r="I159" s="16">
        <f t="shared" si="54"/>
        <v>24</v>
      </c>
      <c r="J159" s="16">
        <f t="shared" si="54"/>
        <v>8</v>
      </c>
      <c r="K159" s="16">
        <f t="shared" si="54"/>
        <v>5</v>
      </c>
      <c r="L159" s="16">
        <f t="shared" si="54"/>
        <v>28</v>
      </c>
      <c r="M159" s="16">
        <f t="shared" si="54"/>
        <v>109</v>
      </c>
      <c r="N159" s="16">
        <f t="shared" si="54"/>
        <v>23</v>
      </c>
      <c r="O159" s="16">
        <f t="shared" si="54"/>
        <v>15</v>
      </c>
      <c r="P159" s="16">
        <f t="shared" si="54"/>
        <v>11</v>
      </c>
      <c r="Q159" s="16">
        <f t="shared" si="54"/>
        <v>95</v>
      </c>
      <c r="R159" s="16">
        <f t="shared" si="54"/>
        <v>20</v>
      </c>
      <c r="S159" s="16">
        <f t="shared" si="54"/>
        <v>17</v>
      </c>
      <c r="T159" s="16">
        <f t="shared" si="54"/>
        <v>2</v>
      </c>
      <c r="U159" s="16">
        <f t="shared" si="54"/>
        <v>22</v>
      </c>
      <c r="V159" s="16">
        <f t="shared" si="54"/>
        <v>23</v>
      </c>
      <c r="W159" s="16">
        <f t="shared" si="54"/>
        <v>67</v>
      </c>
      <c r="X159" s="16">
        <f t="shared" si="54"/>
        <v>8</v>
      </c>
      <c r="Y159" s="16">
        <f t="shared" si="54"/>
        <v>90</v>
      </c>
      <c r="Z159" s="16">
        <f t="shared" si="54"/>
        <v>101</v>
      </c>
      <c r="AA159" s="16">
        <f t="shared" si="54"/>
        <v>9</v>
      </c>
      <c r="AB159" s="16">
        <f t="shared" si="54"/>
        <v>11</v>
      </c>
      <c r="AC159" s="16">
        <f t="shared" si="54"/>
        <v>84</v>
      </c>
      <c r="AD159" s="16">
        <f t="shared" si="54"/>
        <v>55</v>
      </c>
      <c r="AE159" s="16">
        <f t="shared" si="54"/>
        <v>39</v>
      </c>
      <c r="AF159" s="16">
        <f t="shared" si="54"/>
        <v>14</v>
      </c>
      <c r="AG159" s="16">
        <f t="shared" si="15"/>
        <v>-14</v>
      </c>
      <c r="AH159" s="16">
        <v>42</v>
      </c>
      <c r="AI159" s="16">
        <f t="shared" si="45"/>
        <v>-19.899999999999999</v>
      </c>
      <c r="AJ159" s="16">
        <f t="shared" si="10"/>
        <v>-1.0268180961277964</v>
      </c>
      <c r="AK159" s="16"/>
      <c r="AL159" s="16"/>
      <c r="AM159" s="16"/>
      <c r="AN159" s="16"/>
    </row>
    <row r="160" spans="1:40" ht="13.5" customHeight="1" x14ac:dyDescent="0.2">
      <c r="A160" s="16">
        <v>43</v>
      </c>
      <c r="B160" s="16">
        <f t="shared" si="13"/>
        <v>-13</v>
      </c>
      <c r="C160" s="16">
        <f t="shared" ref="C160:AF160" si="55">RANK(C45,C$3:C$113,1)+(COUNT($B$3:$B$113)+1-RANK(C45,C$3:C$113,0)-RANK(C45,C$3:C$113,1))/2</f>
        <v>9</v>
      </c>
      <c r="D160" s="16">
        <f t="shared" si="55"/>
        <v>10</v>
      </c>
      <c r="E160" s="16">
        <f t="shared" si="55"/>
        <v>22</v>
      </c>
      <c r="F160" s="16">
        <f t="shared" si="55"/>
        <v>21</v>
      </c>
      <c r="G160" s="16">
        <f t="shared" si="55"/>
        <v>39</v>
      </c>
      <c r="H160" s="16">
        <f t="shared" si="55"/>
        <v>45</v>
      </c>
      <c r="I160" s="16">
        <f t="shared" si="55"/>
        <v>27</v>
      </c>
      <c r="J160" s="16">
        <f t="shared" si="55"/>
        <v>58</v>
      </c>
      <c r="K160" s="16">
        <f t="shared" si="55"/>
        <v>9</v>
      </c>
      <c r="L160" s="16">
        <f t="shared" si="55"/>
        <v>8</v>
      </c>
      <c r="M160" s="16">
        <f t="shared" si="55"/>
        <v>103</v>
      </c>
      <c r="N160" s="16">
        <f t="shared" si="55"/>
        <v>20</v>
      </c>
      <c r="O160" s="16">
        <f t="shared" si="55"/>
        <v>12</v>
      </c>
      <c r="P160" s="16">
        <f t="shared" si="55"/>
        <v>3</v>
      </c>
      <c r="Q160" s="16">
        <f t="shared" si="55"/>
        <v>74</v>
      </c>
      <c r="R160" s="16">
        <f t="shared" si="55"/>
        <v>18</v>
      </c>
      <c r="S160" s="16">
        <f t="shared" si="55"/>
        <v>49</v>
      </c>
      <c r="T160" s="16">
        <f t="shared" si="55"/>
        <v>1</v>
      </c>
      <c r="U160" s="16">
        <f t="shared" si="55"/>
        <v>18</v>
      </c>
      <c r="V160" s="16">
        <f t="shared" si="55"/>
        <v>34</v>
      </c>
      <c r="W160" s="16">
        <f t="shared" si="55"/>
        <v>56</v>
      </c>
      <c r="X160" s="16">
        <f t="shared" si="55"/>
        <v>9</v>
      </c>
      <c r="Y160" s="16">
        <f t="shared" si="55"/>
        <v>37</v>
      </c>
      <c r="Z160" s="16">
        <f t="shared" si="55"/>
        <v>110</v>
      </c>
      <c r="AA160" s="16">
        <f t="shared" si="55"/>
        <v>17</v>
      </c>
      <c r="AB160" s="16">
        <f t="shared" si="55"/>
        <v>17</v>
      </c>
      <c r="AC160" s="16">
        <f t="shared" si="55"/>
        <v>94</v>
      </c>
      <c r="AD160" s="16">
        <f t="shared" si="55"/>
        <v>21</v>
      </c>
      <c r="AE160" s="16">
        <f t="shared" si="55"/>
        <v>5</v>
      </c>
      <c r="AF160" s="16">
        <f t="shared" si="55"/>
        <v>6</v>
      </c>
      <c r="AG160" s="16">
        <f t="shared" si="15"/>
        <v>-13</v>
      </c>
      <c r="AH160" s="16">
        <v>43</v>
      </c>
      <c r="AI160" s="16">
        <f t="shared" si="45"/>
        <v>-24.266666666666666</v>
      </c>
      <c r="AJ160" s="16">
        <f t="shared" si="10"/>
        <v>-1.2521332897504787</v>
      </c>
      <c r="AK160" s="16"/>
      <c r="AL160" s="16"/>
      <c r="AM160" s="16"/>
      <c r="AN160" s="16"/>
    </row>
    <row r="161" spans="1:40" ht="13.5" customHeight="1" x14ac:dyDescent="0.2">
      <c r="A161" s="16">
        <v>44</v>
      </c>
      <c r="B161" s="16">
        <f t="shared" si="13"/>
        <v>-12</v>
      </c>
      <c r="C161" s="16">
        <f t="shared" ref="C161:AF161" si="56">RANK(C46,C$3:C$113,1)+(COUNT($B$3:$B$113)+1-RANK(C46,C$3:C$113,0)-RANK(C46,C$3:C$113,1))/2</f>
        <v>14</v>
      </c>
      <c r="D161" s="16">
        <f t="shared" si="56"/>
        <v>59</v>
      </c>
      <c r="E161" s="16">
        <f t="shared" si="56"/>
        <v>41</v>
      </c>
      <c r="F161" s="16">
        <f t="shared" si="56"/>
        <v>37</v>
      </c>
      <c r="G161" s="16">
        <f t="shared" si="56"/>
        <v>26</v>
      </c>
      <c r="H161" s="16">
        <f t="shared" si="56"/>
        <v>46</v>
      </c>
      <c r="I161" s="16">
        <f t="shared" si="56"/>
        <v>48</v>
      </c>
      <c r="J161" s="16">
        <f t="shared" si="56"/>
        <v>87</v>
      </c>
      <c r="K161" s="16">
        <f t="shared" si="56"/>
        <v>11</v>
      </c>
      <c r="L161" s="16">
        <f t="shared" si="56"/>
        <v>82</v>
      </c>
      <c r="M161" s="16">
        <f t="shared" si="56"/>
        <v>95</v>
      </c>
      <c r="N161" s="16">
        <f t="shared" si="56"/>
        <v>21</v>
      </c>
      <c r="O161" s="16">
        <f t="shared" si="56"/>
        <v>60</v>
      </c>
      <c r="P161" s="16">
        <f t="shared" si="56"/>
        <v>13</v>
      </c>
      <c r="Q161" s="16">
        <f t="shared" si="56"/>
        <v>12</v>
      </c>
      <c r="R161" s="16">
        <f t="shared" si="56"/>
        <v>16</v>
      </c>
      <c r="S161" s="16">
        <f t="shared" si="56"/>
        <v>2</v>
      </c>
      <c r="T161" s="16">
        <f t="shared" si="56"/>
        <v>8</v>
      </c>
      <c r="U161" s="16">
        <f t="shared" si="56"/>
        <v>31</v>
      </c>
      <c r="V161" s="16">
        <f t="shared" si="56"/>
        <v>92</v>
      </c>
      <c r="W161" s="16">
        <f t="shared" si="56"/>
        <v>15</v>
      </c>
      <c r="X161" s="16">
        <f t="shared" si="56"/>
        <v>24</v>
      </c>
      <c r="Y161" s="16">
        <f t="shared" si="56"/>
        <v>12</v>
      </c>
      <c r="Z161" s="16">
        <f t="shared" si="56"/>
        <v>97</v>
      </c>
      <c r="AA161" s="16">
        <f t="shared" si="56"/>
        <v>2</v>
      </c>
      <c r="AB161" s="16">
        <f t="shared" si="56"/>
        <v>16</v>
      </c>
      <c r="AC161" s="16">
        <f t="shared" si="56"/>
        <v>76</v>
      </c>
      <c r="AD161" s="16">
        <f t="shared" si="56"/>
        <v>4</v>
      </c>
      <c r="AE161" s="16">
        <f t="shared" si="56"/>
        <v>8</v>
      </c>
      <c r="AF161" s="16">
        <f t="shared" si="56"/>
        <v>7</v>
      </c>
      <c r="AG161" s="16">
        <f t="shared" si="15"/>
        <v>-12</v>
      </c>
      <c r="AH161" s="16">
        <v>44</v>
      </c>
      <c r="AI161" s="16">
        <f t="shared" si="45"/>
        <v>-20.6</v>
      </c>
      <c r="AJ161" s="16">
        <f t="shared" si="10"/>
        <v>-1.0629373256398296</v>
      </c>
      <c r="AK161" s="16"/>
      <c r="AL161" s="16"/>
      <c r="AM161" s="16"/>
      <c r="AN161" s="16"/>
    </row>
    <row r="162" spans="1:40" ht="13.5" customHeight="1" x14ac:dyDescent="0.2">
      <c r="A162" s="16">
        <v>45</v>
      </c>
      <c r="B162" s="16">
        <f t="shared" si="13"/>
        <v>-11</v>
      </c>
      <c r="C162" s="16">
        <f t="shared" ref="C162:AF162" si="57">RANK(C47,C$3:C$113,1)+(COUNT($B$3:$B$113)+1-RANK(C47,C$3:C$113,0)-RANK(C47,C$3:C$113,1))/2</f>
        <v>44</v>
      </c>
      <c r="D162" s="16">
        <f t="shared" si="57"/>
        <v>108</v>
      </c>
      <c r="E162" s="16">
        <f t="shared" si="57"/>
        <v>35</v>
      </c>
      <c r="F162" s="16">
        <f t="shared" si="57"/>
        <v>14</v>
      </c>
      <c r="G162" s="16">
        <f t="shared" si="57"/>
        <v>54</v>
      </c>
      <c r="H162" s="16">
        <f t="shared" si="57"/>
        <v>26</v>
      </c>
      <c r="I162" s="16">
        <f t="shared" si="57"/>
        <v>15</v>
      </c>
      <c r="J162" s="16">
        <f t="shared" si="57"/>
        <v>25</v>
      </c>
      <c r="K162" s="16">
        <f t="shared" si="57"/>
        <v>13</v>
      </c>
      <c r="L162" s="16">
        <f t="shared" si="57"/>
        <v>109</v>
      </c>
      <c r="M162" s="16">
        <f t="shared" si="57"/>
        <v>37</v>
      </c>
      <c r="N162" s="16">
        <f t="shared" si="57"/>
        <v>7</v>
      </c>
      <c r="O162" s="16">
        <f t="shared" si="57"/>
        <v>63</v>
      </c>
      <c r="P162" s="16">
        <f t="shared" si="57"/>
        <v>23</v>
      </c>
      <c r="Q162" s="16">
        <f t="shared" si="57"/>
        <v>28</v>
      </c>
      <c r="R162" s="16">
        <f t="shared" si="57"/>
        <v>7</v>
      </c>
      <c r="S162" s="16">
        <f t="shared" si="57"/>
        <v>23</v>
      </c>
      <c r="T162" s="16">
        <f t="shared" si="57"/>
        <v>4</v>
      </c>
      <c r="U162" s="16">
        <f t="shared" si="57"/>
        <v>8</v>
      </c>
      <c r="V162" s="16">
        <f t="shared" si="57"/>
        <v>44</v>
      </c>
      <c r="W162" s="16">
        <f t="shared" si="57"/>
        <v>13</v>
      </c>
      <c r="X162" s="16">
        <f t="shared" si="57"/>
        <v>3</v>
      </c>
      <c r="Y162" s="16">
        <f t="shared" si="57"/>
        <v>9</v>
      </c>
      <c r="Z162" s="16">
        <f t="shared" si="57"/>
        <v>67</v>
      </c>
      <c r="AA162" s="16">
        <f t="shared" si="57"/>
        <v>4</v>
      </c>
      <c r="AB162" s="16">
        <f t="shared" si="57"/>
        <v>24</v>
      </c>
      <c r="AC162" s="16">
        <f t="shared" si="57"/>
        <v>34</v>
      </c>
      <c r="AD162" s="16">
        <f t="shared" si="57"/>
        <v>18</v>
      </c>
      <c r="AE162" s="16">
        <f t="shared" si="57"/>
        <v>6</v>
      </c>
      <c r="AF162" s="16">
        <f t="shared" si="57"/>
        <v>2</v>
      </c>
      <c r="AG162" s="16">
        <f t="shared" si="15"/>
        <v>-11</v>
      </c>
      <c r="AH162" s="16">
        <v>45</v>
      </c>
      <c r="AI162" s="16">
        <f t="shared" si="45"/>
        <v>-27.1</v>
      </c>
      <c r="AJ162" s="16">
        <f t="shared" si="10"/>
        <v>-1.3983301711087077</v>
      </c>
      <c r="AK162" s="16"/>
      <c r="AL162" s="16"/>
      <c r="AM162" s="16"/>
      <c r="AN162" s="16"/>
    </row>
    <row r="163" spans="1:40" ht="13.5" customHeight="1" x14ac:dyDescent="0.2">
      <c r="A163" s="16">
        <v>46</v>
      </c>
      <c r="B163" s="16">
        <f t="shared" si="13"/>
        <v>-10</v>
      </c>
      <c r="C163" s="16">
        <f t="shared" ref="C163:AF163" si="58">RANK(C48,C$3:C$113,1)+(COUNT($B$3:$B$113)+1-RANK(C48,C$3:C$113,0)-RANK(C48,C$3:C$113,1))/2</f>
        <v>90</v>
      </c>
      <c r="D163" s="16">
        <f t="shared" si="58"/>
        <v>93</v>
      </c>
      <c r="E163" s="16">
        <f t="shared" si="58"/>
        <v>88</v>
      </c>
      <c r="F163" s="16">
        <f t="shared" si="58"/>
        <v>45</v>
      </c>
      <c r="G163" s="16">
        <f t="shared" si="58"/>
        <v>93</v>
      </c>
      <c r="H163" s="16">
        <f t="shared" si="58"/>
        <v>43</v>
      </c>
      <c r="I163" s="16">
        <f t="shared" si="58"/>
        <v>92</v>
      </c>
      <c r="J163" s="16">
        <f t="shared" si="58"/>
        <v>54</v>
      </c>
      <c r="K163" s="16">
        <f t="shared" si="58"/>
        <v>31</v>
      </c>
      <c r="L163" s="16">
        <f t="shared" si="58"/>
        <v>102</v>
      </c>
      <c r="M163" s="16">
        <f t="shared" si="58"/>
        <v>89</v>
      </c>
      <c r="N163" s="16">
        <f t="shared" si="58"/>
        <v>57</v>
      </c>
      <c r="O163" s="16">
        <f t="shared" si="58"/>
        <v>27</v>
      </c>
      <c r="P163" s="16">
        <f t="shared" si="58"/>
        <v>33</v>
      </c>
      <c r="Q163" s="16">
        <f t="shared" si="58"/>
        <v>60</v>
      </c>
      <c r="R163" s="16">
        <f t="shared" si="58"/>
        <v>90</v>
      </c>
      <c r="S163" s="16">
        <f t="shared" si="58"/>
        <v>61</v>
      </c>
      <c r="T163" s="16">
        <f t="shared" si="58"/>
        <v>47</v>
      </c>
      <c r="U163" s="16">
        <f t="shared" si="58"/>
        <v>43</v>
      </c>
      <c r="V163" s="16">
        <f t="shared" si="58"/>
        <v>51</v>
      </c>
      <c r="W163" s="16">
        <f t="shared" si="58"/>
        <v>63</v>
      </c>
      <c r="X163" s="16">
        <f t="shared" si="58"/>
        <v>28</v>
      </c>
      <c r="Y163" s="16">
        <f t="shared" si="58"/>
        <v>30</v>
      </c>
      <c r="Z163" s="16">
        <f t="shared" si="58"/>
        <v>58</v>
      </c>
      <c r="AA163" s="16">
        <f t="shared" si="58"/>
        <v>54</v>
      </c>
      <c r="AB163" s="16">
        <f t="shared" si="58"/>
        <v>28</v>
      </c>
      <c r="AC163" s="16">
        <f t="shared" si="58"/>
        <v>57</v>
      </c>
      <c r="AD163" s="16">
        <f t="shared" si="58"/>
        <v>100</v>
      </c>
      <c r="AE163" s="16">
        <f t="shared" si="58"/>
        <v>64</v>
      </c>
      <c r="AF163" s="16">
        <f t="shared" si="58"/>
        <v>21</v>
      </c>
      <c r="AG163" s="16">
        <f t="shared" si="15"/>
        <v>-10</v>
      </c>
      <c r="AH163" s="16">
        <v>46</v>
      </c>
      <c r="AI163" s="16">
        <f t="shared" si="45"/>
        <v>3.7333333333333343</v>
      </c>
      <c r="AJ163" s="16">
        <f t="shared" si="10"/>
        <v>0.19263589073084292</v>
      </c>
      <c r="AK163" s="16"/>
      <c r="AL163" s="16"/>
      <c r="AM163" s="16"/>
      <c r="AN163" s="16"/>
    </row>
    <row r="164" spans="1:40" ht="13.5" customHeight="1" x14ac:dyDescent="0.2">
      <c r="A164" s="16">
        <v>47</v>
      </c>
      <c r="B164" s="16">
        <f t="shared" si="13"/>
        <v>-9</v>
      </c>
      <c r="C164" s="16">
        <f t="shared" ref="C164:AF164" si="59">RANK(C49,C$3:C$113,1)+(COUNT($B$3:$B$113)+1-RANK(C49,C$3:C$113,0)-RANK(C49,C$3:C$113,1))/2</f>
        <v>98</v>
      </c>
      <c r="D164" s="16">
        <f t="shared" si="59"/>
        <v>60</v>
      </c>
      <c r="E164" s="16">
        <f t="shared" si="59"/>
        <v>18</v>
      </c>
      <c r="F164" s="16">
        <f t="shared" si="59"/>
        <v>26</v>
      </c>
      <c r="G164" s="16">
        <f t="shared" si="59"/>
        <v>100</v>
      </c>
      <c r="H164" s="16">
        <f t="shared" si="59"/>
        <v>92</v>
      </c>
      <c r="I164" s="16">
        <f t="shared" si="59"/>
        <v>106</v>
      </c>
      <c r="J164" s="16">
        <f t="shared" si="59"/>
        <v>60</v>
      </c>
      <c r="K164" s="16">
        <f t="shared" si="59"/>
        <v>14</v>
      </c>
      <c r="L164" s="16">
        <f t="shared" si="59"/>
        <v>96</v>
      </c>
      <c r="M164" s="16">
        <f t="shared" si="59"/>
        <v>80</v>
      </c>
      <c r="N164" s="16">
        <f t="shared" si="59"/>
        <v>14</v>
      </c>
      <c r="O164" s="16">
        <f t="shared" si="59"/>
        <v>11</v>
      </c>
      <c r="P164" s="16">
        <f t="shared" si="59"/>
        <v>8</v>
      </c>
      <c r="Q164" s="16">
        <f t="shared" si="59"/>
        <v>101</v>
      </c>
      <c r="R164" s="16">
        <f t="shared" si="59"/>
        <v>88</v>
      </c>
      <c r="S164" s="16">
        <f t="shared" si="59"/>
        <v>5</v>
      </c>
      <c r="T164" s="16">
        <f t="shared" si="59"/>
        <v>21</v>
      </c>
      <c r="U164" s="16">
        <f t="shared" si="59"/>
        <v>41</v>
      </c>
      <c r="V164" s="16">
        <f t="shared" si="59"/>
        <v>48</v>
      </c>
      <c r="W164" s="16">
        <f t="shared" si="59"/>
        <v>72</v>
      </c>
      <c r="X164" s="16">
        <f t="shared" si="59"/>
        <v>35</v>
      </c>
      <c r="Y164" s="16">
        <f t="shared" si="59"/>
        <v>73</v>
      </c>
      <c r="Z164" s="16">
        <f t="shared" si="59"/>
        <v>33</v>
      </c>
      <c r="AA164" s="16">
        <f t="shared" si="59"/>
        <v>20</v>
      </c>
      <c r="AB164" s="16">
        <f t="shared" si="59"/>
        <v>31</v>
      </c>
      <c r="AC164" s="16">
        <f t="shared" si="59"/>
        <v>29</v>
      </c>
      <c r="AD164" s="16">
        <f t="shared" si="59"/>
        <v>70</v>
      </c>
      <c r="AE164" s="16">
        <f t="shared" si="59"/>
        <v>31</v>
      </c>
      <c r="AF164" s="16">
        <f t="shared" si="59"/>
        <v>4</v>
      </c>
      <c r="AG164" s="16">
        <f t="shared" si="15"/>
        <v>-9</v>
      </c>
      <c r="AH164" s="16">
        <v>47</v>
      </c>
      <c r="AI164" s="16">
        <f t="shared" si="45"/>
        <v>-6.5</v>
      </c>
      <c r="AJ164" s="16">
        <f t="shared" si="10"/>
        <v>-0.33539284546887821</v>
      </c>
      <c r="AK164" s="16"/>
      <c r="AL164" s="16"/>
      <c r="AM164" s="16"/>
      <c r="AN164" s="16"/>
    </row>
    <row r="165" spans="1:40" ht="13.5" customHeight="1" x14ac:dyDescent="0.2">
      <c r="A165" s="16">
        <v>48</v>
      </c>
      <c r="B165" s="16">
        <f t="shared" si="13"/>
        <v>-8</v>
      </c>
      <c r="C165" s="16">
        <f t="shared" ref="C165:AF165" si="60">RANK(C50,C$3:C$113,1)+(COUNT($B$3:$B$113)+1-RANK(C50,C$3:C$113,0)-RANK(C50,C$3:C$113,1))/2</f>
        <v>86</v>
      </c>
      <c r="D165" s="16">
        <f t="shared" si="60"/>
        <v>103</v>
      </c>
      <c r="E165" s="16">
        <f t="shared" si="60"/>
        <v>80</v>
      </c>
      <c r="F165" s="16">
        <f t="shared" si="60"/>
        <v>72</v>
      </c>
      <c r="G165" s="16">
        <f t="shared" si="60"/>
        <v>107</v>
      </c>
      <c r="H165" s="16">
        <f t="shared" si="60"/>
        <v>103</v>
      </c>
      <c r="I165" s="16">
        <f t="shared" si="60"/>
        <v>101</v>
      </c>
      <c r="J165" s="16">
        <f t="shared" si="60"/>
        <v>97</v>
      </c>
      <c r="K165" s="16">
        <f t="shared" si="60"/>
        <v>73</v>
      </c>
      <c r="L165" s="16">
        <f t="shared" si="60"/>
        <v>86</v>
      </c>
      <c r="M165" s="16">
        <f t="shared" si="60"/>
        <v>102</v>
      </c>
      <c r="N165" s="16">
        <f t="shared" si="60"/>
        <v>86</v>
      </c>
      <c r="O165" s="16">
        <f t="shared" si="60"/>
        <v>74</v>
      </c>
      <c r="P165" s="16">
        <f t="shared" si="60"/>
        <v>73</v>
      </c>
      <c r="Q165" s="16">
        <f t="shared" si="60"/>
        <v>56</v>
      </c>
      <c r="R165" s="16">
        <f t="shared" si="60"/>
        <v>104</v>
      </c>
      <c r="S165" s="16">
        <f t="shared" si="60"/>
        <v>101</v>
      </c>
      <c r="T165" s="16">
        <f t="shared" si="60"/>
        <v>24</v>
      </c>
      <c r="U165" s="16">
        <f t="shared" si="60"/>
        <v>75</v>
      </c>
      <c r="V165" s="16">
        <f t="shared" si="60"/>
        <v>91</v>
      </c>
      <c r="W165" s="16">
        <f t="shared" si="60"/>
        <v>95</v>
      </c>
      <c r="X165" s="16">
        <f t="shared" si="60"/>
        <v>46</v>
      </c>
      <c r="Y165" s="16">
        <f t="shared" si="60"/>
        <v>94</v>
      </c>
      <c r="Z165" s="16">
        <f t="shared" si="60"/>
        <v>109</v>
      </c>
      <c r="AA165" s="16">
        <f t="shared" si="60"/>
        <v>88</v>
      </c>
      <c r="AB165" s="16">
        <f t="shared" si="60"/>
        <v>81</v>
      </c>
      <c r="AC165" s="16">
        <f t="shared" si="60"/>
        <v>85</v>
      </c>
      <c r="AD165" s="16">
        <f t="shared" si="60"/>
        <v>108</v>
      </c>
      <c r="AE165" s="16">
        <f t="shared" si="60"/>
        <v>55</v>
      </c>
      <c r="AF165" s="16">
        <f t="shared" si="60"/>
        <v>24</v>
      </c>
      <c r="AG165" s="16">
        <f t="shared" si="15"/>
        <v>-8</v>
      </c>
      <c r="AH165" s="16">
        <v>48</v>
      </c>
      <c r="AI165" s="16">
        <f t="shared" si="45"/>
        <v>26.63333333333334</v>
      </c>
      <c r="AJ165" s="16">
        <f t="shared" si="10"/>
        <v>1.3742506847673526</v>
      </c>
      <c r="AK165" s="16"/>
      <c r="AL165" s="16"/>
      <c r="AM165" s="16"/>
      <c r="AN165" s="16"/>
    </row>
    <row r="166" spans="1:40" ht="13.5" customHeight="1" x14ac:dyDescent="0.2">
      <c r="A166" s="16">
        <v>49</v>
      </c>
      <c r="B166" s="16">
        <f t="shared" si="13"/>
        <v>-7</v>
      </c>
      <c r="C166" s="16">
        <f t="shared" ref="C166:AF166" si="61">RANK(C51,C$3:C$113,1)+(COUNT($B$3:$B$113)+1-RANK(C51,C$3:C$113,0)-RANK(C51,C$3:C$113,1))/2</f>
        <v>69</v>
      </c>
      <c r="D166" s="16">
        <f t="shared" si="61"/>
        <v>91</v>
      </c>
      <c r="E166" s="16">
        <f t="shared" si="61"/>
        <v>85</v>
      </c>
      <c r="F166" s="16">
        <f t="shared" si="61"/>
        <v>74</v>
      </c>
      <c r="G166" s="16">
        <f t="shared" si="61"/>
        <v>79</v>
      </c>
      <c r="H166" s="16">
        <f t="shared" si="61"/>
        <v>84</v>
      </c>
      <c r="I166" s="16">
        <f t="shared" si="61"/>
        <v>105</v>
      </c>
      <c r="J166" s="16">
        <f t="shared" si="61"/>
        <v>68</v>
      </c>
      <c r="K166" s="16">
        <f t="shared" si="61"/>
        <v>69</v>
      </c>
      <c r="L166" s="16">
        <f t="shared" si="61"/>
        <v>73</v>
      </c>
      <c r="M166" s="16">
        <f t="shared" si="61"/>
        <v>88</v>
      </c>
      <c r="N166" s="16">
        <f t="shared" si="61"/>
        <v>62</v>
      </c>
      <c r="O166" s="16">
        <f t="shared" si="61"/>
        <v>51</v>
      </c>
      <c r="P166" s="16">
        <f t="shared" si="61"/>
        <v>32</v>
      </c>
      <c r="Q166" s="16">
        <f t="shared" si="61"/>
        <v>66</v>
      </c>
      <c r="R166" s="16">
        <f t="shared" si="61"/>
        <v>69</v>
      </c>
      <c r="S166" s="16">
        <f t="shared" si="61"/>
        <v>51</v>
      </c>
      <c r="T166" s="16">
        <f t="shared" si="61"/>
        <v>27</v>
      </c>
      <c r="U166" s="16">
        <f t="shared" si="61"/>
        <v>35</v>
      </c>
      <c r="V166" s="16">
        <f t="shared" si="61"/>
        <v>62</v>
      </c>
      <c r="W166" s="16">
        <f t="shared" si="61"/>
        <v>79</v>
      </c>
      <c r="X166" s="16">
        <f t="shared" si="61"/>
        <v>27</v>
      </c>
      <c r="Y166" s="16">
        <f t="shared" si="61"/>
        <v>33</v>
      </c>
      <c r="Z166" s="16">
        <f t="shared" si="61"/>
        <v>103</v>
      </c>
      <c r="AA166" s="16">
        <f t="shared" si="61"/>
        <v>69</v>
      </c>
      <c r="AB166" s="16">
        <f t="shared" si="61"/>
        <v>79</v>
      </c>
      <c r="AC166" s="16">
        <f t="shared" si="61"/>
        <v>89</v>
      </c>
      <c r="AD166" s="16">
        <f t="shared" si="61"/>
        <v>107</v>
      </c>
      <c r="AE166" s="16">
        <f t="shared" si="61"/>
        <v>89</v>
      </c>
      <c r="AF166" s="16">
        <f t="shared" si="61"/>
        <v>18</v>
      </c>
      <c r="AG166" s="16">
        <f t="shared" si="15"/>
        <v>-7</v>
      </c>
      <c r="AH166" s="16">
        <v>49</v>
      </c>
      <c r="AI166" s="16">
        <f t="shared" si="45"/>
        <v>11.766666666666666</v>
      </c>
      <c r="AJ166" s="16">
        <f t="shared" si="10"/>
        <v>0.60714704846417433</v>
      </c>
      <c r="AK166" s="16"/>
      <c r="AL166" s="16"/>
      <c r="AM166" s="16"/>
      <c r="AN166" s="16"/>
    </row>
    <row r="167" spans="1:40" ht="13.5" customHeight="1" x14ac:dyDescent="0.2">
      <c r="A167" s="16">
        <v>50</v>
      </c>
      <c r="B167" s="16">
        <f t="shared" si="13"/>
        <v>-6</v>
      </c>
      <c r="C167" s="16">
        <f t="shared" ref="C167:AF167" si="62">RANK(C52,C$3:C$113,1)+(COUNT($B$3:$B$113)+1-RANK(C52,C$3:C$113,0)-RANK(C52,C$3:C$113,1))/2</f>
        <v>49</v>
      </c>
      <c r="D167" s="16">
        <f t="shared" si="62"/>
        <v>81</v>
      </c>
      <c r="E167" s="16">
        <f t="shared" si="62"/>
        <v>94</v>
      </c>
      <c r="F167" s="16">
        <f t="shared" si="62"/>
        <v>98</v>
      </c>
      <c r="G167" s="16">
        <f t="shared" si="62"/>
        <v>89</v>
      </c>
      <c r="H167" s="16">
        <f t="shared" si="62"/>
        <v>107</v>
      </c>
      <c r="I167" s="16">
        <f t="shared" si="62"/>
        <v>93</v>
      </c>
      <c r="J167" s="16">
        <f t="shared" si="62"/>
        <v>86</v>
      </c>
      <c r="K167" s="16">
        <f t="shared" si="62"/>
        <v>97</v>
      </c>
      <c r="L167" s="16">
        <f t="shared" si="62"/>
        <v>90</v>
      </c>
      <c r="M167" s="16">
        <f t="shared" si="62"/>
        <v>96</v>
      </c>
      <c r="N167" s="16">
        <f t="shared" si="62"/>
        <v>68</v>
      </c>
      <c r="O167" s="16">
        <f t="shared" si="62"/>
        <v>65</v>
      </c>
      <c r="P167" s="16">
        <f t="shared" si="62"/>
        <v>79</v>
      </c>
      <c r="Q167" s="16">
        <f t="shared" si="62"/>
        <v>92</v>
      </c>
      <c r="R167" s="16">
        <f t="shared" si="62"/>
        <v>89</v>
      </c>
      <c r="S167" s="16">
        <f t="shared" si="62"/>
        <v>93</v>
      </c>
      <c r="T167" s="16">
        <f t="shared" si="62"/>
        <v>45</v>
      </c>
      <c r="U167" s="16">
        <f t="shared" si="62"/>
        <v>40</v>
      </c>
      <c r="V167" s="16">
        <f t="shared" si="62"/>
        <v>68</v>
      </c>
      <c r="W167" s="16">
        <f t="shared" si="62"/>
        <v>81</v>
      </c>
      <c r="X167" s="16">
        <f t="shared" si="62"/>
        <v>65</v>
      </c>
      <c r="Y167" s="16">
        <f t="shared" si="62"/>
        <v>61</v>
      </c>
      <c r="Z167" s="16">
        <f t="shared" si="62"/>
        <v>104</v>
      </c>
      <c r="AA167" s="16">
        <f t="shared" si="62"/>
        <v>43</v>
      </c>
      <c r="AB167" s="16">
        <f t="shared" si="62"/>
        <v>86</v>
      </c>
      <c r="AC167" s="16">
        <f t="shared" si="62"/>
        <v>79</v>
      </c>
      <c r="AD167" s="16">
        <f t="shared" si="62"/>
        <v>90</v>
      </c>
      <c r="AE167" s="16">
        <f t="shared" si="62"/>
        <v>95</v>
      </c>
      <c r="AF167" s="16">
        <f t="shared" si="62"/>
        <v>37</v>
      </c>
      <c r="AG167" s="16">
        <f t="shared" si="15"/>
        <v>-6</v>
      </c>
      <c r="AH167" s="16">
        <v>50</v>
      </c>
      <c r="AI167" s="16">
        <f t="shared" si="45"/>
        <v>22.666666666666671</v>
      </c>
      <c r="AJ167" s="16">
        <f t="shared" si="10"/>
        <v>1.169575050865832</v>
      </c>
      <c r="AK167" s="16"/>
      <c r="AL167" s="16"/>
      <c r="AM167" s="16"/>
      <c r="AN167" s="16"/>
    </row>
    <row r="168" spans="1:40" ht="13.5" customHeight="1" x14ac:dyDescent="0.2">
      <c r="A168" s="16">
        <v>51</v>
      </c>
      <c r="B168" s="16">
        <f t="shared" si="13"/>
        <v>-5</v>
      </c>
      <c r="C168" s="16">
        <f t="shared" ref="C168:AF168" si="63">RANK(C53,C$3:C$113,1)+(COUNT($B$3:$B$113)+1-RANK(C53,C$3:C$113,0)-RANK(C53,C$3:C$113,1))/2</f>
        <v>43</v>
      </c>
      <c r="D168" s="16">
        <f t="shared" si="63"/>
        <v>49</v>
      </c>
      <c r="E168" s="16">
        <f t="shared" si="63"/>
        <v>28</v>
      </c>
      <c r="F168" s="16">
        <f t="shared" si="63"/>
        <v>58</v>
      </c>
      <c r="G168" s="16">
        <f t="shared" si="63"/>
        <v>81</v>
      </c>
      <c r="H168" s="16">
        <f t="shared" si="63"/>
        <v>73</v>
      </c>
      <c r="I168" s="16">
        <f t="shared" si="63"/>
        <v>74</v>
      </c>
      <c r="J168" s="16">
        <f t="shared" si="63"/>
        <v>42</v>
      </c>
      <c r="K168" s="16">
        <f t="shared" si="63"/>
        <v>94</v>
      </c>
      <c r="L168" s="16">
        <f t="shared" si="63"/>
        <v>61</v>
      </c>
      <c r="M168" s="16">
        <f t="shared" si="63"/>
        <v>67</v>
      </c>
      <c r="N168" s="16">
        <f t="shared" si="63"/>
        <v>60</v>
      </c>
      <c r="O168" s="16">
        <f t="shared" si="63"/>
        <v>62</v>
      </c>
      <c r="P168" s="16">
        <f t="shared" si="63"/>
        <v>58</v>
      </c>
      <c r="Q168" s="16">
        <f t="shared" si="63"/>
        <v>42</v>
      </c>
      <c r="R168" s="16">
        <f t="shared" si="63"/>
        <v>65</v>
      </c>
      <c r="S168" s="16">
        <f t="shared" si="63"/>
        <v>46</v>
      </c>
      <c r="T168" s="16">
        <f t="shared" si="63"/>
        <v>11</v>
      </c>
      <c r="U168" s="16">
        <f t="shared" si="63"/>
        <v>29</v>
      </c>
      <c r="V168" s="16">
        <f t="shared" si="63"/>
        <v>57</v>
      </c>
      <c r="W168" s="16">
        <f t="shared" si="63"/>
        <v>28</v>
      </c>
      <c r="X168" s="16">
        <f t="shared" si="63"/>
        <v>30</v>
      </c>
      <c r="Y168" s="16">
        <f t="shared" si="63"/>
        <v>69</v>
      </c>
      <c r="Z168" s="16">
        <f t="shared" si="63"/>
        <v>91</v>
      </c>
      <c r="AA168" s="16">
        <f t="shared" si="63"/>
        <v>64</v>
      </c>
      <c r="AB168" s="16">
        <f t="shared" si="63"/>
        <v>104</v>
      </c>
      <c r="AC168" s="16">
        <f t="shared" si="63"/>
        <v>71</v>
      </c>
      <c r="AD168" s="16">
        <f t="shared" si="63"/>
        <v>66</v>
      </c>
      <c r="AE168" s="16">
        <f t="shared" si="63"/>
        <v>60</v>
      </c>
      <c r="AF168" s="16">
        <f t="shared" si="63"/>
        <v>23</v>
      </c>
      <c r="AG168" s="16">
        <f t="shared" si="15"/>
        <v>-5</v>
      </c>
      <c r="AH168" s="16">
        <v>51</v>
      </c>
      <c r="AI168" s="16">
        <f t="shared" si="45"/>
        <v>0.86666666666666714</v>
      </c>
      <c r="AJ168" s="16">
        <f t="shared" si="10"/>
        <v>4.4719046062517122E-2</v>
      </c>
      <c r="AK168" s="16"/>
      <c r="AL168" s="16"/>
      <c r="AM168" s="16"/>
      <c r="AN168" s="16"/>
    </row>
    <row r="169" spans="1:40" ht="13.5" customHeight="1" x14ac:dyDescent="0.2">
      <c r="A169" s="16">
        <v>52</v>
      </c>
      <c r="B169" s="16">
        <f t="shared" si="13"/>
        <v>-4</v>
      </c>
      <c r="C169" s="16">
        <f t="shared" ref="C169:AF169" si="64">RANK(C54,C$3:C$113,1)+(COUNT($B$3:$B$113)+1-RANK(C54,C$3:C$113,0)-RANK(C54,C$3:C$113,1))/2</f>
        <v>25</v>
      </c>
      <c r="D169" s="16">
        <f t="shared" si="64"/>
        <v>65</v>
      </c>
      <c r="E169" s="16">
        <f t="shared" si="64"/>
        <v>61</v>
      </c>
      <c r="F169" s="16">
        <f t="shared" si="64"/>
        <v>42</v>
      </c>
      <c r="G169" s="16">
        <f t="shared" si="64"/>
        <v>99</v>
      </c>
      <c r="H169" s="16">
        <f t="shared" si="64"/>
        <v>25</v>
      </c>
      <c r="I169" s="16">
        <f t="shared" si="64"/>
        <v>86</v>
      </c>
      <c r="J169" s="16">
        <f t="shared" si="64"/>
        <v>30</v>
      </c>
      <c r="K169" s="16">
        <f t="shared" si="64"/>
        <v>86</v>
      </c>
      <c r="L169" s="16">
        <f t="shared" si="64"/>
        <v>58</v>
      </c>
      <c r="M169" s="16">
        <f t="shared" si="64"/>
        <v>43</v>
      </c>
      <c r="N169" s="16">
        <f t="shared" si="64"/>
        <v>44</v>
      </c>
      <c r="O169" s="16">
        <f t="shared" si="64"/>
        <v>78</v>
      </c>
      <c r="P169" s="16">
        <f t="shared" si="64"/>
        <v>40</v>
      </c>
      <c r="Q169" s="16">
        <f t="shared" si="64"/>
        <v>32</v>
      </c>
      <c r="R169" s="16">
        <f t="shared" si="64"/>
        <v>49</v>
      </c>
      <c r="S169" s="16">
        <f t="shared" si="64"/>
        <v>10</v>
      </c>
      <c r="T169" s="16">
        <f t="shared" si="64"/>
        <v>16</v>
      </c>
      <c r="U169" s="16">
        <f t="shared" si="64"/>
        <v>21</v>
      </c>
      <c r="V169" s="16">
        <f t="shared" si="64"/>
        <v>60</v>
      </c>
      <c r="W169" s="16">
        <f t="shared" si="64"/>
        <v>98</v>
      </c>
      <c r="X169" s="16">
        <f t="shared" si="64"/>
        <v>36</v>
      </c>
      <c r="Y169" s="16">
        <f t="shared" si="64"/>
        <v>56</v>
      </c>
      <c r="Z169" s="16">
        <f t="shared" si="64"/>
        <v>76</v>
      </c>
      <c r="AA169" s="16">
        <f t="shared" si="64"/>
        <v>44</v>
      </c>
      <c r="AB169" s="16">
        <f t="shared" si="64"/>
        <v>98</v>
      </c>
      <c r="AC169" s="16">
        <f t="shared" si="64"/>
        <v>11</v>
      </c>
      <c r="AD169" s="16">
        <f t="shared" si="64"/>
        <v>33</v>
      </c>
      <c r="AE169" s="16">
        <f t="shared" si="64"/>
        <v>67</v>
      </c>
      <c r="AF169" s="16">
        <f t="shared" si="64"/>
        <v>19</v>
      </c>
      <c r="AG169" s="16">
        <f t="shared" si="15"/>
        <v>-4</v>
      </c>
      <c r="AH169" s="16">
        <v>52</v>
      </c>
      <c r="AI169" s="16">
        <f t="shared" si="45"/>
        <v>-5.7333333333333343</v>
      </c>
      <c r="AJ169" s="16">
        <f t="shared" si="10"/>
        <v>-0.29583368933665161</v>
      </c>
      <c r="AK169" s="16"/>
      <c r="AL169" s="16"/>
      <c r="AM169" s="16"/>
      <c r="AN169" s="16"/>
    </row>
    <row r="170" spans="1:40" ht="13.5" customHeight="1" x14ac:dyDescent="0.2">
      <c r="A170" s="16">
        <v>53</v>
      </c>
      <c r="B170" s="16">
        <f t="shared" si="13"/>
        <v>-3</v>
      </c>
      <c r="C170" s="16">
        <f t="shared" ref="C170:AF170" si="65">RANK(C55,C$3:C$113,1)+(COUNT($B$3:$B$113)+1-RANK(C55,C$3:C$113,0)-RANK(C55,C$3:C$113,1))/2</f>
        <v>88</v>
      </c>
      <c r="D170" s="16">
        <f t="shared" si="65"/>
        <v>78</v>
      </c>
      <c r="E170" s="16">
        <f t="shared" si="65"/>
        <v>101</v>
      </c>
      <c r="F170" s="16">
        <f t="shared" si="65"/>
        <v>66</v>
      </c>
      <c r="G170" s="16">
        <f t="shared" si="65"/>
        <v>111</v>
      </c>
      <c r="H170" s="16">
        <f t="shared" si="65"/>
        <v>68</v>
      </c>
      <c r="I170" s="16">
        <f t="shared" si="65"/>
        <v>97</v>
      </c>
      <c r="J170" s="16">
        <f t="shared" si="65"/>
        <v>76</v>
      </c>
      <c r="K170" s="16">
        <f t="shared" si="65"/>
        <v>96</v>
      </c>
      <c r="L170" s="16">
        <f t="shared" si="65"/>
        <v>66</v>
      </c>
      <c r="M170" s="16">
        <f t="shared" si="65"/>
        <v>79</v>
      </c>
      <c r="N170" s="16">
        <f t="shared" si="65"/>
        <v>101</v>
      </c>
      <c r="O170" s="16">
        <f t="shared" si="65"/>
        <v>86</v>
      </c>
      <c r="P170" s="16">
        <f t="shared" si="65"/>
        <v>76</v>
      </c>
      <c r="Q170" s="16">
        <f t="shared" si="65"/>
        <v>109</v>
      </c>
      <c r="R170" s="16">
        <f t="shared" si="65"/>
        <v>97</v>
      </c>
      <c r="S170" s="16">
        <f t="shared" si="65"/>
        <v>54</v>
      </c>
      <c r="T170" s="16">
        <f t="shared" si="65"/>
        <v>55</v>
      </c>
      <c r="U170" s="16">
        <f t="shared" si="65"/>
        <v>17</v>
      </c>
      <c r="V170" s="16">
        <f t="shared" si="65"/>
        <v>40</v>
      </c>
      <c r="W170" s="16">
        <f t="shared" si="65"/>
        <v>88</v>
      </c>
      <c r="X170" s="16">
        <f t="shared" si="65"/>
        <v>55</v>
      </c>
      <c r="Y170" s="16">
        <f t="shared" si="65"/>
        <v>45</v>
      </c>
      <c r="Z170" s="16">
        <f t="shared" si="65"/>
        <v>102</v>
      </c>
      <c r="AA170" s="16">
        <f t="shared" si="65"/>
        <v>32</v>
      </c>
      <c r="AB170" s="16">
        <f t="shared" si="65"/>
        <v>111</v>
      </c>
      <c r="AC170" s="16">
        <f t="shared" si="65"/>
        <v>93</v>
      </c>
      <c r="AD170" s="16">
        <f t="shared" si="65"/>
        <v>67</v>
      </c>
      <c r="AE170" s="16">
        <f t="shared" si="65"/>
        <v>84</v>
      </c>
      <c r="AF170" s="16">
        <f t="shared" si="65"/>
        <v>30</v>
      </c>
      <c r="AG170" s="16">
        <f t="shared" si="15"/>
        <v>-3</v>
      </c>
      <c r="AH170" s="16">
        <v>53</v>
      </c>
      <c r="AI170" s="16">
        <f t="shared" si="45"/>
        <v>19.599999999999994</v>
      </c>
      <c r="AJ170" s="16">
        <f t="shared" si="10"/>
        <v>1.0113384263369247</v>
      </c>
      <c r="AK170" s="16"/>
      <c r="AL170" s="16"/>
      <c r="AM170" s="16"/>
      <c r="AN170" s="16"/>
    </row>
    <row r="171" spans="1:40" ht="13.5" customHeight="1" x14ac:dyDescent="0.2">
      <c r="A171" s="16">
        <v>54</v>
      </c>
      <c r="B171" s="16">
        <f t="shared" si="13"/>
        <v>-2</v>
      </c>
      <c r="C171" s="16">
        <f t="shared" ref="C171:AF171" si="66">RANK(C56,C$3:C$113,1)+(COUNT($B$3:$B$113)+1-RANK(C56,C$3:C$113,0)-RANK(C56,C$3:C$113,1))/2</f>
        <v>46</v>
      </c>
      <c r="D171" s="16">
        <f t="shared" si="66"/>
        <v>70</v>
      </c>
      <c r="E171" s="16">
        <f t="shared" si="66"/>
        <v>33</v>
      </c>
      <c r="F171" s="16">
        <f t="shared" si="66"/>
        <v>61</v>
      </c>
      <c r="G171" s="16">
        <f t="shared" si="66"/>
        <v>98</v>
      </c>
      <c r="H171" s="16">
        <f t="shared" si="66"/>
        <v>62</v>
      </c>
      <c r="I171" s="16">
        <f t="shared" si="66"/>
        <v>70</v>
      </c>
      <c r="J171" s="16">
        <f t="shared" si="66"/>
        <v>66</v>
      </c>
      <c r="K171" s="16">
        <f t="shared" si="66"/>
        <v>101</v>
      </c>
      <c r="L171" s="16">
        <f t="shared" si="66"/>
        <v>48</v>
      </c>
      <c r="M171" s="16">
        <f t="shared" si="66"/>
        <v>58</v>
      </c>
      <c r="N171" s="16">
        <f t="shared" si="66"/>
        <v>81</v>
      </c>
      <c r="O171" s="16">
        <f t="shared" si="66"/>
        <v>80</v>
      </c>
      <c r="P171" s="16">
        <f t="shared" si="66"/>
        <v>84</v>
      </c>
      <c r="Q171" s="16">
        <f t="shared" si="66"/>
        <v>65</v>
      </c>
      <c r="R171" s="16">
        <f t="shared" si="66"/>
        <v>86</v>
      </c>
      <c r="S171" s="16">
        <f t="shared" si="66"/>
        <v>19</v>
      </c>
      <c r="T171" s="16">
        <f t="shared" si="66"/>
        <v>80</v>
      </c>
      <c r="U171" s="16">
        <f t="shared" si="66"/>
        <v>23</v>
      </c>
      <c r="V171" s="16">
        <f t="shared" si="66"/>
        <v>32</v>
      </c>
      <c r="W171" s="16">
        <f t="shared" si="66"/>
        <v>49</v>
      </c>
      <c r="X171" s="16">
        <f t="shared" si="66"/>
        <v>17</v>
      </c>
      <c r="Y171" s="16">
        <f t="shared" si="66"/>
        <v>39</v>
      </c>
      <c r="Z171" s="16">
        <f t="shared" si="66"/>
        <v>64</v>
      </c>
      <c r="AA171" s="16">
        <f t="shared" si="66"/>
        <v>36</v>
      </c>
      <c r="AB171" s="16">
        <f t="shared" si="66"/>
        <v>107</v>
      </c>
      <c r="AC171" s="16">
        <f t="shared" si="66"/>
        <v>91</v>
      </c>
      <c r="AD171" s="16">
        <f t="shared" si="66"/>
        <v>45</v>
      </c>
      <c r="AE171" s="16">
        <f t="shared" si="66"/>
        <v>42</v>
      </c>
      <c r="AF171" s="16">
        <f t="shared" si="66"/>
        <v>10</v>
      </c>
      <c r="AG171" s="16">
        <f t="shared" si="15"/>
        <v>-2</v>
      </c>
      <c r="AH171" s="16">
        <v>54</v>
      </c>
      <c r="AI171" s="16">
        <f t="shared" si="45"/>
        <v>2.7666666666666657</v>
      </c>
      <c r="AJ171" s="16">
        <f t="shared" si="10"/>
        <v>0.14275695473803529</v>
      </c>
      <c r="AK171" s="16"/>
      <c r="AL171" s="16"/>
      <c r="AM171" s="16"/>
      <c r="AN171" s="16"/>
    </row>
    <row r="172" spans="1:40" ht="13.5" customHeight="1" x14ac:dyDescent="0.2">
      <c r="A172" s="16">
        <v>55</v>
      </c>
      <c r="B172" s="16">
        <f t="shared" si="13"/>
        <v>-1</v>
      </c>
      <c r="C172" s="16">
        <f t="shared" ref="C172:AF172" si="67">RANK(C57,C$3:C$113,1)+(COUNT($B$3:$B$113)+1-RANK(C57,C$3:C$113,0)-RANK(C57,C$3:C$113,1))/2</f>
        <v>15</v>
      </c>
      <c r="D172" s="16">
        <f t="shared" si="67"/>
        <v>32</v>
      </c>
      <c r="E172" s="16">
        <f t="shared" si="67"/>
        <v>27</v>
      </c>
      <c r="F172" s="16">
        <f t="shared" si="67"/>
        <v>49</v>
      </c>
      <c r="G172" s="16">
        <f t="shared" si="67"/>
        <v>61</v>
      </c>
      <c r="H172" s="16">
        <f t="shared" si="67"/>
        <v>23</v>
      </c>
      <c r="I172" s="16">
        <f t="shared" si="67"/>
        <v>41</v>
      </c>
      <c r="J172" s="16">
        <f t="shared" si="67"/>
        <v>22</v>
      </c>
      <c r="K172" s="16">
        <f t="shared" si="67"/>
        <v>68</v>
      </c>
      <c r="L172" s="16">
        <f t="shared" si="67"/>
        <v>70</v>
      </c>
      <c r="M172" s="16">
        <f t="shared" si="67"/>
        <v>64</v>
      </c>
      <c r="N172" s="16">
        <f t="shared" si="67"/>
        <v>35</v>
      </c>
      <c r="O172" s="16">
        <f t="shared" si="67"/>
        <v>28</v>
      </c>
      <c r="P172" s="16">
        <f t="shared" si="67"/>
        <v>94</v>
      </c>
      <c r="Q172" s="16">
        <f t="shared" si="67"/>
        <v>21</v>
      </c>
      <c r="R172" s="16">
        <f t="shared" si="67"/>
        <v>37</v>
      </c>
      <c r="S172" s="16">
        <f t="shared" si="67"/>
        <v>4</v>
      </c>
      <c r="T172" s="16">
        <f t="shared" si="67"/>
        <v>10</v>
      </c>
      <c r="U172" s="16">
        <f t="shared" si="67"/>
        <v>4</v>
      </c>
      <c r="V172" s="16">
        <f t="shared" si="67"/>
        <v>10</v>
      </c>
      <c r="W172" s="16">
        <f t="shared" si="67"/>
        <v>29</v>
      </c>
      <c r="X172" s="16">
        <f t="shared" si="67"/>
        <v>25</v>
      </c>
      <c r="Y172" s="16">
        <f t="shared" si="67"/>
        <v>17</v>
      </c>
      <c r="Z172" s="16">
        <f t="shared" si="67"/>
        <v>25</v>
      </c>
      <c r="AA172" s="16">
        <f t="shared" si="67"/>
        <v>10</v>
      </c>
      <c r="AB172" s="16">
        <f t="shared" si="67"/>
        <v>68</v>
      </c>
      <c r="AC172" s="16">
        <f t="shared" si="67"/>
        <v>25</v>
      </c>
      <c r="AD172" s="16">
        <f t="shared" si="67"/>
        <v>27</v>
      </c>
      <c r="AE172" s="16">
        <f t="shared" si="67"/>
        <v>45</v>
      </c>
      <c r="AF172" s="16">
        <f t="shared" si="67"/>
        <v>22</v>
      </c>
      <c r="AG172" s="16">
        <f t="shared" si="15"/>
        <v>-1</v>
      </c>
      <c r="AH172" s="16">
        <v>55</v>
      </c>
      <c r="AI172" s="16">
        <f t="shared" si="45"/>
        <v>-22.4</v>
      </c>
      <c r="AJ172" s="16">
        <f t="shared" si="10"/>
        <v>-1.1558153443850572</v>
      </c>
      <c r="AK172" s="16"/>
      <c r="AL172" s="16"/>
      <c r="AM172" s="16"/>
      <c r="AN172" s="16"/>
    </row>
    <row r="173" spans="1:40" ht="13.5" customHeight="1" x14ac:dyDescent="0.2">
      <c r="A173" s="16">
        <v>56</v>
      </c>
      <c r="B173" s="16">
        <f t="shared" si="13"/>
        <v>0</v>
      </c>
      <c r="C173" s="16">
        <f t="shared" ref="C173:AF173" si="68">RANK(C58,C$3:C$113,1)+(COUNT($B$3:$B$113)+1-RANK(C58,C$3:C$113,0)-RANK(C58,C$3:C$113,1))/2</f>
        <v>105</v>
      </c>
      <c r="D173" s="16">
        <f t="shared" si="68"/>
        <v>111</v>
      </c>
      <c r="E173" s="16">
        <f t="shared" si="68"/>
        <v>86</v>
      </c>
      <c r="F173" s="16">
        <f t="shared" si="68"/>
        <v>79</v>
      </c>
      <c r="G173" s="16">
        <f t="shared" si="68"/>
        <v>108</v>
      </c>
      <c r="H173" s="16">
        <f t="shared" si="68"/>
        <v>110</v>
      </c>
      <c r="I173" s="16">
        <f t="shared" si="68"/>
        <v>109</v>
      </c>
      <c r="J173" s="16">
        <f t="shared" si="68"/>
        <v>110</v>
      </c>
      <c r="K173" s="16">
        <f t="shared" si="68"/>
        <v>110</v>
      </c>
      <c r="L173" s="16">
        <f t="shared" si="68"/>
        <v>92</v>
      </c>
      <c r="M173" s="16">
        <f t="shared" si="68"/>
        <v>101</v>
      </c>
      <c r="N173" s="16">
        <f t="shared" si="68"/>
        <v>106</v>
      </c>
      <c r="O173" s="16">
        <f t="shared" si="68"/>
        <v>111</v>
      </c>
      <c r="P173" s="16">
        <f t="shared" si="68"/>
        <v>111</v>
      </c>
      <c r="Q173" s="16">
        <f t="shared" si="68"/>
        <v>96</v>
      </c>
      <c r="R173" s="16">
        <f t="shared" si="68"/>
        <v>100</v>
      </c>
      <c r="S173" s="16">
        <f t="shared" si="68"/>
        <v>89</v>
      </c>
      <c r="T173" s="16">
        <f t="shared" si="68"/>
        <v>78</v>
      </c>
      <c r="U173" s="16">
        <f t="shared" si="68"/>
        <v>110</v>
      </c>
      <c r="V173" s="16">
        <f t="shared" si="68"/>
        <v>106</v>
      </c>
      <c r="W173" s="16">
        <f t="shared" si="68"/>
        <v>108</v>
      </c>
      <c r="X173" s="16">
        <f t="shared" si="68"/>
        <v>109</v>
      </c>
      <c r="Y173" s="16">
        <f t="shared" si="68"/>
        <v>110</v>
      </c>
      <c r="Z173" s="16">
        <f t="shared" si="68"/>
        <v>106</v>
      </c>
      <c r="AA173" s="16">
        <f t="shared" si="68"/>
        <v>110</v>
      </c>
      <c r="AB173" s="16">
        <f t="shared" si="68"/>
        <v>105</v>
      </c>
      <c r="AC173" s="16">
        <f t="shared" si="68"/>
        <v>106</v>
      </c>
      <c r="AD173" s="16">
        <f t="shared" si="68"/>
        <v>109</v>
      </c>
      <c r="AE173" s="16">
        <f t="shared" si="68"/>
        <v>100</v>
      </c>
      <c r="AF173" s="16">
        <f t="shared" si="68"/>
        <v>80</v>
      </c>
      <c r="AG173" s="16">
        <f t="shared" si="15"/>
        <v>0</v>
      </c>
      <c r="AH173" s="16">
        <v>56</v>
      </c>
      <c r="AI173" s="16">
        <f t="shared" si="45"/>
        <v>46.36666666666666</v>
      </c>
      <c r="AJ173" s="16">
        <f t="shared" si="10"/>
        <v>2.3924689643446642</v>
      </c>
      <c r="AK173" s="16"/>
      <c r="AL173" s="16"/>
      <c r="AM173" s="16"/>
      <c r="AN173" s="16"/>
    </row>
    <row r="174" spans="1:40" ht="13.5" customHeight="1" x14ac:dyDescent="0.2">
      <c r="A174" s="16">
        <v>57</v>
      </c>
      <c r="B174" s="16">
        <f t="shared" si="13"/>
        <v>1</v>
      </c>
      <c r="C174" s="16">
        <f t="shared" ref="C174:AF174" si="69">RANK(C59,C$3:C$113,1)+(COUNT($B$3:$B$113)+1-RANK(C59,C$3:C$113,0)-RANK(C59,C$3:C$113,1))/2</f>
        <v>94</v>
      </c>
      <c r="D174" s="16">
        <f t="shared" si="69"/>
        <v>104</v>
      </c>
      <c r="E174" s="16">
        <f t="shared" si="69"/>
        <v>98</v>
      </c>
      <c r="F174" s="16">
        <f t="shared" si="69"/>
        <v>65</v>
      </c>
      <c r="G174" s="16">
        <f t="shared" si="69"/>
        <v>75</v>
      </c>
      <c r="H174" s="16">
        <f t="shared" si="69"/>
        <v>99</v>
      </c>
      <c r="I174" s="16">
        <f t="shared" si="69"/>
        <v>100</v>
      </c>
      <c r="J174" s="16">
        <f t="shared" si="69"/>
        <v>96</v>
      </c>
      <c r="K174" s="16">
        <f t="shared" si="69"/>
        <v>106</v>
      </c>
      <c r="L174" s="16">
        <f t="shared" si="69"/>
        <v>78</v>
      </c>
      <c r="M174" s="16">
        <f t="shared" si="69"/>
        <v>76</v>
      </c>
      <c r="N174" s="16">
        <f t="shared" si="69"/>
        <v>69</v>
      </c>
      <c r="O174" s="16">
        <f t="shared" si="69"/>
        <v>96</v>
      </c>
      <c r="P174" s="16">
        <f t="shared" si="69"/>
        <v>102</v>
      </c>
      <c r="Q174" s="16">
        <f t="shared" si="69"/>
        <v>48</v>
      </c>
      <c r="R174" s="16">
        <f t="shared" si="69"/>
        <v>99</v>
      </c>
      <c r="S174" s="16">
        <f t="shared" si="69"/>
        <v>96</v>
      </c>
      <c r="T174" s="16">
        <f t="shared" si="69"/>
        <v>60</v>
      </c>
      <c r="U174" s="16">
        <f t="shared" si="69"/>
        <v>108</v>
      </c>
      <c r="V174" s="16">
        <f t="shared" si="69"/>
        <v>105</v>
      </c>
      <c r="W174" s="16">
        <f t="shared" si="69"/>
        <v>93</v>
      </c>
      <c r="X174" s="16">
        <f t="shared" si="69"/>
        <v>96</v>
      </c>
      <c r="Y174" s="16">
        <f t="shared" si="69"/>
        <v>92</v>
      </c>
      <c r="Z174" s="16">
        <f t="shared" si="69"/>
        <v>79</v>
      </c>
      <c r="AA174" s="16">
        <f t="shared" si="69"/>
        <v>103</v>
      </c>
      <c r="AB174" s="16">
        <f t="shared" si="69"/>
        <v>89</v>
      </c>
      <c r="AC174" s="16">
        <f t="shared" si="69"/>
        <v>97</v>
      </c>
      <c r="AD174" s="16">
        <f t="shared" si="69"/>
        <v>64</v>
      </c>
      <c r="AE174" s="16">
        <f t="shared" si="69"/>
        <v>110</v>
      </c>
      <c r="AF174" s="16">
        <f t="shared" si="69"/>
        <v>32</v>
      </c>
      <c r="AG174" s="16">
        <f t="shared" si="15"/>
        <v>1</v>
      </c>
      <c r="AH174" s="16">
        <v>57</v>
      </c>
      <c r="AI174" s="16">
        <f t="shared" si="45"/>
        <v>31.63333333333334</v>
      </c>
      <c r="AJ174" s="16">
        <f t="shared" si="10"/>
        <v>1.6322451812818743</v>
      </c>
      <c r="AK174" s="16"/>
      <c r="AL174" s="16"/>
      <c r="AM174" s="16"/>
      <c r="AN174" s="16"/>
    </row>
    <row r="175" spans="1:40" ht="13.5" customHeight="1" x14ac:dyDescent="0.2">
      <c r="A175" s="16">
        <v>58</v>
      </c>
      <c r="B175" s="16">
        <f t="shared" si="13"/>
        <v>2</v>
      </c>
      <c r="C175" s="16">
        <f t="shared" ref="C175:AF175" si="70">RANK(C60,C$3:C$113,1)+(COUNT($B$3:$B$113)+1-RANK(C60,C$3:C$113,0)-RANK(C60,C$3:C$113,1))/2</f>
        <v>77</v>
      </c>
      <c r="D175" s="16">
        <f t="shared" si="70"/>
        <v>92</v>
      </c>
      <c r="E175" s="16">
        <f t="shared" si="70"/>
        <v>48</v>
      </c>
      <c r="F175" s="16">
        <f t="shared" si="70"/>
        <v>46</v>
      </c>
      <c r="G175" s="16">
        <f t="shared" si="70"/>
        <v>25</v>
      </c>
      <c r="H175" s="16">
        <f t="shared" si="70"/>
        <v>75</v>
      </c>
      <c r="I175" s="16">
        <f t="shared" si="70"/>
        <v>85</v>
      </c>
      <c r="J175" s="16">
        <f t="shared" si="70"/>
        <v>59</v>
      </c>
      <c r="K175" s="16">
        <f t="shared" si="70"/>
        <v>74</v>
      </c>
      <c r="L175" s="16">
        <f t="shared" si="70"/>
        <v>50</v>
      </c>
      <c r="M175" s="16">
        <f t="shared" si="70"/>
        <v>44</v>
      </c>
      <c r="N175" s="16">
        <f t="shared" si="70"/>
        <v>45</v>
      </c>
      <c r="O175" s="16">
        <f t="shared" si="70"/>
        <v>55</v>
      </c>
      <c r="P175" s="16">
        <f t="shared" si="70"/>
        <v>100</v>
      </c>
      <c r="Q175" s="16">
        <f t="shared" si="70"/>
        <v>7</v>
      </c>
      <c r="R175" s="16">
        <f t="shared" si="70"/>
        <v>59</v>
      </c>
      <c r="S175" s="16">
        <f t="shared" si="70"/>
        <v>70</v>
      </c>
      <c r="T175" s="16">
        <f t="shared" si="70"/>
        <v>17</v>
      </c>
      <c r="U175" s="16">
        <f t="shared" si="70"/>
        <v>94</v>
      </c>
      <c r="V175" s="16">
        <f t="shared" si="70"/>
        <v>77</v>
      </c>
      <c r="W175" s="16">
        <f t="shared" si="70"/>
        <v>40</v>
      </c>
      <c r="X175" s="16">
        <f t="shared" si="70"/>
        <v>32</v>
      </c>
      <c r="Y175" s="16">
        <f t="shared" si="70"/>
        <v>34</v>
      </c>
      <c r="Z175" s="16">
        <f t="shared" si="70"/>
        <v>13</v>
      </c>
      <c r="AA175" s="16">
        <f t="shared" si="70"/>
        <v>70</v>
      </c>
      <c r="AB175" s="16">
        <f t="shared" si="70"/>
        <v>13</v>
      </c>
      <c r="AC175" s="16">
        <f t="shared" si="70"/>
        <v>27</v>
      </c>
      <c r="AD175" s="16">
        <f t="shared" si="70"/>
        <v>6</v>
      </c>
      <c r="AE175" s="16">
        <f t="shared" si="70"/>
        <v>56</v>
      </c>
      <c r="AF175" s="16">
        <f t="shared" si="70"/>
        <v>39</v>
      </c>
      <c r="AG175" s="16">
        <f t="shared" si="15"/>
        <v>2</v>
      </c>
      <c r="AH175" s="16">
        <v>58</v>
      </c>
      <c r="AI175" s="16">
        <f t="shared" si="45"/>
        <v>-5.0333333333333314</v>
      </c>
      <c r="AJ175" s="16">
        <f t="shared" si="10"/>
        <v>-0.25971445982461844</v>
      </c>
      <c r="AK175" s="16"/>
      <c r="AL175" s="16"/>
      <c r="AM175" s="16"/>
      <c r="AN175" s="16"/>
    </row>
    <row r="176" spans="1:40" ht="13.5" customHeight="1" x14ac:dyDescent="0.2">
      <c r="A176" s="16">
        <v>59</v>
      </c>
      <c r="B176" s="16">
        <f t="shared" si="13"/>
        <v>3</v>
      </c>
      <c r="C176" s="16">
        <f t="shared" ref="C176:AF176" si="71">RANK(C61,C$3:C$113,1)+(COUNT($B$3:$B$113)+1-RANK(C61,C$3:C$113,0)-RANK(C61,C$3:C$113,1))/2</f>
        <v>47</v>
      </c>
      <c r="D176" s="16">
        <f t="shared" si="71"/>
        <v>84</v>
      </c>
      <c r="E176" s="16">
        <f t="shared" si="71"/>
        <v>54</v>
      </c>
      <c r="F176" s="16">
        <f t="shared" si="71"/>
        <v>38</v>
      </c>
      <c r="G176" s="16">
        <f t="shared" si="71"/>
        <v>21</v>
      </c>
      <c r="H176" s="16">
        <f t="shared" si="71"/>
        <v>30</v>
      </c>
      <c r="I176" s="16">
        <f t="shared" si="71"/>
        <v>94</v>
      </c>
      <c r="J176" s="16">
        <f t="shared" si="71"/>
        <v>36</v>
      </c>
      <c r="K176" s="16">
        <f t="shared" si="71"/>
        <v>54</v>
      </c>
      <c r="L176" s="16">
        <f t="shared" si="71"/>
        <v>83</v>
      </c>
      <c r="M176" s="16">
        <f t="shared" si="71"/>
        <v>85</v>
      </c>
      <c r="N176" s="16">
        <f t="shared" si="71"/>
        <v>13</v>
      </c>
      <c r="O176" s="16">
        <f t="shared" si="71"/>
        <v>100</v>
      </c>
      <c r="P176" s="16">
        <f t="shared" si="71"/>
        <v>103</v>
      </c>
      <c r="Q176" s="16">
        <f t="shared" si="71"/>
        <v>30</v>
      </c>
      <c r="R176" s="16">
        <f t="shared" si="71"/>
        <v>14</v>
      </c>
      <c r="S176" s="16">
        <f t="shared" si="71"/>
        <v>47</v>
      </c>
      <c r="T176" s="16">
        <f t="shared" si="71"/>
        <v>41</v>
      </c>
      <c r="U176" s="16">
        <f t="shared" si="71"/>
        <v>76</v>
      </c>
      <c r="V176" s="16">
        <f t="shared" si="71"/>
        <v>56</v>
      </c>
      <c r="W176" s="16">
        <f t="shared" si="71"/>
        <v>52</v>
      </c>
      <c r="X176" s="16">
        <f t="shared" si="71"/>
        <v>62</v>
      </c>
      <c r="Y176" s="16">
        <f t="shared" si="71"/>
        <v>36</v>
      </c>
      <c r="Z176" s="16">
        <f t="shared" si="71"/>
        <v>52</v>
      </c>
      <c r="AA176" s="16">
        <f t="shared" si="71"/>
        <v>98</v>
      </c>
      <c r="AB176" s="16">
        <f t="shared" si="71"/>
        <v>64</v>
      </c>
      <c r="AC176" s="16">
        <f t="shared" si="71"/>
        <v>37</v>
      </c>
      <c r="AD176" s="16">
        <f t="shared" si="71"/>
        <v>50</v>
      </c>
      <c r="AE176" s="16">
        <f t="shared" si="71"/>
        <v>34</v>
      </c>
      <c r="AF176" s="16">
        <f t="shared" si="71"/>
        <v>5</v>
      </c>
      <c r="AG176" s="16">
        <f t="shared" si="15"/>
        <v>3</v>
      </c>
      <c r="AH176" s="16">
        <v>59</v>
      </c>
      <c r="AI176" s="16">
        <f t="shared" si="45"/>
        <v>-2.7999999999999972</v>
      </c>
      <c r="AJ176" s="16">
        <f t="shared" si="10"/>
        <v>-0.14447691804813201</v>
      </c>
      <c r="AK176" s="16"/>
      <c r="AL176" s="16"/>
      <c r="AM176" s="16"/>
      <c r="AN176" s="16"/>
    </row>
    <row r="177" spans="1:40" ht="13.5" customHeight="1" x14ac:dyDescent="0.2">
      <c r="A177" s="16">
        <v>60</v>
      </c>
      <c r="B177" s="16">
        <f t="shared" si="13"/>
        <v>4</v>
      </c>
      <c r="C177" s="16">
        <f t="shared" ref="C177:AF177" si="72">RANK(C62,C$3:C$113,1)+(COUNT($B$3:$B$113)+1-RANK(C62,C$3:C$113,0)-RANK(C62,C$3:C$113,1))/2</f>
        <v>22</v>
      </c>
      <c r="D177" s="16">
        <f t="shared" si="72"/>
        <v>82</v>
      </c>
      <c r="E177" s="16">
        <f t="shared" si="72"/>
        <v>9</v>
      </c>
      <c r="F177" s="16">
        <f t="shared" si="72"/>
        <v>12</v>
      </c>
      <c r="G177" s="16">
        <f t="shared" si="72"/>
        <v>18</v>
      </c>
      <c r="H177" s="16">
        <f t="shared" si="72"/>
        <v>66</v>
      </c>
      <c r="I177" s="16">
        <f t="shared" si="72"/>
        <v>111</v>
      </c>
      <c r="J177" s="16">
        <f t="shared" si="72"/>
        <v>37</v>
      </c>
      <c r="K177" s="16">
        <f t="shared" si="72"/>
        <v>35</v>
      </c>
      <c r="L177" s="16">
        <f t="shared" si="72"/>
        <v>46</v>
      </c>
      <c r="M177" s="16">
        <f t="shared" si="72"/>
        <v>54</v>
      </c>
      <c r="N177" s="16">
        <f t="shared" si="72"/>
        <v>34</v>
      </c>
      <c r="O177" s="16">
        <f t="shared" si="72"/>
        <v>22</v>
      </c>
      <c r="P177" s="16">
        <f t="shared" si="72"/>
        <v>62</v>
      </c>
      <c r="Q177" s="16">
        <f t="shared" si="72"/>
        <v>33</v>
      </c>
      <c r="R177" s="16">
        <f t="shared" si="72"/>
        <v>5</v>
      </c>
      <c r="S177" s="16">
        <f t="shared" si="72"/>
        <v>21</v>
      </c>
      <c r="T177" s="16">
        <f t="shared" si="72"/>
        <v>34</v>
      </c>
      <c r="U177" s="16">
        <f t="shared" si="72"/>
        <v>73</v>
      </c>
      <c r="V177" s="16">
        <f t="shared" si="72"/>
        <v>31</v>
      </c>
      <c r="W177" s="16">
        <f t="shared" si="72"/>
        <v>46</v>
      </c>
      <c r="X177" s="16">
        <f t="shared" si="72"/>
        <v>68</v>
      </c>
      <c r="Y177" s="16">
        <f t="shared" si="72"/>
        <v>63</v>
      </c>
      <c r="Z177" s="16">
        <f t="shared" si="72"/>
        <v>32</v>
      </c>
      <c r="AA177" s="16">
        <f t="shared" si="72"/>
        <v>106</v>
      </c>
      <c r="AB177" s="16">
        <f t="shared" si="72"/>
        <v>33</v>
      </c>
      <c r="AC177" s="16">
        <f t="shared" si="72"/>
        <v>9</v>
      </c>
      <c r="AD177" s="16">
        <f t="shared" si="72"/>
        <v>31</v>
      </c>
      <c r="AE177" s="16">
        <f t="shared" si="72"/>
        <v>46</v>
      </c>
      <c r="AF177" s="16">
        <f t="shared" si="72"/>
        <v>45</v>
      </c>
      <c r="AG177" s="16">
        <f t="shared" si="15"/>
        <v>4</v>
      </c>
      <c r="AH177" s="16">
        <v>60</v>
      </c>
      <c r="AI177" s="16">
        <f t="shared" si="45"/>
        <v>-13.133333333333333</v>
      </c>
      <c r="AJ177" s="16">
        <f t="shared" si="10"/>
        <v>-0.67766554417814373</v>
      </c>
      <c r="AK177" s="16"/>
      <c r="AL177" s="16"/>
      <c r="AM177" s="16"/>
      <c r="AN177" s="16"/>
    </row>
    <row r="178" spans="1:40" ht="13.5" customHeight="1" x14ac:dyDescent="0.2">
      <c r="A178" s="16">
        <v>61</v>
      </c>
      <c r="B178" s="16">
        <f t="shared" si="13"/>
        <v>5</v>
      </c>
      <c r="C178" s="16">
        <f t="shared" ref="C178:AF178" si="73">RANK(C63,C$3:C$113,1)+(COUNT($B$3:$B$113)+1-RANK(C63,C$3:C$113,0)-RANK(C63,C$3:C$113,1))/2</f>
        <v>59</v>
      </c>
      <c r="D178" s="16">
        <f t="shared" si="73"/>
        <v>90</v>
      </c>
      <c r="E178" s="16">
        <f t="shared" si="73"/>
        <v>32</v>
      </c>
      <c r="F178" s="16">
        <f t="shared" si="73"/>
        <v>24</v>
      </c>
      <c r="G178" s="16">
        <f t="shared" si="73"/>
        <v>80</v>
      </c>
      <c r="H178" s="16">
        <f t="shared" si="73"/>
        <v>109</v>
      </c>
      <c r="I178" s="16">
        <f t="shared" si="73"/>
        <v>102</v>
      </c>
      <c r="J178" s="16">
        <f t="shared" si="73"/>
        <v>56</v>
      </c>
      <c r="K178" s="16">
        <f t="shared" si="73"/>
        <v>104</v>
      </c>
      <c r="L178" s="16">
        <f t="shared" si="73"/>
        <v>72</v>
      </c>
      <c r="M178" s="16">
        <f t="shared" si="73"/>
        <v>65</v>
      </c>
      <c r="N178" s="16">
        <f t="shared" si="73"/>
        <v>40</v>
      </c>
      <c r="O178" s="16">
        <f t="shared" si="73"/>
        <v>92</v>
      </c>
      <c r="P178" s="16">
        <f t="shared" si="73"/>
        <v>86</v>
      </c>
      <c r="Q178" s="16">
        <f t="shared" si="73"/>
        <v>71</v>
      </c>
      <c r="R178" s="16">
        <f t="shared" si="73"/>
        <v>35</v>
      </c>
      <c r="S178" s="16">
        <f t="shared" si="73"/>
        <v>72</v>
      </c>
      <c r="T178" s="16">
        <f t="shared" si="73"/>
        <v>43</v>
      </c>
      <c r="U178" s="16">
        <f t="shared" si="73"/>
        <v>106</v>
      </c>
      <c r="V178" s="16">
        <f t="shared" si="73"/>
        <v>53</v>
      </c>
      <c r="W178" s="16">
        <f t="shared" si="73"/>
        <v>51</v>
      </c>
      <c r="X178" s="16">
        <f t="shared" si="73"/>
        <v>103</v>
      </c>
      <c r="Y178" s="16">
        <f t="shared" si="73"/>
        <v>93</v>
      </c>
      <c r="Z178" s="16">
        <f t="shared" si="73"/>
        <v>34</v>
      </c>
      <c r="AA178" s="16">
        <f t="shared" si="73"/>
        <v>100</v>
      </c>
      <c r="AB178" s="16">
        <f t="shared" si="73"/>
        <v>56</v>
      </c>
      <c r="AC178" s="16">
        <f t="shared" si="73"/>
        <v>51</v>
      </c>
      <c r="AD178" s="16">
        <f t="shared" si="73"/>
        <v>99</v>
      </c>
      <c r="AE178" s="16">
        <f t="shared" si="73"/>
        <v>73</v>
      </c>
      <c r="AF178" s="16">
        <f t="shared" si="73"/>
        <v>95</v>
      </c>
      <c r="AG178" s="16">
        <f t="shared" si="15"/>
        <v>5</v>
      </c>
      <c r="AH178" s="16">
        <v>61</v>
      </c>
      <c r="AI178" s="16">
        <f t="shared" si="45"/>
        <v>15.533333333333331</v>
      </c>
      <c r="AJ178" s="16">
        <f t="shared" si="10"/>
        <v>0.80150290250511402</v>
      </c>
      <c r="AK178" s="16"/>
      <c r="AL178" s="16"/>
      <c r="AM178" s="16"/>
      <c r="AN178" s="16"/>
    </row>
    <row r="179" spans="1:40" ht="13.5" customHeight="1" x14ac:dyDescent="0.2">
      <c r="A179" s="16">
        <v>62</v>
      </c>
      <c r="B179" s="16">
        <f t="shared" si="13"/>
        <v>6</v>
      </c>
      <c r="C179" s="16">
        <f t="shared" ref="C179:AF179" si="74">RANK(C64,C$3:C$113,1)+(COUNT($B$3:$B$113)+1-RANK(C64,C$3:C$113,0)-RANK(C64,C$3:C$113,1))/2</f>
        <v>63</v>
      </c>
      <c r="D179" s="16">
        <f t="shared" si="74"/>
        <v>66</v>
      </c>
      <c r="E179" s="16">
        <f t="shared" si="74"/>
        <v>19</v>
      </c>
      <c r="F179" s="16">
        <f t="shared" si="74"/>
        <v>5</v>
      </c>
      <c r="G179" s="16">
        <f t="shared" si="74"/>
        <v>17</v>
      </c>
      <c r="H179" s="16">
        <f t="shared" si="74"/>
        <v>94</v>
      </c>
      <c r="I179" s="16">
        <f t="shared" si="74"/>
        <v>69</v>
      </c>
      <c r="J179" s="16">
        <f t="shared" si="74"/>
        <v>83</v>
      </c>
      <c r="K179" s="16">
        <f t="shared" si="74"/>
        <v>80</v>
      </c>
      <c r="L179" s="16">
        <f t="shared" si="74"/>
        <v>47</v>
      </c>
      <c r="M179" s="16">
        <f t="shared" si="74"/>
        <v>41</v>
      </c>
      <c r="N179" s="16">
        <f t="shared" si="74"/>
        <v>65</v>
      </c>
      <c r="O179" s="16">
        <f t="shared" si="74"/>
        <v>57</v>
      </c>
      <c r="P179" s="16">
        <f t="shared" si="74"/>
        <v>28</v>
      </c>
      <c r="Q179" s="16">
        <f t="shared" si="74"/>
        <v>72</v>
      </c>
      <c r="R179" s="16">
        <f t="shared" si="74"/>
        <v>30</v>
      </c>
      <c r="S179" s="16">
        <f t="shared" si="74"/>
        <v>82</v>
      </c>
      <c r="T179" s="16">
        <f t="shared" si="74"/>
        <v>31</v>
      </c>
      <c r="U179" s="16">
        <f t="shared" si="74"/>
        <v>102</v>
      </c>
      <c r="V179" s="16">
        <f t="shared" si="74"/>
        <v>49</v>
      </c>
      <c r="W179" s="16">
        <f t="shared" si="74"/>
        <v>42</v>
      </c>
      <c r="X179" s="16">
        <f t="shared" si="74"/>
        <v>110</v>
      </c>
      <c r="Y179" s="16">
        <f t="shared" si="74"/>
        <v>60</v>
      </c>
      <c r="Z179" s="16">
        <f t="shared" si="74"/>
        <v>39</v>
      </c>
      <c r="AA179" s="16">
        <f t="shared" si="74"/>
        <v>65</v>
      </c>
      <c r="AB179" s="16">
        <f t="shared" si="74"/>
        <v>44</v>
      </c>
      <c r="AC179" s="16">
        <f t="shared" si="74"/>
        <v>19</v>
      </c>
      <c r="AD179" s="16">
        <f t="shared" si="74"/>
        <v>49</v>
      </c>
      <c r="AE179" s="16">
        <f t="shared" si="74"/>
        <v>111</v>
      </c>
      <c r="AF179" s="16">
        <f t="shared" si="74"/>
        <v>101</v>
      </c>
      <c r="AG179" s="16">
        <f t="shared" si="15"/>
        <v>6</v>
      </c>
      <c r="AH179" s="16">
        <v>62</v>
      </c>
      <c r="AI179" s="16">
        <f t="shared" si="45"/>
        <v>2</v>
      </c>
      <c r="AJ179" s="16">
        <f t="shared" si="10"/>
        <v>0.10319779860580869</v>
      </c>
      <c r="AK179" s="16"/>
      <c r="AL179" s="16"/>
      <c r="AM179" s="16"/>
      <c r="AN179" s="16"/>
    </row>
    <row r="180" spans="1:40" ht="13.5" customHeight="1" x14ac:dyDescent="0.2">
      <c r="A180" s="16">
        <v>63</v>
      </c>
      <c r="B180" s="16">
        <f t="shared" si="13"/>
        <v>7</v>
      </c>
      <c r="C180" s="16">
        <f t="shared" ref="C180:AF180" si="75">RANK(C65,C$3:C$113,1)+(COUNT($B$3:$B$113)+1-RANK(C65,C$3:C$113,0)-RANK(C65,C$3:C$113,1))/2</f>
        <v>65</v>
      </c>
      <c r="D180" s="16">
        <f t="shared" si="75"/>
        <v>38</v>
      </c>
      <c r="E180" s="16">
        <f t="shared" si="75"/>
        <v>55</v>
      </c>
      <c r="F180" s="16">
        <f t="shared" si="75"/>
        <v>6</v>
      </c>
      <c r="G180" s="16">
        <f t="shared" si="75"/>
        <v>66</v>
      </c>
      <c r="H180" s="16">
        <f t="shared" si="75"/>
        <v>61</v>
      </c>
      <c r="I180" s="16">
        <f t="shared" si="75"/>
        <v>55</v>
      </c>
      <c r="J180" s="16">
        <f t="shared" si="75"/>
        <v>95</v>
      </c>
      <c r="K180" s="16">
        <f t="shared" si="75"/>
        <v>98</v>
      </c>
      <c r="L180" s="16">
        <f t="shared" si="75"/>
        <v>54</v>
      </c>
      <c r="M180" s="16">
        <f t="shared" si="75"/>
        <v>51</v>
      </c>
      <c r="N180" s="16">
        <f t="shared" si="75"/>
        <v>49</v>
      </c>
      <c r="O180" s="16">
        <f t="shared" si="75"/>
        <v>29</v>
      </c>
      <c r="P180" s="16">
        <f t="shared" si="75"/>
        <v>64</v>
      </c>
      <c r="Q180" s="16">
        <f t="shared" si="75"/>
        <v>52</v>
      </c>
      <c r="R180" s="16">
        <f t="shared" si="75"/>
        <v>52</v>
      </c>
      <c r="S180" s="16">
        <f t="shared" si="75"/>
        <v>63</v>
      </c>
      <c r="T180" s="16">
        <f t="shared" si="75"/>
        <v>48</v>
      </c>
      <c r="U180" s="16">
        <f t="shared" si="75"/>
        <v>111</v>
      </c>
      <c r="V180" s="16">
        <f t="shared" si="75"/>
        <v>59</v>
      </c>
      <c r="W180" s="16">
        <f t="shared" si="75"/>
        <v>48</v>
      </c>
      <c r="X180" s="16">
        <f t="shared" si="75"/>
        <v>98</v>
      </c>
      <c r="Y180" s="16">
        <f t="shared" si="75"/>
        <v>53</v>
      </c>
      <c r="Z180" s="16">
        <f t="shared" si="75"/>
        <v>59</v>
      </c>
      <c r="AA180" s="16">
        <f t="shared" si="75"/>
        <v>66</v>
      </c>
      <c r="AB180" s="16">
        <f t="shared" si="75"/>
        <v>53</v>
      </c>
      <c r="AC180" s="16">
        <f t="shared" si="75"/>
        <v>20</v>
      </c>
      <c r="AD180" s="16">
        <f t="shared" si="75"/>
        <v>43</v>
      </c>
      <c r="AE180" s="16">
        <f t="shared" si="75"/>
        <v>105</v>
      </c>
      <c r="AF180" s="16">
        <f t="shared" si="75"/>
        <v>71</v>
      </c>
      <c r="AG180" s="16">
        <f t="shared" si="15"/>
        <v>7</v>
      </c>
      <c r="AH180" s="16">
        <v>63</v>
      </c>
      <c r="AI180" s="16">
        <f t="shared" si="45"/>
        <v>3.56666666666667</v>
      </c>
      <c r="AJ180" s="16">
        <f t="shared" si="10"/>
        <v>0.184036074180359</v>
      </c>
      <c r="AK180" s="16"/>
      <c r="AL180" s="16"/>
      <c r="AM180" s="16"/>
      <c r="AN180" s="16"/>
    </row>
    <row r="181" spans="1:40" ht="13.5" customHeight="1" x14ac:dyDescent="0.2">
      <c r="A181" s="16">
        <v>64</v>
      </c>
      <c r="B181" s="16">
        <f t="shared" si="13"/>
        <v>8</v>
      </c>
      <c r="C181" s="16">
        <f t="shared" ref="C181:AF181" si="76">RANK(C66,C$3:C$113,1)+(COUNT($B$3:$B$113)+1-RANK(C66,C$3:C$113,0)-RANK(C66,C$3:C$113,1))/2</f>
        <v>82</v>
      </c>
      <c r="D181" s="16">
        <f t="shared" si="76"/>
        <v>37</v>
      </c>
      <c r="E181" s="16">
        <f t="shared" si="76"/>
        <v>66</v>
      </c>
      <c r="F181" s="16">
        <f t="shared" si="76"/>
        <v>4</v>
      </c>
      <c r="G181" s="16">
        <f t="shared" si="76"/>
        <v>13</v>
      </c>
      <c r="H181" s="16">
        <f t="shared" si="76"/>
        <v>29</v>
      </c>
      <c r="I181" s="16">
        <f t="shared" si="76"/>
        <v>59</v>
      </c>
      <c r="J181" s="16">
        <f t="shared" si="76"/>
        <v>38</v>
      </c>
      <c r="K181" s="16">
        <f t="shared" si="76"/>
        <v>75</v>
      </c>
      <c r="L181" s="16">
        <f t="shared" si="76"/>
        <v>42</v>
      </c>
      <c r="M181" s="16">
        <f t="shared" si="76"/>
        <v>22</v>
      </c>
      <c r="N181" s="16">
        <f t="shared" si="76"/>
        <v>79</v>
      </c>
      <c r="O181" s="16">
        <f t="shared" si="76"/>
        <v>10</v>
      </c>
      <c r="P181" s="16">
        <f t="shared" si="76"/>
        <v>51</v>
      </c>
      <c r="Q181" s="16">
        <f t="shared" si="76"/>
        <v>22</v>
      </c>
      <c r="R181" s="16">
        <f t="shared" si="76"/>
        <v>34</v>
      </c>
      <c r="S181" s="16">
        <f t="shared" si="76"/>
        <v>44</v>
      </c>
      <c r="T181" s="16">
        <f t="shared" si="76"/>
        <v>70</v>
      </c>
      <c r="U181" s="16">
        <f t="shared" si="76"/>
        <v>101</v>
      </c>
      <c r="V181" s="16">
        <f t="shared" si="76"/>
        <v>75</v>
      </c>
      <c r="W181" s="16">
        <f t="shared" si="76"/>
        <v>5</v>
      </c>
      <c r="X181" s="16">
        <f t="shared" si="76"/>
        <v>67</v>
      </c>
      <c r="Y181" s="16">
        <f t="shared" si="76"/>
        <v>29</v>
      </c>
      <c r="Z181" s="16">
        <f t="shared" si="76"/>
        <v>31</v>
      </c>
      <c r="AA181" s="16">
        <f t="shared" si="76"/>
        <v>57</v>
      </c>
      <c r="AB181" s="16">
        <f t="shared" si="76"/>
        <v>97</v>
      </c>
      <c r="AC181" s="16">
        <f t="shared" si="76"/>
        <v>32</v>
      </c>
      <c r="AD181" s="16">
        <f t="shared" si="76"/>
        <v>13</v>
      </c>
      <c r="AE181" s="16">
        <f t="shared" si="76"/>
        <v>102</v>
      </c>
      <c r="AF181" s="16">
        <f t="shared" si="76"/>
        <v>36</v>
      </c>
      <c r="AG181" s="16">
        <f t="shared" si="15"/>
        <v>8</v>
      </c>
      <c r="AH181" s="16">
        <v>64</v>
      </c>
      <c r="AI181" s="16">
        <f t="shared" si="45"/>
        <v>-8.6000000000000014</v>
      </c>
      <c r="AJ181" s="16">
        <f t="shared" si="10"/>
        <v>-0.44375053400497744</v>
      </c>
      <c r="AK181" s="16"/>
      <c r="AL181" s="16"/>
      <c r="AM181" s="16"/>
      <c r="AN181" s="16"/>
    </row>
    <row r="182" spans="1:40" ht="13.5" customHeight="1" x14ac:dyDescent="0.2">
      <c r="A182" s="16">
        <v>65</v>
      </c>
      <c r="B182" s="16">
        <f t="shared" si="13"/>
        <v>9</v>
      </c>
      <c r="C182" s="16">
        <f t="shared" ref="C182:AF182" si="77">RANK(C67,C$3:C$113,1)+(COUNT($B$3:$B$113)+1-RANK(C67,C$3:C$113,0)-RANK(C67,C$3:C$113,1))/2</f>
        <v>66</v>
      </c>
      <c r="D182" s="16">
        <f t="shared" si="77"/>
        <v>57</v>
      </c>
      <c r="E182" s="16">
        <f t="shared" si="77"/>
        <v>84</v>
      </c>
      <c r="F182" s="16">
        <f t="shared" si="77"/>
        <v>3</v>
      </c>
      <c r="G182" s="16">
        <f t="shared" si="77"/>
        <v>33</v>
      </c>
      <c r="H182" s="16">
        <f t="shared" si="77"/>
        <v>20</v>
      </c>
      <c r="I182" s="16">
        <f t="shared" si="77"/>
        <v>44</v>
      </c>
      <c r="J182" s="16">
        <f t="shared" si="77"/>
        <v>17</v>
      </c>
      <c r="K182" s="16">
        <f t="shared" si="77"/>
        <v>36</v>
      </c>
      <c r="L182" s="16">
        <f t="shared" si="77"/>
        <v>16</v>
      </c>
      <c r="M182" s="16">
        <f t="shared" si="77"/>
        <v>60</v>
      </c>
      <c r="N182" s="16">
        <f t="shared" si="77"/>
        <v>42</v>
      </c>
      <c r="O182" s="16">
        <f t="shared" si="77"/>
        <v>32</v>
      </c>
      <c r="P182" s="16">
        <f t="shared" si="77"/>
        <v>95</v>
      </c>
      <c r="Q182" s="16">
        <f t="shared" si="77"/>
        <v>45</v>
      </c>
      <c r="R182" s="16">
        <f t="shared" si="77"/>
        <v>21</v>
      </c>
      <c r="S182" s="16">
        <f t="shared" si="77"/>
        <v>34</v>
      </c>
      <c r="T182" s="16">
        <f t="shared" si="77"/>
        <v>64</v>
      </c>
      <c r="U182" s="16">
        <f t="shared" si="77"/>
        <v>59</v>
      </c>
      <c r="V182" s="16">
        <f t="shared" si="77"/>
        <v>65</v>
      </c>
      <c r="W182" s="16">
        <f t="shared" si="77"/>
        <v>9</v>
      </c>
      <c r="X182" s="16">
        <f t="shared" si="77"/>
        <v>76</v>
      </c>
      <c r="Y182" s="16">
        <f t="shared" si="77"/>
        <v>20</v>
      </c>
      <c r="Z182" s="16">
        <f t="shared" si="77"/>
        <v>56</v>
      </c>
      <c r="AA182" s="16">
        <f t="shared" si="77"/>
        <v>53</v>
      </c>
      <c r="AB182" s="16">
        <f t="shared" si="77"/>
        <v>87</v>
      </c>
      <c r="AC182" s="16">
        <f t="shared" si="77"/>
        <v>48</v>
      </c>
      <c r="AD182" s="16">
        <f t="shared" si="77"/>
        <v>81</v>
      </c>
      <c r="AE182" s="16">
        <f t="shared" si="77"/>
        <v>87</v>
      </c>
      <c r="AF182" s="16">
        <f t="shared" si="77"/>
        <v>57</v>
      </c>
      <c r="AG182" s="16">
        <f t="shared" si="15"/>
        <v>9</v>
      </c>
      <c r="AH182" s="16">
        <v>65</v>
      </c>
      <c r="AI182" s="16">
        <f t="shared" ref="AI182:AI213" si="78">AVERAGE(C182:AF182)-$AJ$110</f>
        <v>-7.1000000000000014</v>
      </c>
      <c r="AJ182" s="16">
        <f t="shared" si="10"/>
        <v>-0.36635218505062089</v>
      </c>
      <c r="AK182" s="16"/>
      <c r="AL182" s="16"/>
      <c r="AM182" s="16"/>
      <c r="AN182" s="16"/>
    </row>
    <row r="183" spans="1:40" ht="13.5" customHeight="1" x14ac:dyDescent="0.2">
      <c r="A183" s="16">
        <v>66</v>
      </c>
      <c r="B183" s="16">
        <f t="shared" si="13"/>
        <v>10</v>
      </c>
      <c r="C183" s="16">
        <f t="shared" ref="C183:AF183" si="79">RANK(C68,C$3:C$113,1)+(COUNT($B$3:$B$113)+1-RANK(C68,C$3:C$113,0)-RANK(C68,C$3:C$113,1))/2</f>
        <v>39</v>
      </c>
      <c r="D183" s="16">
        <f t="shared" si="79"/>
        <v>30</v>
      </c>
      <c r="E183" s="16">
        <f t="shared" si="79"/>
        <v>29</v>
      </c>
      <c r="F183" s="16">
        <f t="shared" si="79"/>
        <v>62</v>
      </c>
      <c r="G183" s="16">
        <f t="shared" si="79"/>
        <v>31</v>
      </c>
      <c r="H183" s="16">
        <f t="shared" si="79"/>
        <v>87</v>
      </c>
      <c r="I183" s="16">
        <f t="shared" si="79"/>
        <v>43</v>
      </c>
      <c r="J183" s="16">
        <f t="shared" si="79"/>
        <v>78</v>
      </c>
      <c r="K183" s="16">
        <f t="shared" si="79"/>
        <v>61</v>
      </c>
      <c r="L183" s="16">
        <f t="shared" si="79"/>
        <v>68</v>
      </c>
      <c r="M183" s="16">
        <f t="shared" si="79"/>
        <v>77</v>
      </c>
      <c r="N183" s="16">
        <f t="shared" si="79"/>
        <v>67</v>
      </c>
      <c r="O183" s="16">
        <f t="shared" si="79"/>
        <v>37</v>
      </c>
      <c r="P183" s="16">
        <f t="shared" si="79"/>
        <v>60</v>
      </c>
      <c r="Q183" s="16">
        <f t="shared" si="79"/>
        <v>70</v>
      </c>
      <c r="R183" s="16">
        <f t="shared" si="79"/>
        <v>40</v>
      </c>
      <c r="S183" s="16">
        <f t="shared" si="79"/>
        <v>73</v>
      </c>
      <c r="T183" s="16">
        <f t="shared" si="79"/>
        <v>37</v>
      </c>
      <c r="U183" s="16">
        <f t="shared" si="79"/>
        <v>90</v>
      </c>
      <c r="V183" s="16">
        <f t="shared" si="79"/>
        <v>42</v>
      </c>
      <c r="W183" s="16">
        <f t="shared" si="79"/>
        <v>70</v>
      </c>
      <c r="X183" s="16">
        <f t="shared" si="79"/>
        <v>47</v>
      </c>
      <c r="Y183" s="16">
        <f t="shared" si="79"/>
        <v>23</v>
      </c>
      <c r="Z183" s="16">
        <f t="shared" si="79"/>
        <v>7</v>
      </c>
      <c r="AA183" s="16">
        <f t="shared" si="79"/>
        <v>93</v>
      </c>
      <c r="AB183" s="16">
        <f t="shared" si="79"/>
        <v>43</v>
      </c>
      <c r="AC183" s="16">
        <f t="shared" si="79"/>
        <v>18</v>
      </c>
      <c r="AD183" s="16">
        <f t="shared" si="79"/>
        <v>24</v>
      </c>
      <c r="AE183" s="16">
        <f t="shared" si="79"/>
        <v>75</v>
      </c>
      <c r="AF183" s="16">
        <f t="shared" si="79"/>
        <v>35</v>
      </c>
      <c r="AG183" s="16">
        <f t="shared" si="15"/>
        <v>10</v>
      </c>
      <c r="AH183" s="16">
        <v>66</v>
      </c>
      <c r="AI183" s="16">
        <f t="shared" si="78"/>
        <v>-4.1333333333333329</v>
      </c>
      <c r="AJ183" s="16">
        <f t="shared" si="10"/>
        <v>-0.21327545045200461</v>
      </c>
      <c r="AK183" s="16"/>
      <c r="AL183" s="16"/>
      <c r="AM183" s="16"/>
      <c r="AN183" s="16"/>
    </row>
    <row r="184" spans="1:40" ht="13.5" customHeight="1" x14ac:dyDescent="0.2">
      <c r="A184" s="16">
        <v>67</v>
      </c>
      <c r="B184" s="16">
        <f t="shared" si="13"/>
        <v>11</v>
      </c>
      <c r="C184" s="16">
        <f t="shared" ref="C184:AF184" si="80">RANK(C69,C$3:C$113,1)+(COUNT($B$3:$B$113)+1-RANK(C69,C$3:C$113,0)-RANK(C69,C$3:C$113,1))/2</f>
        <v>87</v>
      </c>
      <c r="D184" s="16">
        <f t="shared" si="80"/>
        <v>100</v>
      </c>
      <c r="E184" s="16">
        <f t="shared" si="80"/>
        <v>92</v>
      </c>
      <c r="F184" s="16">
        <f t="shared" si="80"/>
        <v>48</v>
      </c>
      <c r="G184" s="16">
        <f t="shared" si="80"/>
        <v>74</v>
      </c>
      <c r="H184" s="16">
        <f t="shared" si="80"/>
        <v>108</v>
      </c>
      <c r="I184" s="16">
        <f t="shared" si="80"/>
        <v>67</v>
      </c>
      <c r="J184" s="16">
        <f t="shared" si="80"/>
        <v>71</v>
      </c>
      <c r="K184" s="16">
        <f t="shared" si="80"/>
        <v>91</v>
      </c>
      <c r="L184" s="16">
        <f t="shared" si="80"/>
        <v>62</v>
      </c>
      <c r="M184" s="16">
        <f t="shared" si="80"/>
        <v>94</v>
      </c>
      <c r="N184" s="16">
        <f t="shared" si="80"/>
        <v>102</v>
      </c>
      <c r="O184" s="16">
        <f t="shared" si="80"/>
        <v>94</v>
      </c>
      <c r="P184" s="16">
        <f t="shared" si="80"/>
        <v>93</v>
      </c>
      <c r="Q184" s="16">
        <f t="shared" si="80"/>
        <v>103</v>
      </c>
      <c r="R184" s="16">
        <f t="shared" si="80"/>
        <v>80</v>
      </c>
      <c r="S184" s="16">
        <f t="shared" si="80"/>
        <v>85</v>
      </c>
      <c r="T184" s="16">
        <f t="shared" si="80"/>
        <v>46</v>
      </c>
      <c r="U184" s="16">
        <f t="shared" si="80"/>
        <v>96</v>
      </c>
      <c r="V184" s="16">
        <f t="shared" si="80"/>
        <v>47</v>
      </c>
      <c r="W184" s="16">
        <f t="shared" si="80"/>
        <v>90</v>
      </c>
      <c r="X184" s="16">
        <f t="shared" si="80"/>
        <v>94</v>
      </c>
      <c r="Y184" s="16">
        <f t="shared" si="80"/>
        <v>80</v>
      </c>
      <c r="Z184" s="16">
        <f t="shared" si="80"/>
        <v>96</v>
      </c>
      <c r="AA184" s="16">
        <f t="shared" si="80"/>
        <v>101</v>
      </c>
      <c r="AB184" s="16">
        <f t="shared" si="80"/>
        <v>91</v>
      </c>
      <c r="AC184" s="16">
        <f t="shared" si="80"/>
        <v>61</v>
      </c>
      <c r="AD184" s="16">
        <f t="shared" si="80"/>
        <v>89</v>
      </c>
      <c r="AE184" s="16">
        <f t="shared" si="80"/>
        <v>86</v>
      </c>
      <c r="AF184" s="16">
        <f t="shared" si="80"/>
        <v>28</v>
      </c>
      <c r="AG184" s="16">
        <f t="shared" si="15"/>
        <v>11</v>
      </c>
      <c r="AH184" s="16">
        <v>67</v>
      </c>
      <c r="AI184" s="16">
        <f t="shared" si="78"/>
        <v>25.86666666666666</v>
      </c>
      <c r="AJ184" s="16">
        <f t="shared" si="10"/>
        <v>1.3346915286351253</v>
      </c>
      <c r="AK184" s="16"/>
      <c r="AL184" s="16"/>
      <c r="AM184" s="16"/>
      <c r="AN184" s="16"/>
    </row>
    <row r="185" spans="1:40" ht="13.5" customHeight="1" x14ac:dyDescent="0.2">
      <c r="A185" s="16">
        <v>68</v>
      </c>
      <c r="B185" s="16">
        <f t="shared" ref="B185:B228" si="81">B70</f>
        <v>12</v>
      </c>
      <c r="C185" s="16">
        <f t="shared" ref="C185:AF185" si="82">RANK(C70,C$3:C$113,1)+(COUNT($B$3:$B$113)+1-RANK(C70,C$3:C$113,0)-RANK(C70,C$3:C$113,1))/2</f>
        <v>36</v>
      </c>
      <c r="D185" s="16">
        <f t="shared" si="82"/>
        <v>79</v>
      </c>
      <c r="E185" s="16">
        <f t="shared" si="82"/>
        <v>62</v>
      </c>
      <c r="F185" s="16">
        <f t="shared" si="82"/>
        <v>7</v>
      </c>
      <c r="G185" s="16">
        <f t="shared" si="82"/>
        <v>41</v>
      </c>
      <c r="H185" s="16">
        <f t="shared" si="82"/>
        <v>59</v>
      </c>
      <c r="I185" s="16">
        <f t="shared" si="82"/>
        <v>64</v>
      </c>
      <c r="J185" s="16">
        <f t="shared" si="82"/>
        <v>61</v>
      </c>
      <c r="K185" s="16">
        <f t="shared" si="82"/>
        <v>39</v>
      </c>
      <c r="L185" s="16">
        <f t="shared" si="82"/>
        <v>33</v>
      </c>
      <c r="M185" s="16">
        <f t="shared" si="82"/>
        <v>42</v>
      </c>
      <c r="N185" s="16">
        <f t="shared" si="82"/>
        <v>72</v>
      </c>
      <c r="O185" s="16">
        <f t="shared" si="82"/>
        <v>19</v>
      </c>
      <c r="P185" s="16">
        <f t="shared" si="82"/>
        <v>12</v>
      </c>
      <c r="Q185" s="16">
        <f t="shared" si="82"/>
        <v>10</v>
      </c>
      <c r="R185" s="16">
        <f t="shared" si="82"/>
        <v>12</v>
      </c>
      <c r="S185" s="16">
        <f t="shared" si="82"/>
        <v>41</v>
      </c>
      <c r="T185" s="16">
        <f t="shared" si="82"/>
        <v>107</v>
      </c>
      <c r="U185" s="16">
        <f t="shared" si="82"/>
        <v>69</v>
      </c>
      <c r="V185" s="16">
        <f t="shared" si="82"/>
        <v>17</v>
      </c>
      <c r="W185" s="16">
        <f t="shared" si="82"/>
        <v>17</v>
      </c>
      <c r="X185" s="16">
        <f t="shared" si="82"/>
        <v>34</v>
      </c>
      <c r="Y185" s="16">
        <f t="shared" si="82"/>
        <v>99</v>
      </c>
      <c r="Z185" s="16">
        <f t="shared" si="82"/>
        <v>20</v>
      </c>
      <c r="AA185" s="16">
        <f t="shared" si="82"/>
        <v>68</v>
      </c>
      <c r="AB185" s="16">
        <f t="shared" si="82"/>
        <v>73</v>
      </c>
      <c r="AC185" s="16">
        <f t="shared" si="82"/>
        <v>8</v>
      </c>
      <c r="AD185" s="16">
        <f t="shared" si="82"/>
        <v>41</v>
      </c>
      <c r="AE185" s="16">
        <f t="shared" si="82"/>
        <v>48</v>
      </c>
      <c r="AF185" s="16">
        <f t="shared" si="82"/>
        <v>9</v>
      </c>
      <c r="AG185" s="16">
        <f t="shared" ref="AG185:AG228" si="83">AG70</f>
        <v>12</v>
      </c>
      <c r="AH185" s="16">
        <v>68</v>
      </c>
      <c r="AI185" s="16">
        <f t="shared" si="78"/>
        <v>-12.700000000000003</v>
      </c>
      <c r="AJ185" s="16">
        <f t="shared" si="10"/>
        <v>-0.6553060211468853</v>
      </c>
      <c r="AK185" s="16"/>
      <c r="AL185" s="16"/>
      <c r="AM185" s="16"/>
      <c r="AN185" s="16"/>
    </row>
    <row r="186" spans="1:40" ht="13.5" customHeight="1" x14ac:dyDescent="0.2">
      <c r="A186" s="16">
        <v>69</v>
      </c>
      <c r="B186" s="16">
        <f t="shared" si="81"/>
        <v>13</v>
      </c>
      <c r="C186" s="16">
        <f t="shared" ref="C186:AF186" si="84">RANK(C71,C$3:C$113,1)+(COUNT($B$3:$B$113)+1-RANK(C71,C$3:C$113,0)-RANK(C71,C$3:C$113,1))/2</f>
        <v>3</v>
      </c>
      <c r="D186" s="16">
        <f t="shared" si="84"/>
        <v>8</v>
      </c>
      <c r="E186" s="16">
        <f t="shared" si="84"/>
        <v>7</v>
      </c>
      <c r="F186" s="16">
        <f t="shared" si="84"/>
        <v>1</v>
      </c>
      <c r="G186" s="16">
        <f t="shared" si="84"/>
        <v>2</v>
      </c>
      <c r="H186" s="16">
        <f t="shared" si="84"/>
        <v>2</v>
      </c>
      <c r="I186" s="16">
        <f t="shared" si="84"/>
        <v>2</v>
      </c>
      <c r="J186" s="16">
        <f t="shared" si="84"/>
        <v>16</v>
      </c>
      <c r="K186" s="16">
        <f t="shared" si="84"/>
        <v>3</v>
      </c>
      <c r="L186" s="16">
        <f t="shared" si="84"/>
        <v>2</v>
      </c>
      <c r="M186" s="16">
        <f t="shared" si="84"/>
        <v>2</v>
      </c>
      <c r="N186" s="16">
        <f t="shared" si="84"/>
        <v>2</v>
      </c>
      <c r="O186" s="16">
        <f t="shared" si="84"/>
        <v>2</v>
      </c>
      <c r="P186" s="16">
        <f t="shared" si="84"/>
        <v>2</v>
      </c>
      <c r="Q186" s="16">
        <f t="shared" si="84"/>
        <v>5</v>
      </c>
      <c r="R186" s="16">
        <f t="shared" si="84"/>
        <v>2</v>
      </c>
      <c r="S186" s="16">
        <f t="shared" si="84"/>
        <v>11</v>
      </c>
      <c r="T186" s="16">
        <f t="shared" si="84"/>
        <v>66</v>
      </c>
      <c r="U186" s="16">
        <f t="shared" si="84"/>
        <v>7</v>
      </c>
      <c r="V186" s="16">
        <f t="shared" si="84"/>
        <v>7</v>
      </c>
      <c r="W186" s="16">
        <f t="shared" si="84"/>
        <v>2</v>
      </c>
      <c r="X186" s="16">
        <f t="shared" si="84"/>
        <v>2</v>
      </c>
      <c r="Y186" s="16">
        <f t="shared" si="84"/>
        <v>8</v>
      </c>
      <c r="Z186" s="16">
        <f t="shared" si="84"/>
        <v>2</v>
      </c>
      <c r="AA186" s="16">
        <f t="shared" si="84"/>
        <v>3</v>
      </c>
      <c r="AB186" s="16">
        <f t="shared" si="84"/>
        <v>3</v>
      </c>
      <c r="AC186" s="16">
        <f t="shared" si="84"/>
        <v>1</v>
      </c>
      <c r="AD186" s="16">
        <f t="shared" si="84"/>
        <v>2</v>
      </c>
      <c r="AE186" s="16">
        <f t="shared" si="84"/>
        <v>2</v>
      </c>
      <c r="AF186" s="16">
        <f t="shared" si="84"/>
        <v>3</v>
      </c>
      <c r="AG186" s="16">
        <f t="shared" si="83"/>
        <v>13</v>
      </c>
      <c r="AH186" s="16">
        <v>69</v>
      </c>
      <c r="AI186" s="16">
        <f t="shared" si="78"/>
        <v>-50</v>
      </c>
      <c r="AJ186" s="16">
        <f t="shared" si="10"/>
        <v>-2.5799449651452173</v>
      </c>
      <c r="AK186" s="16"/>
      <c r="AL186" s="16"/>
      <c r="AM186" s="16"/>
      <c r="AN186" s="16"/>
    </row>
    <row r="187" spans="1:40" ht="13.5" customHeight="1" x14ac:dyDescent="0.2">
      <c r="A187" s="16">
        <v>70</v>
      </c>
      <c r="B187" s="16">
        <f t="shared" si="81"/>
        <v>14</v>
      </c>
      <c r="C187" s="16">
        <f t="shared" ref="C187:AF187" si="85">RANK(C72,C$3:C$113,1)+(COUNT($B$3:$B$113)+1-RANK(C72,C$3:C$113,0)-RANK(C72,C$3:C$113,1))/2</f>
        <v>110</v>
      </c>
      <c r="D187" s="16">
        <f t="shared" si="85"/>
        <v>47</v>
      </c>
      <c r="E187" s="16">
        <f t="shared" si="85"/>
        <v>105</v>
      </c>
      <c r="F187" s="16">
        <f t="shared" si="85"/>
        <v>89</v>
      </c>
      <c r="G187" s="16">
        <f t="shared" si="85"/>
        <v>30</v>
      </c>
      <c r="H187" s="16">
        <f t="shared" si="85"/>
        <v>93</v>
      </c>
      <c r="I187" s="16">
        <f t="shared" si="85"/>
        <v>103</v>
      </c>
      <c r="J187" s="16">
        <f t="shared" si="85"/>
        <v>108</v>
      </c>
      <c r="K187" s="16">
        <f t="shared" si="85"/>
        <v>107</v>
      </c>
      <c r="L187" s="16">
        <f t="shared" si="85"/>
        <v>89</v>
      </c>
      <c r="M187" s="16">
        <f t="shared" si="85"/>
        <v>81</v>
      </c>
      <c r="N187" s="16">
        <f t="shared" si="85"/>
        <v>109</v>
      </c>
      <c r="O187" s="16">
        <f t="shared" si="85"/>
        <v>54</v>
      </c>
      <c r="P187" s="16">
        <f t="shared" si="85"/>
        <v>78</v>
      </c>
      <c r="Q187" s="16">
        <f t="shared" si="85"/>
        <v>108</v>
      </c>
      <c r="R187" s="16">
        <f t="shared" si="85"/>
        <v>74</v>
      </c>
      <c r="S187" s="16">
        <f t="shared" si="85"/>
        <v>105</v>
      </c>
      <c r="T187" s="16">
        <f t="shared" si="85"/>
        <v>102</v>
      </c>
      <c r="U187" s="16">
        <f t="shared" si="85"/>
        <v>48</v>
      </c>
      <c r="V187" s="16">
        <f t="shared" si="85"/>
        <v>110</v>
      </c>
      <c r="W187" s="16">
        <f t="shared" si="85"/>
        <v>41</v>
      </c>
      <c r="X187" s="16">
        <f t="shared" si="85"/>
        <v>90</v>
      </c>
      <c r="Y187" s="16">
        <f t="shared" si="85"/>
        <v>108</v>
      </c>
      <c r="Z187" s="16">
        <f t="shared" si="85"/>
        <v>105</v>
      </c>
      <c r="AA187" s="16">
        <f t="shared" si="85"/>
        <v>71</v>
      </c>
      <c r="AB187" s="16">
        <f t="shared" si="85"/>
        <v>108</v>
      </c>
      <c r="AC187" s="16">
        <f t="shared" si="85"/>
        <v>96</v>
      </c>
      <c r="AD187" s="16">
        <f t="shared" si="85"/>
        <v>63</v>
      </c>
      <c r="AE187" s="16">
        <f t="shared" si="85"/>
        <v>104</v>
      </c>
      <c r="AF187" s="16">
        <f t="shared" si="85"/>
        <v>89</v>
      </c>
      <c r="AG187" s="16">
        <f t="shared" si="83"/>
        <v>14</v>
      </c>
      <c r="AH187" s="16">
        <v>70</v>
      </c>
      <c r="AI187" s="16">
        <f t="shared" si="78"/>
        <v>31.5</v>
      </c>
      <c r="AJ187" s="16">
        <f t="shared" si="10"/>
        <v>1.6253653280414868</v>
      </c>
      <c r="AK187" s="16"/>
      <c r="AL187" s="16"/>
      <c r="AM187" s="16"/>
      <c r="AN187" s="16"/>
    </row>
    <row r="188" spans="1:40" ht="13.5" customHeight="1" x14ac:dyDescent="0.2">
      <c r="A188" s="16">
        <v>71</v>
      </c>
      <c r="B188" s="16">
        <f t="shared" si="81"/>
        <v>15</v>
      </c>
      <c r="C188" s="16">
        <f t="shared" ref="C188:AF188" si="86">RANK(C73,C$3:C$113,1)+(COUNT($B$3:$B$113)+1-RANK(C73,C$3:C$113,0)-RANK(C73,C$3:C$113,1))/2</f>
        <v>97</v>
      </c>
      <c r="D188" s="16">
        <f t="shared" si="86"/>
        <v>50</v>
      </c>
      <c r="E188" s="16">
        <f t="shared" si="86"/>
        <v>87</v>
      </c>
      <c r="F188" s="16">
        <f t="shared" si="86"/>
        <v>63</v>
      </c>
      <c r="G188" s="16">
        <f t="shared" si="86"/>
        <v>51</v>
      </c>
      <c r="H188" s="16">
        <f t="shared" si="86"/>
        <v>49</v>
      </c>
      <c r="I188" s="16">
        <f t="shared" si="86"/>
        <v>75</v>
      </c>
      <c r="J188" s="16">
        <f t="shared" si="86"/>
        <v>69</v>
      </c>
      <c r="K188" s="16">
        <f t="shared" si="86"/>
        <v>88</v>
      </c>
      <c r="L188" s="16">
        <f t="shared" si="86"/>
        <v>103</v>
      </c>
      <c r="M188" s="16">
        <f t="shared" si="86"/>
        <v>68</v>
      </c>
      <c r="N188" s="16">
        <f t="shared" si="86"/>
        <v>97</v>
      </c>
      <c r="O188" s="16">
        <f t="shared" si="86"/>
        <v>31</v>
      </c>
      <c r="P188" s="16">
        <f t="shared" si="86"/>
        <v>101</v>
      </c>
      <c r="Q188" s="16">
        <f t="shared" si="86"/>
        <v>80</v>
      </c>
      <c r="R188" s="16">
        <f t="shared" si="86"/>
        <v>66</v>
      </c>
      <c r="S188" s="16">
        <f t="shared" si="86"/>
        <v>18</v>
      </c>
      <c r="T188" s="16">
        <f t="shared" si="86"/>
        <v>103</v>
      </c>
      <c r="U188" s="16">
        <f t="shared" si="86"/>
        <v>42</v>
      </c>
      <c r="V188" s="16">
        <f t="shared" si="86"/>
        <v>88</v>
      </c>
      <c r="W188" s="16">
        <f t="shared" si="86"/>
        <v>37</v>
      </c>
      <c r="X188" s="16">
        <f t="shared" si="86"/>
        <v>69</v>
      </c>
      <c r="Y188" s="16">
        <f t="shared" si="86"/>
        <v>81</v>
      </c>
      <c r="Z188" s="16">
        <f t="shared" si="86"/>
        <v>40</v>
      </c>
      <c r="AA188" s="16">
        <f t="shared" si="86"/>
        <v>55</v>
      </c>
      <c r="AB188" s="16">
        <f t="shared" si="86"/>
        <v>94</v>
      </c>
      <c r="AC188" s="16">
        <f t="shared" si="86"/>
        <v>50</v>
      </c>
      <c r="AD188" s="16">
        <f t="shared" si="86"/>
        <v>65</v>
      </c>
      <c r="AE188" s="16">
        <f t="shared" si="86"/>
        <v>71</v>
      </c>
      <c r="AF188" s="16">
        <f t="shared" si="86"/>
        <v>60</v>
      </c>
      <c r="AG188" s="16">
        <f t="shared" si="83"/>
        <v>15</v>
      </c>
      <c r="AH188" s="16">
        <v>71</v>
      </c>
      <c r="AI188" s="16">
        <f t="shared" si="78"/>
        <v>12.266666666666666</v>
      </c>
      <c r="AJ188" s="16">
        <f t="shared" si="10"/>
        <v>0.63294649811562653</v>
      </c>
      <c r="AK188" s="16"/>
      <c r="AL188" s="16"/>
      <c r="AM188" s="16"/>
      <c r="AN188" s="16"/>
    </row>
    <row r="189" spans="1:40" ht="13.5" customHeight="1" x14ac:dyDescent="0.2">
      <c r="A189" s="16">
        <v>72</v>
      </c>
      <c r="B189" s="16">
        <f t="shared" si="81"/>
        <v>16</v>
      </c>
      <c r="C189" s="16">
        <f t="shared" ref="C189:AF189" si="87">RANK(C74,C$3:C$113,1)+(COUNT($B$3:$B$113)+1-RANK(C74,C$3:C$113,0)-RANK(C74,C$3:C$113,1))/2</f>
        <v>58</v>
      </c>
      <c r="D189" s="16">
        <f t="shared" si="87"/>
        <v>39</v>
      </c>
      <c r="E189" s="16">
        <f t="shared" si="87"/>
        <v>69</v>
      </c>
      <c r="F189" s="16">
        <f t="shared" si="87"/>
        <v>20</v>
      </c>
      <c r="G189" s="16">
        <f t="shared" si="87"/>
        <v>11</v>
      </c>
      <c r="H189" s="16">
        <f t="shared" si="87"/>
        <v>56</v>
      </c>
      <c r="I189" s="16">
        <f t="shared" si="87"/>
        <v>30</v>
      </c>
      <c r="J189" s="16">
        <f t="shared" si="87"/>
        <v>45</v>
      </c>
      <c r="K189" s="16">
        <f t="shared" si="87"/>
        <v>42</v>
      </c>
      <c r="L189" s="16">
        <f t="shared" si="87"/>
        <v>60</v>
      </c>
      <c r="M189" s="16">
        <f t="shared" si="87"/>
        <v>30</v>
      </c>
      <c r="N189" s="16">
        <f t="shared" si="87"/>
        <v>76</v>
      </c>
      <c r="O189" s="16">
        <f t="shared" si="87"/>
        <v>13</v>
      </c>
      <c r="P189" s="16">
        <f t="shared" si="87"/>
        <v>109</v>
      </c>
      <c r="Q189" s="16">
        <f t="shared" si="87"/>
        <v>25</v>
      </c>
      <c r="R189" s="16">
        <f t="shared" si="87"/>
        <v>28</v>
      </c>
      <c r="S189" s="16">
        <f t="shared" si="87"/>
        <v>26</v>
      </c>
      <c r="T189" s="16">
        <f t="shared" si="87"/>
        <v>110</v>
      </c>
      <c r="U189" s="16">
        <f t="shared" si="87"/>
        <v>86</v>
      </c>
      <c r="V189" s="16">
        <f t="shared" si="87"/>
        <v>54</v>
      </c>
      <c r="W189" s="16">
        <f t="shared" si="87"/>
        <v>14</v>
      </c>
      <c r="X189" s="16">
        <f t="shared" si="87"/>
        <v>77</v>
      </c>
      <c r="Y189" s="16">
        <f t="shared" si="87"/>
        <v>78</v>
      </c>
      <c r="Z189" s="16">
        <f t="shared" si="87"/>
        <v>10</v>
      </c>
      <c r="AA189" s="16">
        <f t="shared" si="87"/>
        <v>78</v>
      </c>
      <c r="AB189" s="16">
        <f t="shared" si="87"/>
        <v>58</v>
      </c>
      <c r="AC189" s="16">
        <f t="shared" si="87"/>
        <v>47</v>
      </c>
      <c r="AD189" s="16">
        <f t="shared" si="87"/>
        <v>83</v>
      </c>
      <c r="AE189" s="16">
        <f t="shared" si="87"/>
        <v>79</v>
      </c>
      <c r="AF189" s="16">
        <f t="shared" si="87"/>
        <v>64</v>
      </c>
      <c r="AG189" s="16">
        <f t="shared" si="83"/>
        <v>16</v>
      </c>
      <c r="AH189" s="16">
        <v>72</v>
      </c>
      <c r="AI189" s="16">
        <f t="shared" si="78"/>
        <v>-3.5</v>
      </c>
      <c r="AJ189" s="16">
        <f t="shared" si="10"/>
        <v>-0.1805961475601652</v>
      </c>
      <c r="AK189" s="16"/>
      <c r="AL189" s="16"/>
      <c r="AM189" s="16"/>
      <c r="AN189" s="16"/>
    </row>
    <row r="190" spans="1:40" ht="13.5" customHeight="1" x14ac:dyDescent="0.2">
      <c r="A190" s="16">
        <v>73</v>
      </c>
      <c r="B190" s="16">
        <f t="shared" si="81"/>
        <v>17</v>
      </c>
      <c r="C190" s="16">
        <f t="shared" ref="C190:AF190" si="88">RANK(C75,C$3:C$113,1)+(COUNT($B$3:$B$113)+1-RANK(C75,C$3:C$113,0)-RANK(C75,C$3:C$113,1))/2</f>
        <v>57</v>
      </c>
      <c r="D190" s="16">
        <f t="shared" si="88"/>
        <v>73</v>
      </c>
      <c r="E190" s="16">
        <f t="shared" si="88"/>
        <v>39</v>
      </c>
      <c r="F190" s="16">
        <f t="shared" si="88"/>
        <v>9</v>
      </c>
      <c r="G190" s="16">
        <f t="shared" si="88"/>
        <v>56</v>
      </c>
      <c r="H190" s="16">
        <f t="shared" si="88"/>
        <v>19</v>
      </c>
      <c r="I190" s="16">
        <f t="shared" si="88"/>
        <v>87</v>
      </c>
      <c r="J190" s="16">
        <f t="shared" si="88"/>
        <v>27</v>
      </c>
      <c r="K190" s="16">
        <f t="shared" si="88"/>
        <v>58</v>
      </c>
      <c r="L190" s="16">
        <f t="shared" si="88"/>
        <v>97</v>
      </c>
      <c r="M190" s="16">
        <f t="shared" si="88"/>
        <v>50</v>
      </c>
      <c r="N190" s="16">
        <f t="shared" si="88"/>
        <v>66</v>
      </c>
      <c r="O190" s="16">
        <f t="shared" si="88"/>
        <v>34</v>
      </c>
      <c r="P190" s="16">
        <f t="shared" si="88"/>
        <v>87</v>
      </c>
      <c r="Q190" s="16">
        <f t="shared" si="88"/>
        <v>23</v>
      </c>
      <c r="R190" s="16">
        <f t="shared" si="88"/>
        <v>36</v>
      </c>
      <c r="S190" s="16">
        <f t="shared" si="88"/>
        <v>50</v>
      </c>
      <c r="T190" s="16">
        <f t="shared" si="88"/>
        <v>105</v>
      </c>
      <c r="U190" s="16">
        <f t="shared" si="88"/>
        <v>107</v>
      </c>
      <c r="V190" s="16">
        <f t="shared" si="88"/>
        <v>76</v>
      </c>
      <c r="W190" s="16">
        <f t="shared" si="88"/>
        <v>16</v>
      </c>
      <c r="X190" s="16">
        <f t="shared" si="88"/>
        <v>78</v>
      </c>
      <c r="Y190" s="16">
        <f t="shared" si="88"/>
        <v>101</v>
      </c>
      <c r="Z190" s="16">
        <f t="shared" si="88"/>
        <v>19</v>
      </c>
      <c r="AA190" s="16">
        <f t="shared" si="88"/>
        <v>63</v>
      </c>
      <c r="AB190" s="16">
        <f t="shared" si="88"/>
        <v>100</v>
      </c>
      <c r="AC190" s="16">
        <f t="shared" si="88"/>
        <v>24</v>
      </c>
      <c r="AD190" s="16">
        <f t="shared" si="88"/>
        <v>76</v>
      </c>
      <c r="AE190" s="16">
        <f t="shared" si="88"/>
        <v>109</v>
      </c>
      <c r="AF190" s="16">
        <f t="shared" si="88"/>
        <v>75</v>
      </c>
      <c r="AG190" s="16">
        <f t="shared" si="83"/>
        <v>17</v>
      </c>
      <c r="AH190" s="16">
        <v>73</v>
      </c>
      <c r="AI190" s="16">
        <f t="shared" si="78"/>
        <v>4.56666666666667</v>
      </c>
      <c r="AJ190" s="16">
        <f t="shared" si="10"/>
        <v>0.23563497348326334</v>
      </c>
      <c r="AK190" s="16"/>
      <c r="AL190" s="16"/>
      <c r="AM190" s="16"/>
      <c r="AN190" s="16"/>
    </row>
    <row r="191" spans="1:40" ht="13.5" customHeight="1" x14ac:dyDescent="0.2">
      <c r="A191" s="16">
        <v>74</v>
      </c>
      <c r="B191" s="16">
        <f t="shared" si="81"/>
        <v>18</v>
      </c>
      <c r="C191" s="16">
        <f t="shared" ref="C191:AF191" si="89">RANK(C76,C$3:C$113,1)+(COUNT($B$3:$B$113)+1-RANK(C76,C$3:C$113,0)-RANK(C76,C$3:C$113,1))/2</f>
        <v>67</v>
      </c>
      <c r="D191" s="16">
        <f t="shared" si="89"/>
        <v>85</v>
      </c>
      <c r="E191" s="16">
        <f t="shared" si="89"/>
        <v>23</v>
      </c>
      <c r="F191" s="16">
        <f t="shared" si="89"/>
        <v>8</v>
      </c>
      <c r="G191" s="16">
        <f t="shared" si="89"/>
        <v>109</v>
      </c>
      <c r="H191" s="16">
        <f t="shared" si="89"/>
        <v>64</v>
      </c>
      <c r="I191" s="16">
        <f t="shared" si="89"/>
        <v>28</v>
      </c>
      <c r="J191" s="16">
        <f t="shared" si="89"/>
        <v>31</v>
      </c>
      <c r="K191" s="16">
        <f t="shared" si="89"/>
        <v>72</v>
      </c>
      <c r="L191" s="16">
        <f t="shared" si="89"/>
        <v>80</v>
      </c>
      <c r="M191" s="16">
        <f t="shared" si="89"/>
        <v>73</v>
      </c>
      <c r="N191" s="16">
        <f t="shared" si="89"/>
        <v>51</v>
      </c>
      <c r="O191" s="16">
        <f t="shared" si="89"/>
        <v>42</v>
      </c>
      <c r="P191" s="16">
        <f t="shared" si="89"/>
        <v>67</v>
      </c>
      <c r="Q191" s="16">
        <f t="shared" si="89"/>
        <v>50</v>
      </c>
      <c r="R191" s="16">
        <f t="shared" si="89"/>
        <v>33</v>
      </c>
      <c r="S191" s="16">
        <f t="shared" si="89"/>
        <v>36</v>
      </c>
      <c r="T191" s="16">
        <f t="shared" si="89"/>
        <v>104</v>
      </c>
      <c r="U191" s="16">
        <f t="shared" si="89"/>
        <v>92</v>
      </c>
      <c r="V191" s="16">
        <f t="shared" si="89"/>
        <v>82</v>
      </c>
      <c r="W191" s="16">
        <f t="shared" si="89"/>
        <v>22</v>
      </c>
      <c r="X191" s="16">
        <f t="shared" si="89"/>
        <v>108</v>
      </c>
      <c r="Y191" s="16">
        <f t="shared" si="89"/>
        <v>68</v>
      </c>
      <c r="Z191" s="16">
        <f t="shared" si="89"/>
        <v>8</v>
      </c>
      <c r="AA191" s="16">
        <f t="shared" si="89"/>
        <v>7</v>
      </c>
      <c r="AB191" s="16">
        <f t="shared" si="89"/>
        <v>78</v>
      </c>
      <c r="AC191" s="16">
        <f t="shared" si="89"/>
        <v>7</v>
      </c>
      <c r="AD191" s="16">
        <f t="shared" si="89"/>
        <v>14</v>
      </c>
      <c r="AE191" s="16">
        <f t="shared" si="89"/>
        <v>97</v>
      </c>
      <c r="AF191" s="16">
        <f t="shared" si="89"/>
        <v>52</v>
      </c>
      <c r="AG191" s="16">
        <f t="shared" si="83"/>
        <v>18</v>
      </c>
      <c r="AH191" s="16">
        <v>74</v>
      </c>
      <c r="AI191" s="16">
        <f t="shared" si="78"/>
        <v>-0.73333333333333428</v>
      </c>
      <c r="AJ191" s="16">
        <f t="shared" si="10"/>
        <v>-3.78391928221299E-2</v>
      </c>
      <c r="AK191" s="16"/>
      <c r="AL191" s="16"/>
      <c r="AM191" s="16"/>
      <c r="AN191" s="16"/>
    </row>
    <row r="192" spans="1:40" ht="13.5" customHeight="1" x14ac:dyDescent="0.2">
      <c r="A192" s="16">
        <v>75</v>
      </c>
      <c r="B192" s="16">
        <f t="shared" si="81"/>
        <v>19</v>
      </c>
      <c r="C192" s="16">
        <f t="shared" ref="C192:AF192" si="90">RANK(C77,C$3:C$113,1)+(COUNT($B$3:$B$113)+1-RANK(C77,C$3:C$113,0)-RANK(C77,C$3:C$113,1))/2</f>
        <v>62</v>
      </c>
      <c r="D192" s="16">
        <f t="shared" si="90"/>
        <v>72</v>
      </c>
      <c r="E192" s="16">
        <f t="shared" si="90"/>
        <v>49</v>
      </c>
      <c r="F192" s="16">
        <f t="shared" si="90"/>
        <v>16</v>
      </c>
      <c r="G192" s="16">
        <f t="shared" si="90"/>
        <v>96</v>
      </c>
      <c r="H192" s="16">
        <f t="shared" si="90"/>
        <v>39</v>
      </c>
      <c r="I192" s="16">
        <f t="shared" si="90"/>
        <v>9</v>
      </c>
      <c r="J192" s="16">
        <f t="shared" si="90"/>
        <v>40</v>
      </c>
      <c r="K192" s="16">
        <f t="shared" si="90"/>
        <v>51</v>
      </c>
      <c r="L192" s="16">
        <f t="shared" si="90"/>
        <v>99</v>
      </c>
      <c r="M192" s="16">
        <f t="shared" si="90"/>
        <v>99</v>
      </c>
      <c r="N192" s="16">
        <f t="shared" si="90"/>
        <v>47</v>
      </c>
      <c r="O192" s="16">
        <f t="shared" si="90"/>
        <v>8</v>
      </c>
      <c r="P192" s="16">
        <f t="shared" si="90"/>
        <v>89</v>
      </c>
      <c r="Q192" s="16">
        <f t="shared" si="90"/>
        <v>54</v>
      </c>
      <c r="R192" s="16">
        <f t="shared" si="90"/>
        <v>32</v>
      </c>
      <c r="S192" s="16">
        <f t="shared" si="90"/>
        <v>43</v>
      </c>
      <c r="T192" s="16">
        <f t="shared" si="90"/>
        <v>94</v>
      </c>
      <c r="U192" s="16">
        <f t="shared" si="90"/>
        <v>100</v>
      </c>
      <c r="V192" s="16">
        <f t="shared" si="90"/>
        <v>70</v>
      </c>
      <c r="W192" s="16">
        <f t="shared" si="90"/>
        <v>8</v>
      </c>
      <c r="X192" s="16">
        <f t="shared" si="90"/>
        <v>107</v>
      </c>
      <c r="Y192" s="16">
        <f t="shared" si="90"/>
        <v>77</v>
      </c>
      <c r="Z192" s="16">
        <f t="shared" si="90"/>
        <v>16</v>
      </c>
      <c r="AA192" s="16">
        <f t="shared" si="90"/>
        <v>21</v>
      </c>
      <c r="AB192" s="16">
        <f t="shared" si="90"/>
        <v>69</v>
      </c>
      <c r="AC192" s="16">
        <f t="shared" si="90"/>
        <v>31</v>
      </c>
      <c r="AD192" s="16">
        <f t="shared" si="90"/>
        <v>93</v>
      </c>
      <c r="AE192" s="16">
        <f t="shared" si="90"/>
        <v>52</v>
      </c>
      <c r="AF192" s="16">
        <f t="shared" si="90"/>
        <v>34</v>
      </c>
      <c r="AG192" s="16">
        <f t="shared" si="83"/>
        <v>19</v>
      </c>
      <c r="AH192" s="16">
        <v>75</v>
      </c>
      <c r="AI192" s="16">
        <f t="shared" si="78"/>
        <v>-0.10000000000000142</v>
      </c>
      <c r="AJ192" s="16">
        <f t="shared" si="10"/>
        <v>-5.1598899302905078E-3</v>
      </c>
      <c r="AK192" s="16"/>
      <c r="AL192" s="16"/>
      <c r="AM192" s="16"/>
      <c r="AN192" s="16"/>
    </row>
    <row r="193" spans="1:40" ht="13.5" customHeight="1" x14ac:dyDescent="0.2">
      <c r="A193" s="16">
        <v>76</v>
      </c>
      <c r="B193" s="16">
        <f t="shared" si="81"/>
        <v>20</v>
      </c>
      <c r="C193" s="16">
        <f t="shared" ref="C193:AF193" si="91">RANK(C78,C$3:C$113,1)+(COUNT($B$3:$B$113)+1-RANK(C78,C$3:C$113,0)-RANK(C78,C$3:C$113,1))/2</f>
        <v>18</v>
      </c>
      <c r="D193" s="16">
        <f t="shared" si="91"/>
        <v>53</v>
      </c>
      <c r="E193" s="16">
        <f t="shared" si="91"/>
        <v>37</v>
      </c>
      <c r="F193" s="16">
        <f t="shared" si="91"/>
        <v>13</v>
      </c>
      <c r="G193" s="16">
        <f t="shared" si="91"/>
        <v>12</v>
      </c>
      <c r="H193" s="16">
        <f t="shared" si="91"/>
        <v>9</v>
      </c>
      <c r="I193" s="16">
        <f t="shared" si="91"/>
        <v>7</v>
      </c>
      <c r="J193" s="16">
        <f t="shared" si="91"/>
        <v>26</v>
      </c>
      <c r="K193" s="16">
        <f t="shared" si="91"/>
        <v>29</v>
      </c>
      <c r="L193" s="16">
        <f t="shared" si="91"/>
        <v>38</v>
      </c>
      <c r="M193" s="16">
        <f t="shared" si="91"/>
        <v>70</v>
      </c>
      <c r="N193" s="16">
        <f t="shared" si="91"/>
        <v>85</v>
      </c>
      <c r="O193" s="16">
        <f t="shared" si="91"/>
        <v>7</v>
      </c>
      <c r="P193" s="16">
        <f t="shared" si="91"/>
        <v>46</v>
      </c>
      <c r="Q193" s="16">
        <f t="shared" si="91"/>
        <v>51</v>
      </c>
      <c r="R193" s="16">
        <f t="shared" si="91"/>
        <v>26</v>
      </c>
      <c r="S193" s="16">
        <f t="shared" si="91"/>
        <v>81</v>
      </c>
      <c r="T193" s="16">
        <f t="shared" si="91"/>
        <v>93</v>
      </c>
      <c r="U193" s="16">
        <f t="shared" si="91"/>
        <v>71</v>
      </c>
      <c r="V193" s="16">
        <f t="shared" si="91"/>
        <v>33</v>
      </c>
      <c r="W193" s="16">
        <f t="shared" si="91"/>
        <v>3</v>
      </c>
      <c r="X193" s="16">
        <f t="shared" si="91"/>
        <v>102</v>
      </c>
      <c r="Y193" s="16">
        <f t="shared" si="91"/>
        <v>65</v>
      </c>
      <c r="Z193" s="16">
        <f t="shared" si="91"/>
        <v>30</v>
      </c>
      <c r="AA193" s="16">
        <f t="shared" si="91"/>
        <v>42</v>
      </c>
      <c r="AB193" s="16">
        <f t="shared" si="91"/>
        <v>36</v>
      </c>
      <c r="AC193" s="16">
        <f t="shared" si="91"/>
        <v>40</v>
      </c>
      <c r="AD193" s="16">
        <f t="shared" si="91"/>
        <v>69</v>
      </c>
      <c r="AE193" s="16">
        <f t="shared" si="91"/>
        <v>43</v>
      </c>
      <c r="AF193" s="16">
        <f t="shared" si="91"/>
        <v>51</v>
      </c>
      <c r="AG193" s="16">
        <f t="shared" si="83"/>
        <v>20</v>
      </c>
      <c r="AH193" s="16">
        <v>76</v>
      </c>
      <c r="AI193" s="16">
        <f t="shared" si="78"/>
        <v>-13.133333333333333</v>
      </c>
      <c r="AJ193" s="16">
        <f t="shared" si="10"/>
        <v>-0.67766554417814373</v>
      </c>
      <c r="AK193" s="16"/>
      <c r="AL193" s="16"/>
      <c r="AM193" s="16"/>
      <c r="AN193" s="16"/>
    </row>
    <row r="194" spans="1:40" ht="13.5" customHeight="1" x14ac:dyDescent="0.2">
      <c r="A194" s="16">
        <v>77</v>
      </c>
      <c r="B194" s="16">
        <f t="shared" si="81"/>
        <v>21</v>
      </c>
      <c r="C194" s="16">
        <f t="shared" ref="C194:AF194" si="92">RANK(C79,C$3:C$113,1)+(COUNT($B$3:$B$113)+1-RANK(C79,C$3:C$113,0)-RANK(C79,C$3:C$113,1))/2</f>
        <v>74</v>
      </c>
      <c r="D194" s="16">
        <f t="shared" si="92"/>
        <v>52</v>
      </c>
      <c r="E194" s="16">
        <f t="shared" si="92"/>
        <v>43</v>
      </c>
      <c r="F194" s="16">
        <f t="shared" si="92"/>
        <v>51</v>
      </c>
      <c r="G194" s="16">
        <f t="shared" si="92"/>
        <v>57</v>
      </c>
      <c r="H194" s="16">
        <f t="shared" si="92"/>
        <v>70</v>
      </c>
      <c r="I194" s="16">
        <f t="shared" si="92"/>
        <v>65</v>
      </c>
      <c r="J194" s="16">
        <f t="shared" si="92"/>
        <v>28</v>
      </c>
      <c r="K194" s="16">
        <f t="shared" si="92"/>
        <v>66</v>
      </c>
      <c r="L194" s="16">
        <f t="shared" si="92"/>
        <v>63</v>
      </c>
      <c r="M194" s="16">
        <f t="shared" si="92"/>
        <v>86</v>
      </c>
      <c r="N194" s="16">
        <f t="shared" si="92"/>
        <v>87</v>
      </c>
      <c r="O194" s="16">
        <f t="shared" si="92"/>
        <v>36</v>
      </c>
      <c r="P194" s="16">
        <f t="shared" si="92"/>
        <v>59</v>
      </c>
      <c r="Q194" s="16">
        <f t="shared" si="92"/>
        <v>26</v>
      </c>
      <c r="R194" s="16">
        <f t="shared" si="92"/>
        <v>72</v>
      </c>
      <c r="S194" s="16">
        <f t="shared" si="92"/>
        <v>35</v>
      </c>
      <c r="T194" s="16">
        <f t="shared" si="92"/>
        <v>100</v>
      </c>
      <c r="U194" s="16">
        <f t="shared" si="92"/>
        <v>65</v>
      </c>
      <c r="V194" s="16">
        <f t="shared" si="92"/>
        <v>27</v>
      </c>
      <c r="W194" s="16">
        <f t="shared" si="92"/>
        <v>75</v>
      </c>
      <c r="X194" s="16">
        <f t="shared" si="92"/>
        <v>88</v>
      </c>
      <c r="Y194" s="16">
        <f t="shared" si="92"/>
        <v>71</v>
      </c>
      <c r="Z194" s="16">
        <f t="shared" si="92"/>
        <v>81</v>
      </c>
      <c r="AA194" s="16">
        <f t="shared" si="92"/>
        <v>79</v>
      </c>
      <c r="AB194" s="16">
        <f t="shared" si="92"/>
        <v>49</v>
      </c>
      <c r="AC194" s="16">
        <f t="shared" si="92"/>
        <v>54</v>
      </c>
      <c r="AD194" s="16">
        <f t="shared" si="92"/>
        <v>28</v>
      </c>
      <c r="AE194" s="16">
        <f t="shared" si="92"/>
        <v>47</v>
      </c>
      <c r="AF194" s="16">
        <f t="shared" si="92"/>
        <v>47</v>
      </c>
      <c r="AG194" s="16">
        <f t="shared" si="83"/>
        <v>21</v>
      </c>
      <c r="AH194" s="16">
        <v>77</v>
      </c>
      <c r="AI194" s="16">
        <f t="shared" si="78"/>
        <v>3.3666666666666671</v>
      </c>
      <c r="AJ194" s="16">
        <f t="shared" si="10"/>
        <v>0.17371629431977798</v>
      </c>
      <c r="AK194" s="16"/>
      <c r="AL194" s="16"/>
      <c r="AM194" s="16"/>
      <c r="AN194" s="16"/>
    </row>
    <row r="195" spans="1:40" ht="13.5" customHeight="1" x14ac:dyDescent="0.2">
      <c r="A195" s="16">
        <v>78</v>
      </c>
      <c r="B195" s="16">
        <f t="shared" si="81"/>
        <v>22</v>
      </c>
      <c r="C195" s="16">
        <f t="shared" ref="C195:AF195" si="93">RANK(C80,C$3:C$113,1)+(COUNT($B$3:$B$113)+1-RANK(C80,C$3:C$113,0)-RANK(C80,C$3:C$113,1))/2</f>
        <v>48</v>
      </c>
      <c r="D195" s="16">
        <f t="shared" si="93"/>
        <v>18</v>
      </c>
      <c r="E195" s="16">
        <f t="shared" si="93"/>
        <v>4</v>
      </c>
      <c r="F195" s="16">
        <f t="shared" si="93"/>
        <v>11</v>
      </c>
      <c r="G195" s="16">
        <f t="shared" si="93"/>
        <v>64</v>
      </c>
      <c r="H195" s="16">
        <f t="shared" si="93"/>
        <v>80</v>
      </c>
      <c r="I195" s="16">
        <f t="shared" si="93"/>
        <v>33</v>
      </c>
      <c r="J195" s="16">
        <f t="shared" si="93"/>
        <v>32</v>
      </c>
      <c r="K195" s="16">
        <f t="shared" si="93"/>
        <v>67</v>
      </c>
      <c r="L195" s="16">
        <f t="shared" si="93"/>
        <v>59</v>
      </c>
      <c r="M195" s="16">
        <f t="shared" si="93"/>
        <v>56</v>
      </c>
      <c r="N195" s="16">
        <f t="shared" si="93"/>
        <v>70</v>
      </c>
      <c r="O195" s="16">
        <f t="shared" si="93"/>
        <v>44</v>
      </c>
      <c r="P195" s="16">
        <f t="shared" si="93"/>
        <v>57</v>
      </c>
      <c r="Q195" s="16">
        <f t="shared" si="93"/>
        <v>29</v>
      </c>
      <c r="R195" s="16">
        <f t="shared" si="93"/>
        <v>46</v>
      </c>
      <c r="S195" s="16">
        <f t="shared" si="93"/>
        <v>42</v>
      </c>
      <c r="T195" s="16">
        <f t="shared" si="93"/>
        <v>82</v>
      </c>
      <c r="U195" s="16">
        <f t="shared" si="93"/>
        <v>44</v>
      </c>
      <c r="V195" s="16">
        <f t="shared" si="93"/>
        <v>28</v>
      </c>
      <c r="W195" s="16">
        <f t="shared" si="93"/>
        <v>33</v>
      </c>
      <c r="X195" s="16">
        <f t="shared" si="93"/>
        <v>80</v>
      </c>
      <c r="Y195" s="16">
        <f t="shared" si="93"/>
        <v>72</v>
      </c>
      <c r="Z195" s="16">
        <f t="shared" si="93"/>
        <v>61</v>
      </c>
      <c r="AA195" s="16">
        <f t="shared" si="93"/>
        <v>60</v>
      </c>
      <c r="AB195" s="16">
        <f t="shared" si="93"/>
        <v>62</v>
      </c>
      <c r="AC195" s="16">
        <f t="shared" si="93"/>
        <v>60</v>
      </c>
      <c r="AD195" s="16">
        <f t="shared" si="93"/>
        <v>92</v>
      </c>
      <c r="AE195" s="16">
        <f t="shared" si="93"/>
        <v>17</v>
      </c>
      <c r="AF195" s="16">
        <f t="shared" si="93"/>
        <v>50</v>
      </c>
      <c r="AG195" s="16">
        <f t="shared" si="83"/>
        <v>22</v>
      </c>
      <c r="AH195" s="16">
        <v>78</v>
      </c>
      <c r="AI195" s="16">
        <f t="shared" si="78"/>
        <v>-5.9666666666666686</v>
      </c>
      <c r="AJ195" s="16">
        <f t="shared" si="10"/>
        <v>-0.30787343250732935</v>
      </c>
      <c r="AK195" s="16"/>
      <c r="AL195" s="16"/>
      <c r="AM195" s="16"/>
      <c r="AN195" s="16"/>
    </row>
    <row r="196" spans="1:40" ht="13.5" customHeight="1" x14ac:dyDescent="0.2">
      <c r="A196" s="16">
        <v>79</v>
      </c>
      <c r="B196" s="16">
        <f t="shared" si="81"/>
        <v>23</v>
      </c>
      <c r="C196" s="16">
        <f t="shared" ref="C196:AF196" si="94">RANK(C81,C$3:C$113,1)+(COUNT($B$3:$B$113)+1-RANK(C81,C$3:C$113,0)-RANK(C81,C$3:C$113,1))/2</f>
        <v>24</v>
      </c>
      <c r="D196" s="16">
        <f t="shared" si="94"/>
        <v>25</v>
      </c>
      <c r="E196" s="16">
        <f t="shared" si="94"/>
        <v>26</v>
      </c>
      <c r="F196" s="16">
        <f t="shared" si="94"/>
        <v>17</v>
      </c>
      <c r="G196" s="16">
        <f t="shared" si="94"/>
        <v>49</v>
      </c>
      <c r="H196" s="16">
        <f t="shared" si="94"/>
        <v>42</v>
      </c>
      <c r="I196" s="16">
        <f t="shared" si="94"/>
        <v>10</v>
      </c>
      <c r="J196" s="16">
        <f t="shared" si="94"/>
        <v>12</v>
      </c>
      <c r="K196" s="16">
        <f t="shared" si="94"/>
        <v>70</v>
      </c>
      <c r="L196" s="16">
        <f t="shared" si="94"/>
        <v>41</v>
      </c>
      <c r="M196" s="16">
        <f t="shared" si="94"/>
        <v>47</v>
      </c>
      <c r="N196" s="16">
        <f t="shared" si="94"/>
        <v>36</v>
      </c>
      <c r="O196" s="16">
        <f t="shared" si="94"/>
        <v>9</v>
      </c>
      <c r="P196" s="16">
        <f t="shared" si="94"/>
        <v>47</v>
      </c>
      <c r="Q196" s="16">
        <f t="shared" si="94"/>
        <v>39</v>
      </c>
      <c r="R196" s="16">
        <f t="shared" si="94"/>
        <v>67</v>
      </c>
      <c r="S196" s="16">
        <f t="shared" si="94"/>
        <v>29</v>
      </c>
      <c r="T196" s="16">
        <f t="shared" si="94"/>
        <v>73</v>
      </c>
      <c r="U196" s="16">
        <f t="shared" si="94"/>
        <v>54</v>
      </c>
      <c r="V196" s="16">
        <f t="shared" si="94"/>
        <v>20</v>
      </c>
      <c r="W196" s="16">
        <f t="shared" si="94"/>
        <v>12</v>
      </c>
      <c r="X196" s="16">
        <f t="shared" si="94"/>
        <v>51</v>
      </c>
      <c r="Y196" s="16">
        <f t="shared" si="94"/>
        <v>66</v>
      </c>
      <c r="Z196" s="16">
        <f t="shared" si="94"/>
        <v>48</v>
      </c>
      <c r="AA196" s="16">
        <f t="shared" si="94"/>
        <v>111</v>
      </c>
      <c r="AB196" s="16">
        <f t="shared" si="94"/>
        <v>71</v>
      </c>
      <c r="AC196" s="16">
        <f t="shared" si="94"/>
        <v>43</v>
      </c>
      <c r="AD196" s="16">
        <f t="shared" si="94"/>
        <v>77</v>
      </c>
      <c r="AE196" s="16">
        <f t="shared" si="94"/>
        <v>37</v>
      </c>
      <c r="AF196" s="16">
        <f t="shared" si="94"/>
        <v>25</v>
      </c>
      <c r="AG196" s="16">
        <f t="shared" si="83"/>
        <v>23</v>
      </c>
      <c r="AH196" s="16">
        <v>79</v>
      </c>
      <c r="AI196" s="16">
        <f t="shared" si="78"/>
        <v>-13.399999999999999</v>
      </c>
      <c r="AJ196" s="16">
        <f t="shared" si="10"/>
        <v>-0.69142525065891813</v>
      </c>
      <c r="AK196" s="16"/>
      <c r="AL196" s="16"/>
      <c r="AM196" s="16"/>
      <c r="AN196" s="16"/>
    </row>
    <row r="197" spans="1:40" ht="13.5" customHeight="1" x14ac:dyDescent="0.2">
      <c r="A197" s="16">
        <v>80</v>
      </c>
      <c r="B197" s="16">
        <f t="shared" si="81"/>
        <v>24</v>
      </c>
      <c r="C197" s="16">
        <f t="shared" ref="C197:AF197" si="95">RANK(C82,C$3:C$113,1)+(COUNT($B$3:$B$113)+1-RANK(C82,C$3:C$113,0)-RANK(C82,C$3:C$113,1))/2</f>
        <v>96</v>
      </c>
      <c r="D197" s="16">
        <f t="shared" si="95"/>
        <v>89</v>
      </c>
      <c r="E197" s="16">
        <f t="shared" si="95"/>
        <v>82</v>
      </c>
      <c r="F197" s="16">
        <f t="shared" si="95"/>
        <v>10</v>
      </c>
      <c r="G197" s="16">
        <f t="shared" si="95"/>
        <v>43</v>
      </c>
      <c r="H197" s="16">
        <f t="shared" si="95"/>
        <v>82</v>
      </c>
      <c r="I197" s="16">
        <f t="shared" si="95"/>
        <v>17</v>
      </c>
      <c r="J197" s="16">
        <f t="shared" si="95"/>
        <v>24</v>
      </c>
      <c r="K197" s="16">
        <f t="shared" si="95"/>
        <v>78</v>
      </c>
      <c r="L197" s="16">
        <f t="shared" si="95"/>
        <v>56</v>
      </c>
      <c r="M197" s="16">
        <f t="shared" si="95"/>
        <v>61</v>
      </c>
      <c r="N197" s="16">
        <f t="shared" si="95"/>
        <v>90</v>
      </c>
      <c r="O197" s="16">
        <f t="shared" si="95"/>
        <v>25</v>
      </c>
      <c r="P197" s="16">
        <f t="shared" si="95"/>
        <v>105</v>
      </c>
      <c r="Q197" s="16">
        <f t="shared" si="95"/>
        <v>106</v>
      </c>
      <c r="R197" s="16">
        <f t="shared" si="95"/>
        <v>55</v>
      </c>
      <c r="S197" s="16">
        <f t="shared" si="95"/>
        <v>91</v>
      </c>
      <c r="T197" s="16">
        <f t="shared" si="95"/>
        <v>75</v>
      </c>
      <c r="U197" s="16">
        <f t="shared" si="95"/>
        <v>68</v>
      </c>
      <c r="V197" s="16">
        <f t="shared" si="95"/>
        <v>97</v>
      </c>
      <c r="W197" s="16">
        <f t="shared" si="95"/>
        <v>10</v>
      </c>
      <c r="X197" s="16">
        <f t="shared" si="95"/>
        <v>89</v>
      </c>
      <c r="Y197" s="16">
        <f t="shared" si="95"/>
        <v>64</v>
      </c>
      <c r="Z197" s="16">
        <f t="shared" si="95"/>
        <v>60</v>
      </c>
      <c r="AA197" s="16">
        <f t="shared" si="95"/>
        <v>109</v>
      </c>
      <c r="AB197" s="16">
        <f t="shared" si="95"/>
        <v>37</v>
      </c>
      <c r="AC197" s="16">
        <f t="shared" si="95"/>
        <v>64</v>
      </c>
      <c r="AD197" s="16">
        <f t="shared" si="95"/>
        <v>98</v>
      </c>
      <c r="AE197" s="16">
        <f t="shared" si="95"/>
        <v>51</v>
      </c>
      <c r="AF197" s="16">
        <f t="shared" si="95"/>
        <v>72</v>
      </c>
      <c r="AG197" s="16">
        <f t="shared" si="83"/>
        <v>24</v>
      </c>
      <c r="AH197" s="16">
        <v>80</v>
      </c>
      <c r="AI197" s="16">
        <f t="shared" si="78"/>
        <v>10.799999999999997</v>
      </c>
      <c r="AJ197" s="16">
        <f t="shared" si="10"/>
        <v>0.55726811247136676</v>
      </c>
      <c r="AK197" s="16"/>
      <c r="AL197" s="16"/>
      <c r="AM197" s="16"/>
      <c r="AN197" s="16"/>
    </row>
    <row r="198" spans="1:40" ht="13.5" customHeight="1" x14ac:dyDescent="0.2">
      <c r="A198" s="16">
        <v>81</v>
      </c>
      <c r="B198" s="16">
        <f t="shared" si="81"/>
        <v>25</v>
      </c>
      <c r="C198" s="16">
        <f t="shared" ref="C198:AF198" si="96">RANK(C83,C$3:C$113,1)+(COUNT($B$3:$B$113)+1-RANK(C83,C$3:C$113,0)-RANK(C83,C$3:C$113,1))/2</f>
        <v>52</v>
      </c>
      <c r="D198" s="16">
        <f t="shared" si="96"/>
        <v>77</v>
      </c>
      <c r="E198" s="16">
        <f t="shared" si="96"/>
        <v>63</v>
      </c>
      <c r="F198" s="16">
        <f t="shared" si="96"/>
        <v>83</v>
      </c>
      <c r="G198" s="16">
        <f t="shared" si="96"/>
        <v>27</v>
      </c>
      <c r="H198" s="16">
        <f t="shared" si="96"/>
        <v>78</v>
      </c>
      <c r="I198" s="16">
        <f t="shared" si="96"/>
        <v>36</v>
      </c>
      <c r="J198" s="16">
        <f t="shared" si="96"/>
        <v>7</v>
      </c>
      <c r="K198" s="16">
        <f t="shared" si="96"/>
        <v>46</v>
      </c>
      <c r="L198" s="16">
        <f t="shared" si="96"/>
        <v>20</v>
      </c>
      <c r="M198" s="16">
        <f t="shared" si="96"/>
        <v>46</v>
      </c>
      <c r="N198" s="16">
        <f t="shared" si="96"/>
        <v>73</v>
      </c>
      <c r="O198" s="16">
        <f t="shared" si="96"/>
        <v>30</v>
      </c>
      <c r="P198" s="16">
        <f t="shared" si="96"/>
        <v>88</v>
      </c>
      <c r="Q198" s="16">
        <f t="shared" si="96"/>
        <v>77</v>
      </c>
      <c r="R198" s="16">
        <f t="shared" si="96"/>
        <v>47</v>
      </c>
      <c r="S198" s="16">
        <f t="shared" si="96"/>
        <v>92</v>
      </c>
      <c r="T198" s="16">
        <f t="shared" si="96"/>
        <v>91</v>
      </c>
      <c r="U198" s="16">
        <f t="shared" si="96"/>
        <v>64</v>
      </c>
      <c r="V198" s="16">
        <f t="shared" si="96"/>
        <v>69</v>
      </c>
      <c r="W198" s="16">
        <f t="shared" si="96"/>
        <v>21</v>
      </c>
      <c r="X198" s="16">
        <f t="shared" si="96"/>
        <v>59</v>
      </c>
      <c r="Y198" s="16">
        <f t="shared" si="96"/>
        <v>32</v>
      </c>
      <c r="Z198" s="16">
        <f t="shared" si="96"/>
        <v>17</v>
      </c>
      <c r="AA198" s="16">
        <f t="shared" si="96"/>
        <v>105</v>
      </c>
      <c r="AB198" s="16">
        <f t="shared" si="96"/>
        <v>50</v>
      </c>
      <c r="AC198" s="16">
        <f t="shared" si="96"/>
        <v>68</v>
      </c>
      <c r="AD198" s="16">
        <f t="shared" si="96"/>
        <v>85</v>
      </c>
      <c r="AE198" s="16">
        <f t="shared" si="96"/>
        <v>22</v>
      </c>
      <c r="AF198" s="16">
        <f t="shared" si="96"/>
        <v>86</v>
      </c>
      <c r="AG198" s="16">
        <f t="shared" si="83"/>
        <v>25</v>
      </c>
      <c r="AH198" s="16">
        <v>81</v>
      </c>
      <c r="AI198" s="16">
        <f t="shared" si="78"/>
        <v>1.0333333333333314</v>
      </c>
      <c r="AJ198" s="16">
        <f t="shared" si="10"/>
        <v>5.3318862613001054E-2</v>
      </c>
      <c r="AK198" s="16"/>
      <c r="AL198" s="16"/>
      <c r="AM198" s="16"/>
      <c r="AN198" s="16"/>
    </row>
    <row r="199" spans="1:40" ht="13.5" customHeight="1" x14ac:dyDescent="0.2">
      <c r="A199" s="16">
        <v>82</v>
      </c>
      <c r="B199" s="16">
        <f t="shared" si="81"/>
        <v>26</v>
      </c>
      <c r="C199" s="16">
        <f t="shared" ref="C199:AF199" si="97">RANK(C84,C$3:C$113,1)+(COUNT($B$3:$B$113)+1-RANK(C84,C$3:C$113,0)-RANK(C84,C$3:C$113,1))/2</f>
        <v>30</v>
      </c>
      <c r="D199" s="16">
        <f t="shared" si="97"/>
        <v>26</v>
      </c>
      <c r="E199" s="16">
        <f t="shared" si="97"/>
        <v>64</v>
      </c>
      <c r="F199" s="16">
        <f t="shared" si="97"/>
        <v>31</v>
      </c>
      <c r="G199" s="16">
        <f t="shared" si="97"/>
        <v>15</v>
      </c>
      <c r="H199" s="16">
        <f t="shared" si="97"/>
        <v>48</v>
      </c>
      <c r="I199" s="16">
        <f t="shared" si="97"/>
        <v>20</v>
      </c>
      <c r="J199" s="16">
        <f t="shared" si="97"/>
        <v>2</v>
      </c>
      <c r="K199" s="16">
        <f t="shared" si="97"/>
        <v>64</v>
      </c>
      <c r="L199" s="16">
        <f t="shared" si="97"/>
        <v>34</v>
      </c>
      <c r="M199" s="16">
        <f t="shared" si="97"/>
        <v>49</v>
      </c>
      <c r="N199" s="16">
        <f t="shared" si="97"/>
        <v>88</v>
      </c>
      <c r="O199" s="16">
        <f t="shared" si="97"/>
        <v>14</v>
      </c>
      <c r="P199" s="16">
        <f t="shared" si="97"/>
        <v>45</v>
      </c>
      <c r="Q199" s="16">
        <f t="shared" si="97"/>
        <v>69</v>
      </c>
      <c r="R199" s="16">
        <f t="shared" si="97"/>
        <v>83</v>
      </c>
      <c r="S199" s="16">
        <f t="shared" si="97"/>
        <v>79</v>
      </c>
      <c r="T199" s="16">
        <f t="shared" si="97"/>
        <v>79</v>
      </c>
      <c r="U199" s="16">
        <f t="shared" si="97"/>
        <v>58</v>
      </c>
      <c r="V199" s="16">
        <f t="shared" si="97"/>
        <v>66</v>
      </c>
      <c r="W199" s="16">
        <f t="shared" si="97"/>
        <v>24</v>
      </c>
      <c r="X199" s="16">
        <f t="shared" si="97"/>
        <v>92</v>
      </c>
      <c r="Y199" s="16">
        <f t="shared" si="97"/>
        <v>31</v>
      </c>
      <c r="Z199" s="16">
        <f t="shared" si="97"/>
        <v>45</v>
      </c>
      <c r="AA199" s="16">
        <f t="shared" si="97"/>
        <v>82</v>
      </c>
      <c r="AB199" s="16">
        <f t="shared" si="97"/>
        <v>25</v>
      </c>
      <c r="AC199" s="16">
        <f t="shared" si="97"/>
        <v>78</v>
      </c>
      <c r="AD199" s="16">
        <f t="shared" si="97"/>
        <v>59</v>
      </c>
      <c r="AE199" s="16">
        <f t="shared" si="97"/>
        <v>68</v>
      </c>
      <c r="AF199" s="16">
        <f t="shared" si="97"/>
        <v>74</v>
      </c>
      <c r="AG199" s="16">
        <f t="shared" si="83"/>
        <v>26</v>
      </c>
      <c r="AH199" s="16">
        <v>82</v>
      </c>
      <c r="AI199" s="16">
        <f t="shared" si="78"/>
        <v>-4.6000000000000014</v>
      </c>
      <c r="AJ199" s="16">
        <f t="shared" si="10"/>
        <v>-0.23735493679336006</v>
      </c>
      <c r="AK199" s="16"/>
      <c r="AL199" s="16"/>
      <c r="AM199" s="16"/>
      <c r="AN199" s="16"/>
    </row>
    <row r="200" spans="1:40" ht="13.5" customHeight="1" x14ac:dyDescent="0.2">
      <c r="A200" s="16">
        <v>83</v>
      </c>
      <c r="B200" s="16">
        <f t="shared" si="81"/>
        <v>27</v>
      </c>
      <c r="C200" s="16">
        <f t="shared" ref="C200:AF200" si="98">RANK(C85,C$3:C$113,1)+(COUNT($B$3:$B$113)+1-RANK(C85,C$3:C$113,0)-RANK(C85,C$3:C$113,1))/2</f>
        <v>55</v>
      </c>
      <c r="D200" s="16">
        <f t="shared" si="98"/>
        <v>58</v>
      </c>
      <c r="E200" s="16">
        <f t="shared" si="98"/>
        <v>57</v>
      </c>
      <c r="F200" s="16">
        <f t="shared" si="98"/>
        <v>27</v>
      </c>
      <c r="G200" s="16">
        <f t="shared" si="98"/>
        <v>23</v>
      </c>
      <c r="H200" s="16">
        <f t="shared" si="98"/>
        <v>77</v>
      </c>
      <c r="I200" s="16">
        <f t="shared" si="98"/>
        <v>18</v>
      </c>
      <c r="J200" s="16">
        <f t="shared" si="98"/>
        <v>4</v>
      </c>
      <c r="K200" s="16">
        <f t="shared" si="98"/>
        <v>24</v>
      </c>
      <c r="L200" s="16">
        <f t="shared" si="98"/>
        <v>23</v>
      </c>
      <c r="M200" s="16">
        <f t="shared" si="98"/>
        <v>34</v>
      </c>
      <c r="N200" s="16">
        <f t="shared" si="98"/>
        <v>98</v>
      </c>
      <c r="O200" s="16">
        <f t="shared" si="98"/>
        <v>18</v>
      </c>
      <c r="P200" s="16">
        <f t="shared" si="98"/>
        <v>37</v>
      </c>
      <c r="Q200" s="16">
        <f t="shared" si="98"/>
        <v>100</v>
      </c>
      <c r="R200" s="16">
        <f t="shared" si="98"/>
        <v>73</v>
      </c>
      <c r="S200" s="16">
        <f t="shared" si="98"/>
        <v>103</v>
      </c>
      <c r="T200" s="16">
        <f t="shared" si="98"/>
        <v>85</v>
      </c>
      <c r="U200" s="16">
        <f t="shared" si="98"/>
        <v>56</v>
      </c>
      <c r="V200" s="16">
        <f t="shared" si="98"/>
        <v>37</v>
      </c>
      <c r="W200" s="16">
        <f t="shared" si="98"/>
        <v>50</v>
      </c>
      <c r="X200" s="16">
        <f t="shared" si="98"/>
        <v>81</v>
      </c>
      <c r="Y200" s="16">
        <f t="shared" si="98"/>
        <v>86</v>
      </c>
      <c r="Z200" s="16">
        <f t="shared" si="98"/>
        <v>72</v>
      </c>
      <c r="AA200" s="16">
        <f t="shared" si="98"/>
        <v>61</v>
      </c>
      <c r="AB200" s="16">
        <f t="shared" si="98"/>
        <v>42</v>
      </c>
      <c r="AC200" s="16">
        <f t="shared" si="98"/>
        <v>26</v>
      </c>
      <c r="AD200" s="16">
        <f t="shared" si="98"/>
        <v>35</v>
      </c>
      <c r="AE200" s="16">
        <f t="shared" si="98"/>
        <v>28</v>
      </c>
      <c r="AF200" s="16">
        <f t="shared" si="98"/>
        <v>85</v>
      </c>
      <c r="AG200" s="16">
        <f t="shared" si="83"/>
        <v>27</v>
      </c>
      <c r="AH200" s="16">
        <v>83</v>
      </c>
      <c r="AI200" s="16">
        <f t="shared" si="78"/>
        <v>-3.56666666666667</v>
      </c>
      <c r="AJ200" s="16">
        <f t="shared" si="10"/>
        <v>-0.184036074180359</v>
      </c>
      <c r="AK200" s="16"/>
      <c r="AL200" s="16"/>
      <c r="AM200" s="16"/>
      <c r="AN200" s="16"/>
    </row>
    <row r="201" spans="1:40" ht="13.5" customHeight="1" x14ac:dyDescent="0.2">
      <c r="A201" s="16">
        <v>84</v>
      </c>
      <c r="B201" s="16">
        <f t="shared" si="81"/>
        <v>28</v>
      </c>
      <c r="C201" s="16">
        <f t="shared" ref="C201:AF201" si="99">RANK(C86,C$3:C$113,1)+(COUNT($B$3:$B$113)+1-RANK(C86,C$3:C$113,0)-RANK(C86,C$3:C$113,1))/2</f>
        <v>106</v>
      </c>
      <c r="D201" s="16">
        <f t="shared" si="99"/>
        <v>106</v>
      </c>
      <c r="E201" s="16">
        <f t="shared" si="99"/>
        <v>108</v>
      </c>
      <c r="F201" s="16">
        <f t="shared" si="99"/>
        <v>99</v>
      </c>
      <c r="G201" s="16">
        <f t="shared" si="99"/>
        <v>103</v>
      </c>
      <c r="H201" s="16">
        <f t="shared" si="99"/>
        <v>111</v>
      </c>
      <c r="I201" s="16">
        <f t="shared" si="99"/>
        <v>108</v>
      </c>
      <c r="J201" s="16">
        <f t="shared" si="99"/>
        <v>111</v>
      </c>
      <c r="K201" s="16">
        <f t="shared" si="99"/>
        <v>108</v>
      </c>
      <c r="L201" s="16">
        <f t="shared" si="99"/>
        <v>110</v>
      </c>
      <c r="M201" s="16">
        <f t="shared" si="99"/>
        <v>92</v>
      </c>
      <c r="N201" s="16">
        <f t="shared" si="99"/>
        <v>110</v>
      </c>
      <c r="O201" s="16">
        <f t="shared" si="99"/>
        <v>110</v>
      </c>
      <c r="P201" s="16">
        <f t="shared" si="99"/>
        <v>110</v>
      </c>
      <c r="Q201" s="16">
        <f t="shared" si="99"/>
        <v>111</v>
      </c>
      <c r="R201" s="16">
        <f t="shared" si="99"/>
        <v>110</v>
      </c>
      <c r="S201" s="16">
        <f t="shared" si="99"/>
        <v>110</v>
      </c>
      <c r="T201" s="16">
        <f t="shared" si="99"/>
        <v>92</v>
      </c>
      <c r="U201" s="16">
        <f t="shared" si="99"/>
        <v>67</v>
      </c>
      <c r="V201" s="16">
        <f t="shared" si="99"/>
        <v>108</v>
      </c>
      <c r="W201" s="16">
        <f t="shared" si="99"/>
        <v>92</v>
      </c>
      <c r="X201" s="16">
        <f t="shared" si="99"/>
        <v>111</v>
      </c>
      <c r="Y201" s="16">
        <f t="shared" si="99"/>
        <v>111</v>
      </c>
      <c r="Z201" s="16">
        <f t="shared" si="99"/>
        <v>111</v>
      </c>
      <c r="AA201" s="16">
        <f t="shared" si="99"/>
        <v>107</v>
      </c>
      <c r="AB201" s="16">
        <f t="shared" si="99"/>
        <v>110</v>
      </c>
      <c r="AC201" s="16">
        <f t="shared" si="99"/>
        <v>109</v>
      </c>
      <c r="AD201" s="16">
        <f t="shared" si="99"/>
        <v>104</v>
      </c>
      <c r="AE201" s="16">
        <f t="shared" si="99"/>
        <v>99</v>
      </c>
      <c r="AF201" s="16">
        <f t="shared" si="99"/>
        <v>100</v>
      </c>
      <c r="AG201" s="16">
        <f t="shared" si="83"/>
        <v>28</v>
      </c>
      <c r="AH201" s="16">
        <v>84</v>
      </c>
      <c r="AI201" s="16">
        <f t="shared" si="78"/>
        <v>48.8</v>
      </c>
      <c r="AJ201" s="16">
        <f t="shared" si="10"/>
        <v>2.5180262859817319</v>
      </c>
      <c r="AK201" s="16"/>
      <c r="AL201" s="16"/>
      <c r="AM201" s="16"/>
      <c r="AN201" s="16"/>
    </row>
    <row r="202" spans="1:40" ht="13.5" customHeight="1" x14ac:dyDescent="0.2">
      <c r="A202" s="16">
        <v>85</v>
      </c>
      <c r="B202" s="16">
        <f t="shared" si="81"/>
        <v>29</v>
      </c>
      <c r="C202" s="16">
        <f t="shared" ref="C202:AF202" si="100">RANK(C87,C$3:C$113,1)+(COUNT($B$3:$B$113)+1-RANK(C87,C$3:C$113,0)-RANK(C87,C$3:C$113,1))/2</f>
        <v>17</v>
      </c>
      <c r="D202" s="16">
        <f t="shared" si="100"/>
        <v>76</v>
      </c>
      <c r="E202" s="16">
        <f t="shared" si="100"/>
        <v>50</v>
      </c>
      <c r="F202" s="16">
        <f t="shared" si="100"/>
        <v>57</v>
      </c>
      <c r="G202" s="16">
        <f t="shared" si="100"/>
        <v>16</v>
      </c>
      <c r="H202" s="16">
        <f t="shared" si="100"/>
        <v>72</v>
      </c>
      <c r="I202" s="16">
        <f t="shared" si="100"/>
        <v>45</v>
      </c>
      <c r="J202" s="16">
        <f t="shared" si="100"/>
        <v>72</v>
      </c>
      <c r="K202" s="16">
        <f t="shared" si="100"/>
        <v>43</v>
      </c>
      <c r="L202" s="16">
        <f t="shared" si="100"/>
        <v>101</v>
      </c>
      <c r="M202" s="16">
        <f t="shared" si="100"/>
        <v>84</v>
      </c>
      <c r="N202" s="16">
        <f t="shared" si="100"/>
        <v>78</v>
      </c>
      <c r="O202" s="16">
        <f t="shared" si="100"/>
        <v>108</v>
      </c>
      <c r="P202" s="16">
        <f t="shared" si="100"/>
        <v>104</v>
      </c>
      <c r="Q202" s="16">
        <f t="shared" si="100"/>
        <v>94</v>
      </c>
      <c r="R202" s="16">
        <f t="shared" si="100"/>
        <v>92</v>
      </c>
      <c r="S202" s="16">
        <f t="shared" si="100"/>
        <v>109</v>
      </c>
      <c r="T202" s="16">
        <f t="shared" si="100"/>
        <v>81</v>
      </c>
      <c r="U202" s="16">
        <f t="shared" si="100"/>
        <v>61</v>
      </c>
      <c r="V202" s="16">
        <f t="shared" si="100"/>
        <v>55</v>
      </c>
      <c r="W202" s="16">
        <f t="shared" si="100"/>
        <v>109</v>
      </c>
      <c r="X202" s="16">
        <f t="shared" si="100"/>
        <v>83</v>
      </c>
      <c r="Y202" s="16">
        <f t="shared" si="100"/>
        <v>70</v>
      </c>
      <c r="Z202" s="16">
        <f t="shared" si="100"/>
        <v>66</v>
      </c>
      <c r="AA202" s="16">
        <f t="shared" si="100"/>
        <v>84</v>
      </c>
      <c r="AB202" s="16">
        <f t="shared" si="100"/>
        <v>61</v>
      </c>
      <c r="AC202" s="16">
        <f t="shared" si="100"/>
        <v>83</v>
      </c>
      <c r="AD202" s="16">
        <f t="shared" si="100"/>
        <v>62</v>
      </c>
      <c r="AE202" s="16">
        <f t="shared" si="100"/>
        <v>15</v>
      </c>
      <c r="AF202" s="16">
        <f t="shared" si="100"/>
        <v>73</v>
      </c>
      <c r="AG202" s="16">
        <f t="shared" si="83"/>
        <v>29</v>
      </c>
      <c r="AH202" s="16">
        <v>85</v>
      </c>
      <c r="AI202" s="16">
        <f t="shared" si="78"/>
        <v>14.700000000000003</v>
      </c>
      <c r="AJ202" s="16">
        <f t="shared" si="10"/>
        <v>0.75850381975269399</v>
      </c>
      <c r="AK202" s="16"/>
      <c r="AL202" s="16"/>
      <c r="AM202" s="16"/>
      <c r="AN202" s="16"/>
    </row>
    <row r="203" spans="1:40" ht="13.5" customHeight="1" x14ac:dyDescent="0.2">
      <c r="A203" s="16">
        <v>86</v>
      </c>
      <c r="B203" s="16">
        <f t="shared" si="81"/>
        <v>30</v>
      </c>
      <c r="C203" s="16">
        <f t="shared" ref="C203:AF203" si="101">RANK(C88,C$3:C$113,1)+(COUNT($B$3:$B$113)+1-RANK(C88,C$3:C$113,0)-RANK(C88,C$3:C$113,1))/2</f>
        <v>4</v>
      </c>
      <c r="D203" s="16">
        <f t="shared" si="101"/>
        <v>54</v>
      </c>
      <c r="E203" s="16">
        <f t="shared" si="101"/>
        <v>97</v>
      </c>
      <c r="F203" s="16">
        <f t="shared" si="101"/>
        <v>88</v>
      </c>
      <c r="G203" s="16">
        <f t="shared" si="101"/>
        <v>37</v>
      </c>
      <c r="H203" s="16">
        <f t="shared" si="101"/>
        <v>24</v>
      </c>
      <c r="I203" s="16">
        <f t="shared" si="101"/>
        <v>16</v>
      </c>
      <c r="J203" s="16">
        <f t="shared" si="101"/>
        <v>6</v>
      </c>
      <c r="K203" s="16">
        <f t="shared" si="101"/>
        <v>15</v>
      </c>
      <c r="L203" s="16">
        <f t="shared" si="101"/>
        <v>52</v>
      </c>
      <c r="M203" s="16">
        <f t="shared" si="101"/>
        <v>45</v>
      </c>
      <c r="N203" s="16">
        <f t="shared" si="101"/>
        <v>12</v>
      </c>
      <c r="O203" s="16">
        <f t="shared" si="101"/>
        <v>21</v>
      </c>
      <c r="P203" s="16">
        <f t="shared" si="101"/>
        <v>48</v>
      </c>
      <c r="Q203" s="16">
        <f t="shared" si="101"/>
        <v>58</v>
      </c>
      <c r="R203" s="16">
        <f t="shared" si="101"/>
        <v>17</v>
      </c>
      <c r="S203" s="16">
        <f t="shared" si="101"/>
        <v>76</v>
      </c>
      <c r="T203" s="16">
        <f t="shared" si="101"/>
        <v>89</v>
      </c>
      <c r="U203" s="16">
        <f t="shared" si="101"/>
        <v>27</v>
      </c>
      <c r="V203" s="16">
        <f t="shared" si="101"/>
        <v>11</v>
      </c>
      <c r="W203" s="16">
        <f t="shared" si="101"/>
        <v>80</v>
      </c>
      <c r="X203" s="16">
        <f t="shared" si="101"/>
        <v>42</v>
      </c>
      <c r="Y203" s="16">
        <f t="shared" si="101"/>
        <v>26</v>
      </c>
      <c r="Z203" s="16">
        <f t="shared" si="101"/>
        <v>35</v>
      </c>
      <c r="AA203" s="16">
        <f t="shared" si="101"/>
        <v>13</v>
      </c>
      <c r="AB203" s="16">
        <f t="shared" si="101"/>
        <v>15</v>
      </c>
      <c r="AC203" s="16">
        <f t="shared" si="101"/>
        <v>36</v>
      </c>
      <c r="AD203" s="16">
        <f t="shared" si="101"/>
        <v>54</v>
      </c>
      <c r="AE203" s="16">
        <f t="shared" si="101"/>
        <v>74</v>
      </c>
      <c r="AF203" s="16">
        <f t="shared" si="101"/>
        <v>99</v>
      </c>
      <c r="AG203" s="16">
        <f t="shared" si="83"/>
        <v>30</v>
      </c>
      <c r="AH203" s="16">
        <v>86</v>
      </c>
      <c r="AI203" s="16">
        <f t="shared" si="78"/>
        <v>-13.633333333333333</v>
      </c>
      <c r="AJ203" s="16">
        <f t="shared" si="10"/>
        <v>-0.70346499382959582</v>
      </c>
      <c r="AK203" s="16"/>
      <c r="AL203" s="16"/>
      <c r="AM203" s="16"/>
      <c r="AN203" s="16"/>
    </row>
    <row r="204" spans="1:40" ht="13.5" customHeight="1" x14ac:dyDescent="0.2">
      <c r="A204" s="16">
        <v>87</v>
      </c>
      <c r="B204" s="16">
        <f t="shared" si="81"/>
        <v>31</v>
      </c>
      <c r="C204" s="16">
        <f t="shared" ref="C204:AF204" si="102">RANK(C89,C$3:C$113,1)+(COUNT($B$3:$B$113)+1-RANK(C89,C$3:C$113,0)-RANK(C89,C$3:C$113,1))/2</f>
        <v>19</v>
      </c>
      <c r="D204" s="16">
        <f t="shared" si="102"/>
        <v>16</v>
      </c>
      <c r="E204" s="16">
        <f t="shared" si="102"/>
        <v>8</v>
      </c>
      <c r="F204" s="16">
        <f t="shared" si="102"/>
        <v>18</v>
      </c>
      <c r="G204" s="16">
        <f t="shared" si="102"/>
        <v>9</v>
      </c>
      <c r="H204" s="16">
        <f t="shared" si="102"/>
        <v>5</v>
      </c>
      <c r="I204" s="16">
        <f t="shared" si="102"/>
        <v>5</v>
      </c>
      <c r="J204" s="16">
        <f t="shared" si="102"/>
        <v>5</v>
      </c>
      <c r="K204" s="16">
        <f t="shared" si="102"/>
        <v>17</v>
      </c>
      <c r="L204" s="16">
        <f t="shared" si="102"/>
        <v>14</v>
      </c>
      <c r="M204" s="16">
        <f t="shared" si="102"/>
        <v>4</v>
      </c>
      <c r="N204" s="16">
        <f t="shared" si="102"/>
        <v>11</v>
      </c>
      <c r="O204" s="16">
        <f t="shared" si="102"/>
        <v>61</v>
      </c>
      <c r="P204" s="16">
        <f t="shared" si="102"/>
        <v>4</v>
      </c>
      <c r="Q204" s="16">
        <f t="shared" si="102"/>
        <v>11</v>
      </c>
      <c r="R204" s="16">
        <f t="shared" si="102"/>
        <v>6</v>
      </c>
      <c r="S204" s="16">
        <f t="shared" si="102"/>
        <v>9</v>
      </c>
      <c r="T204" s="16">
        <f t="shared" si="102"/>
        <v>61</v>
      </c>
      <c r="U204" s="16">
        <f t="shared" si="102"/>
        <v>13</v>
      </c>
      <c r="V204" s="16">
        <f t="shared" si="102"/>
        <v>2</v>
      </c>
      <c r="W204" s="16">
        <f t="shared" si="102"/>
        <v>69</v>
      </c>
      <c r="X204" s="16">
        <f t="shared" si="102"/>
        <v>11</v>
      </c>
      <c r="Y204" s="16">
        <f t="shared" si="102"/>
        <v>48</v>
      </c>
      <c r="Z204" s="16">
        <f t="shared" si="102"/>
        <v>93</v>
      </c>
      <c r="AA204" s="16">
        <f t="shared" si="102"/>
        <v>75</v>
      </c>
      <c r="AB204" s="16">
        <f t="shared" si="102"/>
        <v>23</v>
      </c>
      <c r="AC204" s="16">
        <f t="shared" si="102"/>
        <v>46</v>
      </c>
      <c r="AD204" s="16">
        <f t="shared" si="102"/>
        <v>37</v>
      </c>
      <c r="AE204" s="16">
        <f t="shared" si="102"/>
        <v>10</v>
      </c>
      <c r="AF204" s="16">
        <f t="shared" si="102"/>
        <v>48</v>
      </c>
      <c r="AG204" s="16">
        <f t="shared" si="83"/>
        <v>31</v>
      </c>
      <c r="AH204" s="16">
        <v>87</v>
      </c>
      <c r="AI204" s="16">
        <f t="shared" si="78"/>
        <v>-30.733333333333334</v>
      </c>
      <c r="AJ204" s="16">
        <f t="shared" si="10"/>
        <v>-1.5858061719092602</v>
      </c>
      <c r="AK204" s="16"/>
      <c r="AL204" s="16"/>
      <c r="AM204" s="16"/>
      <c r="AN204" s="16"/>
    </row>
    <row r="205" spans="1:40" ht="13.5" customHeight="1" x14ac:dyDescent="0.2">
      <c r="A205" s="16">
        <v>88</v>
      </c>
      <c r="B205" s="16">
        <f t="shared" si="81"/>
        <v>32</v>
      </c>
      <c r="C205" s="16">
        <f t="shared" ref="C205:AF205" si="103">RANK(C90,C$3:C$113,1)+(COUNT($B$3:$B$113)+1-RANK(C90,C$3:C$113,0)-RANK(C90,C$3:C$113,1))/2</f>
        <v>1</v>
      </c>
      <c r="D205" s="16">
        <f t="shared" si="103"/>
        <v>1</v>
      </c>
      <c r="E205" s="16">
        <f t="shared" si="103"/>
        <v>1</v>
      </c>
      <c r="F205" s="16">
        <f t="shared" si="103"/>
        <v>2</v>
      </c>
      <c r="G205" s="16">
        <f t="shared" si="103"/>
        <v>1</v>
      </c>
      <c r="H205" s="16">
        <f t="shared" si="103"/>
        <v>1</v>
      </c>
      <c r="I205" s="16">
        <f t="shared" si="103"/>
        <v>1</v>
      </c>
      <c r="J205" s="16">
        <f t="shared" si="103"/>
        <v>1</v>
      </c>
      <c r="K205" s="16">
        <f t="shared" si="103"/>
        <v>1</v>
      </c>
      <c r="L205" s="16">
        <f t="shared" si="103"/>
        <v>1</v>
      </c>
      <c r="M205" s="16">
        <f t="shared" si="103"/>
        <v>1</v>
      </c>
      <c r="N205" s="16">
        <f t="shared" si="103"/>
        <v>1</v>
      </c>
      <c r="O205" s="16">
        <f t="shared" si="103"/>
        <v>1</v>
      </c>
      <c r="P205" s="16">
        <f t="shared" si="103"/>
        <v>1</v>
      </c>
      <c r="Q205" s="16">
        <f t="shared" si="103"/>
        <v>1</v>
      </c>
      <c r="R205" s="16">
        <f t="shared" si="103"/>
        <v>1</v>
      </c>
      <c r="S205" s="16">
        <f t="shared" si="103"/>
        <v>1</v>
      </c>
      <c r="T205" s="16">
        <f t="shared" si="103"/>
        <v>52</v>
      </c>
      <c r="U205" s="16">
        <f t="shared" si="103"/>
        <v>1</v>
      </c>
      <c r="V205" s="16">
        <f t="shared" si="103"/>
        <v>1</v>
      </c>
      <c r="W205" s="16">
        <f t="shared" si="103"/>
        <v>1</v>
      </c>
      <c r="X205" s="16">
        <f t="shared" si="103"/>
        <v>1</v>
      </c>
      <c r="Y205" s="16">
        <f t="shared" si="103"/>
        <v>1</v>
      </c>
      <c r="Z205" s="16">
        <f t="shared" si="103"/>
        <v>1</v>
      </c>
      <c r="AA205" s="16">
        <f t="shared" si="103"/>
        <v>1</v>
      </c>
      <c r="AB205" s="16">
        <f t="shared" si="103"/>
        <v>1</v>
      </c>
      <c r="AC205" s="16">
        <f t="shared" si="103"/>
        <v>2</v>
      </c>
      <c r="AD205" s="16">
        <f t="shared" si="103"/>
        <v>1</v>
      </c>
      <c r="AE205" s="16">
        <f t="shared" si="103"/>
        <v>1</v>
      </c>
      <c r="AF205" s="16">
        <f t="shared" si="103"/>
        <v>1</v>
      </c>
      <c r="AG205" s="16">
        <f t="shared" si="83"/>
        <v>32</v>
      </c>
      <c r="AH205" s="16">
        <v>88</v>
      </c>
      <c r="AI205" s="16">
        <f t="shared" si="78"/>
        <v>-53.233333333333334</v>
      </c>
      <c r="AJ205" s="16">
        <f t="shared" si="10"/>
        <v>-2.7467814062246081</v>
      </c>
      <c r="AK205" s="16"/>
      <c r="AL205" s="16"/>
      <c r="AM205" s="16"/>
      <c r="AN205" s="16"/>
    </row>
    <row r="206" spans="1:40" ht="13.5" customHeight="1" x14ac:dyDescent="0.2">
      <c r="A206" s="16">
        <v>89</v>
      </c>
      <c r="B206" s="16">
        <f t="shared" si="81"/>
        <v>33</v>
      </c>
      <c r="C206" s="16">
        <f t="shared" ref="C206:AF206" si="104">RANK(C91,C$3:C$113,1)+(COUNT($B$3:$B$113)+1-RANK(C91,C$3:C$113,0)-RANK(C91,C$3:C$113,1))/2</f>
        <v>5</v>
      </c>
      <c r="D206" s="16">
        <f t="shared" si="104"/>
        <v>4</v>
      </c>
      <c r="E206" s="16">
        <f t="shared" si="104"/>
        <v>3</v>
      </c>
      <c r="F206" s="16">
        <f t="shared" si="104"/>
        <v>60</v>
      </c>
      <c r="G206" s="16">
        <f t="shared" si="104"/>
        <v>4</v>
      </c>
      <c r="H206" s="16">
        <f t="shared" si="104"/>
        <v>16</v>
      </c>
      <c r="I206" s="16">
        <f t="shared" si="104"/>
        <v>8</v>
      </c>
      <c r="J206" s="16">
        <f t="shared" si="104"/>
        <v>41</v>
      </c>
      <c r="K206" s="16">
        <f t="shared" si="104"/>
        <v>7</v>
      </c>
      <c r="L206" s="16">
        <f t="shared" si="104"/>
        <v>7</v>
      </c>
      <c r="M206" s="16">
        <f t="shared" si="104"/>
        <v>28</v>
      </c>
      <c r="N206" s="16">
        <f t="shared" si="104"/>
        <v>4</v>
      </c>
      <c r="O206" s="16">
        <f t="shared" si="104"/>
        <v>4</v>
      </c>
      <c r="P206" s="16">
        <f t="shared" si="104"/>
        <v>36</v>
      </c>
      <c r="Q206" s="16">
        <f t="shared" si="104"/>
        <v>2</v>
      </c>
      <c r="R206" s="16">
        <f t="shared" si="104"/>
        <v>4</v>
      </c>
      <c r="S206" s="16">
        <f t="shared" si="104"/>
        <v>24</v>
      </c>
      <c r="T206" s="16">
        <f t="shared" si="104"/>
        <v>53</v>
      </c>
      <c r="U206" s="16">
        <f t="shared" si="104"/>
        <v>5</v>
      </c>
      <c r="V206" s="16">
        <f t="shared" si="104"/>
        <v>8</v>
      </c>
      <c r="W206" s="16">
        <f t="shared" si="104"/>
        <v>44</v>
      </c>
      <c r="X206" s="16">
        <f t="shared" si="104"/>
        <v>20</v>
      </c>
      <c r="Y206" s="16">
        <f t="shared" si="104"/>
        <v>3</v>
      </c>
      <c r="Z206" s="16">
        <f t="shared" si="104"/>
        <v>29</v>
      </c>
      <c r="AA206" s="16">
        <f t="shared" si="104"/>
        <v>94</v>
      </c>
      <c r="AB206" s="16">
        <f t="shared" si="104"/>
        <v>20</v>
      </c>
      <c r="AC206" s="16">
        <f t="shared" si="104"/>
        <v>58</v>
      </c>
      <c r="AD206" s="16">
        <f t="shared" si="104"/>
        <v>15</v>
      </c>
      <c r="AE206" s="16">
        <f t="shared" si="104"/>
        <v>13</v>
      </c>
      <c r="AF206" s="16">
        <f t="shared" si="104"/>
        <v>43</v>
      </c>
      <c r="AG206" s="16">
        <f t="shared" si="83"/>
        <v>33</v>
      </c>
      <c r="AH206" s="16">
        <v>89</v>
      </c>
      <c r="AI206" s="16">
        <f t="shared" si="78"/>
        <v>-33.933333333333337</v>
      </c>
      <c r="AJ206" s="16">
        <f t="shared" si="10"/>
        <v>-1.7509226496785542</v>
      </c>
      <c r="AK206" s="16"/>
      <c r="AL206" s="16"/>
      <c r="AM206" s="16"/>
      <c r="AN206" s="16"/>
    </row>
    <row r="207" spans="1:40" ht="13.5" customHeight="1" x14ac:dyDescent="0.2">
      <c r="A207" s="16">
        <v>90</v>
      </c>
      <c r="B207" s="16">
        <f t="shared" si="81"/>
        <v>34</v>
      </c>
      <c r="C207" s="16">
        <f t="shared" ref="C207:AF207" si="105">RANK(C92,C$3:C$113,1)+(COUNT($B$3:$B$113)+1-RANK(C92,C$3:C$113,0)-RANK(C92,C$3:C$113,1))/2</f>
        <v>2</v>
      </c>
      <c r="D207" s="16">
        <f t="shared" si="105"/>
        <v>3</v>
      </c>
      <c r="E207" s="16">
        <f t="shared" si="105"/>
        <v>5</v>
      </c>
      <c r="F207" s="16">
        <f t="shared" si="105"/>
        <v>56</v>
      </c>
      <c r="G207" s="16">
        <f t="shared" si="105"/>
        <v>3</v>
      </c>
      <c r="H207" s="16">
        <f t="shared" si="105"/>
        <v>10</v>
      </c>
      <c r="I207" s="16">
        <f t="shared" si="105"/>
        <v>4</v>
      </c>
      <c r="J207" s="16">
        <f t="shared" si="105"/>
        <v>3</v>
      </c>
      <c r="K207" s="16">
        <f t="shared" si="105"/>
        <v>4</v>
      </c>
      <c r="L207" s="16">
        <f t="shared" si="105"/>
        <v>106</v>
      </c>
      <c r="M207" s="16">
        <f t="shared" si="105"/>
        <v>23</v>
      </c>
      <c r="N207" s="16">
        <f t="shared" si="105"/>
        <v>19</v>
      </c>
      <c r="O207" s="16">
        <f t="shared" si="105"/>
        <v>5</v>
      </c>
      <c r="P207" s="16">
        <f t="shared" si="105"/>
        <v>5</v>
      </c>
      <c r="Q207" s="16">
        <f t="shared" si="105"/>
        <v>6</v>
      </c>
      <c r="R207" s="16">
        <f t="shared" si="105"/>
        <v>3</v>
      </c>
      <c r="S207" s="16">
        <f t="shared" si="105"/>
        <v>7</v>
      </c>
      <c r="T207" s="16">
        <f t="shared" si="105"/>
        <v>51</v>
      </c>
      <c r="U207" s="16">
        <f t="shared" si="105"/>
        <v>36</v>
      </c>
      <c r="V207" s="16">
        <f t="shared" si="105"/>
        <v>5</v>
      </c>
      <c r="W207" s="16">
        <f t="shared" si="105"/>
        <v>4</v>
      </c>
      <c r="X207" s="16">
        <f t="shared" si="105"/>
        <v>18</v>
      </c>
      <c r="Y207" s="16">
        <f t="shared" si="105"/>
        <v>27</v>
      </c>
      <c r="Z207" s="16">
        <f t="shared" si="105"/>
        <v>5</v>
      </c>
      <c r="AA207" s="16">
        <f t="shared" si="105"/>
        <v>24</v>
      </c>
      <c r="AB207" s="16">
        <f t="shared" si="105"/>
        <v>19</v>
      </c>
      <c r="AC207" s="16">
        <f t="shared" si="105"/>
        <v>62</v>
      </c>
      <c r="AD207" s="16">
        <f t="shared" si="105"/>
        <v>23</v>
      </c>
      <c r="AE207" s="16">
        <f t="shared" si="105"/>
        <v>7</v>
      </c>
      <c r="AF207" s="16">
        <f t="shared" si="105"/>
        <v>31</v>
      </c>
      <c r="AG207" s="16">
        <f t="shared" si="83"/>
        <v>34</v>
      </c>
      <c r="AH207" s="16">
        <v>90</v>
      </c>
      <c r="AI207" s="16">
        <f t="shared" si="78"/>
        <v>-36.799999999999997</v>
      </c>
      <c r="AJ207" s="16">
        <f t="shared" si="10"/>
        <v>-1.8988394943468796</v>
      </c>
      <c r="AK207" s="16"/>
      <c r="AL207" s="16"/>
      <c r="AM207" s="16"/>
      <c r="AN207" s="16"/>
    </row>
    <row r="208" spans="1:40" ht="13.5" customHeight="1" x14ac:dyDescent="0.2">
      <c r="A208" s="16">
        <v>91</v>
      </c>
      <c r="B208" s="16">
        <f t="shared" si="81"/>
        <v>35</v>
      </c>
      <c r="C208" s="16">
        <f t="shared" ref="C208:AF208" si="106">RANK(C93,C$3:C$113,1)+(COUNT($B$3:$B$113)+1-RANK(C93,C$3:C$113,0)-RANK(C93,C$3:C$113,1))/2</f>
        <v>6</v>
      </c>
      <c r="D208" s="16">
        <f t="shared" si="106"/>
        <v>5</v>
      </c>
      <c r="E208" s="16">
        <f t="shared" si="106"/>
        <v>16</v>
      </c>
      <c r="F208" s="16">
        <f t="shared" si="106"/>
        <v>28</v>
      </c>
      <c r="G208" s="16">
        <f t="shared" si="106"/>
        <v>52</v>
      </c>
      <c r="H208" s="16">
        <f t="shared" si="106"/>
        <v>15</v>
      </c>
      <c r="I208" s="16">
        <f t="shared" si="106"/>
        <v>3</v>
      </c>
      <c r="J208" s="16">
        <f t="shared" si="106"/>
        <v>48</v>
      </c>
      <c r="K208" s="16">
        <f t="shared" si="106"/>
        <v>6</v>
      </c>
      <c r="L208" s="16">
        <f t="shared" si="106"/>
        <v>76</v>
      </c>
      <c r="M208" s="16">
        <f t="shared" si="106"/>
        <v>17</v>
      </c>
      <c r="N208" s="16">
        <f t="shared" si="106"/>
        <v>26</v>
      </c>
      <c r="O208" s="16">
        <f t="shared" si="106"/>
        <v>3</v>
      </c>
      <c r="P208" s="16">
        <f t="shared" si="106"/>
        <v>9</v>
      </c>
      <c r="Q208" s="16">
        <f t="shared" si="106"/>
        <v>8</v>
      </c>
      <c r="R208" s="16">
        <f t="shared" si="106"/>
        <v>10</v>
      </c>
      <c r="S208" s="16">
        <f t="shared" si="106"/>
        <v>6</v>
      </c>
      <c r="T208" s="16">
        <f t="shared" si="106"/>
        <v>28</v>
      </c>
      <c r="U208" s="16">
        <f t="shared" si="106"/>
        <v>12</v>
      </c>
      <c r="V208" s="16">
        <f t="shared" si="106"/>
        <v>4</v>
      </c>
      <c r="W208" s="16">
        <f t="shared" si="106"/>
        <v>6</v>
      </c>
      <c r="X208" s="16">
        <f t="shared" si="106"/>
        <v>16</v>
      </c>
      <c r="Y208" s="16">
        <f t="shared" si="106"/>
        <v>2</v>
      </c>
      <c r="Z208" s="16">
        <f t="shared" si="106"/>
        <v>46</v>
      </c>
      <c r="AA208" s="16">
        <f t="shared" si="106"/>
        <v>89</v>
      </c>
      <c r="AB208" s="16">
        <f t="shared" si="106"/>
        <v>7</v>
      </c>
      <c r="AC208" s="16">
        <f t="shared" si="106"/>
        <v>80</v>
      </c>
      <c r="AD208" s="16">
        <f t="shared" si="106"/>
        <v>72</v>
      </c>
      <c r="AE208" s="16">
        <f t="shared" si="106"/>
        <v>9</v>
      </c>
      <c r="AF208" s="16">
        <f t="shared" si="106"/>
        <v>38</v>
      </c>
      <c r="AG208" s="16">
        <f t="shared" si="83"/>
        <v>35</v>
      </c>
      <c r="AH208" s="16">
        <v>91</v>
      </c>
      <c r="AI208" s="16">
        <f t="shared" si="78"/>
        <v>-31.233333333333334</v>
      </c>
      <c r="AJ208" s="16">
        <f t="shared" si="10"/>
        <v>-1.6116056215607124</v>
      </c>
      <c r="AK208" s="16"/>
      <c r="AL208" s="16"/>
      <c r="AM208" s="16"/>
      <c r="AN208" s="16"/>
    </row>
    <row r="209" spans="1:40" ht="13.5" customHeight="1" x14ac:dyDescent="0.2">
      <c r="A209" s="16">
        <v>92</v>
      </c>
      <c r="B209" s="16">
        <f t="shared" si="81"/>
        <v>36</v>
      </c>
      <c r="C209" s="16">
        <f t="shared" ref="C209:AF209" si="107">RANK(C94,C$3:C$113,1)+(COUNT($B$3:$B$113)+1-RANK(C94,C$3:C$113,0)-RANK(C94,C$3:C$113,1))/2</f>
        <v>23</v>
      </c>
      <c r="D209" s="16">
        <f t="shared" si="107"/>
        <v>2</v>
      </c>
      <c r="E209" s="16">
        <f t="shared" si="107"/>
        <v>11</v>
      </c>
      <c r="F209" s="16">
        <f t="shared" si="107"/>
        <v>33</v>
      </c>
      <c r="G209" s="16">
        <f t="shared" si="107"/>
        <v>6</v>
      </c>
      <c r="H209" s="16">
        <f t="shared" si="107"/>
        <v>21</v>
      </c>
      <c r="I209" s="16">
        <f t="shared" si="107"/>
        <v>12</v>
      </c>
      <c r="J209" s="16">
        <f t="shared" si="107"/>
        <v>11</v>
      </c>
      <c r="K209" s="16">
        <f t="shared" si="107"/>
        <v>2</v>
      </c>
      <c r="L209" s="16">
        <f t="shared" si="107"/>
        <v>35</v>
      </c>
      <c r="M209" s="16">
        <f t="shared" si="107"/>
        <v>27</v>
      </c>
      <c r="N209" s="16">
        <f t="shared" si="107"/>
        <v>17</v>
      </c>
      <c r="O209" s="16">
        <f t="shared" si="107"/>
        <v>6</v>
      </c>
      <c r="P209" s="16">
        <f t="shared" si="107"/>
        <v>39</v>
      </c>
      <c r="Q209" s="16">
        <f t="shared" si="107"/>
        <v>4</v>
      </c>
      <c r="R209" s="16">
        <f t="shared" si="107"/>
        <v>11</v>
      </c>
      <c r="S209" s="16">
        <f t="shared" si="107"/>
        <v>3</v>
      </c>
      <c r="T209" s="16">
        <f t="shared" si="107"/>
        <v>50</v>
      </c>
      <c r="U209" s="16">
        <f t="shared" si="107"/>
        <v>10</v>
      </c>
      <c r="V209" s="16">
        <f t="shared" si="107"/>
        <v>6</v>
      </c>
      <c r="W209" s="16">
        <f t="shared" si="107"/>
        <v>11</v>
      </c>
      <c r="X209" s="16">
        <f t="shared" si="107"/>
        <v>19</v>
      </c>
      <c r="Y209" s="16">
        <f t="shared" si="107"/>
        <v>6</v>
      </c>
      <c r="Z209" s="16">
        <f t="shared" si="107"/>
        <v>15</v>
      </c>
      <c r="AA209" s="16">
        <f t="shared" si="107"/>
        <v>26</v>
      </c>
      <c r="AB209" s="16">
        <f t="shared" si="107"/>
        <v>9</v>
      </c>
      <c r="AC209" s="16">
        <f t="shared" si="107"/>
        <v>35</v>
      </c>
      <c r="AD209" s="16">
        <f t="shared" si="107"/>
        <v>19</v>
      </c>
      <c r="AE209" s="16">
        <f t="shared" si="107"/>
        <v>65</v>
      </c>
      <c r="AF209" s="16">
        <f t="shared" si="107"/>
        <v>29</v>
      </c>
      <c r="AG209" s="16">
        <f t="shared" si="83"/>
        <v>36</v>
      </c>
      <c r="AH209" s="16">
        <v>92</v>
      </c>
      <c r="AI209" s="16">
        <f t="shared" si="78"/>
        <v>-37.233333333333334</v>
      </c>
      <c r="AJ209" s="16">
        <f t="shared" si="10"/>
        <v>-1.9211990173781384</v>
      </c>
      <c r="AK209" s="16"/>
      <c r="AL209" s="16"/>
      <c r="AM209" s="16"/>
      <c r="AN209" s="16"/>
    </row>
    <row r="210" spans="1:40" ht="13.5" customHeight="1" x14ac:dyDescent="0.2">
      <c r="A210" s="16">
        <v>93</v>
      </c>
      <c r="B210" s="16">
        <f t="shared" si="81"/>
        <v>37</v>
      </c>
      <c r="C210" s="16">
        <f t="shared" ref="C210:AF210" si="108">RANK(C95,C$3:C$113,1)+(COUNT($B$3:$B$113)+1-RANK(C95,C$3:C$113,0)-RANK(C95,C$3:C$113,1))/2</f>
        <v>83</v>
      </c>
      <c r="D210" s="16">
        <f t="shared" si="108"/>
        <v>45</v>
      </c>
      <c r="E210" s="16">
        <f t="shared" si="108"/>
        <v>89</v>
      </c>
      <c r="F210" s="16">
        <f t="shared" si="108"/>
        <v>71</v>
      </c>
      <c r="G210" s="16">
        <f t="shared" si="108"/>
        <v>82</v>
      </c>
      <c r="H210" s="16">
        <f t="shared" si="108"/>
        <v>35</v>
      </c>
      <c r="I210" s="16">
        <f t="shared" si="108"/>
        <v>78</v>
      </c>
      <c r="J210" s="16">
        <f t="shared" si="108"/>
        <v>84</v>
      </c>
      <c r="K210" s="16">
        <f t="shared" si="108"/>
        <v>32</v>
      </c>
      <c r="L210" s="16">
        <f t="shared" si="108"/>
        <v>87</v>
      </c>
      <c r="M210" s="16">
        <f t="shared" si="108"/>
        <v>62</v>
      </c>
      <c r="N210" s="16">
        <f t="shared" si="108"/>
        <v>104</v>
      </c>
      <c r="O210" s="16">
        <f t="shared" si="108"/>
        <v>76</v>
      </c>
      <c r="P210" s="16">
        <f t="shared" si="108"/>
        <v>96</v>
      </c>
      <c r="Q210" s="16">
        <f t="shared" si="108"/>
        <v>87</v>
      </c>
      <c r="R210" s="16">
        <f t="shared" si="108"/>
        <v>91</v>
      </c>
      <c r="S210" s="16">
        <f t="shared" si="108"/>
        <v>74</v>
      </c>
      <c r="T210" s="16">
        <f t="shared" si="108"/>
        <v>88</v>
      </c>
      <c r="U210" s="16">
        <f t="shared" si="108"/>
        <v>80</v>
      </c>
      <c r="V210" s="16">
        <f t="shared" si="108"/>
        <v>101</v>
      </c>
      <c r="W210" s="16">
        <f t="shared" si="108"/>
        <v>78</v>
      </c>
      <c r="X210" s="16">
        <f t="shared" si="108"/>
        <v>97</v>
      </c>
      <c r="Y210" s="16">
        <f t="shared" si="108"/>
        <v>96</v>
      </c>
      <c r="Z210" s="16">
        <f t="shared" si="108"/>
        <v>78</v>
      </c>
      <c r="AA210" s="16">
        <f t="shared" si="108"/>
        <v>95</v>
      </c>
      <c r="AB210" s="16">
        <f t="shared" si="108"/>
        <v>101</v>
      </c>
      <c r="AC210" s="16">
        <f t="shared" si="108"/>
        <v>88</v>
      </c>
      <c r="AD210" s="16">
        <f t="shared" si="108"/>
        <v>91</v>
      </c>
      <c r="AE210" s="16">
        <f t="shared" si="108"/>
        <v>88</v>
      </c>
      <c r="AF210" s="16">
        <f t="shared" si="108"/>
        <v>87</v>
      </c>
      <c r="AG210" s="16">
        <f t="shared" si="83"/>
        <v>37</v>
      </c>
      <c r="AH210" s="16">
        <v>93</v>
      </c>
      <c r="AI210" s="16">
        <f t="shared" si="78"/>
        <v>25.466666666666669</v>
      </c>
      <c r="AJ210" s="16">
        <f t="shared" si="10"/>
        <v>1.314051968913964</v>
      </c>
      <c r="AK210" s="16"/>
      <c r="AL210" s="16"/>
      <c r="AM210" s="16"/>
      <c r="AN210" s="16"/>
    </row>
    <row r="211" spans="1:40" ht="13.5" customHeight="1" x14ac:dyDescent="0.2">
      <c r="A211" s="16">
        <v>94</v>
      </c>
      <c r="B211" s="16">
        <f t="shared" si="81"/>
        <v>38</v>
      </c>
      <c r="C211" s="16">
        <f t="shared" ref="C211:AF211" si="109">RANK(C96,C$3:C$113,1)+(COUNT($B$3:$B$113)+1-RANK(C96,C$3:C$113,0)-RANK(C96,C$3:C$113,1))/2</f>
        <v>53</v>
      </c>
      <c r="D211" s="16">
        <f t="shared" si="109"/>
        <v>6</v>
      </c>
      <c r="E211" s="16">
        <f t="shared" si="109"/>
        <v>56</v>
      </c>
      <c r="F211" s="16">
        <f t="shared" si="109"/>
        <v>30</v>
      </c>
      <c r="G211" s="16">
        <f t="shared" si="109"/>
        <v>59</v>
      </c>
      <c r="H211" s="16">
        <f t="shared" si="109"/>
        <v>88</v>
      </c>
      <c r="I211" s="16">
        <f t="shared" si="109"/>
        <v>35</v>
      </c>
      <c r="J211" s="16">
        <f t="shared" si="109"/>
        <v>23</v>
      </c>
      <c r="K211" s="16">
        <f t="shared" si="109"/>
        <v>25</v>
      </c>
      <c r="L211" s="16">
        <f t="shared" si="109"/>
        <v>19</v>
      </c>
      <c r="M211" s="16">
        <f t="shared" si="109"/>
        <v>83</v>
      </c>
      <c r="N211" s="16">
        <f t="shared" si="109"/>
        <v>96</v>
      </c>
      <c r="O211" s="16">
        <f t="shared" si="109"/>
        <v>46</v>
      </c>
      <c r="P211" s="16">
        <f t="shared" si="109"/>
        <v>38</v>
      </c>
      <c r="Q211" s="16">
        <f t="shared" si="109"/>
        <v>91</v>
      </c>
      <c r="R211" s="16">
        <f t="shared" si="109"/>
        <v>29</v>
      </c>
      <c r="S211" s="16">
        <f t="shared" si="109"/>
        <v>28</v>
      </c>
      <c r="T211" s="16">
        <f t="shared" si="109"/>
        <v>77</v>
      </c>
      <c r="U211" s="16">
        <f t="shared" si="109"/>
        <v>70</v>
      </c>
      <c r="V211" s="16">
        <f t="shared" si="109"/>
        <v>93</v>
      </c>
      <c r="W211" s="16">
        <f t="shared" si="109"/>
        <v>94</v>
      </c>
      <c r="X211" s="16">
        <f t="shared" si="109"/>
        <v>63</v>
      </c>
      <c r="Y211" s="16">
        <f t="shared" si="109"/>
        <v>76</v>
      </c>
      <c r="Z211" s="16">
        <f t="shared" si="109"/>
        <v>9</v>
      </c>
      <c r="AA211" s="16">
        <f t="shared" si="109"/>
        <v>38</v>
      </c>
      <c r="AB211" s="16">
        <f t="shared" si="109"/>
        <v>74</v>
      </c>
      <c r="AC211" s="16">
        <f t="shared" si="109"/>
        <v>72</v>
      </c>
      <c r="AD211" s="16">
        <f t="shared" si="109"/>
        <v>42</v>
      </c>
      <c r="AE211" s="16">
        <f t="shared" si="109"/>
        <v>59</v>
      </c>
      <c r="AF211" s="16">
        <f t="shared" si="109"/>
        <v>77</v>
      </c>
      <c r="AG211" s="16">
        <f t="shared" si="83"/>
        <v>38</v>
      </c>
      <c r="AH211" s="16">
        <v>94</v>
      </c>
      <c r="AI211" s="16">
        <f t="shared" si="78"/>
        <v>-1.0333333333333314</v>
      </c>
      <c r="AJ211" s="16">
        <f t="shared" si="10"/>
        <v>-5.3318862613001054E-2</v>
      </c>
      <c r="AK211" s="16"/>
      <c r="AL211" s="16"/>
      <c r="AM211" s="16"/>
      <c r="AN211" s="16"/>
    </row>
    <row r="212" spans="1:40" ht="13.5" customHeight="1" x14ac:dyDescent="0.2">
      <c r="A212" s="16">
        <v>95</v>
      </c>
      <c r="B212" s="16">
        <f t="shared" si="81"/>
        <v>39</v>
      </c>
      <c r="C212" s="16">
        <f t="shared" ref="C212:AF212" si="110">RANK(C97,C$3:C$113,1)+(COUNT($B$3:$B$113)+1-RANK(C97,C$3:C$113,0)-RANK(C97,C$3:C$113,1))/2</f>
        <v>91</v>
      </c>
      <c r="D212" s="16">
        <f t="shared" si="110"/>
        <v>98</v>
      </c>
      <c r="E212" s="16">
        <f t="shared" si="110"/>
        <v>99</v>
      </c>
      <c r="F212" s="16">
        <f t="shared" si="110"/>
        <v>81</v>
      </c>
      <c r="G212" s="16">
        <f t="shared" si="110"/>
        <v>110</v>
      </c>
      <c r="H212" s="16">
        <f t="shared" si="110"/>
        <v>90</v>
      </c>
      <c r="I212" s="16">
        <f t="shared" si="110"/>
        <v>57</v>
      </c>
      <c r="J212" s="16">
        <f t="shared" si="110"/>
        <v>98</v>
      </c>
      <c r="K212" s="16">
        <f t="shared" si="110"/>
        <v>57</v>
      </c>
      <c r="L212" s="16">
        <f t="shared" si="110"/>
        <v>74</v>
      </c>
      <c r="M212" s="16">
        <f t="shared" si="110"/>
        <v>97</v>
      </c>
      <c r="N212" s="16">
        <f t="shared" si="110"/>
        <v>84</v>
      </c>
      <c r="O212" s="16">
        <f t="shared" si="110"/>
        <v>105</v>
      </c>
      <c r="P212" s="16">
        <f t="shared" si="110"/>
        <v>63</v>
      </c>
      <c r="Q212" s="16">
        <f t="shared" si="110"/>
        <v>88</v>
      </c>
      <c r="R212" s="16">
        <f t="shared" si="110"/>
        <v>85</v>
      </c>
      <c r="S212" s="16">
        <f t="shared" si="110"/>
        <v>71</v>
      </c>
      <c r="T212" s="16">
        <f t="shared" si="110"/>
        <v>83</v>
      </c>
      <c r="U212" s="16">
        <f t="shared" si="110"/>
        <v>46</v>
      </c>
      <c r="V212" s="16">
        <f t="shared" si="110"/>
        <v>109</v>
      </c>
      <c r="W212" s="16">
        <f t="shared" si="110"/>
        <v>106</v>
      </c>
      <c r="X212" s="16">
        <f t="shared" si="110"/>
        <v>70</v>
      </c>
      <c r="Y212" s="16">
        <f t="shared" si="110"/>
        <v>106</v>
      </c>
      <c r="Z212" s="16">
        <f t="shared" si="110"/>
        <v>50</v>
      </c>
      <c r="AA212" s="16">
        <f t="shared" si="110"/>
        <v>33</v>
      </c>
      <c r="AB212" s="16">
        <f t="shared" si="110"/>
        <v>109</v>
      </c>
      <c r="AC212" s="16">
        <f t="shared" si="110"/>
        <v>102</v>
      </c>
      <c r="AD212" s="16">
        <f t="shared" si="110"/>
        <v>46</v>
      </c>
      <c r="AE212" s="16">
        <f t="shared" si="110"/>
        <v>101</v>
      </c>
      <c r="AF212" s="16">
        <f t="shared" si="110"/>
        <v>56</v>
      </c>
      <c r="AG212" s="16">
        <f t="shared" si="83"/>
        <v>39</v>
      </c>
      <c r="AH212" s="16">
        <v>95</v>
      </c>
      <c r="AI212" s="16">
        <f t="shared" si="78"/>
        <v>26.166666666666671</v>
      </c>
      <c r="AJ212" s="16">
        <f t="shared" si="10"/>
        <v>1.3501711984259972</v>
      </c>
      <c r="AK212" s="16"/>
      <c r="AL212" s="16"/>
      <c r="AM212" s="16"/>
      <c r="AN212" s="16"/>
    </row>
    <row r="213" spans="1:40" ht="13.5" customHeight="1" x14ac:dyDescent="0.2">
      <c r="A213" s="16">
        <v>96</v>
      </c>
      <c r="B213" s="16">
        <f t="shared" si="81"/>
        <v>40</v>
      </c>
      <c r="C213" s="16">
        <f t="shared" ref="C213:AF213" si="111">RANK(C98,C$3:C$113,1)+(COUNT($B$3:$B$113)+1-RANK(C98,C$3:C$113,0)-RANK(C98,C$3:C$113,1))/2</f>
        <v>109</v>
      </c>
      <c r="D213" s="16">
        <f t="shared" si="111"/>
        <v>107</v>
      </c>
      <c r="E213" s="16">
        <f t="shared" si="111"/>
        <v>70</v>
      </c>
      <c r="F213" s="16">
        <f t="shared" si="111"/>
        <v>43</v>
      </c>
      <c r="G213" s="16">
        <f t="shared" si="111"/>
        <v>104</v>
      </c>
      <c r="H213" s="16">
        <f t="shared" si="111"/>
        <v>37</v>
      </c>
      <c r="I213" s="16">
        <f t="shared" si="111"/>
        <v>37</v>
      </c>
      <c r="J213" s="16">
        <f t="shared" si="111"/>
        <v>70</v>
      </c>
      <c r="K213" s="16">
        <f t="shared" si="111"/>
        <v>18</v>
      </c>
      <c r="L213" s="16">
        <f t="shared" si="111"/>
        <v>51</v>
      </c>
      <c r="M213" s="16">
        <f t="shared" si="111"/>
        <v>48</v>
      </c>
      <c r="N213" s="16">
        <f t="shared" si="111"/>
        <v>77</v>
      </c>
      <c r="O213" s="16">
        <f t="shared" si="111"/>
        <v>99</v>
      </c>
      <c r="P213" s="16">
        <f t="shared" si="111"/>
        <v>66</v>
      </c>
      <c r="Q213" s="16">
        <f t="shared" si="111"/>
        <v>86</v>
      </c>
      <c r="R213" s="16">
        <f t="shared" si="111"/>
        <v>51</v>
      </c>
      <c r="S213" s="16">
        <f t="shared" si="111"/>
        <v>58</v>
      </c>
      <c r="T213" s="16">
        <f t="shared" si="111"/>
        <v>74</v>
      </c>
      <c r="U213" s="16">
        <f t="shared" si="111"/>
        <v>33</v>
      </c>
      <c r="V213" s="16">
        <f t="shared" si="111"/>
        <v>111</v>
      </c>
      <c r="W213" s="16">
        <f t="shared" si="111"/>
        <v>91</v>
      </c>
      <c r="X213" s="16">
        <f t="shared" si="111"/>
        <v>64</v>
      </c>
      <c r="Y213" s="16">
        <f t="shared" si="111"/>
        <v>85</v>
      </c>
      <c r="Z213" s="16">
        <f t="shared" si="111"/>
        <v>47</v>
      </c>
      <c r="AA213" s="16">
        <f t="shared" si="111"/>
        <v>29</v>
      </c>
      <c r="AB213" s="16">
        <f t="shared" si="111"/>
        <v>83</v>
      </c>
      <c r="AC213" s="16">
        <f t="shared" si="111"/>
        <v>87</v>
      </c>
      <c r="AD213" s="16">
        <f t="shared" si="111"/>
        <v>94</v>
      </c>
      <c r="AE213" s="16">
        <f t="shared" si="111"/>
        <v>106</v>
      </c>
      <c r="AF213" s="16">
        <f t="shared" si="111"/>
        <v>49</v>
      </c>
      <c r="AG213" s="16">
        <f t="shared" si="83"/>
        <v>40</v>
      </c>
      <c r="AH213" s="16">
        <v>96</v>
      </c>
      <c r="AI213" s="16">
        <f t="shared" si="78"/>
        <v>13.466666666666669</v>
      </c>
      <c r="AJ213" s="16">
        <f t="shared" si="10"/>
        <v>0.6948651772791119</v>
      </c>
      <c r="AK213" s="16"/>
      <c r="AL213" s="16"/>
      <c r="AM213" s="16"/>
      <c r="AN213" s="16"/>
    </row>
    <row r="214" spans="1:40" ht="13.5" customHeight="1" x14ac:dyDescent="0.2">
      <c r="A214" s="16">
        <v>97</v>
      </c>
      <c r="B214" s="16">
        <f t="shared" si="81"/>
        <v>41</v>
      </c>
      <c r="C214" s="16">
        <f t="shared" ref="C214:AF214" si="112">RANK(C99,C$3:C$113,1)+(COUNT($B$3:$B$113)+1-RANK(C99,C$3:C$113,0)-RANK(C99,C$3:C$113,1))/2</f>
        <v>107</v>
      </c>
      <c r="D214" s="16">
        <f t="shared" si="112"/>
        <v>23</v>
      </c>
      <c r="E214" s="16">
        <f t="shared" si="112"/>
        <v>58</v>
      </c>
      <c r="F214" s="16">
        <f t="shared" si="112"/>
        <v>40</v>
      </c>
      <c r="G214" s="16">
        <f t="shared" si="112"/>
        <v>67</v>
      </c>
      <c r="H214" s="16">
        <f t="shared" si="112"/>
        <v>71</v>
      </c>
      <c r="I214" s="16">
        <f t="shared" si="112"/>
        <v>51</v>
      </c>
      <c r="J214" s="16">
        <f t="shared" si="112"/>
        <v>55</v>
      </c>
      <c r="K214" s="16">
        <f t="shared" si="112"/>
        <v>76</v>
      </c>
      <c r="L214" s="16">
        <f t="shared" si="112"/>
        <v>65</v>
      </c>
      <c r="M214" s="16">
        <f t="shared" si="112"/>
        <v>53</v>
      </c>
      <c r="N214" s="16">
        <f t="shared" si="112"/>
        <v>83</v>
      </c>
      <c r="O214" s="16">
        <f t="shared" si="112"/>
        <v>23</v>
      </c>
      <c r="P214" s="16">
        <f t="shared" si="112"/>
        <v>42</v>
      </c>
      <c r="Q214" s="16">
        <f t="shared" si="112"/>
        <v>73</v>
      </c>
      <c r="R214" s="16">
        <f t="shared" si="112"/>
        <v>22</v>
      </c>
      <c r="S214" s="16">
        <f t="shared" si="112"/>
        <v>20</v>
      </c>
      <c r="T214" s="16">
        <f t="shared" si="112"/>
        <v>65</v>
      </c>
      <c r="U214" s="16">
        <f t="shared" si="112"/>
        <v>30</v>
      </c>
      <c r="V214" s="16">
        <f t="shared" si="112"/>
        <v>104</v>
      </c>
      <c r="W214" s="16">
        <f t="shared" si="112"/>
        <v>45</v>
      </c>
      <c r="X214" s="16">
        <f t="shared" si="112"/>
        <v>60</v>
      </c>
      <c r="Y214" s="16">
        <f t="shared" si="112"/>
        <v>89</v>
      </c>
      <c r="Z214" s="16">
        <f t="shared" si="112"/>
        <v>21</v>
      </c>
      <c r="AA214" s="16">
        <f t="shared" si="112"/>
        <v>41</v>
      </c>
      <c r="AB214" s="16">
        <f t="shared" si="112"/>
        <v>67</v>
      </c>
      <c r="AC214" s="16">
        <f t="shared" si="112"/>
        <v>108</v>
      </c>
      <c r="AD214" s="16">
        <f t="shared" si="112"/>
        <v>34</v>
      </c>
      <c r="AE214" s="16">
        <f t="shared" si="112"/>
        <v>92</v>
      </c>
      <c r="AF214" s="16">
        <f t="shared" si="112"/>
        <v>68</v>
      </c>
      <c r="AG214" s="16">
        <f t="shared" si="83"/>
        <v>41</v>
      </c>
      <c r="AH214" s="16">
        <v>97</v>
      </c>
      <c r="AI214" s="16">
        <f t="shared" ref="AI214:AI221" si="113">AVERAGE(C214:AF214)-$AJ$110</f>
        <v>2.43333333333333</v>
      </c>
      <c r="AJ214" s="16">
        <f t="shared" si="10"/>
        <v>0.12555732163706707</v>
      </c>
      <c r="AK214" s="16"/>
      <c r="AL214" s="16"/>
      <c r="AM214" s="16"/>
      <c r="AN214" s="16"/>
    </row>
    <row r="215" spans="1:40" ht="13.5" customHeight="1" x14ac:dyDescent="0.2">
      <c r="A215" s="16">
        <v>98</v>
      </c>
      <c r="B215" s="16">
        <f t="shared" si="81"/>
        <v>42</v>
      </c>
      <c r="C215" s="16">
        <f t="shared" ref="C215:AF215" si="114">RANK(C100,C$3:C$113,1)+(COUNT($B$3:$B$113)+1-RANK(C100,C$3:C$113,0)-RANK(C100,C$3:C$113,1))/2</f>
        <v>72</v>
      </c>
      <c r="D215" s="16">
        <f t="shared" si="114"/>
        <v>42</v>
      </c>
      <c r="E215" s="16">
        <f t="shared" si="114"/>
        <v>67</v>
      </c>
      <c r="F215" s="16">
        <f t="shared" si="114"/>
        <v>36</v>
      </c>
      <c r="G215" s="16">
        <f t="shared" si="114"/>
        <v>44</v>
      </c>
      <c r="H215" s="16">
        <f t="shared" si="114"/>
        <v>63</v>
      </c>
      <c r="I215" s="16">
        <f t="shared" si="114"/>
        <v>81</v>
      </c>
      <c r="J215" s="16">
        <f t="shared" si="114"/>
        <v>35</v>
      </c>
      <c r="K215" s="16">
        <f t="shared" si="114"/>
        <v>65</v>
      </c>
      <c r="L215" s="16">
        <f t="shared" si="114"/>
        <v>55</v>
      </c>
      <c r="M215" s="16">
        <f t="shared" si="114"/>
        <v>75</v>
      </c>
      <c r="N215" s="16">
        <f t="shared" si="114"/>
        <v>59</v>
      </c>
      <c r="O215" s="16">
        <f t="shared" si="114"/>
        <v>70</v>
      </c>
      <c r="P215" s="16">
        <f t="shared" si="114"/>
        <v>35</v>
      </c>
      <c r="Q215" s="16">
        <f t="shared" si="114"/>
        <v>107</v>
      </c>
      <c r="R215" s="16">
        <f t="shared" si="114"/>
        <v>24</v>
      </c>
      <c r="S215" s="16">
        <f t="shared" si="114"/>
        <v>32</v>
      </c>
      <c r="T215" s="16">
        <f t="shared" si="114"/>
        <v>62</v>
      </c>
      <c r="U215" s="16">
        <f t="shared" si="114"/>
        <v>51</v>
      </c>
      <c r="V215" s="16">
        <f t="shared" si="114"/>
        <v>89</v>
      </c>
      <c r="W215" s="16">
        <f t="shared" si="114"/>
        <v>39</v>
      </c>
      <c r="X215" s="16">
        <f t="shared" si="114"/>
        <v>61</v>
      </c>
      <c r="Y215" s="16">
        <f t="shared" si="114"/>
        <v>83</v>
      </c>
      <c r="Z215" s="16">
        <f t="shared" si="114"/>
        <v>22</v>
      </c>
      <c r="AA215" s="16">
        <f t="shared" si="114"/>
        <v>14</v>
      </c>
      <c r="AB215" s="16">
        <f t="shared" si="114"/>
        <v>51</v>
      </c>
      <c r="AC215" s="16">
        <f t="shared" si="114"/>
        <v>63</v>
      </c>
      <c r="AD215" s="16">
        <f t="shared" si="114"/>
        <v>53</v>
      </c>
      <c r="AE215" s="16">
        <f t="shared" si="114"/>
        <v>98</v>
      </c>
      <c r="AF215" s="16">
        <f t="shared" si="114"/>
        <v>76</v>
      </c>
      <c r="AG215" s="16">
        <f t="shared" si="83"/>
        <v>42</v>
      </c>
      <c r="AH215" s="16">
        <v>98</v>
      </c>
      <c r="AI215" s="16">
        <f t="shared" si="113"/>
        <v>1.4666666666666686</v>
      </c>
      <c r="AJ215" s="16">
        <f t="shared" si="10"/>
        <v>7.5678385644259799E-2</v>
      </c>
      <c r="AK215" s="16"/>
      <c r="AL215" s="16"/>
      <c r="AM215" s="16"/>
      <c r="AN215" s="16"/>
    </row>
    <row r="216" spans="1:40" ht="13.5" customHeight="1" x14ac:dyDescent="0.2">
      <c r="A216" s="16">
        <v>99</v>
      </c>
      <c r="B216" s="16">
        <f t="shared" si="81"/>
        <v>43</v>
      </c>
      <c r="C216" s="16">
        <f t="shared" ref="C216:AF216" si="115">RANK(C101,C$3:C$113,1)+(COUNT($B$3:$B$113)+1-RANK(C101,C$3:C$113,0)-RANK(C101,C$3:C$113,1))/2</f>
        <v>81</v>
      </c>
      <c r="D216" s="16">
        <f t="shared" si="115"/>
        <v>14</v>
      </c>
      <c r="E216" s="16">
        <f t="shared" si="115"/>
        <v>10</v>
      </c>
      <c r="F216" s="16">
        <f t="shared" si="115"/>
        <v>25</v>
      </c>
      <c r="G216" s="16">
        <f t="shared" si="115"/>
        <v>34</v>
      </c>
      <c r="H216" s="16">
        <f t="shared" si="115"/>
        <v>67</v>
      </c>
      <c r="I216" s="16">
        <f t="shared" si="115"/>
        <v>47</v>
      </c>
      <c r="J216" s="16">
        <f t="shared" si="115"/>
        <v>100</v>
      </c>
      <c r="K216" s="16">
        <f t="shared" si="115"/>
        <v>44</v>
      </c>
      <c r="L216" s="16">
        <f t="shared" si="115"/>
        <v>81</v>
      </c>
      <c r="M216" s="16">
        <f t="shared" si="115"/>
        <v>32</v>
      </c>
      <c r="N216" s="16">
        <f t="shared" si="115"/>
        <v>56</v>
      </c>
      <c r="O216" s="16">
        <f t="shared" si="115"/>
        <v>82</v>
      </c>
      <c r="P216" s="16">
        <f t="shared" si="115"/>
        <v>56</v>
      </c>
      <c r="Q216" s="16">
        <f t="shared" si="115"/>
        <v>79</v>
      </c>
      <c r="R216" s="16">
        <f t="shared" si="115"/>
        <v>25</v>
      </c>
      <c r="S216" s="16">
        <f t="shared" si="115"/>
        <v>15</v>
      </c>
      <c r="T216" s="16">
        <f t="shared" si="115"/>
        <v>90</v>
      </c>
      <c r="U216" s="16">
        <f t="shared" si="115"/>
        <v>25</v>
      </c>
      <c r="V216" s="16">
        <f t="shared" si="115"/>
        <v>85</v>
      </c>
      <c r="W216" s="16">
        <f t="shared" si="115"/>
        <v>103</v>
      </c>
      <c r="X216" s="16">
        <f t="shared" si="115"/>
        <v>73</v>
      </c>
      <c r="Y216" s="16">
        <f t="shared" si="115"/>
        <v>57</v>
      </c>
      <c r="Z216" s="16">
        <f t="shared" si="115"/>
        <v>4</v>
      </c>
      <c r="AA216" s="16">
        <f t="shared" si="115"/>
        <v>48</v>
      </c>
      <c r="AB216" s="16">
        <f t="shared" si="115"/>
        <v>26</v>
      </c>
      <c r="AC216" s="16">
        <f t="shared" si="115"/>
        <v>103</v>
      </c>
      <c r="AD216" s="16">
        <f t="shared" si="115"/>
        <v>79</v>
      </c>
      <c r="AE216" s="16">
        <f t="shared" si="115"/>
        <v>49</v>
      </c>
      <c r="AF216" s="16">
        <f t="shared" si="115"/>
        <v>63</v>
      </c>
      <c r="AG216" s="16">
        <f t="shared" si="83"/>
        <v>43</v>
      </c>
      <c r="AH216" s="16">
        <v>99</v>
      </c>
      <c r="AI216" s="16">
        <f t="shared" si="113"/>
        <v>-0.89999999999999858</v>
      </c>
      <c r="AJ216" s="16">
        <f t="shared" si="10"/>
        <v>-4.6439009372613832E-2</v>
      </c>
      <c r="AK216" s="32"/>
      <c r="AL216" s="16"/>
      <c r="AM216" s="16"/>
      <c r="AN216" s="16"/>
    </row>
    <row r="217" spans="1:40" ht="13.5" customHeight="1" x14ac:dyDescent="0.2">
      <c r="A217" s="16">
        <v>100</v>
      </c>
      <c r="B217" s="16">
        <f t="shared" si="81"/>
        <v>44</v>
      </c>
      <c r="C217" s="16">
        <f t="shared" ref="C217:AF217" si="116">RANK(C102,C$3:C$113,1)+(COUNT($B$3:$B$113)+1-RANK(C102,C$3:C$113,0)-RANK(C102,C$3:C$113,1))/2</f>
        <v>40</v>
      </c>
      <c r="D217" s="16">
        <f t="shared" si="116"/>
        <v>56</v>
      </c>
      <c r="E217" s="16">
        <f t="shared" si="116"/>
        <v>2</v>
      </c>
      <c r="F217" s="16">
        <f t="shared" si="116"/>
        <v>19</v>
      </c>
      <c r="G217" s="16">
        <f t="shared" si="116"/>
        <v>65</v>
      </c>
      <c r="H217" s="16">
        <f t="shared" si="116"/>
        <v>44</v>
      </c>
      <c r="I217" s="16">
        <f t="shared" si="116"/>
        <v>40</v>
      </c>
      <c r="J217" s="16">
        <f t="shared" si="116"/>
        <v>29</v>
      </c>
      <c r="K217" s="16">
        <f t="shared" si="116"/>
        <v>23</v>
      </c>
      <c r="L217" s="16">
        <f t="shared" si="116"/>
        <v>111</v>
      </c>
      <c r="M217" s="16">
        <f t="shared" si="116"/>
        <v>93</v>
      </c>
      <c r="N217" s="16">
        <f t="shared" si="116"/>
        <v>48</v>
      </c>
      <c r="O217" s="16">
        <f t="shared" si="116"/>
        <v>59</v>
      </c>
      <c r="P217" s="16">
        <f t="shared" si="116"/>
        <v>16</v>
      </c>
      <c r="Q217" s="16">
        <f t="shared" si="116"/>
        <v>78</v>
      </c>
      <c r="R217" s="16">
        <f t="shared" si="116"/>
        <v>9</v>
      </c>
      <c r="S217" s="16">
        <f t="shared" si="116"/>
        <v>8</v>
      </c>
      <c r="T217" s="16">
        <f t="shared" si="116"/>
        <v>59</v>
      </c>
      <c r="U217" s="16">
        <f t="shared" si="116"/>
        <v>3</v>
      </c>
      <c r="V217" s="16">
        <f t="shared" si="116"/>
        <v>87</v>
      </c>
      <c r="W217" s="16">
        <f t="shared" si="116"/>
        <v>26</v>
      </c>
      <c r="X217" s="16">
        <f t="shared" si="116"/>
        <v>66</v>
      </c>
      <c r="Y217" s="16">
        <f t="shared" si="116"/>
        <v>52</v>
      </c>
      <c r="Z217" s="16">
        <f t="shared" si="116"/>
        <v>71</v>
      </c>
      <c r="AA217" s="16">
        <f t="shared" si="116"/>
        <v>22</v>
      </c>
      <c r="AB217" s="16">
        <f t="shared" si="116"/>
        <v>10</v>
      </c>
      <c r="AC217" s="16">
        <f t="shared" si="116"/>
        <v>77</v>
      </c>
      <c r="AD217" s="16">
        <f t="shared" si="116"/>
        <v>39</v>
      </c>
      <c r="AE217" s="16">
        <f t="shared" si="116"/>
        <v>93</v>
      </c>
      <c r="AF217" s="16">
        <f t="shared" si="116"/>
        <v>20</v>
      </c>
      <c r="AG217" s="16">
        <f t="shared" si="83"/>
        <v>44</v>
      </c>
      <c r="AH217" s="16">
        <v>100</v>
      </c>
      <c r="AI217" s="16">
        <f t="shared" si="113"/>
        <v>-10.5</v>
      </c>
      <c r="AJ217" s="32">
        <f t="shared" si="10"/>
        <v>-0.54178844268049564</v>
      </c>
      <c r="AK217" s="16"/>
      <c r="AL217" s="16"/>
      <c r="AM217" s="16"/>
      <c r="AN217" s="16"/>
    </row>
    <row r="218" spans="1:40" ht="13.5" customHeight="1" x14ac:dyDescent="0.2">
      <c r="A218" s="16">
        <v>101</v>
      </c>
      <c r="B218" s="16">
        <f t="shared" si="81"/>
        <v>45</v>
      </c>
      <c r="C218" s="16">
        <f t="shared" ref="C218:AF218" si="117">RANK(C103,C$3:C$113,1)+(COUNT($B$3:$B$113)+1-RANK(C103,C$3:C$113,0)-RANK(C103,C$3:C$113,1))/2</f>
        <v>78</v>
      </c>
      <c r="D218" s="16">
        <f t="shared" si="117"/>
        <v>44</v>
      </c>
      <c r="E218" s="16">
        <f t="shared" si="117"/>
        <v>65</v>
      </c>
      <c r="F218" s="16">
        <f t="shared" si="117"/>
        <v>22</v>
      </c>
      <c r="G218" s="16">
        <f t="shared" si="117"/>
        <v>36</v>
      </c>
      <c r="H218" s="16">
        <f t="shared" si="117"/>
        <v>91</v>
      </c>
      <c r="I218" s="16">
        <f t="shared" si="117"/>
        <v>61</v>
      </c>
      <c r="J218" s="16">
        <f t="shared" si="117"/>
        <v>39</v>
      </c>
      <c r="K218" s="16">
        <f t="shared" si="117"/>
        <v>85</v>
      </c>
      <c r="L218" s="16">
        <f t="shared" si="117"/>
        <v>105</v>
      </c>
      <c r="M218" s="16">
        <f t="shared" si="117"/>
        <v>91</v>
      </c>
      <c r="N218" s="16">
        <f t="shared" si="117"/>
        <v>100</v>
      </c>
      <c r="O218" s="16">
        <f t="shared" si="117"/>
        <v>85</v>
      </c>
      <c r="P218" s="16">
        <f t="shared" si="117"/>
        <v>85</v>
      </c>
      <c r="Q218" s="16">
        <f t="shared" si="117"/>
        <v>97</v>
      </c>
      <c r="R218" s="16">
        <f t="shared" si="117"/>
        <v>57</v>
      </c>
      <c r="S218" s="16">
        <f t="shared" si="117"/>
        <v>25</v>
      </c>
      <c r="T218" s="16">
        <f t="shared" si="117"/>
        <v>56</v>
      </c>
      <c r="U218" s="16">
        <f t="shared" si="117"/>
        <v>24</v>
      </c>
      <c r="V218" s="16">
        <f t="shared" si="117"/>
        <v>107</v>
      </c>
      <c r="W218" s="16">
        <f t="shared" si="117"/>
        <v>60</v>
      </c>
      <c r="X218" s="16">
        <f t="shared" si="117"/>
        <v>91</v>
      </c>
      <c r="Y218" s="16">
        <f t="shared" si="117"/>
        <v>55</v>
      </c>
      <c r="Z218" s="16">
        <f t="shared" si="117"/>
        <v>83</v>
      </c>
      <c r="AA218" s="16">
        <f t="shared" si="117"/>
        <v>59</v>
      </c>
      <c r="AB218" s="16">
        <f t="shared" si="117"/>
        <v>65</v>
      </c>
      <c r="AC218" s="16">
        <f t="shared" si="117"/>
        <v>81</v>
      </c>
      <c r="AD218" s="16">
        <f t="shared" si="117"/>
        <v>102</v>
      </c>
      <c r="AE218" s="16">
        <f t="shared" si="117"/>
        <v>57</v>
      </c>
      <c r="AF218" s="16">
        <f t="shared" si="117"/>
        <v>61</v>
      </c>
      <c r="AG218" s="16">
        <f t="shared" si="83"/>
        <v>45</v>
      </c>
      <c r="AH218" s="16">
        <v>101</v>
      </c>
      <c r="AI218" s="16">
        <f t="shared" si="113"/>
        <v>12.900000000000006</v>
      </c>
      <c r="AJ218" s="16">
        <f t="shared" si="10"/>
        <v>0.66562580100746627</v>
      </c>
      <c r="AK218" s="16"/>
      <c r="AL218" s="16"/>
      <c r="AM218" s="16"/>
      <c r="AN218" s="16"/>
    </row>
    <row r="219" spans="1:40" ht="13.5" customHeight="1" x14ac:dyDescent="0.2">
      <c r="A219" s="16">
        <v>102</v>
      </c>
      <c r="B219" s="16">
        <f t="shared" si="81"/>
        <v>46</v>
      </c>
      <c r="C219" s="16">
        <f t="shared" ref="C219:AF219" si="118">RANK(C104,C$3:C$113,1)+(COUNT($B$3:$B$113)+1-RANK(C104,C$3:C$113,0)-RANK(C104,C$3:C$113,1))/2</f>
        <v>95</v>
      </c>
      <c r="D219" s="16">
        <f t="shared" si="118"/>
        <v>63</v>
      </c>
      <c r="E219" s="16">
        <f t="shared" si="118"/>
        <v>77</v>
      </c>
      <c r="F219" s="16">
        <f t="shared" si="118"/>
        <v>44</v>
      </c>
      <c r="G219" s="16">
        <f t="shared" si="118"/>
        <v>71</v>
      </c>
      <c r="H219" s="16">
        <f t="shared" si="118"/>
        <v>52</v>
      </c>
      <c r="I219" s="16">
        <f t="shared" si="118"/>
        <v>98</v>
      </c>
      <c r="J219" s="16">
        <f t="shared" si="118"/>
        <v>104</v>
      </c>
      <c r="K219" s="16">
        <f t="shared" si="118"/>
        <v>89</v>
      </c>
      <c r="L219" s="16">
        <f t="shared" si="118"/>
        <v>98</v>
      </c>
      <c r="M219" s="16">
        <f t="shared" si="118"/>
        <v>59</v>
      </c>
      <c r="N219" s="16">
        <f t="shared" si="118"/>
        <v>74</v>
      </c>
      <c r="O219" s="16">
        <f t="shared" si="118"/>
        <v>107</v>
      </c>
      <c r="P219" s="16">
        <f t="shared" si="118"/>
        <v>82</v>
      </c>
      <c r="Q219" s="16">
        <f t="shared" si="118"/>
        <v>81</v>
      </c>
      <c r="R219" s="16">
        <f t="shared" si="118"/>
        <v>70</v>
      </c>
      <c r="S219" s="16">
        <f t="shared" si="118"/>
        <v>77</v>
      </c>
      <c r="T219" s="16">
        <f t="shared" si="118"/>
        <v>76</v>
      </c>
      <c r="U219" s="16">
        <f t="shared" si="118"/>
        <v>15</v>
      </c>
      <c r="V219" s="16">
        <f t="shared" si="118"/>
        <v>100</v>
      </c>
      <c r="W219" s="16">
        <f t="shared" si="118"/>
        <v>87</v>
      </c>
      <c r="X219" s="16">
        <f t="shared" si="118"/>
        <v>99</v>
      </c>
      <c r="Y219" s="16">
        <f t="shared" si="118"/>
        <v>91</v>
      </c>
      <c r="Z219" s="16">
        <f t="shared" si="118"/>
        <v>94</v>
      </c>
      <c r="AA219" s="16">
        <f t="shared" si="118"/>
        <v>91</v>
      </c>
      <c r="AB219" s="16">
        <f t="shared" si="118"/>
        <v>92</v>
      </c>
      <c r="AC219" s="16">
        <f t="shared" si="118"/>
        <v>65</v>
      </c>
      <c r="AD219" s="16">
        <f t="shared" si="118"/>
        <v>71</v>
      </c>
      <c r="AE219" s="16">
        <f t="shared" si="118"/>
        <v>61</v>
      </c>
      <c r="AF219" s="16">
        <f t="shared" si="118"/>
        <v>97</v>
      </c>
      <c r="AG219" s="16">
        <f t="shared" si="83"/>
        <v>46</v>
      </c>
      <c r="AH219" s="16">
        <v>102</v>
      </c>
      <c r="AI219" s="16">
        <f t="shared" si="113"/>
        <v>23.333333333333329</v>
      </c>
      <c r="AJ219" s="16">
        <f t="shared" si="10"/>
        <v>1.2039743170677677</v>
      </c>
      <c r="AK219" s="16"/>
      <c r="AL219" s="16"/>
      <c r="AM219" s="16"/>
      <c r="AN219" s="16"/>
    </row>
    <row r="220" spans="1:40" ht="13.5" customHeight="1" x14ac:dyDescent="0.2">
      <c r="A220" s="16">
        <v>103</v>
      </c>
      <c r="B220" s="16">
        <f t="shared" si="81"/>
        <v>47</v>
      </c>
      <c r="C220" s="16">
        <f t="shared" ref="C220:AF220" si="119">RANK(C105,C$3:C$113,1)+(COUNT($B$3:$B$113)+1-RANK(C105,C$3:C$113,0)-RANK(C105,C$3:C$113,1))/2</f>
        <v>99</v>
      </c>
      <c r="D220" s="16">
        <f t="shared" si="119"/>
        <v>97</v>
      </c>
      <c r="E220" s="16">
        <f t="shared" si="119"/>
        <v>42</v>
      </c>
      <c r="F220" s="16">
        <f t="shared" si="119"/>
        <v>23</v>
      </c>
      <c r="G220" s="16">
        <f t="shared" si="119"/>
        <v>28</v>
      </c>
      <c r="H220" s="16">
        <f t="shared" si="119"/>
        <v>41</v>
      </c>
      <c r="I220" s="16">
        <f t="shared" si="119"/>
        <v>90</v>
      </c>
      <c r="J220" s="16">
        <f t="shared" si="119"/>
        <v>85</v>
      </c>
      <c r="K220" s="16">
        <f t="shared" si="119"/>
        <v>53</v>
      </c>
      <c r="L220" s="16">
        <f t="shared" si="119"/>
        <v>69</v>
      </c>
      <c r="M220" s="16">
        <f t="shared" si="119"/>
        <v>71</v>
      </c>
      <c r="N220" s="16">
        <f t="shared" si="119"/>
        <v>95</v>
      </c>
      <c r="O220" s="16">
        <f t="shared" si="119"/>
        <v>91</v>
      </c>
      <c r="P220" s="16">
        <f t="shared" si="119"/>
        <v>75</v>
      </c>
      <c r="Q220" s="16">
        <f t="shared" si="119"/>
        <v>46</v>
      </c>
      <c r="R220" s="16">
        <f t="shared" si="119"/>
        <v>62</v>
      </c>
      <c r="S220" s="16">
        <f t="shared" si="119"/>
        <v>78</v>
      </c>
      <c r="T220" s="16">
        <f t="shared" si="119"/>
        <v>69</v>
      </c>
      <c r="U220" s="16">
        <f t="shared" si="119"/>
        <v>19</v>
      </c>
      <c r="V220" s="16">
        <f t="shared" si="119"/>
        <v>103</v>
      </c>
      <c r="W220" s="16">
        <f t="shared" si="119"/>
        <v>107</v>
      </c>
      <c r="X220" s="16">
        <f t="shared" si="119"/>
        <v>57</v>
      </c>
      <c r="Y220" s="16">
        <f t="shared" si="119"/>
        <v>103</v>
      </c>
      <c r="Z220" s="16">
        <f t="shared" si="119"/>
        <v>82</v>
      </c>
      <c r="AA220" s="16">
        <f t="shared" si="119"/>
        <v>40</v>
      </c>
      <c r="AB220" s="16">
        <f t="shared" si="119"/>
        <v>82</v>
      </c>
      <c r="AC220" s="16">
        <f t="shared" si="119"/>
        <v>86</v>
      </c>
      <c r="AD220" s="16">
        <f t="shared" si="119"/>
        <v>84</v>
      </c>
      <c r="AE220" s="16">
        <f t="shared" si="119"/>
        <v>35</v>
      </c>
      <c r="AF220" s="16">
        <f t="shared" si="119"/>
        <v>67</v>
      </c>
      <c r="AG220" s="16">
        <f t="shared" si="83"/>
        <v>47</v>
      </c>
      <c r="AH220" s="16">
        <v>103</v>
      </c>
      <c r="AI220" s="16">
        <f t="shared" si="113"/>
        <v>13.299999999999997</v>
      </c>
      <c r="AJ220" s="16">
        <f t="shared" si="10"/>
        <v>0.68626536072862765</v>
      </c>
      <c r="AK220" s="16"/>
      <c r="AL220" s="16"/>
      <c r="AM220" s="16"/>
      <c r="AN220" s="16"/>
    </row>
    <row r="221" spans="1:40" ht="13.5" customHeight="1" x14ac:dyDescent="0.2">
      <c r="A221" s="16">
        <v>104</v>
      </c>
      <c r="B221" s="16">
        <f t="shared" si="81"/>
        <v>48</v>
      </c>
      <c r="C221" s="16">
        <f t="shared" ref="C221:AF221" si="120">RANK(C106,C$3:C$113,1)+(COUNT($B$3:$B$113)+1-RANK(C106,C$3:C$113,0)-RANK(C106,C$3:C$113,1))/2</f>
        <v>68</v>
      </c>
      <c r="D221" s="16">
        <f t="shared" si="120"/>
        <v>67</v>
      </c>
      <c r="E221" s="16">
        <f t="shared" si="120"/>
        <v>74</v>
      </c>
      <c r="F221" s="16">
        <f t="shared" si="120"/>
        <v>39</v>
      </c>
      <c r="G221" s="16">
        <f t="shared" si="120"/>
        <v>38</v>
      </c>
      <c r="H221" s="16">
        <f t="shared" si="120"/>
        <v>27</v>
      </c>
      <c r="I221" s="16">
        <f t="shared" si="120"/>
        <v>23</v>
      </c>
      <c r="J221" s="16">
        <f t="shared" si="120"/>
        <v>46</v>
      </c>
      <c r="K221" s="16">
        <f t="shared" si="120"/>
        <v>41</v>
      </c>
      <c r="L221" s="16">
        <f t="shared" si="120"/>
        <v>37</v>
      </c>
      <c r="M221" s="16">
        <f t="shared" si="120"/>
        <v>74</v>
      </c>
      <c r="N221" s="16">
        <f t="shared" si="120"/>
        <v>54</v>
      </c>
      <c r="O221" s="16">
        <f t="shared" si="120"/>
        <v>71</v>
      </c>
      <c r="P221" s="16">
        <f t="shared" si="120"/>
        <v>97</v>
      </c>
      <c r="Q221" s="16">
        <f t="shared" si="120"/>
        <v>93</v>
      </c>
      <c r="R221" s="16">
        <f t="shared" si="120"/>
        <v>93</v>
      </c>
      <c r="S221" s="16">
        <f t="shared" si="120"/>
        <v>45</v>
      </c>
      <c r="T221" s="16">
        <f t="shared" si="120"/>
        <v>84</v>
      </c>
      <c r="U221" s="16">
        <f t="shared" si="120"/>
        <v>6</v>
      </c>
      <c r="V221" s="16">
        <f t="shared" si="120"/>
        <v>98</v>
      </c>
      <c r="W221" s="16">
        <f t="shared" si="120"/>
        <v>102</v>
      </c>
      <c r="X221" s="16">
        <f t="shared" si="120"/>
        <v>54</v>
      </c>
      <c r="Y221" s="16">
        <f t="shared" si="120"/>
        <v>109</v>
      </c>
      <c r="Z221" s="16">
        <f t="shared" si="120"/>
        <v>95</v>
      </c>
      <c r="AA221" s="16">
        <f t="shared" si="120"/>
        <v>72</v>
      </c>
      <c r="AB221" s="16">
        <f t="shared" si="120"/>
        <v>70</v>
      </c>
      <c r="AC221" s="16">
        <f t="shared" si="120"/>
        <v>90</v>
      </c>
      <c r="AD221" s="16">
        <f t="shared" si="120"/>
        <v>101</v>
      </c>
      <c r="AE221" s="16">
        <f t="shared" si="120"/>
        <v>32</v>
      </c>
      <c r="AF221" s="16">
        <f t="shared" si="120"/>
        <v>65</v>
      </c>
      <c r="AG221" s="16">
        <f t="shared" si="83"/>
        <v>48</v>
      </c>
      <c r="AH221" s="16">
        <v>104</v>
      </c>
      <c r="AI221" s="16">
        <f t="shared" si="113"/>
        <v>9.5</v>
      </c>
      <c r="AJ221" s="16">
        <f t="shared" si="10"/>
        <v>0.49018954337759124</v>
      </c>
      <c r="AK221" s="16"/>
      <c r="AL221" s="16"/>
      <c r="AM221" s="16"/>
      <c r="AN221" s="16"/>
    </row>
    <row r="222" spans="1:40" ht="13.5" customHeight="1" x14ac:dyDescent="0.2">
      <c r="A222" s="16">
        <v>105</v>
      </c>
      <c r="B222" s="16">
        <f t="shared" si="81"/>
        <v>49</v>
      </c>
      <c r="C222" s="16">
        <f t="shared" ref="C222:AF222" si="121">RANK(C107,C$3:C$113,1)+(COUNT($B$3:$B$113)+1-RANK(C107,C$3:C$113,0)-RANK(C107,C$3:C$113,1))/2</f>
        <v>70</v>
      </c>
      <c r="D222" s="16">
        <f t="shared" si="121"/>
        <v>55</v>
      </c>
      <c r="E222" s="16">
        <f t="shared" si="121"/>
        <v>45</v>
      </c>
      <c r="F222" s="16">
        <f t="shared" si="121"/>
        <v>54</v>
      </c>
      <c r="G222" s="16">
        <f t="shared" si="121"/>
        <v>10</v>
      </c>
      <c r="H222" s="16">
        <f t="shared" si="121"/>
        <v>53</v>
      </c>
      <c r="I222" s="16">
        <f t="shared" si="121"/>
        <v>31</v>
      </c>
      <c r="J222" s="16">
        <f t="shared" si="121"/>
        <v>34</v>
      </c>
      <c r="K222" s="16">
        <f t="shared" si="121"/>
        <v>56</v>
      </c>
      <c r="L222" s="16">
        <f t="shared" si="121"/>
        <v>108</v>
      </c>
      <c r="M222" s="16">
        <f t="shared" si="121"/>
        <v>107</v>
      </c>
      <c r="N222" s="16">
        <f t="shared" si="121"/>
        <v>53</v>
      </c>
      <c r="O222" s="16">
        <f t="shared" si="121"/>
        <v>40</v>
      </c>
      <c r="P222" s="16">
        <f t="shared" si="121"/>
        <v>44</v>
      </c>
      <c r="Q222" s="16">
        <f t="shared" si="121"/>
        <v>57</v>
      </c>
      <c r="R222" s="16">
        <f t="shared" si="121"/>
        <v>63</v>
      </c>
      <c r="S222" s="16">
        <f t="shared" si="121"/>
        <v>22</v>
      </c>
      <c r="T222" s="16">
        <f t="shared" si="121"/>
        <v>58</v>
      </c>
      <c r="U222" s="16">
        <f t="shared" si="121"/>
        <v>16</v>
      </c>
      <c r="V222" s="16">
        <f t="shared" si="121"/>
        <v>90</v>
      </c>
      <c r="W222" s="16">
        <f t="shared" si="121"/>
        <v>31</v>
      </c>
      <c r="X222" s="16">
        <f t="shared" si="121"/>
        <v>84</v>
      </c>
      <c r="Y222" s="16">
        <f t="shared" si="121"/>
        <v>102</v>
      </c>
      <c r="Z222" s="16">
        <f t="shared" si="121"/>
        <v>107</v>
      </c>
      <c r="AA222" s="16">
        <f t="shared" si="121"/>
        <v>50</v>
      </c>
      <c r="AB222" s="16">
        <f t="shared" si="121"/>
        <v>90</v>
      </c>
      <c r="AC222" s="16">
        <f t="shared" si="121"/>
        <v>41</v>
      </c>
      <c r="AD222" s="16">
        <f t="shared" si="121"/>
        <v>36</v>
      </c>
      <c r="AE222" s="16">
        <f t="shared" si="121"/>
        <v>29</v>
      </c>
      <c r="AF222" s="16">
        <f t="shared" si="121"/>
        <v>12</v>
      </c>
      <c r="AG222" s="16">
        <f t="shared" si="83"/>
        <v>49</v>
      </c>
      <c r="AH222" s="16">
        <v>105</v>
      </c>
      <c r="AI222" s="16">
        <f t="shared" ref="AI222:AI228" si="122">AVERAGE(C222:AF222)-$AJ$110</f>
        <v>-1.06666666666667</v>
      </c>
      <c r="AJ222" s="16">
        <f t="shared" ref="AJ222:AJ228" si="123">AI222/$AL$113</f>
        <v>-5.5038825923098139E-2</v>
      </c>
      <c r="AK222" s="16"/>
      <c r="AL222" s="16"/>
      <c r="AM222" s="16"/>
      <c r="AN222" s="16"/>
    </row>
    <row r="223" spans="1:40" ht="13.5" customHeight="1" x14ac:dyDescent="0.2">
      <c r="A223" s="16">
        <v>106</v>
      </c>
      <c r="B223" s="16">
        <f t="shared" si="81"/>
        <v>50</v>
      </c>
      <c r="C223" s="16">
        <f t="shared" ref="C223:AF223" si="124">RANK(C108,C$3:C$113,1)+(COUNT($B$3:$B$113)+1-RANK(C108,C$3:C$113,0)-RANK(C108,C$3:C$113,1))/2</f>
        <v>56</v>
      </c>
      <c r="D223" s="16">
        <f t="shared" si="124"/>
        <v>28</v>
      </c>
      <c r="E223" s="16">
        <f t="shared" si="124"/>
        <v>15</v>
      </c>
      <c r="F223" s="16">
        <f t="shared" si="124"/>
        <v>50</v>
      </c>
      <c r="G223" s="16">
        <f t="shared" si="124"/>
        <v>14</v>
      </c>
      <c r="H223" s="16">
        <f t="shared" si="124"/>
        <v>13</v>
      </c>
      <c r="I223" s="16">
        <f t="shared" si="124"/>
        <v>11</v>
      </c>
      <c r="J223" s="16">
        <f t="shared" si="124"/>
        <v>10</v>
      </c>
      <c r="K223" s="16">
        <f t="shared" si="124"/>
        <v>82</v>
      </c>
      <c r="L223" s="16">
        <f t="shared" si="124"/>
        <v>107</v>
      </c>
      <c r="M223" s="16">
        <f t="shared" si="124"/>
        <v>111</v>
      </c>
      <c r="N223" s="16">
        <f t="shared" si="124"/>
        <v>82</v>
      </c>
      <c r="O223" s="16">
        <f t="shared" si="124"/>
        <v>35</v>
      </c>
      <c r="P223" s="16">
        <f t="shared" si="124"/>
        <v>21</v>
      </c>
      <c r="Q223" s="16">
        <f t="shared" si="124"/>
        <v>68</v>
      </c>
      <c r="R223" s="16">
        <f t="shared" si="124"/>
        <v>60</v>
      </c>
      <c r="S223" s="16">
        <f t="shared" si="124"/>
        <v>27</v>
      </c>
      <c r="T223" s="16">
        <f t="shared" si="124"/>
        <v>87</v>
      </c>
      <c r="U223" s="16">
        <f t="shared" si="124"/>
        <v>2</v>
      </c>
      <c r="V223" s="16">
        <f t="shared" si="124"/>
        <v>63</v>
      </c>
      <c r="W223" s="16">
        <f t="shared" si="124"/>
        <v>36</v>
      </c>
      <c r="X223" s="16">
        <f t="shared" si="124"/>
        <v>87</v>
      </c>
      <c r="Y223" s="16">
        <f t="shared" si="124"/>
        <v>82</v>
      </c>
      <c r="Z223" s="16">
        <f t="shared" si="124"/>
        <v>43</v>
      </c>
      <c r="AA223" s="16">
        <f t="shared" si="124"/>
        <v>67</v>
      </c>
      <c r="AB223" s="16">
        <f t="shared" si="124"/>
        <v>46</v>
      </c>
      <c r="AC223" s="16">
        <f t="shared" si="124"/>
        <v>74</v>
      </c>
      <c r="AD223" s="16">
        <f t="shared" si="124"/>
        <v>51</v>
      </c>
      <c r="AE223" s="16">
        <f t="shared" si="124"/>
        <v>12</v>
      </c>
      <c r="AF223" s="16">
        <f t="shared" si="124"/>
        <v>42</v>
      </c>
      <c r="AG223" s="16">
        <f t="shared" si="83"/>
        <v>50</v>
      </c>
      <c r="AH223" s="16">
        <v>106</v>
      </c>
      <c r="AI223" s="16">
        <f t="shared" si="122"/>
        <v>-6.6000000000000014</v>
      </c>
      <c r="AJ223" s="16">
        <f t="shared" si="123"/>
        <v>-0.34055273539916875</v>
      </c>
      <c r="AK223" s="16"/>
      <c r="AL223" s="16"/>
      <c r="AM223" s="16"/>
      <c r="AN223" s="16"/>
    </row>
    <row r="224" spans="1:40" ht="13.5" customHeight="1" x14ac:dyDescent="0.2">
      <c r="A224" s="16">
        <v>107</v>
      </c>
      <c r="B224" s="16">
        <f t="shared" si="81"/>
        <v>51</v>
      </c>
      <c r="C224" s="16">
        <f t="shared" ref="C224:AF224" si="125">RANK(C109,C$3:C$113,1)+(COUNT($B$3:$B$113)+1-RANK(C109,C$3:C$113,0)-RANK(C109,C$3:C$113,1))/2</f>
        <v>92</v>
      </c>
      <c r="D224" s="16">
        <f t="shared" si="125"/>
        <v>99</v>
      </c>
      <c r="E224" s="16">
        <f t="shared" si="125"/>
        <v>13</v>
      </c>
      <c r="F224" s="16">
        <f t="shared" si="125"/>
        <v>84</v>
      </c>
      <c r="G224" s="16">
        <f t="shared" si="125"/>
        <v>78</v>
      </c>
      <c r="H224" s="16">
        <f t="shared" si="125"/>
        <v>11</v>
      </c>
      <c r="I224" s="16">
        <f t="shared" si="125"/>
        <v>26</v>
      </c>
      <c r="J224" s="16">
        <f t="shared" si="125"/>
        <v>43</v>
      </c>
      <c r="K224" s="16">
        <f t="shared" si="125"/>
        <v>103</v>
      </c>
      <c r="L224" s="16">
        <f t="shared" si="125"/>
        <v>104</v>
      </c>
      <c r="M224" s="16">
        <f t="shared" si="125"/>
        <v>108</v>
      </c>
      <c r="N224" s="16">
        <f t="shared" si="125"/>
        <v>99</v>
      </c>
      <c r="O224" s="16">
        <f t="shared" si="125"/>
        <v>52</v>
      </c>
      <c r="P224" s="16">
        <f t="shared" si="125"/>
        <v>41</v>
      </c>
      <c r="Q224" s="16">
        <f t="shared" si="125"/>
        <v>76</v>
      </c>
      <c r="R224" s="16">
        <f t="shared" si="125"/>
        <v>75</v>
      </c>
      <c r="S224" s="16">
        <f t="shared" si="125"/>
        <v>68</v>
      </c>
      <c r="T224" s="16">
        <f t="shared" si="125"/>
        <v>72</v>
      </c>
      <c r="U224" s="16">
        <f t="shared" si="125"/>
        <v>32</v>
      </c>
      <c r="V224" s="16">
        <f t="shared" si="125"/>
        <v>72</v>
      </c>
      <c r="W224" s="16">
        <f t="shared" si="125"/>
        <v>100</v>
      </c>
      <c r="X224" s="16">
        <f t="shared" si="125"/>
        <v>72</v>
      </c>
      <c r="Y224" s="16">
        <f t="shared" si="125"/>
        <v>104</v>
      </c>
      <c r="Z224" s="16">
        <f t="shared" si="125"/>
        <v>51</v>
      </c>
      <c r="AA224" s="16">
        <f t="shared" si="125"/>
        <v>39</v>
      </c>
      <c r="AB224" s="16">
        <f t="shared" si="125"/>
        <v>41</v>
      </c>
      <c r="AC224" s="16">
        <f t="shared" si="125"/>
        <v>100</v>
      </c>
      <c r="AD224" s="16">
        <f t="shared" si="125"/>
        <v>110</v>
      </c>
      <c r="AE224" s="16">
        <f t="shared" si="125"/>
        <v>21</v>
      </c>
      <c r="AF224" s="16">
        <f t="shared" si="125"/>
        <v>41</v>
      </c>
      <c r="AG224" s="16">
        <f t="shared" si="83"/>
        <v>51</v>
      </c>
      <c r="AH224" s="16">
        <v>107</v>
      </c>
      <c r="AI224" s="16">
        <f t="shared" si="122"/>
        <v>11.566666666666663</v>
      </c>
      <c r="AJ224" s="16">
        <f t="shared" si="123"/>
        <v>0.59682726860359336</v>
      </c>
      <c r="AK224" s="16"/>
      <c r="AL224" s="16"/>
      <c r="AM224" s="16"/>
      <c r="AN224" s="16"/>
    </row>
    <row r="225" spans="1:40" ht="13.5" customHeight="1" x14ac:dyDescent="0.2">
      <c r="A225" s="16">
        <v>108</v>
      </c>
      <c r="B225" s="16">
        <f t="shared" si="81"/>
        <v>52</v>
      </c>
      <c r="C225" s="16">
        <f t="shared" ref="C225:AF225" si="126">RANK(C110,C$3:C$113,1)+(COUNT($B$3:$B$113)+1-RANK(C110,C$3:C$113,0)-RANK(C110,C$3:C$113,1))/2</f>
        <v>108</v>
      </c>
      <c r="D225" s="16">
        <f t="shared" si="126"/>
        <v>109</v>
      </c>
      <c r="E225" s="16">
        <f t="shared" si="126"/>
        <v>25</v>
      </c>
      <c r="F225" s="16">
        <f t="shared" si="126"/>
        <v>32</v>
      </c>
      <c r="G225" s="16">
        <f t="shared" si="126"/>
        <v>40</v>
      </c>
      <c r="H225" s="16">
        <f t="shared" si="126"/>
        <v>14</v>
      </c>
      <c r="I225" s="16">
        <f t="shared" si="126"/>
        <v>6</v>
      </c>
      <c r="J225" s="16">
        <f t="shared" si="126"/>
        <v>21</v>
      </c>
      <c r="K225" s="16">
        <f t="shared" si="126"/>
        <v>27</v>
      </c>
      <c r="L225" s="16">
        <f t="shared" si="126"/>
        <v>49</v>
      </c>
      <c r="M225" s="16">
        <f t="shared" si="126"/>
        <v>104</v>
      </c>
      <c r="N225" s="16">
        <f t="shared" si="126"/>
        <v>107</v>
      </c>
      <c r="O225" s="16">
        <f t="shared" si="126"/>
        <v>16</v>
      </c>
      <c r="P225" s="16">
        <f t="shared" si="126"/>
        <v>53</v>
      </c>
      <c r="Q225" s="16">
        <f t="shared" si="126"/>
        <v>34</v>
      </c>
      <c r="R225" s="16">
        <f t="shared" si="126"/>
        <v>103</v>
      </c>
      <c r="S225" s="16">
        <f t="shared" si="126"/>
        <v>60</v>
      </c>
      <c r="T225" s="16">
        <f t="shared" si="126"/>
        <v>30</v>
      </c>
      <c r="U225" s="16">
        <f t="shared" si="126"/>
        <v>14</v>
      </c>
      <c r="V225" s="16">
        <f t="shared" si="126"/>
        <v>39</v>
      </c>
      <c r="W225" s="16">
        <f t="shared" si="126"/>
        <v>65</v>
      </c>
      <c r="X225" s="16">
        <f t="shared" si="126"/>
        <v>15</v>
      </c>
      <c r="Y225" s="16">
        <f t="shared" si="126"/>
        <v>46</v>
      </c>
      <c r="Z225" s="16">
        <f t="shared" si="126"/>
        <v>49</v>
      </c>
      <c r="AA225" s="16">
        <f t="shared" si="126"/>
        <v>34</v>
      </c>
      <c r="AB225" s="16">
        <f t="shared" si="126"/>
        <v>35</v>
      </c>
      <c r="AC225" s="16">
        <f t="shared" si="126"/>
        <v>111</v>
      </c>
      <c r="AD225" s="16">
        <f t="shared" si="126"/>
        <v>80</v>
      </c>
      <c r="AE225" s="16">
        <f t="shared" si="126"/>
        <v>24</v>
      </c>
      <c r="AF225" s="16">
        <f t="shared" si="126"/>
        <v>17</v>
      </c>
      <c r="AG225" s="16">
        <f t="shared" si="83"/>
        <v>52</v>
      </c>
      <c r="AH225" s="16">
        <v>108</v>
      </c>
      <c r="AI225" s="16">
        <f t="shared" si="122"/>
        <v>-7.1000000000000014</v>
      </c>
      <c r="AJ225" s="16">
        <f t="shared" si="123"/>
        <v>-0.36635218505062089</v>
      </c>
      <c r="AK225" s="16"/>
      <c r="AL225" s="16"/>
      <c r="AM225" s="16"/>
      <c r="AN225" s="16"/>
    </row>
    <row r="226" spans="1:40" ht="13.5" customHeight="1" x14ac:dyDescent="0.2">
      <c r="A226" s="16">
        <v>109</v>
      </c>
      <c r="B226" s="16">
        <f t="shared" si="81"/>
        <v>53</v>
      </c>
      <c r="C226" s="16">
        <f t="shared" ref="C226:AF226" si="127">RANK(C111,C$3:C$113,1)+(COUNT($B$3:$B$113)+1-RANK(C111,C$3:C$113,0)-RANK(C111,C$3:C$113,1))/2</f>
        <v>111</v>
      </c>
      <c r="D226" s="16">
        <f t="shared" si="127"/>
        <v>96</v>
      </c>
      <c r="E226" s="16">
        <f t="shared" si="127"/>
        <v>93</v>
      </c>
      <c r="F226" s="16">
        <f t="shared" si="127"/>
        <v>68</v>
      </c>
      <c r="G226" s="16">
        <f t="shared" si="127"/>
        <v>86</v>
      </c>
      <c r="H226" s="16">
        <f t="shared" si="127"/>
        <v>51</v>
      </c>
      <c r="I226" s="16">
        <f t="shared" si="127"/>
        <v>95</v>
      </c>
      <c r="J226" s="16">
        <f t="shared" si="127"/>
        <v>102</v>
      </c>
      <c r="K226" s="16">
        <f t="shared" si="127"/>
        <v>92</v>
      </c>
      <c r="L226" s="16">
        <f t="shared" si="127"/>
        <v>94</v>
      </c>
      <c r="M226" s="16">
        <f t="shared" si="127"/>
        <v>106</v>
      </c>
      <c r="N226" s="16">
        <f t="shared" si="127"/>
        <v>108</v>
      </c>
      <c r="O226" s="16">
        <f t="shared" si="127"/>
        <v>79</v>
      </c>
      <c r="P226" s="16">
        <f t="shared" si="127"/>
        <v>108</v>
      </c>
      <c r="Q226" s="16">
        <f t="shared" si="127"/>
        <v>110</v>
      </c>
      <c r="R226" s="16">
        <f t="shared" si="127"/>
        <v>111</v>
      </c>
      <c r="S226" s="16">
        <f t="shared" si="127"/>
        <v>95</v>
      </c>
      <c r="T226" s="16">
        <f t="shared" si="127"/>
        <v>68</v>
      </c>
      <c r="U226" s="16">
        <f t="shared" si="127"/>
        <v>79</v>
      </c>
      <c r="V226" s="16">
        <f t="shared" si="127"/>
        <v>95</v>
      </c>
      <c r="W226" s="16">
        <f t="shared" si="127"/>
        <v>89</v>
      </c>
      <c r="X226" s="16">
        <f t="shared" si="127"/>
        <v>82</v>
      </c>
      <c r="Y226" s="16">
        <f t="shared" si="127"/>
        <v>107</v>
      </c>
      <c r="Z226" s="16">
        <f t="shared" si="127"/>
        <v>84</v>
      </c>
      <c r="AA226" s="16">
        <f t="shared" si="127"/>
        <v>104</v>
      </c>
      <c r="AB226" s="16">
        <f t="shared" si="127"/>
        <v>106</v>
      </c>
      <c r="AC226" s="16">
        <f t="shared" si="127"/>
        <v>110</v>
      </c>
      <c r="AD226" s="16">
        <f t="shared" si="127"/>
        <v>105</v>
      </c>
      <c r="AE226" s="16">
        <f t="shared" si="127"/>
        <v>107</v>
      </c>
      <c r="AF226" s="16">
        <f t="shared" si="127"/>
        <v>83</v>
      </c>
      <c r="AG226" s="16">
        <f t="shared" si="83"/>
        <v>53</v>
      </c>
      <c r="AH226" s="16">
        <v>109</v>
      </c>
      <c r="AI226" s="16">
        <f t="shared" si="122"/>
        <v>38.13333333333334</v>
      </c>
      <c r="AJ226" s="16">
        <f t="shared" si="123"/>
        <v>1.9676380267507527</v>
      </c>
      <c r="AK226" s="16"/>
      <c r="AL226" s="16"/>
      <c r="AM226" s="16"/>
      <c r="AN226" s="16"/>
    </row>
    <row r="227" spans="1:40" ht="13.5" customHeight="1" x14ac:dyDescent="0.2">
      <c r="A227" s="16">
        <v>110</v>
      </c>
      <c r="B227" s="16">
        <f t="shared" si="81"/>
        <v>54</v>
      </c>
      <c r="C227" s="16">
        <f t="shared" ref="C227:AF227" si="128">RANK(C112,C$3:C$113,1)+(COUNT($B$3:$B$113)+1-RANK(C112,C$3:C$113,0)-RANK(C112,C$3:C$113,1))/2</f>
        <v>103</v>
      </c>
      <c r="D227" s="16">
        <f t="shared" si="128"/>
        <v>94</v>
      </c>
      <c r="E227" s="16">
        <f t="shared" si="128"/>
        <v>106</v>
      </c>
      <c r="F227" s="16">
        <f t="shared" si="128"/>
        <v>69</v>
      </c>
      <c r="G227" s="16">
        <f t="shared" si="128"/>
        <v>73</v>
      </c>
      <c r="H227" s="16">
        <f t="shared" si="128"/>
        <v>17</v>
      </c>
      <c r="I227" s="16">
        <f t="shared" si="128"/>
        <v>52</v>
      </c>
      <c r="J227" s="16">
        <f t="shared" si="128"/>
        <v>93</v>
      </c>
      <c r="K227" s="16">
        <f t="shared" si="128"/>
        <v>87</v>
      </c>
      <c r="L227" s="16">
        <f t="shared" si="128"/>
        <v>93</v>
      </c>
      <c r="M227" s="16">
        <f t="shared" si="128"/>
        <v>98</v>
      </c>
      <c r="N227" s="16">
        <f t="shared" si="128"/>
        <v>94</v>
      </c>
      <c r="O227" s="16">
        <f t="shared" si="128"/>
        <v>48</v>
      </c>
      <c r="P227" s="16">
        <f t="shared" si="128"/>
        <v>107</v>
      </c>
      <c r="Q227" s="16">
        <f t="shared" si="128"/>
        <v>104</v>
      </c>
      <c r="R227" s="16">
        <f t="shared" si="128"/>
        <v>102</v>
      </c>
      <c r="S227" s="16">
        <f t="shared" si="128"/>
        <v>75</v>
      </c>
      <c r="T227" s="16">
        <f t="shared" si="128"/>
        <v>63</v>
      </c>
      <c r="U227" s="16">
        <f t="shared" si="128"/>
        <v>9</v>
      </c>
      <c r="V227" s="16">
        <f t="shared" si="128"/>
        <v>78</v>
      </c>
      <c r="W227" s="16">
        <f t="shared" si="128"/>
        <v>86</v>
      </c>
      <c r="X227" s="16">
        <f t="shared" si="128"/>
        <v>52</v>
      </c>
      <c r="Y227" s="16">
        <f t="shared" si="128"/>
        <v>95</v>
      </c>
      <c r="Z227" s="16">
        <f t="shared" si="128"/>
        <v>86</v>
      </c>
      <c r="AA227" s="16">
        <f t="shared" si="128"/>
        <v>99</v>
      </c>
      <c r="AB227" s="16">
        <f t="shared" si="128"/>
        <v>55</v>
      </c>
      <c r="AC227" s="16">
        <f t="shared" si="128"/>
        <v>105</v>
      </c>
      <c r="AD227" s="16">
        <f t="shared" si="128"/>
        <v>95</v>
      </c>
      <c r="AE227" s="16">
        <f t="shared" si="128"/>
        <v>44</v>
      </c>
      <c r="AF227" s="16">
        <f t="shared" si="128"/>
        <v>58</v>
      </c>
      <c r="AG227" s="16">
        <f t="shared" si="83"/>
        <v>54</v>
      </c>
      <c r="AH227" s="16">
        <v>110</v>
      </c>
      <c r="AI227" s="16">
        <f t="shared" si="122"/>
        <v>22</v>
      </c>
      <c r="AJ227" s="16">
        <f t="shared" si="123"/>
        <v>1.1351757846638955</v>
      </c>
      <c r="AK227" s="16"/>
      <c r="AL227" s="16"/>
      <c r="AM227" s="16"/>
      <c r="AN227" s="16"/>
    </row>
    <row r="228" spans="1:40" ht="13.5" customHeight="1" x14ac:dyDescent="0.2">
      <c r="A228" s="16">
        <v>111</v>
      </c>
      <c r="B228" s="16">
        <f t="shared" si="81"/>
        <v>55</v>
      </c>
      <c r="C228" s="16">
        <f t="shared" ref="C228:AF228" si="129">RANK(C113,C$3:C$113,1)+(COUNT($B$3:$B$113)+1-RANK(C113,C$3:C$113,0)-RANK(C113,C$3:C$113,1))/2</f>
        <v>104</v>
      </c>
      <c r="D228" s="16">
        <f t="shared" si="129"/>
        <v>86</v>
      </c>
      <c r="E228" s="16">
        <f t="shared" si="129"/>
        <v>100</v>
      </c>
      <c r="F228" s="16">
        <f t="shared" si="129"/>
        <v>91</v>
      </c>
      <c r="G228" s="16">
        <f t="shared" si="129"/>
        <v>95</v>
      </c>
      <c r="H228" s="16">
        <f t="shared" si="129"/>
        <v>96</v>
      </c>
      <c r="I228" s="16">
        <f t="shared" si="129"/>
        <v>63</v>
      </c>
      <c r="J228" s="16">
        <f t="shared" si="129"/>
        <v>109</v>
      </c>
      <c r="K228" s="16">
        <f t="shared" si="129"/>
        <v>102</v>
      </c>
      <c r="L228" s="16">
        <f t="shared" si="129"/>
        <v>75</v>
      </c>
      <c r="M228" s="16">
        <f t="shared" si="129"/>
        <v>105</v>
      </c>
      <c r="N228" s="16">
        <f t="shared" si="129"/>
        <v>111</v>
      </c>
      <c r="O228" s="16">
        <f t="shared" si="129"/>
        <v>58</v>
      </c>
      <c r="P228" s="16">
        <f t="shared" si="129"/>
        <v>106</v>
      </c>
      <c r="Q228" s="16">
        <f t="shared" si="129"/>
        <v>89</v>
      </c>
      <c r="R228" s="16">
        <f t="shared" si="129"/>
        <v>98</v>
      </c>
      <c r="S228" s="16">
        <f t="shared" si="129"/>
        <v>84</v>
      </c>
      <c r="T228" s="16">
        <f t="shared" si="129"/>
        <v>54</v>
      </c>
      <c r="U228" s="16">
        <f t="shared" si="129"/>
        <v>28</v>
      </c>
      <c r="V228" s="16">
        <f t="shared" si="129"/>
        <v>86</v>
      </c>
      <c r="W228" s="16">
        <f t="shared" si="129"/>
        <v>71</v>
      </c>
      <c r="X228" s="16">
        <f t="shared" si="129"/>
        <v>74</v>
      </c>
      <c r="Y228" s="16">
        <f t="shared" si="129"/>
        <v>97</v>
      </c>
      <c r="Z228" s="16">
        <f t="shared" si="129"/>
        <v>98</v>
      </c>
      <c r="AA228" s="16">
        <f t="shared" si="129"/>
        <v>92</v>
      </c>
      <c r="AB228" s="16">
        <f t="shared" si="129"/>
        <v>96</v>
      </c>
      <c r="AC228" s="16">
        <f t="shared" si="129"/>
        <v>107</v>
      </c>
      <c r="AD228" s="16">
        <f t="shared" si="129"/>
        <v>111</v>
      </c>
      <c r="AE228" s="16">
        <f t="shared" si="129"/>
        <v>94</v>
      </c>
      <c r="AF228" s="16">
        <f t="shared" si="129"/>
        <v>88</v>
      </c>
      <c r="AG228" s="16">
        <f t="shared" si="83"/>
        <v>55</v>
      </c>
      <c r="AH228" s="16">
        <v>111</v>
      </c>
      <c r="AI228" s="16">
        <f t="shared" si="122"/>
        <v>32.933333333333337</v>
      </c>
      <c r="AJ228" s="16">
        <f t="shared" si="123"/>
        <v>1.69932375037565</v>
      </c>
      <c r="AK228" s="16"/>
      <c r="AL228" s="16"/>
      <c r="AM228" s="16"/>
      <c r="AN228" s="16"/>
    </row>
    <row r="229" spans="1:40" ht="13.5" customHeight="1" x14ac:dyDescent="0.2">
      <c r="A229" s="16"/>
      <c r="B229" s="16"/>
      <c r="C229" s="16">
        <f t="shared" ref="C229:AF229" si="130">SUM(C118:C228)</f>
        <v>6216</v>
      </c>
      <c r="D229" s="16">
        <f t="shared" si="130"/>
        <v>6216</v>
      </c>
      <c r="E229" s="16">
        <f t="shared" si="130"/>
        <v>6216</v>
      </c>
      <c r="F229" s="16">
        <f t="shared" si="130"/>
        <v>6216</v>
      </c>
      <c r="G229" s="16">
        <f t="shared" si="130"/>
        <v>6216</v>
      </c>
      <c r="H229" s="16">
        <f t="shared" si="130"/>
        <v>6216</v>
      </c>
      <c r="I229" s="16">
        <f t="shared" si="130"/>
        <v>6216</v>
      </c>
      <c r="J229" s="16">
        <f t="shared" si="130"/>
        <v>6216</v>
      </c>
      <c r="K229" s="16">
        <f t="shared" si="130"/>
        <v>6216</v>
      </c>
      <c r="L229" s="16">
        <f t="shared" si="130"/>
        <v>6216</v>
      </c>
      <c r="M229" s="16">
        <f t="shared" si="130"/>
        <v>6216</v>
      </c>
      <c r="N229" s="16">
        <f t="shared" si="130"/>
        <v>6216</v>
      </c>
      <c r="O229" s="16">
        <f t="shared" si="130"/>
        <v>6216</v>
      </c>
      <c r="P229" s="16">
        <f t="shared" si="130"/>
        <v>6216</v>
      </c>
      <c r="Q229" s="16">
        <f t="shared" si="130"/>
        <v>6216</v>
      </c>
      <c r="R229" s="16">
        <f t="shared" si="130"/>
        <v>6216</v>
      </c>
      <c r="S229" s="16">
        <f t="shared" si="130"/>
        <v>6216</v>
      </c>
      <c r="T229" s="16">
        <f t="shared" si="130"/>
        <v>6216</v>
      </c>
      <c r="U229" s="16">
        <f t="shared" si="130"/>
        <v>6216</v>
      </c>
      <c r="V229" s="16">
        <f t="shared" si="130"/>
        <v>6216</v>
      </c>
      <c r="W229" s="16">
        <f t="shared" si="130"/>
        <v>6216</v>
      </c>
      <c r="X229" s="16">
        <f t="shared" si="130"/>
        <v>6216</v>
      </c>
      <c r="Y229" s="16">
        <f t="shared" si="130"/>
        <v>6216</v>
      </c>
      <c r="Z229" s="16">
        <f t="shared" si="130"/>
        <v>6216</v>
      </c>
      <c r="AA229" s="16">
        <f t="shared" si="130"/>
        <v>6216</v>
      </c>
      <c r="AB229" s="16">
        <f t="shared" si="130"/>
        <v>6216</v>
      </c>
      <c r="AC229" s="16">
        <f t="shared" si="130"/>
        <v>6216</v>
      </c>
      <c r="AD229" s="16">
        <f t="shared" si="130"/>
        <v>6216</v>
      </c>
      <c r="AE229" s="16">
        <f t="shared" si="130"/>
        <v>6216</v>
      </c>
      <c r="AF229" s="16">
        <f t="shared" si="130"/>
        <v>6216</v>
      </c>
      <c r="AG229" s="16"/>
      <c r="AH229" s="16"/>
      <c r="AI229" s="16"/>
      <c r="AJ229" s="16"/>
      <c r="AK229" s="16"/>
      <c r="AL229" s="16"/>
      <c r="AM229" s="16"/>
      <c r="AN229" s="16"/>
    </row>
    <row r="230" spans="1:40" ht="13.5" customHeight="1" x14ac:dyDescent="0.2">
      <c r="A230" s="16"/>
      <c r="B230" s="16"/>
      <c r="C230" s="16">
        <f t="shared" ref="C230:AF230" si="131">AVERAGE(C118:C228)</f>
        <v>56</v>
      </c>
      <c r="D230" s="16">
        <f t="shared" si="131"/>
        <v>56</v>
      </c>
      <c r="E230" s="16">
        <f t="shared" si="131"/>
        <v>56</v>
      </c>
      <c r="F230" s="16">
        <f t="shared" si="131"/>
        <v>56</v>
      </c>
      <c r="G230" s="16">
        <f t="shared" si="131"/>
        <v>56</v>
      </c>
      <c r="H230" s="16">
        <f t="shared" si="131"/>
        <v>56</v>
      </c>
      <c r="I230" s="16">
        <f t="shared" si="131"/>
        <v>56</v>
      </c>
      <c r="J230" s="16">
        <f t="shared" si="131"/>
        <v>56</v>
      </c>
      <c r="K230" s="16">
        <f t="shared" si="131"/>
        <v>56</v>
      </c>
      <c r="L230" s="16">
        <f t="shared" si="131"/>
        <v>56</v>
      </c>
      <c r="M230" s="16">
        <f t="shared" si="131"/>
        <v>56</v>
      </c>
      <c r="N230" s="16">
        <f t="shared" si="131"/>
        <v>56</v>
      </c>
      <c r="O230" s="16">
        <f t="shared" si="131"/>
        <v>56</v>
      </c>
      <c r="P230" s="16">
        <f t="shared" si="131"/>
        <v>56</v>
      </c>
      <c r="Q230" s="16">
        <f t="shared" si="131"/>
        <v>56</v>
      </c>
      <c r="R230" s="16">
        <f t="shared" si="131"/>
        <v>56</v>
      </c>
      <c r="S230" s="16">
        <f t="shared" si="131"/>
        <v>56</v>
      </c>
      <c r="T230" s="16">
        <f t="shared" si="131"/>
        <v>56</v>
      </c>
      <c r="U230" s="16">
        <f t="shared" si="131"/>
        <v>56</v>
      </c>
      <c r="V230" s="16">
        <f t="shared" si="131"/>
        <v>56</v>
      </c>
      <c r="W230" s="16">
        <f t="shared" si="131"/>
        <v>56</v>
      </c>
      <c r="X230" s="16">
        <f t="shared" si="131"/>
        <v>56</v>
      </c>
      <c r="Y230" s="16">
        <f t="shared" si="131"/>
        <v>56</v>
      </c>
      <c r="Z230" s="16">
        <f t="shared" si="131"/>
        <v>56</v>
      </c>
      <c r="AA230" s="16">
        <f t="shared" si="131"/>
        <v>56</v>
      </c>
      <c r="AB230" s="16">
        <f t="shared" si="131"/>
        <v>56</v>
      </c>
      <c r="AC230" s="16">
        <f t="shared" si="131"/>
        <v>56</v>
      </c>
      <c r="AD230" s="16">
        <f t="shared" si="131"/>
        <v>56</v>
      </c>
      <c r="AE230" s="16">
        <f t="shared" si="131"/>
        <v>56</v>
      </c>
      <c r="AF230" s="16">
        <f t="shared" si="131"/>
        <v>56</v>
      </c>
      <c r="AG230" s="16"/>
      <c r="AH230" s="16"/>
      <c r="AI230" s="16"/>
      <c r="AJ230" s="16"/>
      <c r="AK230" s="16"/>
      <c r="AL230" s="16"/>
      <c r="AM230" s="16"/>
      <c r="AN230" s="16"/>
    </row>
    <row r="231" spans="1:40" ht="13.5" hidden="1" customHeight="1" x14ac:dyDescent="0.2">
      <c r="A231" s="16"/>
      <c r="B231" s="16"/>
      <c r="C231" s="16">
        <f t="shared" ref="C231:AF231" si="132">COUNT(C118:C228)</f>
        <v>111</v>
      </c>
      <c r="D231" s="16">
        <f t="shared" si="132"/>
        <v>111</v>
      </c>
      <c r="E231" s="16">
        <f t="shared" si="132"/>
        <v>111</v>
      </c>
      <c r="F231" s="16">
        <f t="shared" si="132"/>
        <v>111</v>
      </c>
      <c r="G231" s="16">
        <f t="shared" si="132"/>
        <v>111</v>
      </c>
      <c r="H231" s="16">
        <f t="shared" si="132"/>
        <v>111</v>
      </c>
      <c r="I231" s="16">
        <f t="shared" si="132"/>
        <v>111</v>
      </c>
      <c r="J231" s="16">
        <f t="shared" si="132"/>
        <v>111</v>
      </c>
      <c r="K231" s="16">
        <f t="shared" si="132"/>
        <v>111</v>
      </c>
      <c r="L231" s="16">
        <f t="shared" si="132"/>
        <v>111</v>
      </c>
      <c r="M231" s="16">
        <f t="shared" si="132"/>
        <v>111</v>
      </c>
      <c r="N231" s="16">
        <f t="shared" si="132"/>
        <v>111</v>
      </c>
      <c r="O231" s="16">
        <f t="shared" si="132"/>
        <v>111</v>
      </c>
      <c r="P231" s="16">
        <f t="shared" si="132"/>
        <v>111</v>
      </c>
      <c r="Q231" s="16">
        <f t="shared" si="132"/>
        <v>111</v>
      </c>
      <c r="R231" s="16">
        <f t="shared" si="132"/>
        <v>111</v>
      </c>
      <c r="S231" s="16">
        <f t="shared" si="132"/>
        <v>111</v>
      </c>
      <c r="T231" s="16">
        <f t="shared" si="132"/>
        <v>111</v>
      </c>
      <c r="U231" s="16">
        <f t="shared" si="132"/>
        <v>111</v>
      </c>
      <c r="V231" s="16">
        <f t="shared" si="132"/>
        <v>111</v>
      </c>
      <c r="W231" s="16">
        <f t="shared" si="132"/>
        <v>111</v>
      </c>
      <c r="X231" s="16">
        <f t="shared" si="132"/>
        <v>111</v>
      </c>
      <c r="Y231" s="16">
        <f t="shared" si="132"/>
        <v>111</v>
      </c>
      <c r="Z231" s="16">
        <f t="shared" si="132"/>
        <v>111</v>
      </c>
      <c r="AA231" s="16">
        <f t="shared" si="132"/>
        <v>111</v>
      </c>
      <c r="AB231" s="16">
        <f t="shared" si="132"/>
        <v>111</v>
      </c>
      <c r="AC231" s="16">
        <f t="shared" si="132"/>
        <v>111</v>
      </c>
      <c r="AD231" s="16">
        <f t="shared" si="132"/>
        <v>111</v>
      </c>
      <c r="AE231" s="16">
        <f t="shared" si="132"/>
        <v>111</v>
      </c>
      <c r="AF231" s="16">
        <f t="shared" si="132"/>
        <v>111</v>
      </c>
      <c r="AG231" s="16"/>
      <c r="AH231" s="16"/>
      <c r="AI231" s="16"/>
      <c r="AJ231" s="16"/>
    </row>
    <row r="232" spans="1:40" ht="13.5" hidden="1" customHeight="1" x14ac:dyDescent="0.2"/>
    <row r="233" spans="1:40" ht="13.5" hidden="1" customHeight="1" x14ac:dyDescent="0.2"/>
    <row r="234" spans="1:40" ht="13.5" hidden="1" customHeight="1" x14ac:dyDescent="0.2"/>
    <row r="235" spans="1:40" ht="13.5" hidden="1" customHeight="1" x14ac:dyDescent="0.2"/>
    <row r="236" spans="1:40" ht="13.5" hidden="1" customHeight="1" x14ac:dyDescent="0.2"/>
    <row r="237" spans="1:40" ht="13.5" hidden="1" customHeight="1" x14ac:dyDescent="0.2"/>
    <row r="238" spans="1:40" ht="13.5" hidden="1" customHeight="1" x14ac:dyDescent="0.2"/>
    <row r="239" spans="1:40" ht="13.5" hidden="1" customHeight="1" x14ac:dyDescent="0.2"/>
    <row r="240" spans="1:40" ht="13.5" hidden="1" customHeight="1" x14ac:dyDescent="0.2"/>
    <row r="241" ht="13.5" hidden="1" customHeight="1" x14ac:dyDescent="0.2"/>
    <row r="242" ht="13.5" hidden="1" customHeight="1" x14ac:dyDescent="0.2"/>
    <row r="243" ht="13.5" hidden="1" customHeight="1" x14ac:dyDescent="0.2"/>
    <row r="244" ht="13.5" hidden="1" customHeight="1" x14ac:dyDescent="0.2"/>
    <row r="245" ht="13.5" hidden="1" customHeight="1" x14ac:dyDescent="0.2"/>
    <row r="246" ht="13.5" hidden="1" customHeight="1" x14ac:dyDescent="0.2"/>
    <row r="247" ht="13.5" hidden="1" customHeight="1" x14ac:dyDescent="0.2"/>
    <row r="248" ht="13.5" hidden="1" customHeight="1" x14ac:dyDescent="0.2"/>
    <row r="249" ht="13.5" hidden="1" customHeight="1" x14ac:dyDescent="0.2"/>
    <row r="250" ht="13.5" hidden="1" customHeight="1" x14ac:dyDescent="0.2"/>
    <row r="251" ht="13.5" hidden="1" customHeight="1" x14ac:dyDescent="0.2"/>
    <row r="252" ht="13.5" hidden="1" customHeight="1" x14ac:dyDescent="0.2"/>
    <row r="253" ht="13.5" hidden="1" customHeight="1" x14ac:dyDescent="0.2"/>
    <row r="254" ht="13.5" hidden="1" customHeight="1" x14ac:dyDescent="0.2"/>
    <row r="255" ht="13.5" hidden="1" customHeight="1" x14ac:dyDescent="0.2"/>
    <row r="256" ht="13.5" hidden="1" customHeight="1" x14ac:dyDescent="0.2"/>
    <row r="257" ht="13.5" hidden="1" customHeight="1" x14ac:dyDescent="0.2"/>
    <row r="258" ht="13.5" hidden="1" customHeight="1" x14ac:dyDescent="0.2"/>
    <row r="259" ht="13.5" hidden="1" customHeight="1" x14ac:dyDescent="0.2"/>
    <row r="260" ht="13.5" hidden="1" customHeight="1" x14ac:dyDescent="0.2"/>
    <row r="261" ht="13.5" hidden="1" customHeight="1" x14ac:dyDescent="0.2"/>
    <row r="262" ht="13.5" hidden="1" customHeight="1" x14ac:dyDescent="0.2"/>
    <row r="263" ht="13.5" hidden="1" customHeight="1" x14ac:dyDescent="0.2"/>
    <row r="264" ht="13.5" hidden="1" customHeight="1" x14ac:dyDescent="0.2"/>
    <row r="265" ht="13.5" hidden="1" customHeight="1" x14ac:dyDescent="0.2"/>
    <row r="266" ht="13.5" hidden="1" customHeight="1" x14ac:dyDescent="0.2"/>
    <row r="267" ht="13.5" hidden="1" customHeight="1" x14ac:dyDescent="0.2"/>
    <row r="268" ht="13.5" hidden="1" customHeight="1" x14ac:dyDescent="0.2"/>
    <row r="269" ht="13.5" hidden="1" customHeight="1" x14ac:dyDescent="0.2"/>
    <row r="270" ht="13.5" hidden="1" customHeight="1" x14ac:dyDescent="0.2"/>
    <row r="271" ht="13.5" hidden="1" customHeight="1" x14ac:dyDescent="0.2"/>
    <row r="272" ht="13.5" hidden="1" customHeight="1" x14ac:dyDescent="0.2"/>
    <row r="273" ht="13.5" hidden="1" customHeight="1" x14ac:dyDescent="0.2"/>
    <row r="274" ht="13.5" hidden="1" customHeight="1" x14ac:dyDescent="0.2"/>
    <row r="275" ht="13.5" hidden="1" customHeight="1" x14ac:dyDescent="0.2"/>
    <row r="276" ht="13.5" hidden="1" customHeight="1" x14ac:dyDescent="0.2"/>
    <row r="277" ht="13.5" hidden="1" customHeight="1" x14ac:dyDescent="0.2"/>
    <row r="278" ht="13.5" hidden="1" customHeight="1" x14ac:dyDescent="0.2"/>
    <row r="279" ht="13.5" hidden="1" customHeight="1" x14ac:dyDescent="0.2"/>
    <row r="280" ht="13.5" hidden="1" customHeight="1" x14ac:dyDescent="0.2"/>
    <row r="281" ht="13.5" hidden="1" customHeight="1" x14ac:dyDescent="0.2"/>
    <row r="282" ht="13.5" hidden="1" customHeight="1" x14ac:dyDescent="0.2"/>
    <row r="283" ht="13.5" hidden="1" customHeight="1" x14ac:dyDescent="0.2"/>
    <row r="284" ht="13.5" hidden="1" customHeight="1" x14ac:dyDescent="0.2"/>
    <row r="285" ht="13.5" hidden="1" customHeight="1" x14ac:dyDescent="0.2"/>
    <row r="286" ht="13.5" hidden="1" customHeight="1" x14ac:dyDescent="0.2"/>
    <row r="287" ht="13.5" hidden="1" customHeight="1" x14ac:dyDescent="0.2"/>
    <row r="288" ht="13.5" hidden="1" customHeight="1" x14ac:dyDescent="0.2"/>
    <row r="289" ht="13.5" hidden="1" customHeight="1" x14ac:dyDescent="0.2"/>
    <row r="290" ht="13.5" hidden="1" customHeight="1" x14ac:dyDescent="0.2"/>
    <row r="291" ht="13.5" hidden="1" customHeight="1" x14ac:dyDescent="0.2"/>
    <row r="292" ht="13.5" hidden="1" customHeight="1" x14ac:dyDescent="0.2"/>
    <row r="293" ht="13.5" hidden="1" customHeight="1" x14ac:dyDescent="0.2"/>
    <row r="294" ht="13.5" hidden="1" customHeight="1" x14ac:dyDescent="0.2"/>
    <row r="295" ht="13.5" hidden="1" customHeight="1" x14ac:dyDescent="0.2"/>
    <row r="296" ht="13.5" hidden="1" customHeight="1" x14ac:dyDescent="0.2"/>
    <row r="297" ht="13.5" hidden="1" customHeight="1" x14ac:dyDescent="0.2"/>
    <row r="298" ht="13.5" hidden="1" customHeight="1" x14ac:dyDescent="0.2"/>
    <row r="299" ht="13.5" hidden="1" customHeight="1" x14ac:dyDescent="0.2"/>
    <row r="300" ht="13.5" hidden="1" customHeight="1" x14ac:dyDescent="0.2"/>
    <row r="301" ht="13.5" hidden="1" customHeight="1" x14ac:dyDescent="0.2"/>
    <row r="302" ht="13.5" hidden="1" customHeight="1" x14ac:dyDescent="0.2"/>
    <row r="303" ht="13.5" hidden="1" customHeight="1" x14ac:dyDescent="0.2"/>
    <row r="304" ht="13.5" hidden="1" customHeight="1" x14ac:dyDescent="0.2"/>
    <row r="305" ht="13.5" hidden="1" customHeight="1" x14ac:dyDescent="0.2"/>
    <row r="306" ht="13.5" hidden="1" customHeight="1" x14ac:dyDescent="0.2"/>
    <row r="307" ht="13.5" hidden="1" customHeight="1" x14ac:dyDescent="0.2"/>
    <row r="308" ht="13.5" hidden="1" customHeight="1" x14ac:dyDescent="0.2"/>
    <row r="309" ht="13.5" hidden="1" customHeight="1" x14ac:dyDescent="0.2"/>
    <row r="310" ht="13.5" hidden="1" customHeight="1" x14ac:dyDescent="0.2"/>
    <row r="311" ht="13.5" hidden="1" customHeight="1" x14ac:dyDescent="0.2"/>
    <row r="312" ht="13.5" hidden="1" customHeight="1" x14ac:dyDescent="0.2"/>
    <row r="313" ht="13.5" hidden="1" customHeight="1" x14ac:dyDescent="0.2"/>
    <row r="314" ht="13.5" hidden="1" customHeight="1" x14ac:dyDescent="0.2"/>
    <row r="315" ht="13.5" hidden="1" customHeight="1" x14ac:dyDescent="0.2"/>
    <row r="316" ht="13.5" hidden="1" customHeight="1" x14ac:dyDescent="0.2"/>
    <row r="317" ht="13.5" hidden="1" customHeight="1" x14ac:dyDescent="0.2"/>
    <row r="318" ht="13.5" hidden="1" customHeight="1" x14ac:dyDescent="0.2"/>
    <row r="319" ht="13.5" hidden="1" customHeight="1" x14ac:dyDescent="0.2"/>
    <row r="320" ht="13.5" hidden="1" customHeight="1" x14ac:dyDescent="0.2"/>
    <row r="321" ht="13.5" hidden="1" customHeight="1" x14ac:dyDescent="0.2"/>
    <row r="322" ht="13.5" hidden="1" customHeight="1" x14ac:dyDescent="0.2"/>
    <row r="323" ht="13.5" hidden="1" customHeight="1" x14ac:dyDescent="0.2"/>
    <row r="324" ht="13.5" hidden="1" customHeight="1" x14ac:dyDescent="0.2"/>
    <row r="325" ht="13.5" hidden="1" customHeight="1" x14ac:dyDescent="0.2"/>
    <row r="326" ht="13.5" hidden="1" customHeight="1" x14ac:dyDescent="0.2"/>
    <row r="327" ht="13.5" hidden="1" customHeight="1" x14ac:dyDescent="0.2"/>
    <row r="328" ht="13.5" hidden="1" customHeight="1" x14ac:dyDescent="0.2"/>
    <row r="329" ht="13.5" hidden="1" customHeight="1" x14ac:dyDescent="0.2"/>
    <row r="330" ht="13.5" hidden="1" customHeight="1" x14ac:dyDescent="0.2"/>
    <row r="331" ht="13.5" hidden="1" customHeight="1" x14ac:dyDescent="0.2"/>
    <row r="332" ht="13.5" hidden="1" customHeight="1" x14ac:dyDescent="0.2"/>
    <row r="333" ht="13.5" hidden="1" customHeight="1" x14ac:dyDescent="0.2"/>
    <row r="334" ht="13.5" hidden="1" customHeight="1" x14ac:dyDescent="0.2"/>
    <row r="335" ht="13.5" hidden="1" customHeight="1" x14ac:dyDescent="0.2"/>
    <row r="336" ht="13.5" hidden="1" customHeight="1" x14ac:dyDescent="0.2"/>
    <row r="337" ht="13.5" hidden="1" customHeight="1" x14ac:dyDescent="0.2"/>
    <row r="338" ht="13.5" hidden="1" customHeight="1" x14ac:dyDescent="0.2"/>
    <row r="339" ht="13.5" hidden="1" customHeight="1" x14ac:dyDescent="0.2"/>
    <row r="340" ht="13.5" hidden="1" customHeight="1" x14ac:dyDescent="0.2"/>
    <row r="341" ht="13.5" hidden="1" customHeight="1" x14ac:dyDescent="0.2"/>
    <row r="342" ht="13.5" hidden="1" customHeight="1" x14ac:dyDescent="0.2"/>
    <row r="343" ht="13.5" hidden="1" customHeight="1" x14ac:dyDescent="0.2"/>
    <row r="344" ht="13.5" hidden="1" customHeight="1" x14ac:dyDescent="0.2"/>
    <row r="345" ht="13.5" hidden="1" customHeight="1" x14ac:dyDescent="0.2"/>
    <row r="346" ht="13.5" hidden="1" customHeight="1" x14ac:dyDescent="0.2"/>
    <row r="347" ht="13.5" hidden="1" customHeight="1" x14ac:dyDescent="0.2"/>
    <row r="348" ht="13.5" hidden="1" customHeight="1" x14ac:dyDescent="0.2"/>
    <row r="349" ht="13.5" hidden="1" customHeight="1" x14ac:dyDescent="0.2"/>
    <row r="350" ht="13.5" hidden="1" customHeight="1" x14ac:dyDescent="0.2"/>
    <row r="351" ht="13.5" hidden="1" customHeight="1" x14ac:dyDescent="0.2"/>
    <row r="352" ht="13.5" hidden="1" customHeight="1" x14ac:dyDescent="0.2"/>
    <row r="353" ht="13.5" hidden="1" customHeight="1" x14ac:dyDescent="0.2"/>
    <row r="354" ht="13.5" hidden="1" customHeight="1" x14ac:dyDescent="0.2"/>
    <row r="355" ht="13.5" hidden="1" customHeight="1" x14ac:dyDescent="0.2"/>
    <row r="356" ht="13.5" hidden="1" customHeight="1" x14ac:dyDescent="0.2"/>
    <row r="357" ht="13.5" hidden="1" customHeight="1" x14ac:dyDescent="0.2"/>
    <row r="358" ht="13.5" hidden="1" customHeight="1" x14ac:dyDescent="0.2"/>
    <row r="359" ht="13.5" hidden="1" customHeight="1" x14ac:dyDescent="0.2"/>
    <row r="360" ht="13.5" hidden="1" customHeight="1" x14ac:dyDescent="0.2"/>
    <row r="361" ht="13.5" hidden="1" customHeight="1" x14ac:dyDescent="0.2"/>
    <row r="362" ht="13.5" hidden="1" customHeight="1" x14ac:dyDescent="0.2"/>
    <row r="363" ht="13.5" hidden="1" customHeight="1" x14ac:dyDescent="0.2"/>
    <row r="364" ht="13.5" hidden="1" customHeight="1" x14ac:dyDescent="0.2"/>
    <row r="365" ht="13.5" hidden="1" customHeight="1" x14ac:dyDescent="0.2"/>
    <row r="366" ht="13.5" hidden="1" customHeight="1" x14ac:dyDescent="0.2"/>
    <row r="367" ht="13.5" hidden="1" customHeight="1" x14ac:dyDescent="0.2"/>
    <row r="368" ht="13.5" hidden="1" customHeight="1" x14ac:dyDescent="0.2"/>
    <row r="369" ht="13.5" hidden="1" customHeight="1" x14ac:dyDescent="0.2"/>
    <row r="370" ht="13.5" hidden="1" customHeight="1" x14ac:dyDescent="0.2"/>
    <row r="371" ht="13.5" hidden="1" customHeight="1" x14ac:dyDescent="0.2"/>
    <row r="372" ht="13.5" hidden="1" customHeight="1" x14ac:dyDescent="0.2"/>
    <row r="373" ht="13.5" hidden="1" customHeight="1" x14ac:dyDescent="0.2"/>
    <row r="374" ht="13.5" hidden="1" customHeight="1" x14ac:dyDescent="0.2"/>
    <row r="375" ht="13.5" hidden="1" customHeight="1" x14ac:dyDescent="0.2"/>
    <row r="376" ht="13.5" hidden="1" customHeight="1" x14ac:dyDescent="0.2"/>
    <row r="377" ht="13.5" hidden="1" customHeight="1" x14ac:dyDescent="0.2"/>
    <row r="378" ht="13.5" hidden="1" customHeight="1" x14ac:dyDescent="0.2"/>
    <row r="379" ht="13.5" hidden="1" customHeight="1" x14ac:dyDescent="0.2"/>
    <row r="380" ht="13.5" hidden="1" customHeight="1" x14ac:dyDescent="0.2"/>
    <row r="381" ht="13.5" hidden="1" customHeight="1" x14ac:dyDescent="0.2"/>
    <row r="382" ht="13.5" hidden="1" customHeight="1" x14ac:dyDescent="0.2"/>
    <row r="383" ht="13.5" hidden="1" customHeight="1" x14ac:dyDescent="0.2"/>
    <row r="384" ht="13.5" hidden="1" customHeight="1" x14ac:dyDescent="0.2"/>
    <row r="385" ht="13.5" hidden="1" customHeight="1" x14ac:dyDescent="0.2"/>
    <row r="386" ht="13.5" hidden="1" customHeight="1" x14ac:dyDescent="0.2"/>
    <row r="387" ht="13.5" hidden="1" customHeight="1" x14ac:dyDescent="0.2"/>
    <row r="388" ht="13.5" hidden="1" customHeight="1" x14ac:dyDescent="0.2"/>
    <row r="389" ht="13.5" hidden="1" customHeight="1" x14ac:dyDescent="0.2"/>
    <row r="390" ht="13.5" hidden="1" customHeight="1" x14ac:dyDescent="0.2"/>
    <row r="391" ht="13.5" hidden="1" customHeight="1" x14ac:dyDescent="0.2"/>
    <row r="392" ht="13.5" hidden="1" customHeight="1" x14ac:dyDescent="0.2"/>
    <row r="393" ht="13.5" hidden="1" customHeight="1" x14ac:dyDescent="0.2"/>
    <row r="394" ht="13.5" hidden="1" customHeight="1" x14ac:dyDescent="0.2"/>
    <row r="395" ht="13.5" hidden="1" customHeight="1" x14ac:dyDescent="0.2"/>
    <row r="396" ht="13.5" hidden="1" customHeight="1" x14ac:dyDescent="0.2"/>
    <row r="397" ht="13.5" hidden="1" customHeight="1" x14ac:dyDescent="0.2"/>
    <row r="398" ht="13.5" hidden="1" customHeight="1" x14ac:dyDescent="0.2"/>
    <row r="399" ht="13.5" hidden="1" customHeight="1" x14ac:dyDescent="0.2"/>
    <row r="400" ht="13.5" hidden="1" customHeight="1" x14ac:dyDescent="0.2"/>
    <row r="401" ht="13.5" hidden="1" customHeight="1" x14ac:dyDescent="0.2"/>
    <row r="402" ht="13.5" hidden="1" customHeight="1" x14ac:dyDescent="0.2"/>
    <row r="403" ht="13.5" hidden="1" customHeight="1" x14ac:dyDescent="0.2"/>
    <row r="404" ht="13.5" hidden="1" customHeight="1" x14ac:dyDescent="0.2"/>
    <row r="405" ht="13.5" hidden="1" customHeight="1" x14ac:dyDescent="0.2"/>
    <row r="406" ht="13.5" hidden="1" customHeight="1" x14ac:dyDescent="0.2"/>
    <row r="407" ht="13.5" hidden="1" customHeight="1" x14ac:dyDescent="0.2"/>
    <row r="408" ht="13.5" hidden="1" customHeight="1" x14ac:dyDescent="0.2"/>
    <row r="409" ht="13.5" hidden="1" customHeight="1" x14ac:dyDescent="0.2"/>
    <row r="410" ht="13.5" hidden="1" customHeight="1" x14ac:dyDescent="0.2"/>
    <row r="411" ht="13.5" hidden="1" customHeight="1" x14ac:dyDescent="0.2"/>
    <row r="412" ht="13.5" hidden="1" customHeight="1" x14ac:dyDescent="0.2"/>
    <row r="413" ht="13.5" hidden="1" customHeight="1" x14ac:dyDescent="0.2"/>
    <row r="414" ht="13.5" hidden="1" customHeight="1" x14ac:dyDescent="0.2"/>
    <row r="415" ht="13.5" hidden="1" customHeight="1" x14ac:dyDescent="0.2"/>
    <row r="416" ht="13.5" hidden="1" customHeight="1" x14ac:dyDescent="0.2"/>
    <row r="417" ht="13.5" hidden="1" customHeight="1" x14ac:dyDescent="0.2"/>
    <row r="418" ht="13.5" hidden="1" customHeight="1" x14ac:dyDescent="0.2"/>
    <row r="419" ht="13.5" hidden="1" customHeight="1" x14ac:dyDescent="0.2"/>
    <row r="420" ht="13.5" hidden="1" customHeight="1" x14ac:dyDescent="0.2"/>
    <row r="421" ht="13.5" hidden="1" customHeight="1" x14ac:dyDescent="0.2"/>
    <row r="422" ht="13.5" hidden="1" customHeight="1" x14ac:dyDescent="0.2"/>
    <row r="423" ht="13.5" hidden="1" customHeight="1" x14ac:dyDescent="0.2"/>
    <row r="424" ht="13.5" hidden="1" customHeight="1" x14ac:dyDescent="0.2"/>
    <row r="425" ht="13.5" hidden="1" customHeight="1" x14ac:dyDescent="0.2"/>
    <row r="426" ht="13.5" hidden="1" customHeight="1" x14ac:dyDescent="0.2"/>
    <row r="427" ht="13.5" hidden="1" customHeight="1" x14ac:dyDescent="0.2"/>
    <row r="428" ht="13.5" hidden="1" customHeight="1" x14ac:dyDescent="0.2"/>
    <row r="429" ht="13.5" hidden="1" customHeight="1" x14ac:dyDescent="0.2"/>
    <row r="430" ht="13.5" hidden="1" customHeight="1" x14ac:dyDescent="0.2"/>
    <row r="431" ht="13.5" hidden="1" customHeight="1" x14ac:dyDescent="0.2"/>
    <row r="432" ht="13.5" hidden="1" customHeight="1" x14ac:dyDescent="0.2"/>
    <row r="433" ht="13.5" hidden="1" customHeight="1" x14ac:dyDescent="0.2"/>
    <row r="434" ht="13.5" hidden="1" customHeight="1" x14ac:dyDescent="0.2"/>
    <row r="435" ht="13.5" hidden="1" customHeight="1" x14ac:dyDescent="0.2"/>
    <row r="436" ht="13.5" hidden="1" customHeight="1" x14ac:dyDescent="0.2"/>
    <row r="437" ht="13.5" hidden="1" customHeight="1" x14ac:dyDescent="0.2"/>
    <row r="438" ht="13.5" hidden="1" customHeight="1" x14ac:dyDescent="0.2"/>
    <row r="439" ht="13.5" hidden="1" customHeight="1" x14ac:dyDescent="0.2"/>
    <row r="440" ht="13.5" hidden="1" customHeight="1" x14ac:dyDescent="0.2"/>
    <row r="441" ht="13.5" hidden="1" customHeight="1" x14ac:dyDescent="0.2"/>
    <row r="442" ht="13.5" hidden="1" customHeight="1" x14ac:dyDescent="0.2"/>
    <row r="443" ht="13.5" hidden="1" customHeight="1" x14ac:dyDescent="0.2"/>
    <row r="444" ht="13.5" hidden="1" customHeight="1" x14ac:dyDescent="0.2"/>
    <row r="445" ht="13.5" hidden="1" customHeight="1" x14ac:dyDescent="0.2"/>
    <row r="446" ht="13.5" hidden="1" customHeight="1" x14ac:dyDescent="0.2"/>
    <row r="447" ht="13.5" hidden="1" customHeight="1" x14ac:dyDescent="0.2"/>
    <row r="448" ht="13.5" hidden="1" customHeight="1" x14ac:dyDescent="0.2"/>
    <row r="449" ht="13.5" hidden="1" customHeight="1" x14ac:dyDescent="0.2"/>
    <row r="450" ht="13.5" hidden="1" customHeight="1" x14ac:dyDescent="0.2"/>
    <row r="451" ht="13.5" hidden="1" customHeight="1" x14ac:dyDescent="0.2"/>
    <row r="452" ht="13.5" hidden="1" customHeight="1" x14ac:dyDescent="0.2"/>
    <row r="453" ht="13.5" hidden="1" customHeight="1" x14ac:dyDescent="0.2"/>
    <row r="454" ht="13.5" hidden="1" customHeight="1" x14ac:dyDescent="0.2"/>
    <row r="455" ht="13.5" hidden="1" customHeight="1" x14ac:dyDescent="0.2"/>
    <row r="456" ht="13.5" hidden="1" customHeight="1" x14ac:dyDescent="0.2"/>
    <row r="457" ht="13.5" hidden="1" customHeight="1" x14ac:dyDescent="0.2"/>
    <row r="458" ht="13.5" hidden="1" customHeight="1" x14ac:dyDescent="0.2"/>
    <row r="459" ht="13.5" hidden="1" customHeight="1" x14ac:dyDescent="0.2"/>
    <row r="460" ht="13.5" hidden="1" customHeight="1" x14ac:dyDescent="0.2"/>
    <row r="461" ht="13.5" hidden="1" customHeight="1" x14ac:dyDescent="0.2"/>
    <row r="462" ht="13.5" hidden="1" customHeight="1" x14ac:dyDescent="0.2"/>
    <row r="463" ht="13.5" hidden="1" customHeight="1" x14ac:dyDescent="0.2"/>
    <row r="464" ht="13.5" hidden="1" customHeight="1" x14ac:dyDescent="0.2"/>
    <row r="465" ht="13.5" hidden="1" customHeight="1" x14ac:dyDescent="0.2"/>
    <row r="466" ht="13.5" hidden="1" customHeight="1" x14ac:dyDescent="0.2"/>
    <row r="467" ht="13.5" hidden="1" customHeight="1" x14ac:dyDescent="0.2"/>
    <row r="468" ht="13.5" hidden="1" customHeight="1" x14ac:dyDescent="0.2"/>
    <row r="469" ht="13.5" hidden="1" customHeight="1" x14ac:dyDescent="0.2"/>
    <row r="470" ht="13.5" hidden="1" customHeight="1" x14ac:dyDescent="0.2"/>
    <row r="471" ht="13.5" hidden="1" customHeight="1" x14ac:dyDescent="0.2"/>
    <row r="472" ht="13.5" hidden="1" customHeight="1" x14ac:dyDescent="0.2"/>
    <row r="473" ht="13.5" hidden="1" customHeight="1" x14ac:dyDescent="0.2"/>
    <row r="474" ht="13.5" hidden="1" customHeight="1" x14ac:dyDescent="0.2"/>
    <row r="475" ht="13.5" hidden="1" customHeight="1" x14ac:dyDescent="0.2"/>
    <row r="476" ht="13.5" hidden="1" customHeight="1" x14ac:dyDescent="0.2"/>
    <row r="477" ht="13.5" hidden="1" customHeight="1" x14ac:dyDescent="0.2"/>
    <row r="478" ht="13.5" hidden="1" customHeight="1" x14ac:dyDescent="0.2"/>
    <row r="479" ht="13.5" hidden="1" customHeight="1" x14ac:dyDescent="0.2"/>
    <row r="480" ht="13.5" hidden="1" customHeight="1" x14ac:dyDescent="0.2"/>
    <row r="481" ht="13.5" hidden="1" customHeight="1" x14ac:dyDescent="0.2"/>
    <row r="482" ht="13.5" hidden="1" customHeight="1" x14ac:dyDescent="0.2"/>
    <row r="483" ht="13.5" hidden="1" customHeight="1" x14ac:dyDescent="0.2"/>
    <row r="484" ht="13.5" hidden="1" customHeight="1" x14ac:dyDescent="0.2"/>
    <row r="485" ht="13.5" hidden="1" customHeight="1" x14ac:dyDescent="0.2"/>
    <row r="486" ht="13.5" hidden="1" customHeight="1" x14ac:dyDescent="0.2"/>
    <row r="487" ht="13.5" hidden="1" customHeight="1" x14ac:dyDescent="0.2"/>
    <row r="488" ht="13.5" hidden="1" customHeight="1" x14ac:dyDescent="0.2"/>
    <row r="489" ht="13.5" hidden="1" customHeight="1" x14ac:dyDescent="0.2"/>
    <row r="490" ht="13.5" hidden="1" customHeight="1" x14ac:dyDescent="0.2"/>
    <row r="491" ht="13.5" hidden="1" customHeight="1" x14ac:dyDescent="0.2"/>
    <row r="492" ht="13.5" hidden="1" customHeight="1" x14ac:dyDescent="0.2"/>
    <row r="493" ht="13.5" hidden="1" customHeight="1" x14ac:dyDescent="0.2"/>
    <row r="494" ht="13.5" hidden="1" customHeight="1" x14ac:dyDescent="0.2"/>
    <row r="495" ht="13.5" hidden="1" customHeight="1" x14ac:dyDescent="0.2"/>
    <row r="496" ht="13.5" hidden="1" customHeight="1" x14ac:dyDescent="0.2"/>
    <row r="497" ht="13.5" hidden="1" customHeight="1" x14ac:dyDescent="0.2"/>
    <row r="498" ht="13.5" hidden="1" customHeight="1" x14ac:dyDescent="0.2"/>
    <row r="499" ht="13.5" hidden="1" customHeight="1" x14ac:dyDescent="0.2"/>
    <row r="500" ht="13.5" hidden="1" customHeight="1" x14ac:dyDescent="0.2"/>
    <row r="501" ht="13.5" hidden="1" customHeight="1" x14ac:dyDescent="0.2"/>
    <row r="502" ht="13.5" hidden="1" customHeight="1" x14ac:dyDescent="0.2"/>
    <row r="503" ht="13.5" hidden="1" customHeight="1" x14ac:dyDescent="0.2"/>
    <row r="504" ht="13.5" hidden="1" customHeight="1" x14ac:dyDescent="0.2"/>
    <row r="505" ht="13.5" hidden="1" customHeight="1" x14ac:dyDescent="0.2"/>
    <row r="506" ht="13.5" hidden="1" customHeight="1" x14ac:dyDescent="0.2"/>
    <row r="507" ht="13.5" hidden="1" customHeight="1" x14ac:dyDescent="0.2"/>
    <row r="508" ht="13.5" hidden="1" customHeight="1" x14ac:dyDescent="0.2"/>
    <row r="509" ht="13.5" hidden="1" customHeight="1" x14ac:dyDescent="0.2"/>
    <row r="510" ht="13.5" hidden="1" customHeight="1" x14ac:dyDescent="0.2"/>
    <row r="511" ht="13.5" hidden="1" customHeight="1" x14ac:dyDescent="0.2"/>
    <row r="512" ht="13.5" hidden="1" customHeight="1" x14ac:dyDescent="0.2"/>
    <row r="513" ht="13.5" hidden="1" customHeight="1" x14ac:dyDescent="0.2"/>
    <row r="514" ht="13.5" hidden="1" customHeight="1" x14ac:dyDescent="0.2"/>
    <row r="515" ht="13.5" hidden="1" customHeight="1" x14ac:dyDescent="0.2"/>
    <row r="516" ht="13.5" hidden="1" customHeight="1" x14ac:dyDescent="0.2"/>
    <row r="517" ht="13.5" hidden="1" customHeight="1" x14ac:dyDescent="0.2"/>
    <row r="518" ht="13.5" hidden="1" customHeight="1" x14ac:dyDescent="0.2"/>
    <row r="519" ht="13.5" hidden="1" customHeight="1" x14ac:dyDescent="0.2"/>
    <row r="520" ht="13.5" hidden="1" customHeight="1" x14ac:dyDescent="0.2"/>
    <row r="521" ht="13.5" hidden="1" customHeight="1" x14ac:dyDescent="0.2"/>
    <row r="522" ht="13.5" hidden="1" customHeight="1" x14ac:dyDescent="0.2"/>
    <row r="523" ht="13.5" hidden="1" customHeight="1" x14ac:dyDescent="0.2"/>
    <row r="524" ht="13.5" hidden="1" customHeight="1" x14ac:dyDescent="0.2"/>
    <row r="525" ht="13.5" hidden="1" customHeight="1" x14ac:dyDescent="0.2"/>
    <row r="526" ht="13.5" hidden="1" customHeight="1" x14ac:dyDescent="0.2"/>
    <row r="527" ht="13.5" hidden="1" customHeight="1" x14ac:dyDescent="0.2"/>
    <row r="528" ht="13.5" hidden="1" customHeight="1" x14ac:dyDescent="0.2"/>
    <row r="529" ht="13.5" hidden="1" customHeight="1" x14ac:dyDescent="0.2"/>
    <row r="530" ht="13.5" hidden="1" customHeight="1" x14ac:dyDescent="0.2"/>
    <row r="531" ht="13.5" hidden="1" customHeight="1" x14ac:dyDescent="0.2"/>
    <row r="532" ht="13.5" hidden="1" customHeight="1" x14ac:dyDescent="0.2"/>
    <row r="533" ht="13.5" hidden="1" customHeight="1" x14ac:dyDescent="0.2"/>
    <row r="534" ht="13.5" hidden="1" customHeight="1" x14ac:dyDescent="0.2"/>
    <row r="535" ht="13.5" hidden="1" customHeight="1" x14ac:dyDescent="0.2"/>
    <row r="536" ht="13.5" hidden="1" customHeight="1" x14ac:dyDescent="0.2"/>
    <row r="537" ht="13.5" hidden="1" customHeight="1" x14ac:dyDescent="0.2"/>
    <row r="538" ht="13.5" hidden="1" customHeight="1" x14ac:dyDescent="0.2"/>
    <row r="539" ht="13.5" hidden="1" customHeight="1" x14ac:dyDescent="0.2"/>
    <row r="540" ht="13.5" hidden="1" customHeight="1" x14ac:dyDescent="0.2"/>
    <row r="541" ht="13.5" hidden="1" customHeight="1" x14ac:dyDescent="0.2"/>
    <row r="542" ht="13.5" hidden="1" customHeight="1" x14ac:dyDescent="0.2"/>
    <row r="543" ht="13.5" hidden="1" customHeight="1" x14ac:dyDescent="0.2"/>
    <row r="544" ht="13.5" hidden="1" customHeight="1" x14ac:dyDescent="0.2"/>
    <row r="545" ht="13.5" hidden="1" customHeight="1" x14ac:dyDescent="0.2"/>
    <row r="546" ht="13.5" hidden="1" customHeight="1" x14ac:dyDescent="0.2"/>
    <row r="547" ht="13.5" hidden="1" customHeight="1" x14ac:dyDescent="0.2"/>
    <row r="548" ht="13.5" hidden="1" customHeight="1" x14ac:dyDescent="0.2"/>
    <row r="549" ht="13.5" hidden="1" customHeight="1" x14ac:dyDescent="0.2"/>
    <row r="550" ht="13.5" hidden="1" customHeight="1" x14ac:dyDescent="0.2"/>
    <row r="551" ht="13.5" hidden="1" customHeight="1" x14ac:dyDescent="0.2"/>
    <row r="552" ht="13.5" hidden="1" customHeight="1" x14ac:dyDescent="0.2"/>
    <row r="553" ht="13.5" hidden="1" customHeight="1" x14ac:dyDescent="0.2"/>
    <row r="554" ht="13.5" hidden="1" customHeight="1" x14ac:dyDescent="0.2"/>
    <row r="555" ht="13.5" hidden="1" customHeight="1" x14ac:dyDescent="0.2"/>
    <row r="556" ht="13.5" hidden="1" customHeight="1" x14ac:dyDescent="0.2"/>
    <row r="557" ht="13.5" hidden="1" customHeight="1" x14ac:dyDescent="0.2"/>
    <row r="558" ht="13.5" hidden="1" customHeight="1" x14ac:dyDescent="0.2"/>
    <row r="559" ht="13.5" hidden="1" customHeight="1" x14ac:dyDescent="0.2"/>
    <row r="560" ht="13.5" hidden="1" customHeight="1" x14ac:dyDescent="0.2"/>
    <row r="561" ht="13.5" hidden="1" customHeight="1" x14ac:dyDescent="0.2"/>
    <row r="562" ht="13.5" hidden="1" customHeight="1" x14ac:dyDescent="0.2"/>
    <row r="563" ht="13.5" hidden="1" customHeight="1" x14ac:dyDescent="0.2"/>
    <row r="564" ht="13.5" hidden="1" customHeight="1" x14ac:dyDescent="0.2"/>
    <row r="565" ht="13.5" hidden="1" customHeight="1" x14ac:dyDescent="0.2"/>
    <row r="566" ht="13.5" hidden="1" customHeight="1" x14ac:dyDescent="0.2"/>
    <row r="567" ht="13.5" hidden="1" customHeight="1" x14ac:dyDescent="0.2"/>
    <row r="568" ht="13.5" hidden="1" customHeight="1" x14ac:dyDescent="0.2"/>
    <row r="569" ht="13.5" hidden="1" customHeight="1" x14ac:dyDescent="0.2"/>
    <row r="570" ht="13.5" hidden="1" customHeight="1" x14ac:dyDescent="0.2"/>
    <row r="571" ht="13.5" hidden="1" customHeight="1" x14ac:dyDescent="0.2"/>
    <row r="572" ht="13.5" hidden="1" customHeight="1" x14ac:dyDescent="0.2"/>
    <row r="573" ht="13.5" hidden="1" customHeight="1" x14ac:dyDescent="0.2"/>
    <row r="574" ht="13.5" hidden="1" customHeight="1" x14ac:dyDescent="0.2"/>
    <row r="575" ht="13.5" hidden="1" customHeight="1" x14ac:dyDescent="0.2"/>
    <row r="576" ht="13.5" hidden="1" customHeight="1" x14ac:dyDescent="0.2"/>
    <row r="577" ht="13.5" hidden="1" customHeight="1" x14ac:dyDescent="0.2"/>
    <row r="578" ht="13.5" hidden="1" customHeight="1" x14ac:dyDescent="0.2"/>
    <row r="579" ht="13.5" hidden="1" customHeight="1" x14ac:dyDescent="0.2"/>
    <row r="580" ht="13.5" hidden="1" customHeight="1" x14ac:dyDescent="0.2"/>
    <row r="581" ht="13.5" hidden="1" customHeight="1" x14ac:dyDescent="0.2"/>
    <row r="582" ht="13.5" hidden="1" customHeight="1" x14ac:dyDescent="0.2"/>
    <row r="583" ht="13.5" hidden="1" customHeight="1" x14ac:dyDescent="0.2"/>
    <row r="584" ht="13.5" hidden="1" customHeight="1" x14ac:dyDescent="0.2"/>
    <row r="585" ht="13.5" hidden="1" customHeight="1" x14ac:dyDescent="0.2"/>
    <row r="586" ht="13.5" hidden="1" customHeight="1" x14ac:dyDescent="0.2"/>
    <row r="587" ht="13.5" hidden="1" customHeight="1" x14ac:dyDescent="0.2"/>
    <row r="588" ht="13.5" hidden="1" customHeight="1" x14ac:dyDescent="0.2"/>
    <row r="589" ht="13.5" hidden="1" customHeight="1" x14ac:dyDescent="0.2"/>
    <row r="590" ht="13.5" hidden="1" customHeight="1" x14ac:dyDescent="0.2"/>
    <row r="591" ht="13.5" hidden="1" customHeight="1" x14ac:dyDescent="0.2"/>
    <row r="592" ht="13.5" hidden="1" customHeight="1" x14ac:dyDescent="0.2"/>
    <row r="593" ht="13.5" hidden="1" customHeight="1" x14ac:dyDescent="0.2"/>
    <row r="594" ht="13.5" hidden="1" customHeight="1" x14ac:dyDescent="0.2"/>
    <row r="595" ht="13.5" hidden="1" customHeight="1" x14ac:dyDescent="0.2"/>
    <row r="596" ht="13.5" hidden="1" customHeight="1" x14ac:dyDescent="0.2"/>
    <row r="597" ht="13.5" hidden="1" customHeight="1" x14ac:dyDescent="0.2"/>
    <row r="598" ht="13.5" hidden="1" customHeight="1" x14ac:dyDescent="0.2"/>
    <row r="599" ht="13.5" hidden="1" customHeight="1" x14ac:dyDescent="0.2"/>
    <row r="600" ht="13.5" hidden="1" customHeight="1" x14ac:dyDescent="0.2"/>
    <row r="601" ht="13.5" hidden="1" customHeight="1" x14ac:dyDescent="0.2"/>
    <row r="602" ht="13.5" hidden="1" customHeight="1" x14ac:dyDescent="0.2"/>
    <row r="603" ht="13.5" hidden="1" customHeight="1" x14ac:dyDescent="0.2"/>
    <row r="604" ht="13.5" hidden="1" customHeight="1" x14ac:dyDescent="0.2"/>
    <row r="605" ht="13.5" hidden="1" customHeight="1" x14ac:dyDescent="0.2"/>
    <row r="606" ht="13.5" hidden="1" customHeight="1" x14ac:dyDescent="0.2"/>
    <row r="607" ht="13.5" hidden="1" customHeight="1" x14ac:dyDescent="0.2"/>
    <row r="608" ht="13.5" hidden="1" customHeight="1" x14ac:dyDescent="0.2"/>
    <row r="609" ht="13.5" hidden="1" customHeight="1" x14ac:dyDescent="0.2"/>
    <row r="610" ht="13.5" hidden="1" customHeight="1" x14ac:dyDescent="0.2"/>
    <row r="611" ht="13.5" hidden="1" customHeight="1" x14ac:dyDescent="0.2"/>
    <row r="612" ht="13.5" hidden="1" customHeight="1" x14ac:dyDescent="0.2"/>
    <row r="613" ht="13.5" hidden="1" customHeight="1" x14ac:dyDescent="0.2"/>
    <row r="614" ht="13.5" hidden="1" customHeight="1" x14ac:dyDescent="0.2"/>
    <row r="615" ht="13.5" hidden="1" customHeight="1" x14ac:dyDescent="0.2"/>
    <row r="616" ht="13.5" hidden="1" customHeight="1" x14ac:dyDescent="0.2"/>
    <row r="617" ht="13.5" hidden="1" customHeight="1" x14ac:dyDescent="0.2"/>
    <row r="618" ht="13.5" hidden="1" customHeight="1" x14ac:dyDescent="0.2"/>
    <row r="619" ht="13.5" hidden="1" customHeight="1" x14ac:dyDescent="0.2"/>
    <row r="620" ht="13.5" hidden="1" customHeight="1" x14ac:dyDescent="0.2"/>
    <row r="621" ht="13.5" hidden="1" customHeight="1" x14ac:dyDescent="0.2"/>
    <row r="622" ht="13.5" hidden="1" customHeight="1" x14ac:dyDescent="0.2"/>
    <row r="623" ht="13.5" hidden="1" customHeight="1" x14ac:dyDescent="0.2"/>
    <row r="624" ht="13.5" hidden="1" customHeight="1" x14ac:dyDescent="0.2"/>
    <row r="625" ht="13.5" hidden="1" customHeight="1" x14ac:dyDescent="0.2"/>
    <row r="626" ht="13.5" hidden="1" customHeight="1" x14ac:dyDescent="0.2"/>
    <row r="627" ht="13.5" hidden="1" customHeight="1" x14ac:dyDescent="0.2"/>
    <row r="628" ht="13.5" hidden="1" customHeight="1" x14ac:dyDescent="0.2"/>
    <row r="629" ht="13.5" hidden="1" customHeight="1" x14ac:dyDescent="0.2"/>
    <row r="630" ht="13.5" hidden="1" customHeight="1" x14ac:dyDescent="0.2"/>
    <row r="631" ht="13.5" hidden="1" customHeight="1" x14ac:dyDescent="0.2"/>
    <row r="632" ht="13.5" hidden="1" customHeight="1" x14ac:dyDescent="0.2"/>
    <row r="633" ht="13.5" hidden="1" customHeight="1" x14ac:dyDescent="0.2"/>
    <row r="634" ht="13.5" hidden="1" customHeight="1" x14ac:dyDescent="0.2"/>
    <row r="635" ht="13.5" hidden="1" customHeight="1" x14ac:dyDescent="0.2"/>
    <row r="636" ht="13.5" hidden="1" customHeight="1" x14ac:dyDescent="0.2"/>
    <row r="637" ht="13.5" hidden="1" customHeight="1" x14ac:dyDescent="0.2"/>
    <row r="638" ht="13.5" hidden="1" customHeight="1" x14ac:dyDescent="0.2"/>
    <row r="639" ht="13.5" hidden="1" customHeight="1" x14ac:dyDescent="0.2"/>
    <row r="640" ht="13.5" hidden="1" customHeight="1" x14ac:dyDescent="0.2"/>
    <row r="641" ht="13.5" hidden="1" customHeight="1" x14ac:dyDescent="0.2"/>
    <row r="642" ht="13.5" hidden="1" customHeight="1" x14ac:dyDescent="0.2"/>
    <row r="643" ht="13.5" hidden="1" customHeight="1" x14ac:dyDescent="0.2"/>
    <row r="644" ht="13.5" hidden="1" customHeight="1" x14ac:dyDescent="0.2"/>
    <row r="645" ht="13.5" hidden="1" customHeight="1" x14ac:dyDescent="0.2"/>
    <row r="646" ht="13.5" hidden="1" customHeight="1" x14ac:dyDescent="0.2"/>
    <row r="647" ht="13.5" hidden="1" customHeight="1" x14ac:dyDescent="0.2"/>
    <row r="648" ht="13.5" hidden="1" customHeight="1" x14ac:dyDescent="0.2"/>
    <row r="649" ht="13.5" hidden="1" customHeight="1" x14ac:dyDescent="0.2"/>
    <row r="650" ht="13.5" hidden="1" customHeight="1" x14ac:dyDescent="0.2"/>
    <row r="651" ht="13.5" hidden="1" customHeight="1" x14ac:dyDescent="0.2"/>
    <row r="652" ht="13.5" hidden="1" customHeight="1" x14ac:dyDescent="0.2"/>
    <row r="653" ht="13.5" hidden="1" customHeight="1" x14ac:dyDescent="0.2"/>
    <row r="654" ht="13.5" hidden="1" customHeight="1" x14ac:dyDescent="0.2"/>
    <row r="655" ht="13.5" hidden="1" customHeight="1" x14ac:dyDescent="0.2"/>
    <row r="656" ht="13.5" hidden="1" customHeight="1" x14ac:dyDescent="0.2"/>
    <row r="657" ht="13.5" hidden="1" customHeight="1" x14ac:dyDescent="0.2"/>
    <row r="658" ht="13.5" hidden="1" customHeight="1" x14ac:dyDescent="0.2"/>
    <row r="659" ht="13.5" hidden="1" customHeight="1" x14ac:dyDescent="0.2"/>
    <row r="660" ht="13.5" hidden="1" customHeight="1" x14ac:dyDescent="0.2"/>
    <row r="661" ht="13.5" hidden="1" customHeight="1" x14ac:dyDescent="0.2"/>
    <row r="662" ht="13.5" hidden="1" customHeight="1" x14ac:dyDescent="0.2"/>
    <row r="663" ht="13.5" hidden="1" customHeight="1" x14ac:dyDescent="0.2"/>
    <row r="664" ht="13.5" hidden="1" customHeight="1" x14ac:dyDescent="0.2"/>
    <row r="665" ht="13.5" hidden="1" customHeight="1" x14ac:dyDescent="0.2"/>
    <row r="666" ht="13.5" hidden="1" customHeight="1" x14ac:dyDescent="0.2"/>
    <row r="667" ht="13.5" hidden="1" customHeight="1" x14ac:dyDescent="0.2"/>
    <row r="668" ht="13.5" hidden="1" customHeight="1" x14ac:dyDescent="0.2"/>
    <row r="669" ht="13.5" hidden="1" customHeight="1" x14ac:dyDescent="0.2"/>
    <row r="670" ht="13.5" hidden="1" customHeight="1" x14ac:dyDescent="0.2"/>
    <row r="671" ht="13.5" hidden="1" customHeight="1" x14ac:dyDescent="0.2"/>
    <row r="672" ht="13.5" hidden="1" customHeight="1" x14ac:dyDescent="0.2"/>
    <row r="673" ht="13.5" hidden="1" customHeight="1" x14ac:dyDescent="0.2"/>
    <row r="674" ht="13.5" hidden="1" customHeight="1" x14ac:dyDescent="0.2"/>
    <row r="675" ht="13.5" hidden="1" customHeight="1" x14ac:dyDescent="0.2"/>
    <row r="676" ht="13.5" hidden="1" customHeight="1" x14ac:dyDescent="0.2"/>
    <row r="677" ht="13.5" hidden="1" customHeight="1" x14ac:dyDescent="0.2"/>
    <row r="678" ht="13.5" hidden="1" customHeight="1" x14ac:dyDescent="0.2"/>
    <row r="679" ht="13.5" hidden="1" customHeight="1" x14ac:dyDescent="0.2"/>
    <row r="680" ht="13.5" hidden="1" customHeight="1" x14ac:dyDescent="0.2"/>
    <row r="681" ht="13.5" hidden="1" customHeight="1" x14ac:dyDescent="0.2"/>
    <row r="682" ht="13.5" hidden="1" customHeight="1" x14ac:dyDescent="0.2"/>
    <row r="683" ht="13.5" hidden="1" customHeight="1" x14ac:dyDescent="0.2"/>
    <row r="684" ht="13.5" hidden="1" customHeight="1" x14ac:dyDescent="0.2"/>
    <row r="685" ht="13.5" hidden="1" customHeight="1" x14ac:dyDescent="0.2"/>
    <row r="686" ht="13.5" hidden="1" customHeight="1" x14ac:dyDescent="0.2"/>
    <row r="687" ht="13.5" hidden="1" customHeight="1" x14ac:dyDescent="0.2"/>
    <row r="688" ht="13.5" hidden="1" customHeight="1" x14ac:dyDescent="0.2"/>
    <row r="689" ht="13.5" hidden="1" customHeight="1" x14ac:dyDescent="0.2"/>
    <row r="690" ht="13.5" hidden="1" customHeight="1" x14ac:dyDescent="0.2"/>
    <row r="691" ht="13.5" hidden="1" customHeight="1" x14ac:dyDescent="0.2"/>
    <row r="692" ht="13.5" hidden="1" customHeight="1" x14ac:dyDescent="0.2"/>
    <row r="693" ht="13.5" hidden="1" customHeight="1" x14ac:dyDescent="0.2"/>
    <row r="694" ht="13.5" hidden="1" customHeight="1" x14ac:dyDescent="0.2"/>
    <row r="695" ht="13.5" hidden="1" customHeight="1" x14ac:dyDescent="0.2"/>
    <row r="696" ht="13.5" hidden="1" customHeight="1" x14ac:dyDescent="0.2"/>
    <row r="697" ht="13.5" hidden="1" customHeight="1" x14ac:dyDescent="0.2"/>
    <row r="698" ht="13.5" hidden="1" customHeight="1" x14ac:dyDescent="0.2"/>
    <row r="699" ht="13.5" hidden="1" customHeight="1" x14ac:dyDescent="0.2"/>
    <row r="700" ht="13.5" hidden="1" customHeight="1" x14ac:dyDescent="0.2"/>
    <row r="701" ht="13.5" hidden="1" customHeight="1" x14ac:dyDescent="0.2"/>
    <row r="702" ht="13.5" hidden="1" customHeight="1" x14ac:dyDescent="0.2"/>
    <row r="703" ht="13.5" hidden="1" customHeight="1" x14ac:dyDescent="0.2"/>
    <row r="704" ht="13.5" hidden="1" customHeight="1" x14ac:dyDescent="0.2"/>
    <row r="705" ht="13.5" hidden="1" customHeight="1" x14ac:dyDescent="0.2"/>
    <row r="706" ht="13.5" hidden="1" customHeight="1" x14ac:dyDescent="0.2"/>
    <row r="707" ht="13.5" hidden="1" customHeight="1" x14ac:dyDescent="0.2"/>
    <row r="708" ht="13.5" hidden="1" customHeight="1" x14ac:dyDescent="0.2"/>
    <row r="709" ht="13.5" hidden="1" customHeight="1" x14ac:dyDescent="0.2"/>
    <row r="710" ht="13.5" hidden="1" customHeight="1" x14ac:dyDescent="0.2"/>
    <row r="711" ht="13.5" hidden="1" customHeight="1" x14ac:dyDescent="0.2"/>
    <row r="712" ht="13.5" hidden="1" customHeight="1" x14ac:dyDescent="0.2"/>
    <row r="713" ht="13.5" hidden="1" customHeight="1" x14ac:dyDescent="0.2"/>
    <row r="714" ht="13.5" hidden="1" customHeight="1" x14ac:dyDescent="0.2"/>
    <row r="715" ht="13.5" hidden="1" customHeight="1" x14ac:dyDescent="0.2"/>
    <row r="716" ht="13.5" hidden="1" customHeight="1" x14ac:dyDescent="0.2"/>
    <row r="717" ht="13.5" hidden="1" customHeight="1" x14ac:dyDescent="0.2"/>
    <row r="718" ht="13.5" hidden="1" customHeight="1" x14ac:dyDescent="0.2"/>
    <row r="719" ht="13.5" hidden="1" customHeight="1" x14ac:dyDescent="0.2"/>
    <row r="720" ht="13.5" hidden="1" customHeight="1" x14ac:dyDescent="0.2"/>
    <row r="721" ht="13.5" hidden="1" customHeight="1" x14ac:dyDescent="0.2"/>
    <row r="722" ht="13.5" hidden="1" customHeight="1" x14ac:dyDescent="0.2"/>
    <row r="723" ht="13.5" hidden="1" customHeight="1" x14ac:dyDescent="0.2"/>
    <row r="724" ht="13.5" hidden="1" customHeight="1" x14ac:dyDescent="0.2"/>
    <row r="725" ht="13.5" hidden="1" customHeight="1" x14ac:dyDescent="0.2"/>
    <row r="726" ht="13.5" hidden="1" customHeight="1" x14ac:dyDescent="0.2"/>
    <row r="727" ht="13.5" hidden="1" customHeight="1" x14ac:dyDescent="0.2"/>
    <row r="728" ht="13.5" hidden="1" customHeight="1" x14ac:dyDescent="0.2"/>
    <row r="729" ht="13.5" hidden="1" customHeight="1" x14ac:dyDescent="0.2"/>
    <row r="730" ht="13.5" hidden="1" customHeight="1" x14ac:dyDescent="0.2"/>
    <row r="731" ht="13.5" hidden="1" customHeight="1" x14ac:dyDescent="0.2"/>
    <row r="732" ht="13.5" hidden="1" customHeight="1" x14ac:dyDescent="0.2"/>
    <row r="733" ht="13.5" hidden="1" customHeight="1" x14ac:dyDescent="0.2"/>
    <row r="734" ht="13.5" hidden="1" customHeight="1" x14ac:dyDescent="0.2"/>
    <row r="735" ht="13.5" hidden="1" customHeight="1" x14ac:dyDescent="0.2"/>
    <row r="736" ht="13.5" hidden="1" customHeight="1" x14ac:dyDescent="0.2"/>
    <row r="737" ht="13.5" hidden="1" customHeight="1" x14ac:dyDescent="0.2"/>
    <row r="738" ht="13.5" hidden="1" customHeight="1" x14ac:dyDescent="0.2"/>
    <row r="739" ht="13.5" hidden="1" customHeight="1" x14ac:dyDescent="0.2"/>
    <row r="740" ht="13.5" hidden="1" customHeight="1" x14ac:dyDescent="0.2"/>
    <row r="741" ht="13.5" hidden="1" customHeight="1" x14ac:dyDescent="0.2"/>
    <row r="742" ht="13.5" hidden="1" customHeight="1" x14ac:dyDescent="0.2"/>
    <row r="743" ht="13.5" hidden="1" customHeight="1" x14ac:dyDescent="0.2"/>
    <row r="744" ht="13.5" hidden="1" customHeight="1" x14ac:dyDescent="0.2"/>
    <row r="745" ht="13.5" hidden="1" customHeight="1" x14ac:dyDescent="0.2"/>
    <row r="746" ht="13.5" hidden="1" customHeight="1" x14ac:dyDescent="0.2"/>
    <row r="747" ht="13.5" hidden="1" customHeight="1" x14ac:dyDescent="0.2"/>
    <row r="748" ht="13.5" hidden="1" customHeight="1" x14ac:dyDescent="0.2"/>
    <row r="749" ht="13.5" hidden="1" customHeight="1" x14ac:dyDescent="0.2"/>
    <row r="750" ht="13.5" hidden="1" customHeight="1" x14ac:dyDescent="0.2"/>
    <row r="751" ht="13.5" hidden="1" customHeight="1" x14ac:dyDescent="0.2"/>
    <row r="752" ht="13.5" hidden="1" customHeight="1" x14ac:dyDescent="0.2"/>
    <row r="753" ht="13.5" hidden="1" customHeight="1" x14ac:dyDescent="0.2"/>
    <row r="754" ht="13.5" hidden="1" customHeight="1" x14ac:dyDescent="0.2"/>
    <row r="755" ht="13.5" hidden="1" customHeight="1" x14ac:dyDescent="0.2"/>
    <row r="756" ht="13.5" hidden="1" customHeight="1" x14ac:dyDescent="0.2"/>
    <row r="757" ht="13.5" hidden="1" customHeight="1" x14ac:dyDescent="0.2"/>
    <row r="758" ht="13.5" hidden="1" customHeight="1" x14ac:dyDescent="0.2"/>
    <row r="759" ht="13.5" hidden="1" customHeight="1" x14ac:dyDescent="0.2"/>
    <row r="760" ht="13.5" hidden="1" customHeight="1" x14ac:dyDescent="0.2"/>
    <row r="761" ht="13.5" hidden="1" customHeight="1" x14ac:dyDescent="0.2"/>
    <row r="762" ht="13.5" hidden="1" customHeight="1" x14ac:dyDescent="0.2"/>
    <row r="763" ht="13.5" hidden="1" customHeight="1" x14ac:dyDescent="0.2"/>
    <row r="764" ht="13.5" hidden="1" customHeight="1" x14ac:dyDescent="0.2"/>
    <row r="765" ht="13.5" hidden="1" customHeight="1" x14ac:dyDescent="0.2"/>
    <row r="766" ht="13.5" hidden="1" customHeight="1" x14ac:dyDescent="0.2"/>
    <row r="767" ht="13.5" hidden="1" customHeight="1" x14ac:dyDescent="0.2"/>
    <row r="768" ht="13.5" hidden="1" customHeight="1" x14ac:dyDescent="0.2"/>
    <row r="769" ht="13.5" hidden="1" customHeight="1" x14ac:dyDescent="0.2"/>
    <row r="770" ht="13.5" hidden="1" customHeight="1" x14ac:dyDescent="0.2"/>
    <row r="771" ht="13.5" hidden="1" customHeight="1" x14ac:dyDescent="0.2"/>
    <row r="772" ht="13.5" hidden="1" customHeight="1" x14ac:dyDescent="0.2"/>
    <row r="773" ht="13.5" hidden="1" customHeight="1" x14ac:dyDescent="0.2"/>
    <row r="774" ht="13.5" hidden="1" customHeight="1" x14ac:dyDescent="0.2"/>
    <row r="775" ht="13.5" hidden="1" customHeight="1" x14ac:dyDescent="0.2"/>
    <row r="776" ht="13.5" hidden="1" customHeight="1" x14ac:dyDescent="0.2"/>
    <row r="777" ht="13.5" hidden="1" customHeight="1" x14ac:dyDescent="0.2"/>
    <row r="778" ht="13.5" hidden="1" customHeight="1" x14ac:dyDescent="0.2"/>
    <row r="779" ht="13.5" hidden="1" customHeight="1" x14ac:dyDescent="0.2"/>
    <row r="780" ht="13.5" hidden="1" customHeight="1" x14ac:dyDescent="0.2"/>
    <row r="781" ht="13.5" hidden="1" customHeight="1" x14ac:dyDescent="0.2"/>
    <row r="782" ht="13.5" hidden="1" customHeight="1" x14ac:dyDescent="0.2"/>
    <row r="783" ht="13.5" hidden="1" customHeight="1" x14ac:dyDescent="0.2"/>
    <row r="784" ht="13.5" hidden="1" customHeight="1" x14ac:dyDescent="0.2"/>
    <row r="785" ht="13.5" hidden="1" customHeight="1" x14ac:dyDescent="0.2"/>
    <row r="786" ht="13.5" hidden="1" customHeight="1" x14ac:dyDescent="0.2"/>
    <row r="787" ht="13.5" hidden="1" customHeight="1" x14ac:dyDescent="0.2"/>
    <row r="788" ht="13.5" hidden="1" customHeight="1" x14ac:dyDescent="0.2"/>
    <row r="789" ht="13.5" hidden="1" customHeight="1" x14ac:dyDescent="0.2"/>
    <row r="790" ht="13.5" hidden="1" customHeight="1" x14ac:dyDescent="0.2"/>
    <row r="791" ht="13.5" hidden="1" customHeight="1" x14ac:dyDescent="0.2"/>
    <row r="792" ht="13.5" hidden="1" customHeight="1" x14ac:dyDescent="0.2"/>
    <row r="793" ht="13.5" hidden="1" customHeight="1" x14ac:dyDescent="0.2"/>
    <row r="794" ht="13.5" hidden="1" customHeight="1" x14ac:dyDescent="0.2"/>
    <row r="795" ht="13.5" hidden="1" customHeight="1" x14ac:dyDescent="0.2"/>
    <row r="796" ht="13.5" hidden="1" customHeight="1" x14ac:dyDescent="0.2"/>
    <row r="797" ht="13.5" hidden="1" customHeight="1" x14ac:dyDescent="0.2"/>
    <row r="798" ht="13.5" hidden="1" customHeight="1" x14ac:dyDescent="0.2"/>
    <row r="799" ht="13.5" hidden="1" customHeight="1" x14ac:dyDescent="0.2"/>
    <row r="800" ht="13.5" hidden="1" customHeight="1" x14ac:dyDescent="0.2"/>
    <row r="801" ht="13.5" hidden="1" customHeight="1" x14ac:dyDescent="0.2"/>
    <row r="802" ht="13.5" hidden="1" customHeight="1" x14ac:dyDescent="0.2"/>
    <row r="803" ht="13.5" hidden="1" customHeight="1" x14ac:dyDescent="0.2"/>
    <row r="804" ht="13.5" hidden="1" customHeight="1" x14ac:dyDescent="0.2"/>
    <row r="805" ht="13.5" hidden="1" customHeight="1" x14ac:dyDescent="0.2"/>
    <row r="806" ht="13.5" hidden="1" customHeight="1" x14ac:dyDescent="0.2"/>
    <row r="807" ht="13.5" hidden="1" customHeight="1" x14ac:dyDescent="0.2"/>
    <row r="808" ht="13.5" hidden="1" customHeight="1" x14ac:dyDescent="0.2"/>
    <row r="809" ht="13.5" hidden="1" customHeight="1" x14ac:dyDescent="0.2"/>
    <row r="810" ht="13.5" hidden="1" customHeight="1" x14ac:dyDescent="0.2"/>
    <row r="811" ht="13.5" hidden="1" customHeight="1" x14ac:dyDescent="0.2"/>
    <row r="812" ht="13.5" hidden="1" customHeight="1" x14ac:dyDescent="0.2"/>
    <row r="813" ht="13.5" hidden="1" customHeight="1" x14ac:dyDescent="0.2"/>
    <row r="814" ht="13.5" hidden="1" customHeight="1" x14ac:dyDescent="0.2"/>
    <row r="815" ht="13.5" hidden="1" customHeight="1" x14ac:dyDescent="0.2"/>
    <row r="816" ht="13.5" hidden="1" customHeight="1" x14ac:dyDescent="0.2"/>
    <row r="817" ht="13.5" hidden="1" customHeight="1" x14ac:dyDescent="0.2"/>
    <row r="818" ht="13.5" hidden="1" customHeight="1" x14ac:dyDescent="0.2"/>
    <row r="819" ht="13.5" hidden="1" customHeight="1" x14ac:dyDescent="0.2"/>
    <row r="820" ht="13.5" hidden="1" customHeight="1" x14ac:dyDescent="0.2"/>
    <row r="821" ht="13.5" hidden="1" customHeight="1" x14ac:dyDescent="0.2"/>
    <row r="822" ht="13.5" hidden="1" customHeight="1" x14ac:dyDescent="0.2"/>
    <row r="823" ht="13.5" hidden="1" customHeight="1" x14ac:dyDescent="0.2"/>
    <row r="824" ht="13.5" hidden="1" customHeight="1" x14ac:dyDescent="0.2"/>
    <row r="825" ht="13.5" hidden="1" customHeight="1" x14ac:dyDescent="0.2"/>
    <row r="826" ht="13.5" hidden="1" customHeight="1" x14ac:dyDescent="0.2"/>
    <row r="827" ht="13.5" hidden="1" customHeight="1" x14ac:dyDescent="0.2"/>
    <row r="828" ht="13.5" hidden="1" customHeight="1" x14ac:dyDescent="0.2"/>
    <row r="829" ht="13.5" hidden="1" customHeight="1" x14ac:dyDescent="0.2"/>
    <row r="830" ht="13.5" hidden="1" customHeight="1" x14ac:dyDescent="0.2"/>
    <row r="831" ht="13.5" hidden="1" customHeight="1" x14ac:dyDescent="0.2"/>
    <row r="832" ht="13.5" hidden="1" customHeight="1" x14ac:dyDescent="0.2"/>
    <row r="833" ht="13.5" hidden="1" customHeight="1" x14ac:dyDescent="0.2"/>
    <row r="834" ht="13.5" hidden="1" customHeight="1" x14ac:dyDescent="0.2"/>
    <row r="835" ht="13.5" hidden="1" customHeight="1" x14ac:dyDescent="0.2"/>
    <row r="836" ht="13.5" hidden="1" customHeight="1" x14ac:dyDescent="0.2"/>
    <row r="837" ht="13.5" hidden="1" customHeight="1" x14ac:dyDescent="0.2"/>
    <row r="838" ht="13.5" hidden="1" customHeight="1" x14ac:dyDescent="0.2"/>
    <row r="839" ht="13.5" hidden="1" customHeight="1" x14ac:dyDescent="0.2"/>
    <row r="840" ht="13.5" hidden="1" customHeight="1" x14ac:dyDescent="0.2"/>
    <row r="841" ht="13.5" hidden="1" customHeight="1" x14ac:dyDescent="0.2"/>
    <row r="842" ht="13.5" hidden="1" customHeight="1" x14ac:dyDescent="0.2"/>
    <row r="843" ht="13.5" hidden="1" customHeight="1" x14ac:dyDescent="0.2"/>
    <row r="844" ht="13.5" hidden="1" customHeight="1" x14ac:dyDescent="0.2"/>
    <row r="845" ht="13.5" hidden="1" customHeight="1" x14ac:dyDescent="0.2"/>
    <row r="846" ht="13.5" hidden="1" customHeight="1" x14ac:dyDescent="0.2"/>
    <row r="847" ht="13.5" hidden="1" customHeight="1" x14ac:dyDescent="0.2"/>
    <row r="848" ht="13.5" hidden="1" customHeight="1" x14ac:dyDescent="0.2"/>
    <row r="849" ht="13.5" hidden="1" customHeight="1" x14ac:dyDescent="0.2"/>
    <row r="850" ht="13.5" hidden="1" customHeight="1" x14ac:dyDescent="0.2"/>
    <row r="851" ht="13.5" hidden="1" customHeight="1" x14ac:dyDescent="0.2"/>
    <row r="852" ht="13.5" hidden="1" customHeight="1" x14ac:dyDescent="0.2"/>
    <row r="853" ht="13.5" hidden="1" customHeight="1" x14ac:dyDescent="0.2"/>
    <row r="854" ht="13.5" hidden="1" customHeight="1" x14ac:dyDescent="0.2"/>
    <row r="855" ht="13.5" hidden="1" customHeight="1" x14ac:dyDescent="0.2"/>
    <row r="856" ht="13.5" hidden="1" customHeight="1" x14ac:dyDescent="0.2"/>
    <row r="857" ht="13.5" hidden="1" customHeight="1" x14ac:dyDescent="0.2"/>
    <row r="858" ht="13.5" hidden="1" customHeight="1" x14ac:dyDescent="0.2"/>
    <row r="859" ht="13.5" hidden="1" customHeight="1" x14ac:dyDescent="0.2"/>
    <row r="860" ht="13.5" hidden="1" customHeight="1" x14ac:dyDescent="0.2"/>
    <row r="861" ht="13.5" hidden="1" customHeight="1" x14ac:dyDescent="0.2"/>
    <row r="862" ht="13.5" hidden="1" customHeight="1" x14ac:dyDescent="0.2"/>
    <row r="863" ht="13.5" hidden="1" customHeight="1" x14ac:dyDescent="0.2"/>
    <row r="864" ht="13.5" hidden="1" customHeight="1" x14ac:dyDescent="0.2"/>
    <row r="865" ht="13.5" hidden="1" customHeight="1" x14ac:dyDescent="0.2"/>
    <row r="866" ht="13.5" hidden="1" customHeight="1" x14ac:dyDescent="0.2"/>
    <row r="867" ht="13.5" hidden="1" customHeight="1" x14ac:dyDescent="0.2"/>
    <row r="868" ht="13.5" hidden="1" customHeight="1" x14ac:dyDescent="0.2"/>
    <row r="869" ht="13.5" hidden="1" customHeight="1" x14ac:dyDescent="0.2"/>
    <row r="870" ht="13.5" hidden="1" customHeight="1" x14ac:dyDescent="0.2"/>
    <row r="871" ht="13.5" hidden="1" customHeight="1" x14ac:dyDescent="0.2"/>
    <row r="872" ht="13.5" hidden="1" customHeight="1" x14ac:dyDescent="0.2"/>
    <row r="873" ht="13.5" hidden="1" customHeight="1" x14ac:dyDescent="0.2"/>
    <row r="874" ht="13.5" hidden="1" customHeight="1" x14ac:dyDescent="0.2"/>
    <row r="875" ht="13.5" hidden="1" customHeight="1" x14ac:dyDescent="0.2"/>
    <row r="876" ht="13.5" hidden="1" customHeight="1" x14ac:dyDescent="0.2"/>
    <row r="877" ht="13.5" hidden="1" customHeight="1" x14ac:dyDescent="0.2"/>
    <row r="878" ht="13.5" hidden="1" customHeight="1" x14ac:dyDescent="0.2"/>
    <row r="879" ht="13.5" hidden="1" customHeight="1" x14ac:dyDescent="0.2"/>
    <row r="880" ht="13.5" hidden="1" customHeight="1" x14ac:dyDescent="0.2"/>
    <row r="881" ht="13.5" hidden="1" customHeight="1" x14ac:dyDescent="0.2"/>
    <row r="882" ht="13.5" hidden="1" customHeight="1" x14ac:dyDescent="0.2"/>
    <row r="883" ht="13.5" hidden="1" customHeight="1" x14ac:dyDescent="0.2"/>
    <row r="884" ht="13.5" hidden="1" customHeight="1" x14ac:dyDescent="0.2"/>
    <row r="885" ht="13.5" hidden="1" customHeight="1" x14ac:dyDescent="0.2"/>
    <row r="886" ht="13.5" hidden="1" customHeight="1" x14ac:dyDescent="0.2"/>
    <row r="887" ht="13.5" hidden="1" customHeight="1" x14ac:dyDescent="0.2"/>
    <row r="888" ht="13.5" hidden="1" customHeight="1" x14ac:dyDescent="0.2"/>
    <row r="889" ht="13.5" hidden="1" customHeight="1" x14ac:dyDescent="0.2"/>
    <row r="890" ht="13.5" hidden="1" customHeight="1" x14ac:dyDescent="0.2"/>
    <row r="891" ht="13.5" hidden="1" customHeight="1" x14ac:dyDescent="0.2"/>
    <row r="892" ht="13.5" hidden="1" customHeight="1" x14ac:dyDescent="0.2"/>
    <row r="893" ht="13.5" hidden="1" customHeight="1" x14ac:dyDescent="0.2"/>
    <row r="894" ht="13.5" hidden="1" customHeight="1" x14ac:dyDescent="0.2"/>
    <row r="895" ht="13.5" hidden="1" customHeight="1" x14ac:dyDescent="0.2"/>
    <row r="896" ht="13.5" hidden="1" customHeight="1" x14ac:dyDescent="0.2"/>
    <row r="897" ht="13.5" hidden="1" customHeight="1" x14ac:dyDescent="0.2"/>
    <row r="898" ht="13.5" hidden="1" customHeight="1" x14ac:dyDescent="0.2"/>
    <row r="899" ht="13.5" hidden="1" customHeight="1" x14ac:dyDescent="0.2"/>
    <row r="900" ht="13.5" hidden="1" customHeight="1" x14ac:dyDescent="0.2"/>
    <row r="901" ht="13.5" hidden="1" customHeight="1" x14ac:dyDescent="0.2"/>
    <row r="902" ht="13.5" hidden="1" customHeight="1" x14ac:dyDescent="0.2"/>
    <row r="903" ht="13.5" hidden="1" customHeight="1" x14ac:dyDescent="0.2"/>
    <row r="904" ht="13.5" hidden="1" customHeight="1" x14ac:dyDescent="0.2"/>
    <row r="905" ht="13.5" hidden="1" customHeight="1" x14ac:dyDescent="0.2"/>
    <row r="906" ht="13.5" hidden="1" customHeight="1" x14ac:dyDescent="0.2"/>
    <row r="907" ht="13.5" hidden="1" customHeight="1" x14ac:dyDescent="0.2"/>
    <row r="908" ht="13.5" hidden="1" customHeight="1" x14ac:dyDescent="0.2"/>
    <row r="909" ht="13.5" hidden="1" customHeight="1" x14ac:dyDescent="0.2"/>
    <row r="910" ht="13.5" hidden="1" customHeight="1" x14ac:dyDescent="0.2"/>
    <row r="911" ht="13.5" hidden="1" customHeight="1" x14ac:dyDescent="0.2"/>
    <row r="912" ht="13.5" hidden="1" customHeight="1" x14ac:dyDescent="0.2"/>
    <row r="913" ht="13.5" hidden="1" customHeight="1" x14ac:dyDescent="0.2"/>
    <row r="914" ht="13.5" hidden="1" customHeight="1" x14ac:dyDescent="0.2"/>
    <row r="915" ht="13.5" hidden="1" customHeight="1" x14ac:dyDescent="0.2"/>
    <row r="916" ht="13.5" hidden="1" customHeight="1" x14ac:dyDescent="0.2"/>
    <row r="917" ht="13.5" hidden="1" customHeight="1" x14ac:dyDescent="0.2"/>
    <row r="918" ht="13.5" hidden="1" customHeight="1" x14ac:dyDescent="0.2"/>
    <row r="919" ht="13.5" hidden="1" customHeight="1" x14ac:dyDescent="0.2"/>
    <row r="920" ht="13.5" hidden="1" customHeight="1" x14ac:dyDescent="0.2"/>
    <row r="921" ht="13.5" hidden="1" customHeight="1" x14ac:dyDescent="0.2"/>
    <row r="922" ht="13.5" hidden="1" customHeight="1" x14ac:dyDescent="0.2"/>
    <row r="923" ht="13.5" hidden="1" customHeight="1" x14ac:dyDescent="0.2"/>
    <row r="924" ht="13.5" hidden="1" customHeight="1" x14ac:dyDescent="0.2"/>
    <row r="925" ht="13.5" hidden="1" customHeight="1" x14ac:dyDescent="0.2"/>
    <row r="926" ht="13.5" hidden="1" customHeight="1" x14ac:dyDescent="0.2"/>
    <row r="927" ht="13.5" hidden="1" customHeight="1" x14ac:dyDescent="0.2"/>
    <row r="928" ht="13.5" hidden="1" customHeight="1" x14ac:dyDescent="0.2"/>
    <row r="929" ht="13.5" hidden="1" customHeight="1" x14ac:dyDescent="0.2"/>
    <row r="930" ht="13.5" hidden="1" customHeight="1" x14ac:dyDescent="0.2"/>
    <row r="931" ht="13.5" hidden="1" customHeight="1" x14ac:dyDescent="0.2"/>
    <row r="932" ht="13.5" hidden="1" customHeight="1" x14ac:dyDescent="0.2"/>
    <row r="933" ht="13.5" hidden="1" customHeight="1" x14ac:dyDescent="0.2"/>
    <row r="934" ht="13.5" hidden="1" customHeight="1" x14ac:dyDescent="0.2"/>
    <row r="935" ht="13.5" hidden="1" customHeight="1" x14ac:dyDescent="0.2"/>
    <row r="936" ht="13.5" hidden="1" customHeight="1" x14ac:dyDescent="0.2"/>
    <row r="937" ht="13.5" hidden="1" customHeight="1" x14ac:dyDescent="0.2"/>
    <row r="938" ht="13.5" hidden="1" customHeight="1" x14ac:dyDescent="0.2"/>
    <row r="939" ht="13.5" hidden="1" customHeight="1" x14ac:dyDescent="0.2"/>
    <row r="940" ht="13.5" hidden="1" customHeight="1" x14ac:dyDescent="0.2"/>
    <row r="941" ht="13.5" hidden="1" customHeight="1" x14ac:dyDescent="0.2"/>
    <row r="942" ht="13.5" hidden="1" customHeight="1" x14ac:dyDescent="0.2"/>
    <row r="943" ht="13.5" hidden="1" customHeight="1" x14ac:dyDescent="0.2"/>
    <row r="944" ht="13.5" hidden="1" customHeight="1" x14ac:dyDescent="0.2"/>
    <row r="945" ht="13.5" hidden="1" customHeight="1" x14ac:dyDescent="0.2"/>
    <row r="946" ht="13.5" hidden="1" customHeight="1" x14ac:dyDescent="0.2"/>
    <row r="947" ht="13.5" hidden="1" customHeight="1" x14ac:dyDescent="0.2"/>
    <row r="948" ht="13.5" hidden="1" customHeight="1" x14ac:dyDescent="0.2"/>
    <row r="949" ht="13.5" hidden="1" customHeight="1" x14ac:dyDescent="0.2"/>
    <row r="950" ht="13.5" hidden="1" customHeight="1" x14ac:dyDescent="0.2"/>
    <row r="951" ht="13.5" hidden="1" customHeight="1" x14ac:dyDescent="0.2"/>
    <row r="952" ht="13.5" hidden="1" customHeight="1" x14ac:dyDescent="0.2"/>
    <row r="953" ht="13.5" hidden="1" customHeight="1" x14ac:dyDescent="0.2"/>
    <row r="954" ht="13.5" hidden="1" customHeight="1" x14ac:dyDescent="0.2"/>
    <row r="955" ht="13.5" hidden="1" customHeight="1" x14ac:dyDescent="0.2"/>
    <row r="956" ht="13.5" hidden="1" customHeight="1" x14ac:dyDescent="0.2"/>
    <row r="957" ht="13.5" hidden="1" customHeight="1" x14ac:dyDescent="0.2"/>
    <row r="958" ht="13.5" hidden="1" customHeight="1" x14ac:dyDescent="0.2"/>
    <row r="959" ht="13.5" hidden="1" customHeight="1" x14ac:dyDescent="0.2"/>
    <row r="960" ht="13.5" hidden="1" customHeight="1" x14ac:dyDescent="0.2"/>
    <row r="961" ht="13.5" hidden="1" customHeight="1" x14ac:dyDescent="0.2"/>
    <row r="962" ht="13.5" hidden="1" customHeight="1" x14ac:dyDescent="0.2"/>
    <row r="963" ht="13.5" hidden="1" customHeight="1" x14ac:dyDescent="0.2"/>
    <row r="964" ht="13.5" hidden="1" customHeight="1" x14ac:dyDescent="0.2"/>
    <row r="965" ht="13.5" hidden="1" customHeight="1" x14ac:dyDescent="0.2"/>
    <row r="966" ht="13.5" hidden="1" customHeight="1" x14ac:dyDescent="0.2"/>
    <row r="967" ht="13.5" hidden="1" customHeight="1" x14ac:dyDescent="0.2"/>
    <row r="968" ht="13.5" hidden="1" customHeight="1" x14ac:dyDescent="0.2"/>
    <row r="969" ht="13.5" hidden="1" customHeight="1" x14ac:dyDescent="0.2"/>
    <row r="970" ht="13.5" hidden="1" customHeight="1" x14ac:dyDescent="0.2"/>
    <row r="971" ht="13.5" hidden="1" customHeight="1" x14ac:dyDescent="0.2"/>
    <row r="972" ht="13.5" hidden="1" customHeight="1" x14ac:dyDescent="0.2"/>
    <row r="973" ht="13.5" hidden="1" customHeight="1" x14ac:dyDescent="0.2"/>
    <row r="974" ht="13.5" hidden="1" customHeight="1" x14ac:dyDescent="0.2"/>
    <row r="975" ht="13.5" hidden="1" customHeight="1" x14ac:dyDescent="0.2"/>
    <row r="976" ht="13.5" hidden="1" customHeight="1" x14ac:dyDescent="0.2"/>
    <row r="977" ht="13.5" hidden="1" customHeight="1" x14ac:dyDescent="0.2"/>
    <row r="978" ht="13.5" hidden="1" customHeight="1" x14ac:dyDescent="0.2"/>
    <row r="979" ht="13.5" hidden="1" customHeight="1" x14ac:dyDescent="0.2"/>
    <row r="980" ht="13.5" hidden="1" customHeight="1" x14ac:dyDescent="0.2"/>
    <row r="981" ht="13.5" hidden="1" customHeight="1" x14ac:dyDescent="0.2"/>
    <row r="982" ht="13.5" hidden="1" customHeight="1" x14ac:dyDescent="0.2"/>
    <row r="983" ht="13.5" hidden="1" customHeight="1" x14ac:dyDescent="0.2"/>
    <row r="984" ht="13.5" hidden="1" customHeight="1" x14ac:dyDescent="0.2"/>
    <row r="985" ht="13.5" hidden="1" customHeight="1" x14ac:dyDescent="0.2"/>
    <row r="986" ht="13.5" hidden="1" customHeight="1" x14ac:dyDescent="0.2"/>
    <row r="987" ht="13.5" hidden="1" customHeight="1" x14ac:dyDescent="0.2"/>
    <row r="988" ht="13.5" hidden="1" customHeight="1" x14ac:dyDescent="0.2"/>
    <row r="989" ht="13.5" hidden="1" customHeight="1" x14ac:dyDescent="0.2"/>
    <row r="990" ht="13.5" hidden="1" customHeight="1" x14ac:dyDescent="0.2"/>
    <row r="991" ht="13.5" hidden="1" customHeight="1" x14ac:dyDescent="0.2"/>
    <row r="992" ht="13.5" hidden="1" customHeight="1" x14ac:dyDescent="0.2"/>
    <row r="993" ht="13.5" hidden="1" customHeight="1" x14ac:dyDescent="0.2"/>
    <row r="994" ht="13.5" hidden="1" customHeight="1" x14ac:dyDescent="0.2"/>
    <row r="995" ht="13.5" hidden="1" customHeight="1" x14ac:dyDescent="0.2"/>
    <row r="996" ht="13.5" hidden="1" customHeight="1" x14ac:dyDescent="0.2"/>
    <row r="997" ht="13.5" hidden="1" customHeight="1" x14ac:dyDescent="0.2"/>
    <row r="998" ht="13.5" hidden="1" customHeight="1" x14ac:dyDescent="0.2"/>
    <row r="999" ht="13.5" hidden="1" customHeight="1" x14ac:dyDescent="0.2"/>
    <row r="1000" ht="13.5" hidden="1" customHeight="1" x14ac:dyDescent="0.2"/>
  </sheetData>
  <sheetProtection sheet="1" objects="1" scenarios="1"/>
  <pageMargins left="0.7" right="0.7" top="0.75" bottom="0.75" header="0" footer="0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1E73E28CF65745A460B7C9FD284426" ma:contentTypeVersion="11" ma:contentTypeDescription="Create a new document." ma:contentTypeScope="" ma:versionID="18a71a167892e77072f255c98eb187ff">
  <xsd:schema xmlns:xsd="http://www.w3.org/2001/XMLSchema" xmlns:xs="http://www.w3.org/2001/XMLSchema" xmlns:p="http://schemas.microsoft.com/office/2006/metadata/properties" xmlns:ns2="17b9b52f-03cb-4923-8be7-39b4db2443cc" xmlns:ns3="faff0362-5127-4c4d-83eb-3316d7596ae9" targetNamespace="http://schemas.microsoft.com/office/2006/metadata/properties" ma:root="true" ma:fieldsID="8a7e7b5b0f20e21d23c15d8a4a132495" ns2:_="" ns3:_="">
    <xsd:import namespace="17b9b52f-03cb-4923-8be7-39b4db2443cc"/>
    <xsd:import namespace="faff0362-5127-4c4d-83eb-3316d7596a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b9b52f-03cb-4923-8be7-39b4db2443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abfa285-b8cd-4eb7-b6ed-6b3fd9a2ccb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ff0362-5127-4c4d-83eb-3316d7596ae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10059cf-1f71-4466-8311-06cbc1613f03}" ma:internalName="TaxCatchAll" ma:showField="CatchAllData" ma:web="faff0362-5127-4c4d-83eb-3316d7596ae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7535EDA-2F7E-4953-85BB-39ED033D2123}"/>
</file>

<file path=customXml/itemProps2.xml><?xml version="1.0" encoding="utf-8"?>
<ds:datastoreItem xmlns:ds="http://schemas.openxmlformats.org/officeDocument/2006/customXml" ds:itemID="{D1A642CA-79EC-4609-8BF7-4DD552811EF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AAV</vt:lpstr>
      <vt:lpstr>AAV Chart</vt:lpstr>
      <vt:lpstr>AAV Normality Test</vt:lpstr>
      <vt:lpstr>AAV and CAAV t test</vt:lpstr>
      <vt:lpstr>AAV and CAAV Corrado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Prior Sanz, Francesc</dc:creator>
  <cp:lastModifiedBy>Microsoft Office User</cp:lastModifiedBy>
  <dcterms:created xsi:type="dcterms:W3CDTF">2021-03-18T10:06:47Z</dcterms:created>
  <dcterms:modified xsi:type="dcterms:W3CDTF">2023-02-02T09:27:46Z</dcterms:modified>
</cp:coreProperties>
</file>