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MAC+PC/Recerca/Exercise Event Study/1-Envio 1/"/>
    </mc:Choice>
  </mc:AlternateContent>
  <xr:revisionPtr revIDLastSave="0" documentId="13_ncr:1_{656A20F4-BC75-754C-AA25-A388B88865EE}" xr6:coauthVersionLast="47" xr6:coauthVersionMax="47" xr10:uidLastSave="{00000000-0000-0000-0000-000000000000}"/>
  <bookViews>
    <workbookView xWindow="1760" yWindow="540" windowWidth="23680" windowHeight="14160" xr2:uid="{00000000-000D-0000-FFFF-FFFF00000000}"/>
  </bookViews>
  <sheets>
    <sheet name="AAV" sheetId="1" r:id="rId1"/>
    <sheet name="AAV Test Normalidad" sheetId="2" r:id="rId2"/>
    <sheet name="AAV Test si Normal" sheetId="3" r:id="rId3"/>
    <sheet name="AAV Corrad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bVvFMtLtTzoKXqzhq4GDBHeX0rQ=="/>
    </ext>
  </extLst>
</workbook>
</file>

<file path=xl/calcChain.xml><?xml version="1.0" encoding="utf-8"?>
<calcChain xmlns="http://schemas.openxmlformats.org/spreadsheetml/2006/main">
  <c r="AJ111" i="4" l="1"/>
  <c r="AI120" i="4" s="1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J115" i="4" l="1"/>
  <c r="AL115" i="4" s="1"/>
  <c r="AI119" i="4"/>
  <c r="AI115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AI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F5" i="4"/>
  <c r="AF120" i="4" s="1"/>
  <c r="AE5" i="4"/>
  <c r="AE120" i="4" s="1"/>
  <c r="AD5" i="4"/>
  <c r="AC5" i="4"/>
  <c r="AB5" i="4"/>
  <c r="AB120" i="4" s="1"/>
  <c r="AA5" i="4"/>
  <c r="AA120" i="4" s="1"/>
  <c r="Z5" i="4"/>
  <c r="Y5" i="4"/>
  <c r="X5" i="4"/>
  <c r="X120" i="4" s="1"/>
  <c r="W5" i="4"/>
  <c r="W120" i="4" s="1"/>
  <c r="V5" i="4"/>
  <c r="U5" i="4"/>
  <c r="T5" i="4"/>
  <c r="T120" i="4" s="1"/>
  <c r="S5" i="4"/>
  <c r="S120" i="4" s="1"/>
  <c r="R5" i="4"/>
  <c r="Q5" i="4"/>
  <c r="P5" i="4"/>
  <c r="P120" i="4" s="1"/>
  <c r="O5" i="4"/>
  <c r="O120" i="4" s="1"/>
  <c r="N5" i="4"/>
  <c r="M5" i="4"/>
  <c r="L5" i="4"/>
  <c r="L120" i="4" s="1"/>
  <c r="K5" i="4"/>
  <c r="K120" i="4" s="1"/>
  <c r="J5" i="4"/>
  <c r="I5" i="4"/>
  <c r="H5" i="4"/>
  <c r="H120" i="4" s="1"/>
  <c r="G5" i="4"/>
  <c r="G120" i="4" s="1"/>
  <c r="F5" i="4"/>
  <c r="E5" i="4"/>
  <c r="D5" i="4"/>
  <c r="D120" i="4" s="1"/>
  <c r="C5" i="4"/>
  <c r="C120" i="4" s="1"/>
  <c r="AF4" i="4"/>
  <c r="AE4" i="4"/>
  <c r="AD4" i="4"/>
  <c r="AD119" i="4" s="1"/>
  <c r="AC4" i="4"/>
  <c r="AC119" i="4" s="1"/>
  <c r="AB4" i="4"/>
  <c r="AA4" i="4"/>
  <c r="Z4" i="4"/>
  <c r="Z119" i="4" s="1"/>
  <c r="Y4" i="4"/>
  <c r="Y119" i="4" s="1"/>
  <c r="X4" i="4"/>
  <c r="W4" i="4"/>
  <c r="V4" i="4"/>
  <c r="V119" i="4" s="1"/>
  <c r="U4" i="4"/>
  <c r="U119" i="4" s="1"/>
  <c r="T4" i="4"/>
  <c r="S4" i="4"/>
  <c r="R4" i="4"/>
  <c r="R119" i="4" s="1"/>
  <c r="Q4" i="4"/>
  <c r="Q119" i="4" s="1"/>
  <c r="P4" i="4"/>
  <c r="O4" i="4"/>
  <c r="N4" i="4"/>
  <c r="N119" i="4" s="1"/>
  <c r="M4" i="4"/>
  <c r="M119" i="4" s="1"/>
  <c r="L4" i="4"/>
  <c r="K4" i="4"/>
  <c r="J4" i="4"/>
  <c r="J119" i="4" s="1"/>
  <c r="I4" i="4"/>
  <c r="I119" i="4" s="1"/>
  <c r="H4" i="4"/>
  <c r="G4" i="4"/>
  <c r="F4" i="4"/>
  <c r="F119" i="4" s="1"/>
  <c r="E4" i="4"/>
  <c r="E119" i="4" s="1"/>
  <c r="D4" i="4"/>
  <c r="C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F56" i="3"/>
  <c r="B56" i="3"/>
  <c r="A56" i="3"/>
  <c r="B55" i="3"/>
  <c r="A55" i="3"/>
  <c r="B54" i="3"/>
  <c r="A54" i="3"/>
  <c r="C53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C41" i="3"/>
  <c r="B41" i="3"/>
  <c r="A41" i="3"/>
  <c r="B40" i="3"/>
  <c r="A40" i="3"/>
  <c r="B39" i="3"/>
  <c r="A39" i="3"/>
  <c r="B38" i="3"/>
  <c r="A38" i="3"/>
  <c r="C37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C25" i="3"/>
  <c r="B25" i="3"/>
  <c r="A25" i="3"/>
  <c r="B24" i="3"/>
  <c r="A24" i="3"/>
  <c r="B23" i="3"/>
  <c r="A23" i="3"/>
  <c r="B22" i="3"/>
  <c r="A22" i="3"/>
  <c r="C21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C9" i="3"/>
  <c r="B9" i="3"/>
  <c r="A9" i="3"/>
  <c r="B8" i="3"/>
  <c r="A8" i="3"/>
  <c r="B7" i="3"/>
  <c r="A7" i="3"/>
  <c r="B6" i="3"/>
  <c r="A6" i="3"/>
  <c r="C5" i="3"/>
  <c r="B5" i="3"/>
  <c r="A5" i="3"/>
  <c r="B4" i="3"/>
  <c r="A4" i="3"/>
  <c r="B3" i="3"/>
  <c r="A3" i="3"/>
  <c r="B92" i="2"/>
  <c r="D4" i="2"/>
  <c r="D3" i="2"/>
  <c r="D2" i="2"/>
  <c r="AI990" i="1"/>
  <c r="AI989" i="1"/>
  <c r="AI988" i="1"/>
  <c r="AI987" i="1"/>
  <c r="AI986" i="1"/>
  <c r="AI985" i="1"/>
  <c r="AI984" i="1"/>
  <c r="AI983" i="1"/>
  <c r="AI982" i="1"/>
  <c r="AI981" i="1"/>
  <c r="AI980" i="1"/>
  <c r="AH113" i="1"/>
  <c r="AG113" i="1"/>
  <c r="AG112" i="1"/>
  <c r="AH112" i="1" s="1"/>
  <c r="AH111" i="1"/>
  <c r="B89" i="2" s="1"/>
  <c r="C89" i="2" s="1"/>
  <c r="AG111" i="1"/>
  <c r="AG110" i="1"/>
  <c r="AH110" i="1" s="1"/>
  <c r="AH109" i="1"/>
  <c r="AG109" i="1"/>
  <c r="AG108" i="1"/>
  <c r="AH108" i="1" s="1"/>
  <c r="AG107" i="1"/>
  <c r="AH107" i="1" s="1"/>
  <c r="AG106" i="1"/>
  <c r="AH106" i="1" s="1"/>
  <c r="AG105" i="1"/>
  <c r="AH105" i="1" s="1"/>
  <c r="AG104" i="1"/>
  <c r="AH104" i="1" s="1"/>
  <c r="AH103" i="1"/>
  <c r="B81" i="2" s="1"/>
  <c r="C81" i="2" s="1"/>
  <c r="AG103" i="1"/>
  <c r="AG102" i="1"/>
  <c r="AH102" i="1" s="1"/>
  <c r="AG101" i="1"/>
  <c r="AH101" i="1" s="1"/>
  <c r="AG100" i="1"/>
  <c r="AH100" i="1" s="1"/>
  <c r="AG99" i="1"/>
  <c r="AH99" i="1" s="1"/>
  <c r="AG98" i="1"/>
  <c r="AH98" i="1" s="1"/>
  <c r="AG97" i="1"/>
  <c r="AH97" i="1" s="1"/>
  <c r="AG96" i="1"/>
  <c r="AH96" i="1" s="1"/>
  <c r="AH95" i="1"/>
  <c r="B73" i="2" s="1"/>
  <c r="C73" i="2" s="1"/>
  <c r="AG95" i="1"/>
  <c r="AG94" i="1"/>
  <c r="AH94" i="1" s="1"/>
  <c r="AG93" i="1"/>
  <c r="AH93" i="1" s="1"/>
  <c r="AG92" i="1"/>
  <c r="AH92" i="1" s="1"/>
  <c r="AG91" i="1"/>
  <c r="AH91" i="1" s="1"/>
  <c r="AG90" i="1"/>
  <c r="AH90" i="1" s="1"/>
  <c r="AG89" i="1"/>
  <c r="AH89" i="1" s="1"/>
  <c r="AG88" i="1"/>
  <c r="AH88" i="1" s="1"/>
  <c r="AH87" i="1"/>
  <c r="B65" i="2" s="1"/>
  <c r="C65" i="2" s="1"/>
  <c r="AG87" i="1"/>
  <c r="AG86" i="1"/>
  <c r="AH86" i="1" s="1"/>
  <c r="AG85" i="1"/>
  <c r="AH85" i="1" s="1"/>
  <c r="AG84" i="1"/>
  <c r="AH84" i="1" s="1"/>
  <c r="AG83" i="1"/>
  <c r="AH83" i="1" s="1"/>
  <c r="AG82" i="1"/>
  <c r="AH82" i="1" s="1"/>
  <c r="AG81" i="1"/>
  <c r="AH81" i="1" s="1"/>
  <c r="AG80" i="1"/>
  <c r="AH80" i="1" s="1"/>
  <c r="AH79" i="1"/>
  <c r="B57" i="2" s="1"/>
  <c r="C57" i="2" s="1"/>
  <c r="AG79" i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H71" i="1"/>
  <c r="B49" i="2" s="1"/>
  <c r="C49" i="2" s="1"/>
  <c r="AG71" i="1"/>
  <c r="AG70" i="1"/>
  <c r="AH70" i="1" s="1"/>
  <c r="AG69" i="1"/>
  <c r="AH69" i="1" s="1"/>
  <c r="AG68" i="1"/>
  <c r="AH68" i="1" s="1"/>
  <c r="C68" i="3" s="1"/>
  <c r="AL67" i="1"/>
  <c r="AG67" i="1"/>
  <c r="AH67" i="1" s="1"/>
  <c r="C67" i="3" s="1"/>
  <c r="AL66" i="1"/>
  <c r="AG66" i="1"/>
  <c r="AH66" i="1" s="1"/>
  <c r="C66" i="3" s="1"/>
  <c r="AL65" i="1"/>
  <c r="AG65" i="1"/>
  <c r="AH65" i="1" s="1"/>
  <c r="C65" i="3" s="1"/>
  <c r="AL64" i="1"/>
  <c r="AG64" i="1"/>
  <c r="AH64" i="1" s="1"/>
  <c r="C64" i="3" s="1"/>
  <c r="AL63" i="1"/>
  <c r="AG63" i="1"/>
  <c r="AH63" i="1" s="1"/>
  <c r="C63" i="3" s="1"/>
  <c r="AL62" i="1"/>
  <c r="AG62" i="1"/>
  <c r="AH62" i="1" s="1"/>
  <c r="C62" i="3" s="1"/>
  <c r="AL61" i="1"/>
  <c r="AG61" i="1"/>
  <c r="AH61" i="1" s="1"/>
  <c r="C61" i="3" s="1"/>
  <c r="AL60" i="1"/>
  <c r="AG60" i="1"/>
  <c r="AH60" i="1" s="1"/>
  <c r="C60" i="3" s="1"/>
  <c r="AL59" i="1"/>
  <c r="AG59" i="1"/>
  <c r="AH59" i="1" s="1"/>
  <c r="C59" i="3" s="1"/>
  <c r="AL58" i="1"/>
  <c r="AG58" i="1"/>
  <c r="AH58" i="1" s="1"/>
  <c r="C58" i="3" s="1"/>
  <c r="AL57" i="1"/>
  <c r="AG57" i="1"/>
  <c r="AH57" i="1" s="1"/>
  <c r="C57" i="3" s="1"/>
  <c r="AL56" i="1"/>
  <c r="AG56" i="1"/>
  <c r="AH56" i="1" s="1"/>
  <c r="C56" i="3" s="1"/>
  <c r="AL55" i="1"/>
  <c r="AG55" i="1"/>
  <c r="AH55" i="1" s="1"/>
  <c r="C55" i="3" s="1"/>
  <c r="AL54" i="1"/>
  <c r="AG54" i="1"/>
  <c r="AH54" i="1" s="1"/>
  <c r="C54" i="3" s="1"/>
  <c r="AL53" i="1"/>
  <c r="AG53" i="1"/>
  <c r="AH53" i="1" s="1"/>
  <c r="AL52" i="1"/>
  <c r="AG52" i="1"/>
  <c r="AH52" i="1" s="1"/>
  <c r="C52" i="3" s="1"/>
  <c r="AL51" i="1"/>
  <c r="AG51" i="1"/>
  <c r="AH51" i="1" s="1"/>
  <c r="C51" i="3" s="1"/>
  <c r="AL50" i="1"/>
  <c r="AG50" i="1"/>
  <c r="AH50" i="1" s="1"/>
  <c r="C50" i="3" s="1"/>
  <c r="AM49" i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L49" i="1"/>
  <c r="AG49" i="1"/>
  <c r="AH49" i="1" s="1"/>
  <c r="C49" i="3" s="1"/>
  <c r="AM48" i="1"/>
  <c r="AL48" i="1"/>
  <c r="AG48" i="1"/>
  <c r="AH48" i="1" s="1"/>
  <c r="C48" i="3" s="1"/>
  <c r="AM47" i="1"/>
  <c r="AL47" i="1"/>
  <c r="AG47" i="1"/>
  <c r="AH47" i="1" s="1"/>
  <c r="AH46" i="1"/>
  <c r="AG46" i="1"/>
  <c r="AG45" i="1"/>
  <c r="AH45" i="1" s="1"/>
  <c r="B44" i="2" s="1"/>
  <c r="C44" i="2" s="1"/>
  <c r="AH44" i="1"/>
  <c r="AG44" i="1"/>
  <c r="AG43" i="1"/>
  <c r="AH43" i="1" s="1"/>
  <c r="AH42" i="1"/>
  <c r="AG42" i="1"/>
  <c r="AG41" i="1"/>
  <c r="AH41" i="1" s="1"/>
  <c r="B40" i="2" s="1"/>
  <c r="C40" i="2" s="1"/>
  <c r="AH40" i="1"/>
  <c r="AG40" i="1"/>
  <c r="AG39" i="1"/>
  <c r="AH39" i="1" s="1"/>
  <c r="AH38" i="1"/>
  <c r="AG38" i="1"/>
  <c r="AG37" i="1"/>
  <c r="AH37" i="1" s="1"/>
  <c r="B36" i="2" s="1"/>
  <c r="C36" i="2" s="1"/>
  <c r="AH36" i="1"/>
  <c r="AG36" i="1"/>
  <c r="AG35" i="1"/>
  <c r="AH35" i="1" s="1"/>
  <c r="AH34" i="1"/>
  <c r="AG34" i="1"/>
  <c r="AG33" i="1"/>
  <c r="AH33" i="1" s="1"/>
  <c r="B32" i="2" s="1"/>
  <c r="C32" i="2" s="1"/>
  <c r="AH32" i="1"/>
  <c r="AG32" i="1"/>
  <c r="AG31" i="1"/>
  <c r="AH31" i="1" s="1"/>
  <c r="AH30" i="1"/>
  <c r="AG30" i="1"/>
  <c r="AG29" i="1"/>
  <c r="AH29" i="1" s="1"/>
  <c r="B28" i="2" s="1"/>
  <c r="C28" i="2" s="1"/>
  <c r="AH28" i="1"/>
  <c r="AG28" i="1"/>
  <c r="AG27" i="1"/>
  <c r="AH27" i="1" s="1"/>
  <c r="AH26" i="1"/>
  <c r="AG26" i="1"/>
  <c r="AG25" i="1"/>
  <c r="AH25" i="1" s="1"/>
  <c r="B24" i="2" s="1"/>
  <c r="C24" i="2" s="1"/>
  <c r="AH24" i="1"/>
  <c r="AG24" i="1"/>
  <c r="AG23" i="1"/>
  <c r="AH23" i="1" s="1"/>
  <c r="AH22" i="1"/>
  <c r="AG22" i="1"/>
  <c r="AG21" i="1"/>
  <c r="AH21" i="1" s="1"/>
  <c r="B20" i="2" s="1"/>
  <c r="C20" i="2" s="1"/>
  <c r="AH20" i="1"/>
  <c r="AG20" i="1"/>
  <c r="AG19" i="1"/>
  <c r="AH19" i="1" s="1"/>
  <c r="AH18" i="1"/>
  <c r="AG18" i="1"/>
  <c r="AG17" i="1"/>
  <c r="AH17" i="1" s="1"/>
  <c r="B16" i="2" s="1"/>
  <c r="C16" i="2" s="1"/>
  <c r="AH16" i="1"/>
  <c r="AG16" i="1"/>
  <c r="AG15" i="1"/>
  <c r="AH15" i="1" s="1"/>
  <c r="AH14" i="1"/>
  <c r="AG14" i="1"/>
  <c r="AG13" i="1"/>
  <c r="AH13" i="1" s="1"/>
  <c r="B12" i="2" s="1"/>
  <c r="C12" i="2" s="1"/>
  <c r="AH12" i="1"/>
  <c r="AG12" i="1"/>
  <c r="AG11" i="1"/>
  <c r="AH11" i="1" s="1"/>
  <c r="AH10" i="1"/>
  <c r="AG10" i="1"/>
  <c r="AG9" i="1"/>
  <c r="AH9" i="1" s="1"/>
  <c r="B8" i="2" s="1"/>
  <c r="C8" i="2" s="1"/>
  <c r="AH8" i="1"/>
  <c r="AG8" i="1"/>
  <c r="AG7" i="1"/>
  <c r="AH7" i="1" s="1"/>
  <c r="AH6" i="1"/>
  <c r="AG6" i="1"/>
  <c r="AG5" i="1"/>
  <c r="AH5" i="1" s="1"/>
  <c r="B4" i="2" s="1"/>
  <c r="C4" i="2" s="1"/>
  <c r="AH4" i="1"/>
  <c r="AG4" i="1"/>
  <c r="AG3" i="1"/>
  <c r="AH3" i="1" s="1"/>
  <c r="AJ123" i="4" l="1"/>
  <c r="AJ158" i="4"/>
  <c r="AJ154" i="4"/>
  <c r="AJ150" i="4"/>
  <c r="AJ146" i="4"/>
  <c r="AJ142" i="4"/>
  <c r="AJ138" i="4"/>
  <c r="AJ134" i="4"/>
  <c r="AJ130" i="4"/>
  <c r="AJ126" i="4"/>
  <c r="AJ122" i="4"/>
  <c r="AJ119" i="4"/>
  <c r="AJ222" i="4"/>
  <c r="AJ214" i="4"/>
  <c r="AJ206" i="4"/>
  <c r="AJ198" i="4"/>
  <c r="AJ190" i="4"/>
  <c r="AJ182" i="4"/>
  <c r="AJ178" i="4"/>
  <c r="AJ174" i="4"/>
  <c r="AJ170" i="4"/>
  <c r="AJ162" i="4"/>
  <c r="AJ229" i="4"/>
  <c r="AJ225" i="4"/>
  <c r="AJ221" i="4"/>
  <c r="AJ217" i="4"/>
  <c r="AJ213" i="4"/>
  <c r="AJ209" i="4"/>
  <c r="AJ205" i="4"/>
  <c r="AJ201" i="4"/>
  <c r="AJ197" i="4"/>
  <c r="AJ193" i="4"/>
  <c r="AJ189" i="4"/>
  <c r="AJ185" i="4"/>
  <c r="AJ181" i="4"/>
  <c r="AJ177" i="4"/>
  <c r="AJ173" i="4"/>
  <c r="AJ169" i="4"/>
  <c r="AJ165" i="4"/>
  <c r="AJ161" i="4"/>
  <c r="AJ157" i="4"/>
  <c r="AJ153" i="4"/>
  <c r="AJ149" i="4"/>
  <c r="AJ145" i="4"/>
  <c r="AJ141" i="4"/>
  <c r="AJ137" i="4"/>
  <c r="AJ133" i="4"/>
  <c r="AJ129" i="4"/>
  <c r="AJ125" i="4"/>
  <c r="AJ121" i="4"/>
  <c r="AJ226" i="4"/>
  <c r="AJ218" i="4"/>
  <c r="AJ210" i="4"/>
  <c r="AJ202" i="4"/>
  <c r="AJ194" i="4"/>
  <c r="AJ186" i="4"/>
  <c r="AJ166" i="4"/>
  <c r="AJ228" i="4"/>
  <c r="AJ224" i="4"/>
  <c r="AJ220" i="4"/>
  <c r="AJ216" i="4"/>
  <c r="AJ212" i="4"/>
  <c r="AJ208" i="4"/>
  <c r="AJ204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227" i="4"/>
  <c r="AJ223" i="4"/>
  <c r="AJ219" i="4"/>
  <c r="AJ215" i="4"/>
  <c r="AJ211" i="4"/>
  <c r="AJ207" i="4"/>
  <c r="AJ203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B47" i="2"/>
  <c r="C47" i="2" s="1"/>
  <c r="C69" i="3"/>
  <c r="C97" i="3"/>
  <c r="B75" i="2"/>
  <c r="C75" i="2" s="1"/>
  <c r="F75" i="2" s="1"/>
  <c r="F32" i="2"/>
  <c r="F68" i="3"/>
  <c r="B51" i="2"/>
  <c r="C51" i="2" s="1"/>
  <c r="C73" i="3"/>
  <c r="C77" i="3"/>
  <c r="B55" i="2"/>
  <c r="C55" i="2" s="1"/>
  <c r="F55" i="2" s="1"/>
  <c r="B69" i="2"/>
  <c r="C69" i="2" s="1"/>
  <c r="C91" i="3"/>
  <c r="C105" i="3"/>
  <c r="B83" i="2"/>
  <c r="C83" i="2" s="1"/>
  <c r="F83" i="2" s="1"/>
  <c r="F36" i="2"/>
  <c r="B53" i="2"/>
  <c r="C53" i="2" s="1"/>
  <c r="C75" i="3"/>
  <c r="C89" i="3"/>
  <c r="B67" i="2"/>
  <c r="C67" i="2" s="1"/>
  <c r="C93" i="3"/>
  <c r="B71" i="2"/>
  <c r="C71" i="2" s="1"/>
  <c r="B85" i="2"/>
  <c r="C85" i="2" s="1"/>
  <c r="F85" i="2" s="1"/>
  <c r="C107" i="3"/>
  <c r="B61" i="2"/>
  <c r="C61" i="2" s="1"/>
  <c r="C83" i="3"/>
  <c r="C101" i="3"/>
  <c r="B79" i="2"/>
  <c r="C79" i="2" s="1"/>
  <c r="C81" i="3"/>
  <c r="B59" i="2"/>
  <c r="C59" i="2" s="1"/>
  <c r="C85" i="3"/>
  <c r="B63" i="2"/>
  <c r="C63" i="2" s="1"/>
  <c r="B77" i="2"/>
  <c r="C77" i="2" s="1"/>
  <c r="C99" i="3"/>
  <c r="B6" i="2"/>
  <c r="C6" i="2" s="1"/>
  <c r="F6" i="2" s="1"/>
  <c r="C7" i="3"/>
  <c r="B22" i="2"/>
  <c r="C22" i="2" s="1"/>
  <c r="C23" i="3"/>
  <c r="C28" i="3"/>
  <c r="B27" i="2"/>
  <c r="C27" i="2" s="1"/>
  <c r="B35" i="2"/>
  <c r="C35" i="2" s="1"/>
  <c r="C36" i="3"/>
  <c r="C44" i="3"/>
  <c r="B43" i="2"/>
  <c r="C43" i="2" s="1"/>
  <c r="B60" i="2"/>
  <c r="C60" i="2" s="1"/>
  <c r="C82" i="3"/>
  <c r="F57" i="3"/>
  <c r="C103" i="3"/>
  <c r="I121" i="4"/>
  <c r="Q121" i="4"/>
  <c r="AC121" i="4"/>
  <c r="K122" i="4"/>
  <c r="W122" i="4"/>
  <c r="E123" i="4"/>
  <c r="Q123" i="4"/>
  <c r="AC123" i="4"/>
  <c r="G124" i="4"/>
  <c r="S124" i="4"/>
  <c r="AE124" i="4"/>
  <c r="M125" i="4"/>
  <c r="Y125" i="4"/>
  <c r="G126" i="4"/>
  <c r="S126" i="4"/>
  <c r="AA126" i="4"/>
  <c r="I127" i="4"/>
  <c r="U127" i="4"/>
  <c r="C128" i="4"/>
  <c r="S128" i="4"/>
  <c r="AE128" i="4"/>
  <c r="I129" i="4"/>
  <c r="U129" i="4"/>
  <c r="C130" i="4"/>
  <c r="O130" i="4"/>
  <c r="AA130" i="4"/>
  <c r="E131" i="4"/>
  <c r="M131" i="4"/>
  <c r="U131" i="4"/>
  <c r="AC131" i="4"/>
  <c r="G132" i="4"/>
  <c r="C10" i="3"/>
  <c r="B9" i="2"/>
  <c r="C9" i="2" s="1"/>
  <c r="F9" i="2" s="1"/>
  <c r="C26" i="3"/>
  <c r="B25" i="2"/>
  <c r="C25" i="2" s="1"/>
  <c r="C34" i="3"/>
  <c r="B33" i="2"/>
  <c r="C33" i="2" s="1"/>
  <c r="F33" i="2" s="1"/>
  <c r="C96" i="3"/>
  <c r="B74" i="2"/>
  <c r="C74" i="2" s="1"/>
  <c r="C109" i="3"/>
  <c r="B87" i="2"/>
  <c r="C87" i="2" s="1"/>
  <c r="F87" i="2" s="1"/>
  <c r="D5" i="2"/>
  <c r="B3" i="2"/>
  <c r="C3" i="2" s="1"/>
  <c r="C4" i="3"/>
  <c r="C12" i="3"/>
  <c r="B11" i="2"/>
  <c r="C11" i="2" s="1"/>
  <c r="B30" i="2"/>
  <c r="C30" i="2" s="1"/>
  <c r="C31" i="3"/>
  <c r="B46" i="2"/>
  <c r="C46" i="2" s="1"/>
  <c r="C47" i="3"/>
  <c r="B52" i="2"/>
  <c r="C52" i="2" s="1"/>
  <c r="C74" i="3"/>
  <c r="B68" i="2"/>
  <c r="C68" i="2" s="1"/>
  <c r="C90" i="3"/>
  <c r="B76" i="2"/>
  <c r="C76" i="2" s="1"/>
  <c r="F76" i="2" s="1"/>
  <c r="C98" i="3"/>
  <c r="B84" i="2"/>
  <c r="C84" i="2" s="1"/>
  <c r="C106" i="3"/>
  <c r="E121" i="4"/>
  <c r="U121" i="4"/>
  <c r="C122" i="4"/>
  <c r="O122" i="4"/>
  <c r="AE122" i="4"/>
  <c r="M123" i="4"/>
  <c r="Y123" i="4"/>
  <c r="K124" i="4"/>
  <c r="AA124" i="4"/>
  <c r="I125" i="4"/>
  <c r="U125" i="4"/>
  <c r="C126" i="4"/>
  <c r="O126" i="4"/>
  <c r="AE126" i="4"/>
  <c r="Q127" i="4"/>
  <c r="AC127" i="4"/>
  <c r="K128" i="4"/>
  <c r="W128" i="4"/>
  <c r="E129" i="4"/>
  <c r="Y129" i="4"/>
  <c r="G130" i="4"/>
  <c r="W130" i="4"/>
  <c r="Y131" i="4"/>
  <c r="F4" i="2"/>
  <c r="C18" i="3"/>
  <c r="B17" i="2"/>
  <c r="C17" i="2" s="1"/>
  <c r="C42" i="3"/>
  <c r="B41" i="2"/>
  <c r="C41" i="2" s="1"/>
  <c r="F41" i="2" s="1"/>
  <c r="C72" i="3"/>
  <c r="B50" i="2"/>
  <c r="C50" i="2" s="1"/>
  <c r="C80" i="3"/>
  <c r="B58" i="2"/>
  <c r="C58" i="2" s="1"/>
  <c r="F58" i="2" s="1"/>
  <c r="C3" i="3"/>
  <c r="AJ51" i="1"/>
  <c r="F8" i="2" s="1"/>
  <c r="C8" i="3"/>
  <c r="B7" i="2"/>
  <c r="C7" i="2" s="1"/>
  <c r="F7" i="2" s="1"/>
  <c r="B18" i="2"/>
  <c r="C18" i="2" s="1"/>
  <c r="C19" i="3"/>
  <c r="C24" i="3"/>
  <c r="B23" i="2"/>
  <c r="C23" i="2" s="1"/>
  <c r="F23" i="2" s="1"/>
  <c r="C32" i="3"/>
  <c r="B31" i="2"/>
  <c r="C31" i="2" s="1"/>
  <c r="F31" i="2" s="1"/>
  <c r="B42" i="2"/>
  <c r="C42" i="2" s="1"/>
  <c r="C43" i="3"/>
  <c r="B56" i="2"/>
  <c r="C56" i="2" s="1"/>
  <c r="C78" i="3"/>
  <c r="B64" i="2"/>
  <c r="C64" i="2" s="1"/>
  <c r="C86" i="3"/>
  <c r="B72" i="2"/>
  <c r="C72" i="2" s="1"/>
  <c r="C94" i="3"/>
  <c r="B80" i="2"/>
  <c r="C80" i="2" s="1"/>
  <c r="C102" i="3"/>
  <c r="B88" i="2"/>
  <c r="C88" i="2" s="1"/>
  <c r="C110" i="3"/>
  <c r="C13" i="3"/>
  <c r="C29" i="3"/>
  <c r="C45" i="3"/>
  <c r="C71" i="3"/>
  <c r="C79" i="3"/>
  <c r="C95" i="3"/>
  <c r="C111" i="3"/>
  <c r="B14" i="2"/>
  <c r="C14" i="2" s="1"/>
  <c r="F14" i="2" s="1"/>
  <c r="C15" i="3"/>
  <c r="C20" i="3"/>
  <c r="B19" i="2"/>
  <c r="C19" i="2" s="1"/>
  <c r="B38" i="2"/>
  <c r="C38" i="2" s="1"/>
  <c r="F38" i="2" s="1"/>
  <c r="C39" i="3"/>
  <c r="F49" i="2"/>
  <c r="C87" i="3"/>
  <c r="M121" i="4"/>
  <c r="Y121" i="4"/>
  <c r="G122" i="4"/>
  <c r="S122" i="4"/>
  <c r="AA122" i="4"/>
  <c r="I123" i="4"/>
  <c r="U123" i="4"/>
  <c r="C124" i="4"/>
  <c r="O124" i="4"/>
  <c r="W124" i="4"/>
  <c r="E125" i="4"/>
  <c r="Q125" i="4"/>
  <c r="Q230" i="4" s="1"/>
  <c r="AC125" i="4"/>
  <c r="K126" i="4"/>
  <c r="W126" i="4"/>
  <c r="E127" i="4"/>
  <c r="M127" i="4"/>
  <c r="Y127" i="4"/>
  <c r="G128" i="4"/>
  <c r="O128" i="4"/>
  <c r="AA128" i="4"/>
  <c r="M129" i="4"/>
  <c r="Q129" i="4"/>
  <c r="AC129" i="4"/>
  <c r="K130" i="4"/>
  <c r="S130" i="4"/>
  <c r="AE130" i="4"/>
  <c r="I131" i="4"/>
  <c r="Q131" i="4"/>
  <c r="C132" i="4"/>
  <c r="O140" i="4"/>
  <c r="F63" i="3"/>
  <c r="C88" i="3"/>
  <c r="B66" i="2"/>
  <c r="C66" i="2" s="1"/>
  <c r="F66" i="2" s="1"/>
  <c r="C104" i="3"/>
  <c r="B82" i="2"/>
  <c r="C82" i="2" s="1"/>
  <c r="F82" i="2" s="1"/>
  <c r="C112" i="3"/>
  <c r="B90" i="2"/>
  <c r="C90" i="2" s="1"/>
  <c r="F90" i="2" s="1"/>
  <c r="F72" i="3"/>
  <c r="B10" i="2"/>
  <c r="C10" i="2" s="1"/>
  <c r="F10" i="2" s="1"/>
  <c r="C11" i="3"/>
  <c r="C16" i="3"/>
  <c r="B15" i="2"/>
  <c r="C15" i="2" s="1"/>
  <c r="F15" i="2" s="1"/>
  <c r="B26" i="2"/>
  <c r="C26" i="2" s="1"/>
  <c r="F26" i="2" s="1"/>
  <c r="C27" i="3"/>
  <c r="B34" i="2"/>
  <c r="C34" i="2" s="1"/>
  <c r="F34" i="2" s="1"/>
  <c r="C35" i="3"/>
  <c r="C40" i="3"/>
  <c r="B39" i="2"/>
  <c r="C39" i="2" s="1"/>
  <c r="F39" i="2" s="1"/>
  <c r="B48" i="2"/>
  <c r="C48" i="2" s="1"/>
  <c r="F48" i="2" s="1"/>
  <c r="C70" i="3"/>
  <c r="C6" i="3"/>
  <c r="B5" i="2"/>
  <c r="C5" i="2" s="1"/>
  <c r="F5" i="2" s="1"/>
  <c r="C14" i="3"/>
  <c r="B13" i="2"/>
  <c r="C13" i="2" s="1"/>
  <c r="F13" i="2" s="1"/>
  <c r="C22" i="3"/>
  <c r="B21" i="2"/>
  <c r="C21" i="2" s="1"/>
  <c r="F21" i="2" s="1"/>
  <c r="C30" i="3"/>
  <c r="B29" i="2"/>
  <c r="C29" i="2" s="1"/>
  <c r="F29" i="2" s="1"/>
  <c r="C38" i="3"/>
  <c r="B37" i="2"/>
  <c r="C37" i="2" s="1"/>
  <c r="F37" i="2" s="1"/>
  <c r="C46" i="3"/>
  <c r="B45" i="2"/>
  <c r="C45" i="2" s="1"/>
  <c r="F45" i="2" s="1"/>
  <c r="C76" i="3"/>
  <c r="B54" i="2"/>
  <c r="C54" i="2" s="1"/>
  <c r="F54" i="2" s="1"/>
  <c r="C84" i="3"/>
  <c r="B62" i="2"/>
  <c r="C62" i="2" s="1"/>
  <c r="F62" i="2" s="1"/>
  <c r="C92" i="3"/>
  <c r="B70" i="2"/>
  <c r="C70" i="2" s="1"/>
  <c r="F70" i="2" s="1"/>
  <c r="C100" i="3"/>
  <c r="B78" i="2"/>
  <c r="C78" i="2" s="1"/>
  <c r="F78" i="2" s="1"/>
  <c r="C108" i="3"/>
  <c r="B86" i="2"/>
  <c r="C86" i="2" s="1"/>
  <c r="F86" i="2" s="1"/>
  <c r="C113" i="3"/>
  <c r="B91" i="2"/>
  <c r="C91" i="2" s="1"/>
  <c r="F91" i="2" s="1"/>
  <c r="B2" i="2"/>
  <c r="C2" i="2" s="1"/>
  <c r="E3" i="2"/>
  <c r="C17" i="3"/>
  <c r="C33" i="3"/>
  <c r="S140" i="4"/>
  <c r="W140" i="4"/>
  <c r="AA140" i="4"/>
  <c r="AE140" i="4"/>
  <c r="E141" i="4"/>
  <c r="I141" i="4"/>
  <c r="M141" i="4"/>
  <c r="Q141" i="4"/>
  <c r="U141" i="4"/>
  <c r="Y141" i="4"/>
  <c r="AC141" i="4"/>
  <c r="C142" i="4"/>
  <c r="G142" i="4"/>
  <c r="K142" i="4"/>
  <c r="AE142" i="4"/>
  <c r="U143" i="4"/>
  <c r="W144" i="4"/>
  <c r="M145" i="4"/>
  <c r="AE148" i="4"/>
  <c r="U149" i="4"/>
  <c r="W150" i="4"/>
  <c r="M151" i="4"/>
  <c r="U153" i="4"/>
  <c r="AE154" i="4"/>
  <c r="M155" i="4"/>
  <c r="W156" i="4"/>
  <c r="AE158" i="4"/>
  <c r="U159" i="4"/>
  <c r="W160" i="4"/>
  <c r="U163" i="4"/>
  <c r="M177" i="4"/>
  <c r="J121" i="4"/>
  <c r="R121" i="4"/>
  <c r="Z121" i="4"/>
  <c r="D122" i="4"/>
  <c r="L122" i="4"/>
  <c r="T122" i="4"/>
  <c r="AB122" i="4"/>
  <c r="F123" i="4"/>
  <c r="N123" i="4"/>
  <c r="V123" i="4"/>
  <c r="AD123" i="4"/>
  <c r="H124" i="4"/>
  <c r="P124" i="4"/>
  <c r="X124" i="4"/>
  <c r="AF124" i="4"/>
  <c r="J125" i="4"/>
  <c r="R125" i="4"/>
  <c r="Z125" i="4"/>
  <c r="D126" i="4"/>
  <c r="L126" i="4"/>
  <c r="T126" i="4"/>
  <c r="AB126" i="4"/>
  <c r="F127" i="4"/>
  <c r="N127" i="4"/>
  <c r="V127" i="4"/>
  <c r="AD127" i="4"/>
  <c r="H128" i="4"/>
  <c r="P128" i="4"/>
  <c r="X128" i="4"/>
  <c r="AF128" i="4"/>
  <c r="J129" i="4"/>
  <c r="R129" i="4"/>
  <c r="Z129" i="4"/>
  <c r="D130" i="4"/>
  <c r="L130" i="4"/>
  <c r="T130" i="4"/>
  <c r="AB130" i="4"/>
  <c r="F131" i="4"/>
  <c r="N131" i="4"/>
  <c r="V131" i="4"/>
  <c r="AD131" i="4"/>
  <c r="H132" i="4"/>
  <c r="P132" i="4"/>
  <c r="X132" i="4"/>
  <c r="AF132" i="4"/>
  <c r="J133" i="4"/>
  <c r="R133" i="4"/>
  <c r="Z133" i="4"/>
  <c r="D134" i="4"/>
  <c r="L134" i="4"/>
  <c r="T134" i="4"/>
  <c r="AF134" i="4"/>
  <c r="J135" i="4"/>
  <c r="R135" i="4"/>
  <c r="Z135" i="4"/>
  <c r="D136" i="4"/>
  <c r="L136" i="4"/>
  <c r="T136" i="4"/>
  <c r="AB136" i="4"/>
  <c r="F137" i="4"/>
  <c r="J137" i="4"/>
  <c r="R137" i="4"/>
  <c r="Z137" i="4"/>
  <c r="D138" i="4"/>
  <c r="L138" i="4"/>
  <c r="T138" i="4"/>
  <c r="AB138" i="4"/>
  <c r="F139" i="4"/>
  <c r="N139" i="4"/>
  <c r="V139" i="4"/>
  <c r="AD139" i="4"/>
  <c r="H140" i="4"/>
  <c r="P140" i="4"/>
  <c r="X140" i="4"/>
  <c r="AF140" i="4"/>
  <c r="J141" i="4"/>
  <c r="R141" i="4"/>
  <c r="Z141" i="4"/>
  <c r="D142" i="4"/>
  <c r="P142" i="4"/>
  <c r="X142" i="4"/>
  <c r="AF142" i="4"/>
  <c r="J143" i="4"/>
  <c r="R143" i="4"/>
  <c r="Z143" i="4"/>
  <c r="D144" i="4"/>
  <c r="L144" i="4"/>
  <c r="T144" i="4"/>
  <c r="AB144" i="4"/>
  <c r="F145" i="4"/>
  <c r="N145" i="4"/>
  <c r="V145" i="4"/>
  <c r="AD145" i="4"/>
  <c r="H146" i="4"/>
  <c r="P146" i="4"/>
  <c r="X146" i="4"/>
  <c r="AF146" i="4"/>
  <c r="J147" i="4"/>
  <c r="R147" i="4"/>
  <c r="Z147" i="4"/>
  <c r="D148" i="4"/>
  <c r="H148" i="4"/>
  <c r="P148" i="4"/>
  <c r="X148" i="4"/>
  <c r="AF148" i="4"/>
  <c r="J149" i="4"/>
  <c r="R149" i="4"/>
  <c r="Z149" i="4"/>
  <c r="D150" i="4"/>
  <c r="L150" i="4"/>
  <c r="T150" i="4"/>
  <c r="AB150" i="4"/>
  <c r="F151" i="4"/>
  <c r="N151" i="4"/>
  <c r="V151" i="4"/>
  <c r="AD151" i="4"/>
  <c r="H152" i="4"/>
  <c r="P152" i="4"/>
  <c r="X152" i="4"/>
  <c r="AF152" i="4"/>
  <c r="J153" i="4"/>
  <c r="R153" i="4"/>
  <c r="V153" i="4"/>
  <c r="Z153" i="4"/>
  <c r="AD153" i="4"/>
  <c r="D154" i="4"/>
  <c r="H154" i="4"/>
  <c r="L154" i="4"/>
  <c r="P154" i="4"/>
  <c r="T154" i="4"/>
  <c r="X154" i="4"/>
  <c r="AB154" i="4"/>
  <c r="AF154" i="4"/>
  <c r="F155" i="4"/>
  <c r="J155" i="4"/>
  <c r="N155" i="4"/>
  <c r="R155" i="4"/>
  <c r="V155" i="4"/>
  <c r="AD155" i="4"/>
  <c r="L156" i="4"/>
  <c r="X156" i="4"/>
  <c r="N157" i="4"/>
  <c r="X160" i="4"/>
  <c r="F161" i="4"/>
  <c r="R161" i="4"/>
  <c r="Z161" i="4"/>
  <c r="H162" i="4"/>
  <c r="T162" i="4"/>
  <c r="AB162" i="4"/>
  <c r="J163" i="4"/>
  <c r="R163" i="4"/>
  <c r="AD163" i="4"/>
  <c r="D164" i="4"/>
  <c r="L164" i="4"/>
  <c r="P164" i="4"/>
  <c r="T164" i="4"/>
  <c r="X164" i="4"/>
  <c r="AB164" i="4"/>
  <c r="AF164" i="4"/>
  <c r="F165" i="4"/>
  <c r="J165" i="4"/>
  <c r="N165" i="4"/>
  <c r="R165" i="4"/>
  <c r="V165" i="4"/>
  <c r="Z165" i="4"/>
  <c r="AD165" i="4"/>
  <c r="D166" i="4"/>
  <c r="H166" i="4"/>
  <c r="L166" i="4"/>
  <c r="P166" i="4"/>
  <c r="T166" i="4"/>
  <c r="X166" i="4"/>
  <c r="AB166" i="4"/>
  <c r="AF166" i="4"/>
  <c r="J167" i="4"/>
  <c r="R167" i="4"/>
  <c r="Z167" i="4"/>
  <c r="D168" i="4"/>
  <c r="L168" i="4"/>
  <c r="T168" i="4"/>
  <c r="AB168" i="4"/>
  <c r="F169" i="4"/>
  <c r="N169" i="4"/>
  <c r="V169" i="4"/>
  <c r="AD169" i="4"/>
  <c r="D170" i="4"/>
  <c r="L170" i="4"/>
  <c r="T170" i="4"/>
  <c r="AF170" i="4"/>
  <c r="J171" i="4"/>
  <c r="R171" i="4"/>
  <c r="Z171" i="4"/>
  <c r="D172" i="4"/>
  <c r="L172" i="4"/>
  <c r="T172" i="4"/>
  <c r="AB172" i="4"/>
  <c r="F173" i="4"/>
  <c r="N173" i="4"/>
  <c r="V173" i="4"/>
  <c r="AD173" i="4"/>
  <c r="H174" i="4"/>
  <c r="L174" i="4"/>
  <c r="X174" i="4"/>
  <c r="AF174" i="4"/>
  <c r="J175" i="4"/>
  <c r="H178" i="4"/>
  <c r="V179" i="4"/>
  <c r="AD179" i="4"/>
  <c r="L180" i="4"/>
  <c r="D182" i="4"/>
  <c r="L182" i="4"/>
  <c r="X182" i="4"/>
  <c r="Z183" i="4"/>
  <c r="D184" i="4"/>
  <c r="P184" i="4"/>
  <c r="AD185" i="4"/>
  <c r="H186" i="4"/>
  <c r="P186" i="4"/>
  <c r="AB186" i="4"/>
  <c r="AD187" i="4"/>
  <c r="D188" i="4"/>
  <c r="H188" i="4"/>
  <c r="L188" i="4"/>
  <c r="P188" i="4"/>
  <c r="X188" i="4"/>
  <c r="AB188" i="4"/>
  <c r="AF188" i="4"/>
  <c r="F189" i="4"/>
  <c r="J189" i="4"/>
  <c r="N189" i="4"/>
  <c r="R189" i="4"/>
  <c r="V189" i="4"/>
  <c r="Z189" i="4"/>
  <c r="AD189" i="4"/>
  <c r="D190" i="4"/>
  <c r="H190" i="4"/>
  <c r="K132" i="4"/>
  <c r="O132" i="4"/>
  <c r="S132" i="4"/>
  <c r="W132" i="4"/>
  <c r="AA132" i="4"/>
  <c r="AE132" i="4"/>
  <c r="E133" i="4"/>
  <c r="I133" i="4"/>
  <c r="M133" i="4"/>
  <c r="Q133" i="4"/>
  <c r="U133" i="4"/>
  <c r="Y133" i="4"/>
  <c r="AC133" i="4"/>
  <c r="C134" i="4"/>
  <c r="G134" i="4"/>
  <c r="K134" i="4"/>
  <c r="O134" i="4"/>
  <c r="S134" i="4"/>
  <c r="W134" i="4"/>
  <c r="AA134" i="4"/>
  <c r="AE134" i="4"/>
  <c r="E135" i="4"/>
  <c r="I135" i="4"/>
  <c r="M135" i="4"/>
  <c r="Q135" i="4"/>
  <c r="U135" i="4"/>
  <c r="Y135" i="4"/>
  <c r="AC135" i="4"/>
  <c r="C136" i="4"/>
  <c r="G136" i="4"/>
  <c r="K136" i="4"/>
  <c r="O136" i="4"/>
  <c r="S136" i="4"/>
  <c r="W136" i="4"/>
  <c r="AA136" i="4"/>
  <c r="AE136" i="4"/>
  <c r="E137" i="4"/>
  <c r="I137" i="4"/>
  <c r="M137" i="4"/>
  <c r="Q137" i="4"/>
  <c r="U137" i="4"/>
  <c r="Y137" i="4"/>
  <c r="AC137" i="4"/>
  <c r="C138" i="4"/>
  <c r="G138" i="4"/>
  <c r="K138" i="4"/>
  <c r="O138" i="4"/>
  <c r="S138" i="4"/>
  <c r="W138" i="4"/>
  <c r="AA138" i="4"/>
  <c r="AE138" i="4"/>
  <c r="E139" i="4"/>
  <c r="I139" i="4"/>
  <c r="M139" i="4"/>
  <c r="Q139" i="4"/>
  <c r="U139" i="4"/>
  <c r="Y139" i="4"/>
  <c r="AC139" i="4"/>
  <c r="C140" i="4"/>
  <c r="G140" i="4"/>
  <c r="K140" i="4"/>
  <c r="F121" i="4"/>
  <c r="F231" i="4" s="1"/>
  <c r="N121" i="4"/>
  <c r="V121" i="4"/>
  <c r="AD121" i="4"/>
  <c r="H122" i="4"/>
  <c r="P122" i="4"/>
  <c r="X122" i="4"/>
  <c r="AF122" i="4"/>
  <c r="J123" i="4"/>
  <c r="R123" i="4"/>
  <c r="Z123" i="4"/>
  <c r="D124" i="4"/>
  <c r="L124" i="4"/>
  <c r="T124" i="4"/>
  <c r="AB124" i="4"/>
  <c r="F125" i="4"/>
  <c r="N125" i="4"/>
  <c r="V125" i="4"/>
  <c r="AD125" i="4"/>
  <c r="H126" i="4"/>
  <c r="P126" i="4"/>
  <c r="X126" i="4"/>
  <c r="AF126" i="4"/>
  <c r="J127" i="4"/>
  <c r="R127" i="4"/>
  <c r="Z127" i="4"/>
  <c r="D128" i="4"/>
  <c r="L128" i="4"/>
  <c r="T128" i="4"/>
  <c r="AB128" i="4"/>
  <c r="F129" i="4"/>
  <c r="N129" i="4"/>
  <c r="V129" i="4"/>
  <c r="AD129" i="4"/>
  <c r="H130" i="4"/>
  <c r="P130" i="4"/>
  <c r="X130" i="4"/>
  <c r="AF130" i="4"/>
  <c r="J131" i="4"/>
  <c r="R131" i="4"/>
  <c r="Z131" i="4"/>
  <c r="D132" i="4"/>
  <c r="L132" i="4"/>
  <c r="T132" i="4"/>
  <c r="AB132" i="4"/>
  <c r="F133" i="4"/>
  <c r="N133" i="4"/>
  <c r="V133" i="4"/>
  <c r="AD133" i="4"/>
  <c r="H134" i="4"/>
  <c r="P134" i="4"/>
  <c r="X134" i="4"/>
  <c r="AB134" i="4"/>
  <c r="F135" i="4"/>
  <c r="N135" i="4"/>
  <c r="V135" i="4"/>
  <c r="AD135" i="4"/>
  <c r="H136" i="4"/>
  <c r="P136" i="4"/>
  <c r="X136" i="4"/>
  <c r="AF136" i="4"/>
  <c r="N137" i="4"/>
  <c r="V137" i="4"/>
  <c r="AD137" i="4"/>
  <c r="H138" i="4"/>
  <c r="P138" i="4"/>
  <c r="X138" i="4"/>
  <c r="AF138" i="4"/>
  <c r="J139" i="4"/>
  <c r="R139" i="4"/>
  <c r="Z139" i="4"/>
  <c r="D140" i="4"/>
  <c r="L140" i="4"/>
  <c r="T140" i="4"/>
  <c r="AB140" i="4"/>
  <c r="F141" i="4"/>
  <c r="N141" i="4"/>
  <c r="V141" i="4"/>
  <c r="AD141" i="4"/>
  <c r="H142" i="4"/>
  <c r="L142" i="4"/>
  <c r="T142" i="4"/>
  <c r="AB142" i="4"/>
  <c r="F143" i="4"/>
  <c r="N143" i="4"/>
  <c r="V143" i="4"/>
  <c r="AD143" i="4"/>
  <c r="H144" i="4"/>
  <c r="P144" i="4"/>
  <c r="X144" i="4"/>
  <c r="AF144" i="4"/>
  <c r="J145" i="4"/>
  <c r="R145" i="4"/>
  <c r="Z145" i="4"/>
  <c r="D146" i="4"/>
  <c r="L146" i="4"/>
  <c r="T146" i="4"/>
  <c r="AB146" i="4"/>
  <c r="F147" i="4"/>
  <c r="N147" i="4"/>
  <c r="V147" i="4"/>
  <c r="AD147" i="4"/>
  <c r="L148" i="4"/>
  <c r="T148" i="4"/>
  <c r="AB148" i="4"/>
  <c r="F149" i="4"/>
  <c r="N149" i="4"/>
  <c r="V149" i="4"/>
  <c r="AD149" i="4"/>
  <c r="H150" i="4"/>
  <c r="P150" i="4"/>
  <c r="X150" i="4"/>
  <c r="AF150" i="4"/>
  <c r="J151" i="4"/>
  <c r="R151" i="4"/>
  <c r="Z151" i="4"/>
  <c r="D152" i="4"/>
  <c r="L152" i="4"/>
  <c r="T152" i="4"/>
  <c r="AB152" i="4"/>
  <c r="F153" i="4"/>
  <c r="N153" i="4"/>
  <c r="Z155" i="4"/>
  <c r="D156" i="4"/>
  <c r="H156" i="4"/>
  <c r="P156" i="4"/>
  <c r="T156" i="4"/>
  <c r="AB156" i="4"/>
  <c r="AF156" i="4"/>
  <c r="F157" i="4"/>
  <c r="J157" i="4"/>
  <c r="R157" i="4"/>
  <c r="V157" i="4"/>
  <c r="Z157" i="4"/>
  <c r="AD157" i="4"/>
  <c r="D158" i="4"/>
  <c r="H158" i="4"/>
  <c r="L158" i="4"/>
  <c r="P158" i="4"/>
  <c r="T158" i="4"/>
  <c r="X158" i="4"/>
  <c r="AB158" i="4"/>
  <c r="AF158" i="4"/>
  <c r="F159" i="4"/>
  <c r="J159" i="4"/>
  <c r="N159" i="4"/>
  <c r="R159" i="4"/>
  <c r="V159" i="4"/>
  <c r="Z159" i="4"/>
  <c r="AD159" i="4"/>
  <c r="D160" i="4"/>
  <c r="H160" i="4"/>
  <c r="L160" i="4"/>
  <c r="P160" i="4"/>
  <c r="T160" i="4"/>
  <c r="AB160" i="4"/>
  <c r="AF160" i="4"/>
  <c r="J161" i="4"/>
  <c r="N161" i="4"/>
  <c r="V161" i="4"/>
  <c r="AD161" i="4"/>
  <c r="D162" i="4"/>
  <c r="L162" i="4"/>
  <c r="P162" i="4"/>
  <c r="X162" i="4"/>
  <c r="AF162" i="4"/>
  <c r="F163" i="4"/>
  <c r="N163" i="4"/>
  <c r="V163" i="4"/>
  <c r="Z163" i="4"/>
  <c r="H164" i="4"/>
  <c r="F167" i="4"/>
  <c r="N167" i="4"/>
  <c r="V167" i="4"/>
  <c r="AD167" i="4"/>
  <c r="H168" i="4"/>
  <c r="P168" i="4"/>
  <c r="X168" i="4"/>
  <c r="AF168" i="4"/>
  <c r="J169" i="4"/>
  <c r="R169" i="4"/>
  <c r="Z169" i="4"/>
  <c r="H170" i="4"/>
  <c r="P170" i="4"/>
  <c r="X170" i="4"/>
  <c r="AB170" i="4"/>
  <c r="F171" i="4"/>
  <c r="N171" i="4"/>
  <c r="V171" i="4"/>
  <c r="AD171" i="4"/>
  <c r="H172" i="4"/>
  <c r="P172" i="4"/>
  <c r="X172" i="4"/>
  <c r="AF172" i="4"/>
  <c r="J173" i="4"/>
  <c r="R173" i="4"/>
  <c r="Z173" i="4"/>
  <c r="D174" i="4"/>
  <c r="P174" i="4"/>
  <c r="T174" i="4"/>
  <c r="AB174" i="4"/>
  <c r="F175" i="4"/>
  <c r="N175" i="4"/>
  <c r="R175" i="4"/>
  <c r="V175" i="4"/>
  <c r="Z175" i="4"/>
  <c r="AD175" i="4"/>
  <c r="D176" i="4"/>
  <c r="H176" i="4"/>
  <c r="L176" i="4"/>
  <c r="P176" i="4"/>
  <c r="T176" i="4"/>
  <c r="X176" i="4"/>
  <c r="AB176" i="4"/>
  <c r="AF176" i="4"/>
  <c r="F177" i="4"/>
  <c r="J177" i="4"/>
  <c r="N177" i="4"/>
  <c r="R177" i="4"/>
  <c r="V177" i="4"/>
  <c r="Z177" i="4"/>
  <c r="AD177" i="4"/>
  <c r="D178" i="4"/>
  <c r="L178" i="4"/>
  <c r="P178" i="4"/>
  <c r="T178" i="4"/>
  <c r="X178" i="4"/>
  <c r="AB178" i="4"/>
  <c r="AF178" i="4"/>
  <c r="F179" i="4"/>
  <c r="J179" i="4"/>
  <c r="N179" i="4"/>
  <c r="R179" i="4"/>
  <c r="Z179" i="4"/>
  <c r="D180" i="4"/>
  <c r="H180" i="4"/>
  <c r="P180" i="4"/>
  <c r="T180" i="4"/>
  <c r="X180" i="4"/>
  <c r="AB180" i="4"/>
  <c r="AF180" i="4"/>
  <c r="F181" i="4"/>
  <c r="J181" i="4"/>
  <c r="N181" i="4"/>
  <c r="R181" i="4"/>
  <c r="V181" i="4"/>
  <c r="Z181" i="4"/>
  <c r="AD181" i="4"/>
  <c r="H182" i="4"/>
  <c r="P182" i="4"/>
  <c r="T182" i="4"/>
  <c r="AB182" i="4"/>
  <c r="AF182" i="4"/>
  <c r="F183" i="4"/>
  <c r="J183" i="4"/>
  <c r="N183" i="4"/>
  <c r="R183" i="4"/>
  <c r="V183" i="4"/>
  <c r="AD183" i="4"/>
  <c r="H184" i="4"/>
  <c r="L184" i="4"/>
  <c r="T184" i="4"/>
  <c r="X184" i="4"/>
  <c r="AB184" i="4"/>
  <c r="AF184" i="4"/>
  <c r="F185" i="4"/>
  <c r="J185" i="4"/>
  <c r="N185" i="4"/>
  <c r="R185" i="4"/>
  <c r="V185" i="4"/>
  <c r="Z185" i="4"/>
  <c r="D186" i="4"/>
  <c r="L186" i="4"/>
  <c r="T186" i="4"/>
  <c r="X186" i="4"/>
  <c r="AF186" i="4"/>
  <c r="F187" i="4"/>
  <c r="J187" i="4"/>
  <c r="N187" i="4"/>
  <c r="R187" i="4"/>
  <c r="V187" i="4"/>
  <c r="Z187" i="4"/>
  <c r="T188" i="4"/>
  <c r="C119" i="4"/>
  <c r="G119" i="4"/>
  <c r="K119" i="4"/>
  <c r="O119" i="4"/>
  <c r="S119" i="4"/>
  <c r="W119" i="4"/>
  <c r="AA119" i="4"/>
  <c r="AE119" i="4"/>
  <c r="AE191" i="4"/>
  <c r="E120" i="4"/>
  <c r="E230" i="4" s="1"/>
  <c r="I120" i="4"/>
  <c r="I230" i="4" s="1"/>
  <c r="M120" i="4"/>
  <c r="M231" i="4" s="1"/>
  <c r="Q120" i="4"/>
  <c r="Q232" i="4" s="1"/>
  <c r="G121" i="4"/>
  <c r="K121" i="4"/>
  <c r="W121" i="4"/>
  <c r="AA121" i="4"/>
  <c r="G123" i="4"/>
  <c r="K123" i="4"/>
  <c r="W123" i="4"/>
  <c r="AA123" i="4"/>
  <c r="G125" i="4"/>
  <c r="K125" i="4"/>
  <c r="W125" i="4"/>
  <c r="AA125" i="4"/>
  <c r="G127" i="4"/>
  <c r="K127" i="4"/>
  <c r="W127" i="4"/>
  <c r="AA127" i="4"/>
  <c r="AC128" i="4"/>
  <c r="AA129" i="4"/>
  <c r="Q130" i="4"/>
  <c r="AC130" i="4"/>
  <c r="AA131" i="4"/>
  <c r="Q132" i="4"/>
  <c r="AC132" i="4"/>
  <c r="AA133" i="4"/>
  <c r="Q134" i="4"/>
  <c r="AC134" i="4"/>
  <c r="AA135" i="4"/>
  <c r="Q136" i="4"/>
  <c r="AC136" i="4"/>
  <c r="AA137" i="4"/>
  <c r="Q138" i="4"/>
  <c r="AC138" i="4"/>
  <c r="AA139" i="4"/>
  <c r="Q140" i="4"/>
  <c r="Q146" i="4"/>
  <c r="AA147" i="4"/>
  <c r="AA151" i="4"/>
  <c r="Q152" i="4"/>
  <c r="AA157" i="4"/>
  <c r="Q158" i="4"/>
  <c r="K161" i="4"/>
  <c r="M162" i="4"/>
  <c r="C183" i="4"/>
  <c r="D119" i="4"/>
  <c r="H119" i="4"/>
  <c r="L119" i="4"/>
  <c r="P119" i="4"/>
  <c r="T119" i="4"/>
  <c r="X119" i="4"/>
  <c r="AB119" i="4"/>
  <c r="AF119" i="4"/>
  <c r="F120" i="4"/>
  <c r="F232" i="4" s="1"/>
  <c r="J120" i="4"/>
  <c r="J232" i="4" s="1"/>
  <c r="N120" i="4"/>
  <c r="N231" i="4" s="1"/>
  <c r="R120" i="4"/>
  <c r="R231" i="4" s="1"/>
  <c r="V120" i="4"/>
  <c r="V231" i="4" s="1"/>
  <c r="Z120" i="4"/>
  <c r="Z230" i="4" s="1"/>
  <c r="AD120" i="4"/>
  <c r="AD231" i="4" s="1"/>
  <c r="D121" i="4"/>
  <c r="H121" i="4"/>
  <c r="L121" i="4"/>
  <c r="P121" i="4"/>
  <c r="T121" i="4"/>
  <c r="X121" i="4"/>
  <c r="AB121" i="4"/>
  <c r="AF121" i="4"/>
  <c r="F122" i="4"/>
  <c r="J122" i="4"/>
  <c r="N122" i="4"/>
  <c r="N230" i="4" s="1"/>
  <c r="R122" i="4"/>
  <c r="V122" i="4"/>
  <c r="Z122" i="4"/>
  <c r="AD122" i="4"/>
  <c r="D123" i="4"/>
  <c r="H123" i="4"/>
  <c r="L123" i="4"/>
  <c r="P123" i="4"/>
  <c r="T123" i="4"/>
  <c r="X123" i="4"/>
  <c r="AB123" i="4"/>
  <c r="AF123" i="4"/>
  <c r="F124" i="4"/>
  <c r="J124" i="4"/>
  <c r="N124" i="4"/>
  <c r="R124" i="4"/>
  <c r="V124" i="4"/>
  <c r="Z124" i="4"/>
  <c r="AD124" i="4"/>
  <c r="D125" i="4"/>
  <c r="H125" i="4"/>
  <c r="L125" i="4"/>
  <c r="P125" i="4"/>
  <c r="T125" i="4"/>
  <c r="X125" i="4"/>
  <c r="AB125" i="4"/>
  <c r="AF125" i="4"/>
  <c r="F126" i="4"/>
  <c r="J126" i="4"/>
  <c r="N126" i="4"/>
  <c r="R126" i="4"/>
  <c r="V126" i="4"/>
  <c r="V230" i="4" s="1"/>
  <c r="Z126" i="4"/>
  <c r="AD126" i="4"/>
  <c r="D127" i="4"/>
  <c r="H127" i="4"/>
  <c r="L127" i="4"/>
  <c r="P127" i="4"/>
  <c r="T127" i="4"/>
  <c r="X127" i="4"/>
  <c r="AB127" i="4"/>
  <c r="AF127" i="4"/>
  <c r="F128" i="4"/>
  <c r="J128" i="4"/>
  <c r="N128" i="4"/>
  <c r="R128" i="4"/>
  <c r="V128" i="4"/>
  <c r="Z128" i="4"/>
  <c r="AD128" i="4"/>
  <c r="D129" i="4"/>
  <c r="H129" i="4"/>
  <c r="L129" i="4"/>
  <c r="P129" i="4"/>
  <c r="T129" i="4"/>
  <c r="X129" i="4"/>
  <c r="AB129" i="4"/>
  <c r="AF129" i="4"/>
  <c r="F130" i="4"/>
  <c r="J130" i="4"/>
  <c r="N130" i="4"/>
  <c r="R130" i="4"/>
  <c r="V130" i="4"/>
  <c r="Z130" i="4"/>
  <c r="AD130" i="4"/>
  <c r="D131" i="4"/>
  <c r="H131" i="4"/>
  <c r="L131" i="4"/>
  <c r="P131" i="4"/>
  <c r="T131" i="4"/>
  <c r="X131" i="4"/>
  <c r="AB131" i="4"/>
  <c r="AF131" i="4"/>
  <c r="F132" i="4"/>
  <c r="J132" i="4"/>
  <c r="N132" i="4"/>
  <c r="R132" i="4"/>
  <c r="V132" i="4"/>
  <c r="Z132" i="4"/>
  <c r="AD132" i="4"/>
  <c r="D133" i="4"/>
  <c r="H133" i="4"/>
  <c r="L133" i="4"/>
  <c r="P133" i="4"/>
  <c r="T133" i="4"/>
  <c r="X133" i="4"/>
  <c r="AB133" i="4"/>
  <c r="AF133" i="4"/>
  <c r="F134" i="4"/>
  <c r="J134" i="4"/>
  <c r="N134" i="4"/>
  <c r="R134" i="4"/>
  <c r="V134" i="4"/>
  <c r="Z134" i="4"/>
  <c r="AD134" i="4"/>
  <c r="D135" i="4"/>
  <c r="H135" i="4"/>
  <c r="L135" i="4"/>
  <c r="P135" i="4"/>
  <c r="T135" i="4"/>
  <c r="X135" i="4"/>
  <c r="AB135" i="4"/>
  <c r="AF135" i="4"/>
  <c r="F136" i="4"/>
  <c r="J136" i="4"/>
  <c r="N136" i="4"/>
  <c r="R136" i="4"/>
  <c r="V136" i="4"/>
  <c r="Z136" i="4"/>
  <c r="AD136" i="4"/>
  <c r="D137" i="4"/>
  <c r="H137" i="4"/>
  <c r="L137" i="4"/>
  <c r="P137" i="4"/>
  <c r="T137" i="4"/>
  <c r="X137" i="4"/>
  <c r="AB137" i="4"/>
  <c r="AF137" i="4"/>
  <c r="F138" i="4"/>
  <c r="J138" i="4"/>
  <c r="N138" i="4"/>
  <c r="R138" i="4"/>
  <c r="V138" i="4"/>
  <c r="Z138" i="4"/>
  <c r="AD138" i="4"/>
  <c r="D139" i="4"/>
  <c r="H139" i="4"/>
  <c r="L139" i="4"/>
  <c r="P139" i="4"/>
  <c r="T139" i="4"/>
  <c r="X139" i="4"/>
  <c r="AB139" i="4"/>
  <c r="AF139" i="4"/>
  <c r="F140" i="4"/>
  <c r="J140" i="4"/>
  <c r="N140" i="4"/>
  <c r="R140" i="4"/>
  <c r="V140" i="4"/>
  <c r="Z140" i="4"/>
  <c r="AD140" i="4"/>
  <c r="D141" i="4"/>
  <c r="H141" i="4"/>
  <c r="L141" i="4"/>
  <c r="P141" i="4"/>
  <c r="T141" i="4"/>
  <c r="X141" i="4"/>
  <c r="AB141" i="4"/>
  <c r="AF141" i="4"/>
  <c r="F142" i="4"/>
  <c r="J142" i="4"/>
  <c r="N142" i="4"/>
  <c r="R142" i="4"/>
  <c r="V142" i="4"/>
  <c r="Z142" i="4"/>
  <c r="AD142" i="4"/>
  <c r="D143" i="4"/>
  <c r="H143" i="4"/>
  <c r="L143" i="4"/>
  <c r="P143" i="4"/>
  <c r="T143" i="4"/>
  <c r="X143" i="4"/>
  <c r="AB143" i="4"/>
  <c r="AF143" i="4"/>
  <c r="F144" i="4"/>
  <c r="J144" i="4"/>
  <c r="N144" i="4"/>
  <c r="R144" i="4"/>
  <c r="V144" i="4"/>
  <c r="Z144" i="4"/>
  <c r="AD144" i="4"/>
  <c r="D145" i="4"/>
  <c r="H145" i="4"/>
  <c r="L145" i="4"/>
  <c r="P145" i="4"/>
  <c r="T145" i="4"/>
  <c r="X145" i="4"/>
  <c r="AB145" i="4"/>
  <c r="AF145" i="4"/>
  <c r="F146" i="4"/>
  <c r="J146" i="4"/>
  <c r="N146" i="4"/>
  <c r="R146" i="4"/>
  <c r="V146" i="4"/>
  <c r="Z146" i="4"/>
  <c r="AD146" i="4"/>
  <c r="D147" i="4"/>
  <c r="H147" i="4"/>
  <c r="L147" i="4"/>
  <c r="P147" i="4"/>
  <c r="T147" i="4"/>
  <c r="X147" i="4"/>
  <c r="AB147" i="4"/>
  <c r="AF147" i="4"/>
  <c r="F148" i="4"/>
  <c r="J148" i="4"/>
  <c r="N148" i="4"/>
  <c r="R148" i="4"/>
  <c r="V148" i="4"/>
  <c r="Z148" i="4"/>
  <c r="AD148" i="4"/>
  <c r="D149" i="4"/>
  <c r="H149" i="4"/>
  <c r="L149" i="4"/>
  <c r="P149" i="4"/>
  <c r="T149" i="4"/>
  <c r="X149" i="4"/>
  <c r="AB149" i="4"/>
  <c r="AF149" i="4"/>
  <c r="F150" i="4"/>
  <c r="J150" i="4"/>
  <c r="N150" i="4"/>
  <c r="R150" i="4"/>
  <c r="V150" i="4"/>
  <c r="Z150" i="4"/>
  <c r="AD150" i="4"/>
  <c r="D151" i="4"/>
  <c r="H151" i="4"/>
  <c r="L151" i="4"/>
  <c r="P151" i="4"/>
  <c r="T151" i="4"/>
  <c r="X151" i="4"/>
  <c r="AB151" i="4"/>
  <c r="AF151" i="4"/>
  <c r="F152" i="4"/>
  <c r="J152" i="4"/>
  <c r="N152" i="4"/>
  <c r="R152" i="4"/>
  <c r="V152" i="4"/>
  <c r="Z152" i="4"/>
  <c r="AD152" i="4"/>
  <c r="D153" i="4"/>
  <c r="H153" i="4"/>
  <c r="L153" i="4"/>
  <c r="P153" i="4"/>
  <c r="T153" i="4"/>
  <c r="X153" i="4"/>
  <c r="AB153" i="4"/>
  <c r="AF153" i="4"/>
  <c r="F154" i="4"/>
  <c r="J154" i="4"/>
  <c r="N154" i="4"/>
  <c r="R154" i="4"/>
  <c r="V154" i="4"/>
  <c r="Z154" i="4"/>
  <c r="AD154" i="4"/>
  <c r="D155" i="4"/>
  <c r="H155" i="4"/>
  <c r="L155" i="4"/>
  <c r="P155" i="4"/>
  <c r="T155" i="4"/>
  <c r="X155" i="4"/>
  <c r="AB155" i="4"/>
  <c r="AF155" i="4"/>
  <c r="F156" i="4"/>
  <c r="J156" i="4"/>
  <c r="N156" i="4"/>
  <c r="R156" i="4"/>
  <c r="V156" i="4"/>
  <c r="Z156" i="4"/>
  <c r="AD156" i="4"/>
  <c r="D157" i="4"/>
  <c r="H157" i="4"/>
  <c r="L157" i="4"/>
  <c r="P157" i="4"/>
  <c r="T157" i="4"/>
  <c r="X157" i="4"/>
  <c r="AB157" i="4"/>
  <c r="AF157" i="4"/>
  <c r="F158" i="4"/>
  <c r="J158" i="4"/>
  <c r="N158" i="4"/>
  <c r="R158" i="4"/>
  <c r="V158" i="4"/>
  <c r="Z158" i="4"/>
  <c r="AD158" i="4"/>
  <c r="D159" i="4"/>
  <c r="H159" i="4"/>
  <c r="L159" i="4"/>
  <c r="P159" i="4"/>
  <c r="T159" i="4"/>
  <c r="X159" i="4"/>
  <c r="AB159" i="4"/>
  <c r="AF159" i="4"/>
  <c r="F160" i="4"/>
  <c r="J160" i="4"/>
  <c r="N160" i="4"/>
  <c r="R160" i="4"/>
  <c r="V160" i="4"/>
  <c r="Z160" i="4"/>
  <c r="AD160" i="4"/>
  <c r="D161" i="4"/>
  <c r="H161" i="4"/>
  <c r="L161" i="4"/>
  <c r="P161" i="4"/>
  <c r="T161" i="4"/>
  <c r="X161" i="4"/>
  <c r="AB161" i="4"/>
  <c r="AF161" i="4"/>
  <c r="F162" i="4"/>
  <c r="J162" i="4"/>
  <c r="N162" i="4"/>
  <c r="R162" i="4"/>
  <c r="V162" i="4"/>
  <c r="Z162" i="4"/>
  <c r="AD162" i="4"/>
  <c r="D163" i="4"/>
  <c r="H163" i="4"/>
  <c r="L163" i="4"/>
  <c r="P163" i="4"/>
  <c r="T163" i="4"/>
  <c r="X163" i="4"/>
  <c r="AB163" i="4"/>
  <c r="AF163" i="4"/>
  <c r="F164" i="4"/>
  <c r="J164" i="4"/>
  <c r="N164" i="4"/>
  <c r="R164" i="4"/>
  <c r="V164" i="4"/>
  <c r="Z164" i="4"/>
  <c r="AD164" i="4"/>
  <c r="D165" i="4"/>
  <c r="H165" i="4"/>
  <c r="L165" i="4"/>
  <c r="P165" i="4"/>
  <c r="T165" i="4"/>
  <c r="X165" i="4"/>
  <c r="R166" i="4"/>
  <c r="AD168" i="4"/>
  <c r="Z172" i="4"/>
  <c r="AB165" i="4"/>
  <c r="AF165" i="4"/>
  <c r="F166" i="4"/>
  <c r="J166" i="4"/>
  <c r="N166" i="4"/>
  <c r="V166" i="4"/>
  <c r="Z166" i="4"/>
  <c r="AD166" i="4"/>
  <c r="D167" i="4"/>
  <c r="H167" i="4"/>
  <c r="L167" i="4"/>
  <c r="P167" i="4"/>
  <c r="T167" i="4"/>
  <c r="X167" i="4"/>
  <c r="AB167" i="4"/>
  <c r="AF167" i="4"/>
  <c r="F168" i="4"/>
  <c r="J168" i="4"/>
  <c r="N168" i="4"/>
  <c r="R168" i="4"/>
  <c r="V168" i="4"/>
  <c r="Z168" i="4"/>
  <c r="D169" i="4"/>
  <c r="H169" i="4"/>
  <c r="L169" i="4"/>
  <c r="P169" i="4"/>
  <c r="T169" i="4"/>
  <c r="X169" i="4"/>
  <c r="AB169" i="4"/>
  <c r="AF169" i="4"/>
  <c r="F170" i="4"/>
  <c r="J170" i="4"/>
  <c r="N170" i="4"/>
  <c r="R170" i="4"/>
  <c r="V170" i="4"/>
  <c r="Z170" i="4"/>
  <c r="AD170" i="4"/>
  <c r="D171" i="4"/>
  <c r="H171" i="4"/>
  <c r="L171" i="4"/>
  <c r="P171" i="4"/>
  <c r="T171" i="4"/>
  <c r="X171" i="4"/>
  <c r="AB171" i="4"/>
  <c r="AF171" i="4"/>
  <c r="F172" i="4"/>
  <c r="J172" i="4"/>
  <c r="N172" i="4"/>
  <c r="R172" i="4"/>
  <c r="V172" i="4"/>
  <c r="AD172" i="4"/>
  <c r="D173" i="4"/>
  <c r="H173" i="4"/>
  <c r="L173" i="4"/>
  <c r="P173" i="4"/>
  <c r="T173" i="4"/>
  <c r="X173" i="4"/>
  <c r="AB173" i="4"/>
  <c r="AF173" i="4"/>
  <c r="F174" i="4"/>
  <c r="J174" i="4"/>
  <c r="N174" i="4"/>
  <c r="R174" i="4"/>
  <c r="V174" i="4"/>
  <c r="Z174" i="4"/>
  <c r="AD174" i="4"/>
  <c r="D175" i="4"/>
  <c r="H175" i="4"/>
  <c r="L175" i="4"/>
  <c r="P175" i="4"/>
  <c r="T175" i="4"/>
  <c r="X175" i="4"/>
  <c r="AB175" i="4"/>
  <c r="AF175" i="4"/>
  <c r="F176" i="4"/>
  <c r="J176" i="4"/>
  <c r="N176" i="4"/>
  <c r="R176" i="4"/>
  <c r="V176" i="4"/>
  <c r="Z176" i="4"/>
  <c r="AD176" i="4"/>
  <c r="D177" i="4"/>
  <c r="H177" i="4"/>
  <c r="L177" i="4"/>
  <c r="P177" i="4"/>
  <c r="T177" i="4"/>
  <c r="X177" i="4"/>
  <c r="AB177" i="4"/>
  <c r="AF177" i="4"/>
  <c r="F178" i="4"/>
  <c r="J178" i="4"/>
  <c r="N178" i="4"/>
  <c r="R178" i="4"/>
  <c r="V178" i="4"/>
  <c r="Z178" i="4"/>
  <c r="AD178" i="4"/>
  <c r="D179" i="4"/>
  <c r="H179" i="4"/>
  <c r="L179" i="4"/>
  <c r="P179" i="4"/>
  <c r="T179" i="4"/>
  <c r="X179" i="4"/>
  <c r="AB179" i="4"/>
  <c r="AF179" i="4"/>
  <c r="F180" i="4"/>
  <c r="J180" i="4"/>
  <c r="N180" i="4"/>
  <c r="R180" i="4"/>
  <c r="V180" i="4"/>
  <c r="Z180" i="4"/>
  <c r="AD180" i="4"/>
  <c r="D181" i="4"/>
  <c r="H181" i="4"/>
  <c r="L181" i="4"/>
  <c r="P181" i="4"/>
  <c r="T181" i="4"/>
  <c r="X181" i="4"/>
  <c r="AB181" i="4"/>
  <c r="AF181" i="4"/>
  <c r="F182" i="4"/>
  <c r="J182" i="4"/>
  <c r="N182" i="4"/>
  <c r="R182" i="4"/>
  <c r="V182" i="4"/>
  <c r="Z182" i="4"/>
  <c r="AD182" i="4"/>
  <c r="D183" i="4"/>
  <c r="H183" i="4"/>
  <c r="L183" i="4"/>
  <c r="P183" i="4"/>
  <c r="T183" i="4"/>
  <c r="X183" i="4"/>
  <c r="AB183" i="4"/>
  <c r="AF183" i="4"/>
  <c r="F184" i="4"/>
  <c r="J184" i="4"/>
  <c r="N184" i="4"/>
  <c r="R184" i="4"/>
  <c r="V184" i="4"/>
  <c r="Z184" i="4"/>
  <c r="AD184" i="4"/>
  <c r="D185" i="4"/>
  <c r="H185" i="4"/>
  <c r="L185" i="4"/>
  <c r="P185" i="4"/>
  <c r="T185" i="4"/>
  <c r="X185" i="4"/>
  <c r="AB185" i="4"/>
  <c r="AF185" i="4"/>
  <c r="F186" i="4"/>
  <c r="J186" i="4"/>
  <c r="N186" i="4"/>
  <c r="R186" i="4"/>
  <c r="V186" i="4"/>
  <c r="O142" i="4"/>
  <c r="S142" i="4"/>
  <c r="W142" i="4"/>
  <c r="AA142" i="4"/>
  <c r="E143" i="4"/>
  <c r="I143" i="4"/>
  <c r="M143" i="4"/>
  <c r="Q143" i="4"/>
  <c r="Y143" i="4"/>
  <c r="AC143" i="4"/>
  <c r="C144" i="4"/>
  <c r="G144" i="4"/>
  <c r="K144" i="4"/>
  <c r="O144" i="4"/>
  <c r="S144" i="4"/>
  <c r="AA144" i="4"/>
  <c r="AE144" i="4"/>
  <c r="E145" i="4"/>
  <c r="I145" i="4"/>
  <c r="Q145" i="4"/>
  <c r="U145" i="4"/>
  <c r="Y145" i="4"/>
  <c r="AC145" i="4"/>
  <c r="C146" i="4"/>
  <c r="G146" i="4"/>
  <c r="K146" i="4"/>
  <c r="O146" i="4"/>
  <c r="S146" i="4"/>
  <c r="W146" i="4"/>
  <c r="AA146" i="4"/>
  <c r="AE146" i="4"/>
  <c r="E147" i="4"/>
  <c r="I147" i="4"/>
  <c r="M147" i="4"/>
  <c r="Q147" i="4"/>
  <c r="U147" i="4"/>
  <c r="Y147" i="4"/>
  <c r="AC147" i="4"/>
  <c r="C148" i="4"/>
  <c r="G148" i="4"/>
  <c r="K148" i="4"/>
  <c r="O148" i="4"/>
  <c r="S148" i="4"/>
  <c r="W148" i="4"/>
  <c r="AA148" i="4"/>
  <c r="E149" i="4"/>
  <c r="I149" i="4"/>
  <c r="M149" i="4"/>
  <c r="Q149" i="4"/>
  <c r="Y149" i="4"/>
  <c r="AC149" i="4"/>
  <c r="C150" i="4"/>
  <c r="G150" i="4"/>
  <c r="K150" i="4"/>
  <c r="O150" i="4"/>
  <c r="S150" i="4"/>
  <c r="AA150" i="4"/>
  <c r="AE150" i="4"/>
  <c r="E151" i="4"/>
  <c r="I151" i="4"/>
  <c r="Q151" i="4"/>
  <c r="U151" i="4"/>
  <c r="Y151" i="4"/>
  <c r="AC151" i="4"/>
  <c r="C152" i="4"/>
  <c r="G152" i="4"/>
  <c r="K152" i="4"/>
  <c r="O152" i="4"/>
  <c r="S152" i="4"/>
  <c r="W152" i="4"/>
  <c r="AA152" i="4"/>
  <c r="AE152" i="4"/>
  <c r="E153" i="4"/>
  <c r="I153" i="4"/>
  <c r="M153" i="4"/>
  <c r="Q153" i="4"/>
  <c r="Y153" i="4"/>
  <c r="AC153" i="4"/>
  <c r="C154" i="4"/>
  <c r="G154" i="4"/>
  <c r="K154" i="4"/>
  <c r="O154" i="4"/>
  <c r="S154" i="4"/>
  <c r="W154" i="4"/>
  <c r="AA154" i="4"/>
  <c r="E155" i="4"/>
  <c r="I155" i="4"/>
  <c r="Q155" i="4"/>
  <c r="U155" i="4"/>
  <c r="Y155" i="4"/>
  <c r="AC155" i="4"/>
  <c r="C156" i="4"/>
  <c r="G156" i="4"/>
  <c r="K156" i="4"/>
  <c r="O156" i="4"/>
  <c r="S156" i="4"/>
  <c r="AA156" i="4"/>
  <c r="AE156" i="4"/>
  <c r="E157" i="4"/>
  <c r="I157" i="4"/>
  <c r="M157" i="4"/>
  <c r="Q157" i="4"/>
  <c r="U157" i="4"/>
  <c r="Y157" i="4"/>
  <c r="AC157" i="4"/>
  <c r="C158" i="4"/>
  <c r="G158" i="4"/>
  <c r="K158" i="4"/>
  <c r="O158" i="4"/>
  <c r="S158" i="4"/>
  <c r="W158" i="4"/>
  <c r="AA158" i="4"/>
  <c r="E159" i="4"/>
  <c r="I159" i="4"/>
  <c r="M159" i="4"/>
  <c r="Q159" i="4"/>
  <c r="Y159" i="4"/>
  <c r="AC159" i="4"/>
  <c r="C160" i="4"/>
  <c r="G160" i="4"/>
  <c r="K160" i="4"/>
  <c r="O160" i="4"/>
  <c r="S160" i="4"/>
  <c r="AA160" i="4"/>
  <c r="AE160" i="4"/>
  <c r="E161" i="4"/>
  <c r="I161" i="4"/>
  <c r="M161" i="4"/>
  <c r="Q161" i="4"/>
  <c r="U161" i="4"/>
  <c r="Y161" i="4"/>
  <c r="AC161" i="4"/>
  <c r="C162" i="4"/>
  <c r="G162" i="4"/>
  <c r="K162" i="4"/>
  <c r="O162" i="4"/>
  <c r="S162" i="4"/>
  <c r="W162" i="4"/>
  <c r="AA162" i="4"/>
  <c r="AE162" i="4"/>
  <c r="E163" i="4"/>
  <c r="I163" i="4"/>
  <c r="M163" i="4"/>
  <c r="Q163" i="4"/>
  <c r="Y163" i="4"/>
  <c r="AC163" i="4"/>
  <c r="C164" i="4"/>
  <c r="G164" i="4"/>
  <c r="K164" i="4"/>
  <c r="O164" i="4"/>
  <c r="S164" i="4"/>
  <c r="W164" i="4"/>
  <c r="AA164" i="4"/>
  <c r="AE164" i="4"/>
  <c r="E165" i="4"/>
  <c r="I165" i="4"/>
  <c r="M165" i="4"/>
  <c r="Q165" i="4"/>
  <c r="U165" i="4"/>
  <c r="Y165" i="4"/>
  <c r="AC165" i="4"/>
  <c r="C166" i="4"/>
  <c r="G166" i="4"/>
  <c r="K166" i="4"/>
  <c r="O166" i="4"/>
  <c r="S166" i="4"/>
  <c r="W166" i="4"/>
  <c r="AA166" i="4"/>
  <c r="AE166" i="4"/>
  <c r="E167" i="4"/>
  <c r="I167" i="4"/>
  <c r="M167" i="4"/>
  <c r="Q167" i="4"/>
  <c r="U167" i="4"/>
  <c r="Y167" i="4"/>
  <c r="AC167" i="4"/>
  <c r="C168" i="4"/>
  <c r="G168" i="4"/>
  <c r="K168" i="4"/>
  <c r="O168" i="4"/>
  <c r="S168" i="4"/>
  <c r="W168" i="4"/>
  <c r="AA168" i="4"/>
  <c r="AE168" i="4"/>
  <c r="E169" i="4"/>
  <c r="I169" i="4"/>
  <c r="M169" i="4"/>
  <c r="Q169" i="4"/>
  <c r="U169" i="4"/>
  <c r="Y169" i="4"/>
  <c r="AC169" i="4"/>
  <c r="C170" i="4"/>
  <c r="G170" i="4"/>
  <c r="K170" i="4"/>
  <c r="O170" i="4"/>
  <c r="S170" i="4"/>
  <c r="W170" i="4"/>
  <c r="AA170" i="4"/>
  <c r="AE170" i="4"/>
  <c r="E171" i="4"/>
  <c r="I171" i="4"/>
  <c r="M171" i="4"/>
  <c r="Q171" i="4"/>
  <c r="U171" i="4"/>
  <c r="Y171" i="4"/>
  <c r="AC171" i="4"/>
  <c r="C172" i="4"/>
  <c r="G172" i="4"/>
  <c r="K172" i="4"/>
  <c r="O172" i="4"/>
  <c r="S172" i="4"/>
  <c r="W172" i="4"/>
  <c r="AA172" i="4"/>
  <c r="AE172" i="4"/>
  <c r="E173" i="4"/>
  <c r="I173" i="4"/>
  <c r="M173" i="4"/>
  <c r="Q173" i="4"/>
  <c r="U173" i="4"/>
  <c r="Y173" i="4"/>
  <c r="AC173" i="4"/>
  <c r="C174" i="4"/>
  <c r="G174" i="4"/>
  <c r="K174" i="4"/>
  <c r="O174" i="4"/>
  <c r="S174" i="4"/>
  <c r="W174" i="4"/>
  <c r="AA174" i="4"/>
  <c r="AE174" i="4"/>
  <c r="E175" i="4"/>
  <c r="I175" i="4"/>
  <c r="M175" i="4"/>
  <c r="Q175" i="4"/>
  <c r="U175" i="4"/>
  <c r="Y175" i="4"/>
  <c r="AC175" i="4"/>
  <c r="C176" i="4"/>
  <c r="G176" i="4"/>
  <c r="K176" i="4"/>
  <c r="O176" i="4"/>
  <c r="S176" i="4"/>
  <c r="W176" i="4"/>
  <c r="AA176" i="4"/>
  <c r="AE176" i="4"/>
  <c r="E177" i="4"/>
  <c r="I177" i="4"/>
  <c r="Q177" i="4"/>
  <c r="U177" i="4"/>
  <c r="Y177" i="4"/>
  <c r="AC177" i="4"/>
  <c r="C178" i="4"/>
  <c r="G178" i="4"/>
  <c r="K178" i="4"/>
  <c r="O178" i="4"/>
  <c r="S178" i="4"/>
  <c r="W178" i="4"/>
  <c r="AA178" i="4"/>
  <c r="AE178" i="4"/>
  <c r="E179" i="4"/>
  <c r="I179" i="4"/>
  <c r="M179" i="4"/>
  <c r="Q179" i="4"/>
  <c r="U179" i="4"/>
  <c r="Y179" i="4"/>
  <c r="AC179" i="4"/>
  <c r="C180" i="4"/>
  <c r="G180" i="4"/>
  <c r="K180" i="4"/>
  <c r="O180" i="4"/>
  <c r="S180" i="4"/>
  <c r="W180" i="4"/>
  <c r="AA180" i="4"/>
  <c r="AE180" i="4"/>
  <c r="E181" i="4"/>
  <c r="I181" i="4"/>
  <c r="M181" i="4"/>
  <c r="Q181" i="4"/>
  <c r="U181" i="4"/>
  <c r="Y181" i="4"/>
  <c r="AC181" i="4"/>
  <c r="C182" i="4"/>
  <c r="G182" i="4"/>
  <c r="K182" i="4"/>
  <c r="O182" i="4"/>
  <c r="S182" i="4"/>
  <c r="W182" i="4"/>
  <c r="AA182" i="4"/>
  <c r="AE182" i="4"/>
  <c r="E183" i="4"/>
  <c r="I183" i="4"/>
  <c r="M183" i="4"/>
  <c r="Q183" i="4"/>
  <c r="U183" i="4"/>
  <c r="Y183" i="4"/>
  <c r="AC183" i="4"/>
  <c r="C184" i="4"/>
  <c r="G184" i="4"/>
  <c r="K184" i="4"/>
  <c r="O184" i="4"/>
  <c r="S184" i="4"/>
  <c r="W184" i="4"/>
  <c r="AA184" i="4"/>
  <c r="AE184" i="4"/>
  <c r="E185" i="4"/>
  <c r="I185" i="4"/>
  <c r="M185" i="4"/>
  <c r="Q185" i="4"/>
  <c r="U185" i="4"/>
  <c r="Y185" i="4"/>
  <c r="AC185" i="4"/>
  <c r="C186" i="4"/>
  <c r="G186" i="4"/>
  <c r="K186" i="4"/>
  <c r="O186" i="4"/>
  <c r="S186" i="4"/>
  <c r="W186" i="4"/>
  <c r="AA186" i="4"/>
  <c r="AE186" i="4"/>
  <c r="E187" i="4"/>
  <c r="I187" i="4"/>
  <c r="M187" i="4"/>
  <c r="Q187" i="4"/>
  <c r="U187" i="4"/>
  <c r="Y187" i="4"/>
  <c r="AC187" i="4"/>
  <c r="C188" i="4"/>
  <c r="G188" i="4"/>
  <c r="K188" i="4"/>
  <c r="O188" i="4"/>
  <c r="S188" i="4"/>
  <c r="W188" i="4"/>
  <c r="AA188" i="4"/>
  <c r="AE188" i="4"/>
  <c r="E189" i="4"/>
  <c r="I189" i="4"/>
  <c r="M189" i="4"/>
  <c r="Q189" i="4"/>
  <c r="U189" i="4"/>
  <c r="Y189" i="4"/>
  <c r="AC189" i="4"/>
  <c r="C190" i="4"/>
  <c r="G190" i="4"/>
  <c r="K190" i="4"/>
  <c r="O190" i="4"/>
  <c r="S190" i="4"/>
  <c r="W190" i="4"/>
  <c r="AA190" i="4"/>
  <c r="AE190" i="4"/>
  <c r="E191" i="4"/>
  <c r="I191" i="4"/>
  <c r="M191" i="4"/>
  <c r="Q191" i="4"/>
  <c r="U191" i="4"/>
  <c r="Y191" i="4"/>
  <c r="AC191" i="4"/>
  <c r="C192" i="4"/>
  <c r="G192" i="4"/>
  <c r="K192" i="4"/>
  <c r="O192" i="4"/>
  <c r="S192" i="4"/>
  <c r="W192" i="4"/>
  <c r="AA192" i="4"/>
  <c r="AE192" i="4"/>
  <c r="E193" i="4"/>
  <c r="I193" i="4"/>
  <c r="M193" i="4"/>
  <c r="Q193" i="4"/>
  <c r="U193" i="4"/>
  <c r="Y193" i="4"/>
  <c r="AC193" i="4"/>
  <c r="C194" i="4"/>
  <c r="G194" i="4"/>
  <c r="K194" i="4"/>
  <c r="O194" i="4"/>
  <c r="S194" i="4"/>
  <c r="W194" i="4"/>
  <c r="AA194" i="4"/>
  <c r="AE194" i="4"/>
  <c r="E195" i="4"/>
  <c r="I195" i="4"/>
  <c r="M195" i="4"/>
  <c r="Q195" i="4"/>
  <c r="U195" i="4"/>
  <c r="Y195" i="4"/>
  <c r="AC195" i="4"/>
  <c r="C196" i="4"/>
  <c r="G196" i="4"/>
  <c r="K196" i="4"/>
  <c r="O196" i="4"/>
  <c r="S196" i="4"/>
  <c r="W196" i="4"/>
  <c r="AA196" i="4"/>
  <c r="AE196" i="4"/>
  <c r="E197" i="4"/>
  <c r="I197" i="4"/>
  <c r="M197" i="4"/>
  <c r="Q197" i="4"/>
  <c r="U197" i="4"/>
  <c r="Y197" i="4"/>
  <c r="AC197" i="4"/>
  <c r="C198" i="4"/>
  <c r="G198" i="4"/>
  <c r="K198" i="4"/>
  <c r="O198" i="4"/>
  <c r="S198" i="4"/>
  <c r="W198" i="4"/>
  <c r="AA198" i="4"/>
  <c r="AE198" i="4"/>
  <c r="E199" i="4"/>
  <c r="I199" i="4"/>
  <c r="M199" i="4"/>
  <c r="Q199" i="4"/>
  <c r="U199" i="4"/>
  <c r="Y199" i="4"/>
  <c r="AC199" i="4"/>
  <c r="C200" i="4"/>
  <c r="G200" i="4"/>
  <c r="K200" i="4"/>
  <c r="O200" i="4"/>
  <c r="S200" i="4"/>
  <c r="W200" i="4"/>
  <c r="AA200" i="4"/>
  <c r="AE200" i="4"/>
  <c r="E201" i="4"/>
  <c r="I201" i="4"/>
  <c r="M201" i="4"/>
  <c r="Q201" i="4"/>
  <c r="U201" i="4"/>
  <c r="Y201" i="4"/>
  <c r="AC201" i="4"/>
  <c r="C202" i="4"/>
  <c r="G202" i="4"/>
  <c r="K202" i="4"/>
  <c r="O202" i="4"/>
  <c r="S202" i="4"/>
  <c r="W202" i="4"/>
  <c r="AA202" i="4"/>
  <c r="AE202" i="4"/>
  <c r="E203" i="4"/>
  <c r="I203" i="4"/>
  <c r="M203" i="4"/>
  <c r="Q203" i="4"/>
  <c r="U203" i="4"/>
  <c r="Y203" i="4"/>
  <c r="AC203" i="4"/>
  <c r="C204" i="4"/>
  <c r="G204" i="4"/>
  <c r="K204" i="4"/>
  <c r="O204" i="4"/>
  <c r="S204" i="4"/>
  <c r="W204" i="4"/>
  <c r="AA204" i="4"/>
  <c r="AE204" i="4"/>
  <c r="E205" i="4"/>
  <c r="I205" i="4"/>
  <c r="M205" i="4"/>
  <c r="Q205" i="4"/>
  <c r="U205" i="4"/>
  <c r="Y205" i="4"/>
  <c r="AC205" i="4"/>
  <c r="C206" i="4"/>
  <c r="G206" i="4"/>
  <c r="K206" i="4"/>
  <c r="O206" i="4"/>
  <c r="S206" i="4"/>
  <c r="W206" i="4"/>
  <c r="AA206" i="4"/>
  <c r="AE206" i="4"/>
  <c r="E207" i="4"/>
  <c r="I207" i="4"/>
  <c r="M207" i="4"/>
  <c r="Q207" i="4"/>
  <c r="U207" i="4"/>
  <c r="Y207" i="4"/>
  <c r="AC207" i="4"/>
  <c r="C208" i="4"/>
  <c r="G208" i="4"/>
  <c r="K208" i="4"/>
  <c r="O208" i="4"/>
  <c r="S208" i="4"/>
  <c r="W208" i="4"/>
  <c r="AA208" i="4"/>
  <c r="AE208" i="4"/>
  <c r="E209" i="4"/>
  <c r="I209" i="4"/>
  <c r="M209" i="4"/>
  <c r="Q209" i="4"/>
  <c r="U209" i="4"/>
  <c r="Y209" i="4"/>
  <c r="AC209" i="4"/>
  <c r="C210" i="4"/>
  <c r="G210" i="4"/>
  <c r="K210" i="4"/>
  <c r="O210" i="4"/>
  <c r="S210" i="4"/>
  <c r="W210" i="4"/>
  <c r="AA210" i="4"/>
  <c r="AE210" i="4"/>
  <c r="E211" i="4"/>
  <c r="I211" i="4"/>
  <c r="M211" i="4"/>
  <c r="Q211" i="4"/>
  <c r="U211" i="4"/>
  <c r="Y211" i="4"/>
  <c r="AC211" i="4"/>
  <c r="C212" i="4"/>
  <c r="G212" i="4"/>
  <c r="K212" i="4"/>
  <c r="O212" i="4"/>
  <c r="S212" i="4"/>
  <c r="W212" i="4"/>
  <c r="AA212" i="4"/>
  <c r="AE212" i="4"/>
  <c r="E213" i="4"/>
  <c r="I213" i="4"/>
  <c r="M213" i="4"/>
  <c r="Q213" i="4"/>
  <c r="U213" i="4"/>
  <c r="Y213" i="4"/>
  <c r="AC213" i="4"/>
  <c r="C214" i="4"/>
  <c r="G214" i="4"/>
  <c r="K214" i="4"/>
  <c r="O214" i="4"/>
  <c r="S214" i="4"/>
  <c r="W214" i="4"/>
  <c r="AA214" i="4"/>
  <c r="AE214" i="4"/>
  <c r="E215" i="4"/>
  <c r="I215" i="4"/>
  <c r="M215" i="4"/>
  <c r="Q215" i="4"/>
  <c r="U215" i="4"/>
  <c r="Y215" i="4"/>
  <c r="AC215" i="4"/>
  <c r="C216" i="4"/>
  <c r="G216" i="4"/>
  <c r="K216" i="4"/>
  <c r="O216" i="4"/>
  <c r="S216" i="4"/>
  <c r="W216" i="4"/>
  <c r="AA216" i="4"/>
  <c r="AE216" i="4"/>
  <c r="E217" i="4"/>
  <c r="I217" i="4"/>
  <c r="M217" i="4"/>
  <c r="Q217" i="4"/>
  <c r="U217" i="4"/>
  <c r="Y217" i="4"/>
  <c r="AC217" i="4"/>
  <c r="C218" i="4"/>
  <c r="G218" i="4"/>
  <c r="K218" i="4"/>
  <c r="O218" i="4"/>
  <c r="S218" i="4"/>
  <c r="W218" i="4"/>
  <c r="AA218" i="4"/>
  <c r="AE218" i="4"/>
  <c r="E219" i="4"/>
  <c r="I219" i="4"/>
  <c r="M219" i="4"/>
  <c r="Q219" i="4"/>
  <c r="U219" i="4"/>
  <c r="Y219" i="4"/>
  <c r="AC219" i="4"/>
  <c r="C220" i="4"/>
  <c r="G220" i="4"/>
  <c r="K220" i="4"/>
  <c r="O220" i="4"/>
  <c r="S220" i="4"/>
  <c r="W220" i="4"/>
  <c r="AA220" i="4"/>
  <c r="AE220" i="4"/>
  <c r="E221" i="4"/>
  <c r="I221" i="4"/>
  <c r="M221" i="4"/>
  <c r="Q221" i="4"/>
  <c r="U221" i="4"/>
  <c r="Y221" i="4"/>
  <c r="AC221" i="4"/>
  <c r="C222" i="4"/>
  <c r="G222" i="4"/>
  <c r="K222" i="4"/>
  <c r="O222" i="4"/>
  <c r="S222" i="4"/>
  <c r="W222" i="4"/>
  <c r="AA222" i="4"/>
  <c r="AE222" i="4"/>
  <c r="E223" i="4"/>
  <c r="I223" i="4"/>
  <c r="M223" i="4"/>
  <c r="Q223" i="4"/>
  <c r="U223" i="4"/>
  <c r="Y223" i="4"/>
  <c r="AC223" i="4"/>
  <c r="C224" i="4"/>
  <c r="G224" i="4"/>
  <c r="K224" i="4"/>
  <c r="O224" i="4"/>
  <c r="S224" i="4"/>
  <c r="W224" i="4"/>
  <c r="AA224" i="4"/>
  <c r="AE224" i="4"/>
  <c r="E225" i="4"/>
  <c r="I225" i="4"/>
  <c r="M225" i="4"/>
  <c r="Q225" i="4"/>
  <c r="U225" i="4"/>
  <c r="Y225" i="4"/>
  <c r="AC225" i="4"/>
  <c r="C226" i="4"/>
  <c r="G226" i="4"/>
  <c r="K226" i="4"/>
  <c r="O226" i="4"/>
  <c r="S226" i="4"/>
  <c r="W226" i="4"/>
  <c r="AA226" i="4"/>
  <c r="AE226" i="4"/>
  <c r="C227" i="4"/>
  <c r="G227" i="4"/>
  <c r="K227" i="4"/>
  <c r="O227" i="4"/>
  <c r="S227" i="4"/>
  <c r="W227" i="4"/>
  <c r="AA227" i="4"/>
  <c r="AE227" i="4"/>
  <c r="E228" i="4"/>
  <c r="I228" i="4"/>
  <c r="M228" i="4"/>
  <c r="Q228" i="4"/>
  <c r="U228" i="4"/>
  <c r="Y228" i="4"/>
  <c r="AC228" i="4"/>
  <c r="C229" i="4"/>
  <c r="G229" i="4"/>
  <c r="K229" i="4"/>
  <c r="O229" i="4"/>
  <c r="S229" i="4"/>
  <c r="W229" i="4"/>
  <c r="AA229" i="4"/>
  <c r="AE229" i="4"/>
  <c r="L190" i="4"/>
  <c r="P190" i="4"/>
  <c r="T190" i="4"/>
  <c r="X190" i="4"/>
  <c r="AB190" i="4"/>
  <c r="AF190" i="4"/>
  <c r="F191" i="4"/>
  <c r="J191" i="4"/>
  <c r="N191" i="4"/>
  <c r="R191" i="4"/>
  <c r="V191" i="4"/>
  <c r="Z191" i="4"/>
  <c r="AD191" i="4"/>
  <c r="D192" i="4"/>
  <c r="H192" i="4"/>
  <c r="L192" i="4"/>
  <c r="P192" i="4"/>
  <c r="T192" i="4"/>
  <c r="X192" i="4"/>
  <c r="AB192" i="4"/>
  <c r="AF192" i="4"/>
  <c r="F193" i="4"/>
  <c r="J193" i="4"/>
  <c r="N193" i="4"/>
  <c r="R193" i="4"/>
  <c r="V193" i="4"/>
  <c r="Z193" i="4"/>
  <c r="AD193" i="4"/>
  <c r="D194" i="4"/>
  <c r="H194" i="4"/>
  <c r="L194" i="4"/>
  <c r="P194" i="4"/>
  <c r="T194" i="4"/>
  <c r="X194" i="4"/>
  <c r="AB194" i="4"/>
  <c r="AF194" i="4"/>
  <c r="F195" i="4"/>
  <c r="J195" i="4"/>
  <c r="N195" i="4"/>
  <c r="R195" i="4"/>
  <c r="V195" i="4"/>
  <c r="Z195" i="4"/>
  <c r="AD195" i="4"/>
  <c r="D196" i="4"/>
  <c r="H196" i="4"/>
  <c r="L196" i="4"/>
  <c r="P196" i="4"/>
  <c r="T196" i="4"/>
  <c r="X196" i="4"/>
  <c r="AB196" i="4"/>
  <c r="AF196" i="4"/>
  <c r="F197" i="4"/>
  <c r="J197" i="4"/>
  <c r="N197" i="4"/>
  <c r="R197" i="4"/>
  <c r="V197" i="4"/>
  <c r="Z197" i="4"/>
  <c r="AD197" i="4"/>
  <c r="D198" i="4"/>
  <c r="H198" i="4"/>
  <c r="L198" i="4"/>
  <c r="P198" i="4"/>
  <c r="T198" i="4"/>
  <c r="X198" i="4"/>
  <c r="AB198" i="4"/>
  <c r="AF198" i="4"/>
  <c r="F199" i="4"/>
  <c r="J199" i="4"/>
  <c r="N199" i="4"/>
  <c r="R199" i="4"/>
  <c r="V199" i="4"/>
  <c r="Z199" i="4"/>
  <c r="AD199" i="4"/>
  <c r="D200" i="4"/>
  <c r="H200" i="4"/>
  <c r="L200" i="4"/>
  <c r="P200" i="4"/>
  <c r="T200" i="4"/>
  <c r="X200" i="4"/>
  <c r="AB200" i="4"/>
  <c r="AF200" i="4"/>
  <c r="F201" i="4"/>
  <c r="J201" i="4"/>
  <c r="N201" i="4"/>
  <c r="R201" i="4"/>
  <c r="V201" i="4"/>
  <c r="Z201" i="4"/>
  <c r="AD201" i="4"/>
  <c r="D202" i="4"/>
  <c r="H202" i="4"/>
  <c r="L202" i="4"/>
  <c r="P202" i="4"/>
  <c r="T202" i="4"/>
  <c r="X202" i="4"/>
  <c r="AB202" i="4"/>
  <c r="AF202" i="4"/>
  <c r="U120" i="4"/>
  <c r="U231" i="4" s="1"/>
  <c r="Y120" i="4"/>
  <c r="Y231" i="4" s="1"/>
  <c r="AC120" i="4"/>
  <c r="AC231" i="4" s="1"/>
  <c r="C121" i="4"/>
  <c r="O121" i="4"/>
  <c r="S121" i="4"/>
  <c r="AE121" i="4"/>
  <c r="E122" i="4"/>
  <c r="I122" i="4"/>
  <c r="M122" i="4"/>
  <c r="Q122" i="4"/>
  <c r="U122" i="4"/>
  <c r="Y122" i="4"/>
  <c r="Y232" i="4" s="1"/>
  <c r="AC122" i="4"/>
  <c r="C123" i="4"/>
  <c r="O123" i="4"/>
  <c r="S123" i="4"/>
  <c r="AE123" i="4"/>
  <c r="E124" i="4"/>
  <c r="I124" i="4"/>
  <c r="M124" i="4"/>
  <c r="M232" i="4" s="1"/>
  <c r="Q124" i="4"/>
  <c r="U124" i="4"/>
  <c r="Y124" i="4"/>
  <c r="AC124" i="4"/>
  <c r="AC230" i="4" s="1"/>
  <c r="C125" i="4"/>
  <c r="O125" i="4"/>
  <c r="S125" i="4"/>
  <c r="AE125" i="4"/>
  <c r="E126" i="4"/>
  <c r="I126" i="4"/>
  <c r="M126" i="4"/>
  <c r="Q126" i="4"/>
  <c r="U126" i="4"/>
  <c r="Y126" i="4"/>
  <c r="AC126" i="4"/>
  <c r="C127" i="4"/>
  <c r="O127" i="4"/>
  <c r="S127" i="4"/>
  <c r="AE127" i="4"/>
  <c r="E128" i="4"/>
  <c r="I128" i="4"/>
  <c r="M128" i="4"/>
  <c r="Q128" i="4"/>
  <c r="U128" i="4"/>
  <c r="Y128" i="4"/>
  <c r="C129" i="4"/>
  <c r="G129" i="4"/>
  <c r="K129" i="4"/>
  <c r="O129" i="4"/>
  <c r="S129" i="4"/>
  <c r="W129" i="4"/>
  <c r="AE129" i="4"/>
  <c r="E130" i="4"/>
  <c r="I130" i="4"/>
  <c r="M130" i="4"/>
  <c r="U130" i="4"/>
  <c r="Y130" i="4"/>
  <c r="C131" i="4"/>
  <c r="G131" i="4"/>
  <c r="K131" i="4"/>
  <c r="O131" i="4"/>
  <c r="S131" i="4"/>
  <c r="W131" i="4"/>
  <c r="AE131" i="4"/>
  <c r="E132" i="4"/>
  <c r="I132" i="4"/>
  <c r="M132" i="4"/>
  <c r="U132" i="4"/>
  <c r="Y132" i="4"/>
  <c r="C133" i="4"/>
  <c r="G133" i="4"/>
  <c r="K133" i="4"/>
  <c r="O133" i="4"/>
  <c r="S133" i="4"/>
  <c r="W133" i="4"/>
  <c r="AE133" i="4"/>
  <c r="E134" i="4"/>
  <c r="I134" i="4"/>
  <c r="M134" i="4"/>
  <c r="U134" i="4"/>
  <c r="Y134" i="4"/>
  <c r="C135" i="4"/>
  <c r="G135" i="4"/>
  <c r="K135" i="4"/>
  <c r="O135" i="4"/>
  <c r="S135" i="4"/>
  <c r="W135" i="4"/>
  <c r="AE135" i="4"/>
  <c r="E136" i="4"/>
  <c r="I136" i="4"/>
  <c r="M136" i="4"/>
  <c r="U136" i="4"/>
  <c r="Y136" i="4"/>
  <c r="C137" i="4"/>
  <c r="G137" i="4"/>
  <c r="K137" i="4"/>
  <c r="O137" i="4"/>
  <c r="S137" i="4"/>
  <c r="W137" i="4"/>
  <c r="AE137" i="4"/>
  <c r="E138" i="4"/>
  <c r="I138" i="4"/>
  <c r="M138" i="4"/>
  <c r="U138" i="4"/>
  <c r="Y138" i="4"/>
  <c r="C139" i="4"/>
  <c r="G139" i="4"/>
  <c r="K139" i="4"/>
  <c r="O139" i="4"/>
  <c r="S139" i="4"/>
  <c r="W139" i="4"/>
  <c r="AE139" i="4"/>
  <c r="E140" i="4"/>
  <c r="I140" i="4"/>
  <c r="M140" i="4"/>
  <c r="U140" i="4"/>
  <c r="Y140" i="4"/>
  <c r="AC140" i="4"/>
  <c r="C141" i="4"/>
  <c r="G141" i="4"/>
  <c r="K141" i="4"/>
  <c r="O141" i="4"/>
  <c r="S141" i="4"/>
  <c r="W141" i="4"/>
  <c r="AA141" i="4"/>
  <c r="AE141" i="4"/>
  <c r="E142" i="4"/>
  <c r="I142" i="4"/>
  <c r="M142" i="4"/>
  <c r="Q142" i="4"/>
  <c r="U142" i="4"/>
  <c r="Y142" i="4"/>
  <c r="AC142" i="4"/>
  <c r="C143" i="4"/>
  <c r="G143" i="4"/>
  <c r="K143" i="4"/>
  <c r="O143" i="4"/>
  <c r="S143" i="4"/>
  <c r="W143" i="4"/>
  <c r="AA143" i="4"/>
  <c r="AE143" i="4"/>
  <c r="E144" i="4"/>
  <c r="I144" i="4"/>
  <c r="M144" i="4"/>
  <c r="Q144" i="4"/>
  <c r="U144" i="4"/>
  <c r="Y144" i="4"/>
  <c r="AC144" i="4"/>
  <c r="C145" i="4"/>
  <c r="G145" i="4"/>
  <c r="K145" i="4"/>
  <c r="O145" i="4"/>
  <c r="S145" i="4"/>
  <c r="W145" i="4"/>
  <c r="AA145" i="4"/>
  <c r="AE145" i="4"/>
  <c r="E146" i="4"/>
  <c r="I146" i="4"/>
  <c r="M146" i="4"/>
  <c r="U146" i="4"/>
  <c r="Y146" i="4"/>
  <c r="AC146" i="4"/>
  <c r="C147" i="4"/>
  <c r="G147" i="4"/>
  <c r="K147" i="4"/>
  <c r="O147" i="4"/>
  <c r="S147" i="4"/>
  <c r="W147" i="4"/>
  <c r="AE147" i="4"/>
  <c r="E148" i="4"/>
  <c r="I148" i="4"/>
  <c r="M148" i="4"/>
  <c r="Q148" i="4"/>
  <c r="U148" i="4"/>
  <c r="Y148" i="4"/>
  <c r="AC148" i="4"/>
  <c r="C149" i="4"/>
  <c r="G149" i="4"/>
  <c r="K149" i="4"/>
  <c r="O149" i="4"/>
  <c r="S149" i="4"/>
  <c r="W149" i="4"/>
  <c r="AA149" i="4"/>
  <c r="AE149" i="4"/>
  <c r="E150" i="4"/>
  <c r="I150" i="4"/>
  <c r="M150" i="4"/>
  <c r="Q150" i="4"/>
  <c r="U150" i="4"/>
  <c r="Y150" i="4"/>
  <c r="AC150" i="4"/>
  <c r="C151" i="4"/>
  <c r="G151" i="4"/>
  <c r="K151" i="4"/>
  <c r="O151" i="4"/>
  <c r="S151" i="4"/>
  <c r="W151" i="4"/>
  <c r="AE151" i="4"/>
  <c r="E152" i="4"/>
  <c r="I152" i="4"/>
  <c r="M152" i="4"/>
  <c r="U152" i="4"/>
  <c r="Y152" i="4"/>
  <c r="AC152" i="4"/>
  <c r="C153" i="4"/>
  <c r="G153" i="4"/>
  <c r="K153" i="4"/>
  <c r="O153" i="4"/>
  <c r="S153" i="4"/>
  <c r="W153" i="4"/>
  <c r="AA153" i="4"/>
  <c r="AE153" i="4"/>
  <c r="E154" i="4"/>
  <c r="I154" i="4"/>
  <c r="M154" i="4"/>
  <c r="Q154" i="4"/>
  <c r="U154" i="4"/>
  <c r="Y154" i="4"/>
  <c r="AC154" i="4"/>
  <c r="C155" i="4"/>
  <c r="G155" i="4"/>
  <c r="K155" i="4"/>
  <c r="O155" i="4"/>
  <c r="S155" i="4"/>
  <c r="W155" i="4"/>
  <c r="AA155" i="4"/>
  <c r="AE155" i="4"/>
  <c r="E156" i="4"/>
  <c r="I156" i="4"/>
  <c r="M156" i="4"/>
  <c r="Q156" i="4"/>
  <c r="U156" i="4"/>
  <c r="Y156" i="4"/>
  <c r="AC156" i="4"/>
  <c r="C157" i="4"/>
  <c r="G157" i="4"/>
  <c r="K157" i="4"/>
  <c r="O157" i="4"/>
  <c r="S157" i="4"/>
  <c r="W157" i="4"/>
  <c r="AE157" i="4"/>
  <c r="E158" i="4"/>
  <c r="I158" i="4"/>
  <c r="M158" i="4"/>
  <c r="U158" i="4"/>
  <c r="Y158" i="4"/>
  <c r="AC158" i="4"/>
  <c r="C159" i="4"/>
  <c r="G159" i="4"/>
  <c r="K159" i="4"/>
  <c r="O159" i="4"/>
  <c r="S159" i="4"/>
  <c r="W159" i="4"/>
  <c r="AA159" i="4"/>
  <c r="AE159" i="4"/>
  <c r="E160" i="4"/>
  <c r="I160" i="4"/>
  <c r="M160" i="4"/>
  <c r="Q160" i="4"/>
  <c r="U160" i="4"/>
  <c r="Y160" i="4"/>
  <c r="AC160" i="4"/>
  <c r="C161" i="4"/>
  <c r="G161" i="4"/>
  <c r="O161" i="4"/>
  <c r="S161" i="4"/>
  <c r="W161" i="4"/>
  <c r="AA161" i="4"/>
  <c r="AE161" i="4"/>
  <c r="E162" i="4"/>
  <c r="I162" i="4"/>
  <c r="Q162" i="4"/>
  <c r="U162" i="4"/>
  <c r="Y162" i="4"/>
  <c r="AC162" i="4"/>
  <c r="C163" i="4"/>
  <c r="G163" i="4"/>
  <c r="K163" i="4"/>
  <c r="O163" i="4"/>
  <c r="S163" i="4"/>
  <c r="W163" i="4"/>
  <c r="AA163" i="4"/>
  <c r="AE163" i="4"/>
  <c r="E164" i="4"/>
  <c r="I164" i="4"/>
  <c r="M164" i="4"/>
  <c r="Q164" i="4"/>
  <c r="U164" i="4"/>
  <c r="Y164" i="4"/>
  <c r="AC164" i="4"/>
  <c r="C165" i="4"/>
  <c r="G165" i="4"/>
  <c r="K165" i="4"/>
  <c r="O165" i="4"/>
  <c r="S165" i="4"/>
  <c r="W165" i="4"/>
  <c r="AA165" i="4"/>
  <c r="AE165" i="4"/>
  <c r="E166" i="4"/>
  <c r="I166" i="4"/>
  <c r="M166" i="4"/>
  <c r="Q166" i="4"/>
  <c r="U166" i="4"/>
  <c r="Y166" i="4"/>
  <c r="AC166" i="4"/>
  <c r="C167" i="4"/>
  <c r="G167" i="4"/>
  <c r="K167" i="4"/>
  <c r="O167" i="4"/>
  <c r="S167" i="4"/>
  <c r="W167" i="4"/>
  <c r="AA167" i="4"/>
  <c r="AE167" i="4"/>
  <c r="E168" i="4"/>
  <c r="I168" i="4"/>
  <c r="M168" i="4"/>
  <c r="Q168" i="4"/>
  <c r="U168" i="4"/>
  <c r="Y168" i="4"/>
  <c r="AC168" i="4"/>
  <c r="C169" i="4"/>
  <c r="G169" i="4"/>
  <c r="K169" i="4"/>
  <c r="O169" i="4"/>
  <c r="S169" i="4"/>
  <c r="W169" i="4"/>
  <c r="AA169" i="4"/>
  <c r="AE169" i="4"/>
  <c r="E170" i="4"/>
  <c r="I170" i="4"/>
  <c r="M170" i="4"/>
  <c r="Q170" i="4"/>
  <c r="U170" i="4"/>
  <c r="Y170" i="4"/>
  <c r="AC170" i="4"/>
  <c r="C171" i="4"/>
  <c r="G171" i="4"/>
  <c r="K171" i="4"/>
  <c r="O171" i="4"/>
  <c r="S171" i="4"/>
  <c r="W171" i="4"/>
  <c r="AA171" i="4"/>
  <c r="AE171" i="4"/>
  <c r="E172" i="4"/>
  <c r="I172" i="4"/>
  <c r="M172" i="4"/>
  <c r="Q172" i="4"/>
  <c r="U172" i="4"/>
  <c r="Y172" i="4"/>
  <c r="AC172" i="4"/>
  <c r="C173" i="4"/>
  <c r="G173" i="4"/>
  <c r="K173" i="4"/>
  <c r="O173" i="4"/>
  <c r="S173" i="4"/>
  <c r="W173" i="4"/>
  <c r="AA173" i="4"/>
  <c r="AE173" i="4"/>
  <c r="E174" i="4"/>
  <c r="I174" i="4"/>
  <c r="M174" i="4"/>
  <c r="Q174" i="4"/>
  <c r="U174" i="4"/>
  <c r="Y174" i="4"/>
  <c r="AC174" i="4"/>
  <c r="C175" i="4"/>
  <c r="G175" i="4"/>
  <c r="K175" i="4"/>
  <c r="O175" i="4"/>
  <c r="S175" i="4"/>
  <c r="W175" i="4"/>
  <c r="AA175" i="4"/>
  <c r="AE175" i="4"/>
  <c r="E176" i="4"/>
  <c r="I176" i="4"/>
  <c r="M176" i="4"/>
  <c r="Q176" i="4"/>
  <c r="U176" i="4"/>
  <c r="Y176" i="4"/>
  <c r="AC176" i="4"/>
  <c r="C177" i="4"/>
  <c r="G177" i="4"/>
  <c r="K177" i="4"/>
  <c r="O177" i="4"/>
  <c r="S177" i="4"/>
  <c r="W177" i="4"/>
  <c r="AA177" i="4"/>
  <c r="AE177" i="4"/>
  <c r="E178" i="4"/>
  <c r="I178" i="4"/>
  <c r="M178" i="4"/>
  <c r="Q178" i="4"/>
  <c r="U178" i="4"/>
  <c r="Y178" i="4"/>
  <c r="AC178" i="4"/>
  <c r="C179" i="4"/>
  <c r="G179" i="4"/>
  <c r="K179" i="4"/>
  <c r="O179" i="4"/>
  <c r="S179" i="4"/>
  <c r="W179" i="4"/>
  <c r="AA179" i="4"/>
  <c r="AE179" i="4"/>
  <c r="E180" i="4"/>
  <c r="I180" i="4"/>
  <c r="M180" i="4"/>
  <c r="Q180" i="4"/>
  <c r="U180" i="4"/>
  <c r="Y180" i="4"/>
  <c r="AC180" i="4"/>
  <c r="C181" i="4"/>
  <c r="G181" i="4"/>
  <c r="K181" i="4"/>
  <c r="O181" i="4"/>
  <c r="S181" i="4"/>
  <c r="W181" i="4"/>
  <c r="AA181" i="4"/>
  <c r="AE181" i="4"/>
  <c r="E182" i="4"/>
  <c r="I182" i="4"/>
  <c r="M182" i="4"/>
  <c r="Q182" i="4"/>
  <c r="U182" i="4"/>
  <c r="Y182" i="4"/>
  <c r="AC182" i="4"/>
  <c r="G183" i="4"/>
  <c r="K183" i="4"/>
  <c r="O183" i="4"/>
  <c r="S183" i="4"/>
  <c r="W183" i="4"/>
  <c r="AA183" i="4"/>
  <c r="AE183" i="4"/>
  <c r="E184" i="4"/>
  <c r="I184" i="4"/>
  <c r="M184" i="4"/>
  <c r="Q184" i="4"/>
  <c r="U184" i="4"/>
  <c r="Y184" i="4"/>
  <c r="AC184" i="4"/>
  <c r="C185" i="4"/>
  <c r="G185" i="4"/>
  <c r="K185" i="4"/>
  <c r="O185" i="4"/>
  <c r="S185" i="4"/>
  <c r="W185" i="4"/>
  <c r="AA185" i="4"/>
  <c r="AE185" i="4"/>
  <c r="E186" i="4"/>
  <c r="I186" i="4"/>
  <c r="M186" i="4"/>
  <c r="Q186" i="4"/>
  <c r="U186" i="4"/>
  <c r="Y186" i="4"/>
  <c r="AC186" i="4"/>
  <c r="C187" i="4"/>
  <c r="G187" i="4"/>
  <c r="K187" i="4"/>
  <c r="O187" i="4"/>
  <c r="S187" i="4"/>
  <c r="W187" i="4"/>
  <c r="AA187" i="4"/>
  <c r="AE187" i="4"/>
  <c r="E188" i="4"/>
  <c r="I188" i="4"/>
  <c r="M188" i="4"/>
  <c r="Q188" i="4"/>
  <c r="U188" i="4"/>
  <c r="Y188" i="4"/>
  <c r="AC188" i="4"/>
  <c r="C189" i="4"/>
  <c r="G189" i="4"/>
  <c r="K189" i="4"/>
  <c r="O189" i="4"/>
  <c r="S189" i="4"/>
  <c r="W189" i="4"/>
  <c r="AA189" i="4"/>
  <c r="AE189" i="4"/>
  <c r="Z186" i="4"/>
  <c r="AD186" i="4"/>
  <c r="D187" i="4"/>
  <c r="H187" i="4"/>
  <c r="L187" i="4"/>
  <c r="P187" i="4"/>
  <c r="T187" i="4"/>
  <c r="X187" i="4"/>
  <c r="AB187" i="4"/>
  <c r="AF187" i="4"/>
  <c r="F188" i="4"/>
  <c r="J188" i="4"/>
  <c r="N188" i="4"/>
  <c r="R188" i="4"/>
  <c r="V188" i="4"/>
  <c r="Z188" i="4"/>
  <c r="AD188" i="4"/>
  <c r="D189" i="4"/>
  <c r="H189" i="4"/>
  <c r="L189" i="4"/>
  <c r="P189" i="4"/>
  <c r="T189" i="4"/>
  <c r="X189" i="4"/>
  <c r="AB189" i="4"/>
  <c r="AF189" i="4"/>
  <c r="F190" i="4"/>
  <c r="J190" i="4"/>
  <c r="N190" i="4"/>
  <c r="R190" i="4"/>
  <c r="V190" i="4"/>
  <c r="Z190" i="4"/>
  <c r="AD190" i="4"/>
  <c r="D191" i="4"/>
  <c r="H191" i="4"/>
  <c r="L191" i="4"/>
  <c r="P191" i="4"/>
  <c r="T191" i="4"/>
  <c r="X191" i="4"/>
  <c r="AB191" i="4"/>
  <c r="AF191" i="4"/>
  <c r="F192" i="4"/>
  <c r="J192" i="4"/>
  <c r="N192" i="4"/>
  <c r="R192" i="4"/>
  <c r="V192" i="4"/>
  <c r="Z192" i="4"/>
  <c r="AD192" i="4"/>
  <c r="D193" i="4"/>
  <c r="H193" i="4"/>
  <c r="L193" i="4"/>
  <c r="P193" i="4"/>
  <c r="T193" i="4"/>
  <c r="X193" i="4"/>
  <c r="AB193" i="4"/>
  <c r="AF193" i="4"/>
  <c r="F194" i="4"/>
  <c r="J194" i="4"/>
  <c r="N194" i="4"/>
  <c r="R194" i="4"/>
  <c r="V194" i="4"/>
  <c r="Z194" i="4"/>
  <c r="AD194" i="4"/>
  <c r="D195" i="4"/>
  <c r="H195" i="4"/>
  <c r="L195" i="4"/>
  <c r="P195" i="4"/>
  <c r="T195" i="4"/>
  <c r="X195" i="4"/>
  <c r="AB195" i="4"/>
  <c r="AF195" i="4"/>
  <c r="F196" i="4"/>
  <c r="J196" i="4"/>
  <c r="N196" i="4"/>
  <c r="R196" i="4"/>
  <c r="V196" i="4"/>
  <c r="Z196" i="4"/>
  <c r="AD196" i="4"/>
  <c r="D197" i="4"/>
  <c r="H197" i="4"/>
  <c r="L197" i="4"/>
  <c r="P197" i="4"/>
  <c r="T197" i="4"/>
  <c r="X197" i="4"/>
  <c r="AB197" i="4"/>
  <c r="AF197" i="4"/>
  <c r="F198" i="4"/>
  <c r="J198" i="4"/>
  <c r="N198" i="4"/>
  <c r="R198" i="4"/>
  <c r="V198" i="4"/>
  <c r="Z198" i="4"/>
  <c r="AD198" i="4"/>
  <c r="D199" i="4"/>
  <c r="H199" i="4"/>
  <c r="L199" i="4"/>
  <c r="P199" i="4"/>
  <c r="T199" i="4"/>
  <c r="X199" i="4"/>
  <c r="AB199" i="4"/>
  <c r="AF199" i="4"/>
  <c r="F200" i="4"/>
  <c r="J200" i="4"/>
  <c r="N200" i="4"/>
  <c r="R200" i="4"/>
  <c r="V200" i="4"/>
  <c r="Z200" i="4"/>
  <c r="AD200" i="4"/>
  <c r="D201" i="4"/>
  <c r="H201" i="4"/>
  <c r="L201" i="4"/>
  <c r="P201" i="4"/>
  <c r="T201" i="4"/>
  <c r="X201" i="4"/>
  <c r="AB201" i="4"/>
  <c r="AF201" i="4"/>
  <c r="F202" i="4"/>
  <c r="J202" i="4"/>
  <c r="N202" i="4"/>
  <c r="R202" i="4"/>
  <c r="V202" i="4"/>
  <c r="Z202" i="4"/>
  <c r="AD202" i="4"/>
  <c r="D203" i="4"/>
  <c r="H203" i="4"/>
  <c r="L203" i="4"/>
  <c r="P203" i="4"/>
  <c r="T203" i="4"/>
  <c r="X203" i="4"/>
  <c r="AB203" i="4"/>
  <c r="AF203" i="4"/>
  <c r="F204" i="4"/>
  <c r="J204" i="4"/>
  <c r="N204" i="4"/>
  <c r="R204" i="4"/>
  <c r="V204" i="4"/>
  <c r="Z204" i="4"/>
  <c r="AD204" i="4"/>
  <c r="D205" i="4"/>
  <c r="H205" i="4"/>
  <c r="L205" i="4"/>
  <c r="P205" i="4"/>
  <c r="T205" i="4"/>
  <c r="X205" i="4"/>
  <c r="AB205" i="4"/>
  <c r="AF205" i="4"/>
  <c r="F206" i="4"/>
  <c r="J206" i="4"/>
  <c r="N206" i="4"/>
  <c r="R206" i="4"/>
  <c r="V206" i="4"/>
  <c r="Z206" i="4"/>
  <c r="AD206" i="4"/>
  <c r="D207" i="4"/>
  <c r="H207" i="4"/>
  <c r="L207" i="4"/>
  <c r="P207" i="4"/>
  <c r="T207" i="4"/>
  <c r="X207" i="4"/>
  <c r="AB207" i="4"/>
  <c r="AF207" i="4"/>
  <c r="F208" i="4"/>
  <c r="J208" i="4"/>
  <c r="N208" i="4"/>
  <c r="R208" i="4"/>
  <c r="V208" i="4"/>
  <c r="Z208" i="4"/>
  <c r="AD208" i="4"/>
  <c r="D209" i="4"/>
  <c r="H209" i="4"/>
  <c r="L209" i="4"/>
  <c r="P209" i="4"/>
  <c r="T209" i="4"/>
  <c r="X209" i="4"/>
  <c r="AB209" i="4"/>
  <c r="AF209" i="4"/>
  <c r="F210" i="4"/>
  <c r="J210" i="4"/>
  <c r="N210" i="4"/>
  <c r="R210" i="4"/>
  <c r="V210" i="4"/>
  <c r="Z210" i="4"/>
  <c r="AD210" i="4"/>
  <c r="D211" i="4"/>
  <c r="H211" i="4"/>
  <c r="L211" i="4"/>
  <c r="P211" i="4"/>
  <c r="T211" i="4"/>
  <c r="X211" i="4"/>
  <c r="AB211" i="4"/>
  <c r="AF211" i="4"/>
  <c r="F212" i="4"/>
  <c r="J212" i="4"/>
  <c r="N212" i="4"/>
  <c r="R212" i="4"/>
  <c r="V212" i="4"/>
  <c r="Z212" i="4"/>
  <c r="AD212" i="4"/>
  <c r="D213" i="4"/>
  <c r="H213" i="4"/>
  <c r="L213" i="4"/>
  <c r="P213" i="4"/>
  <c r="T213" i="4"/>
  <c r="X213" i="4"/>
  <c r="AB213" i="4"/>
  <c r="AF213" i="4"/>
  <c r="F214" i="4"/>
  <c r="J214" i="4"/>
  <c r="N214" i="4"/>
  <c r="R214" i="4"/>
  <c r="V214" i="4"/>
  <c r="Z214" i="4"/>
  <c r="AD214" i="4"/>
  <c r="D215" i="4"/>
  <c r="H215" i="4"/>
  <c r="L215" i="4"/>
  <c r="P215" i="4"/>
  <c r="T215" i="4"/>
  <c r="X215" i="4"/>
  <c r="AB215" i="4"/>
  <c r="AF215" i="4"/>
  <c r="F216" i="4"/>
  <c r="J216" i="4"/>
  <c r="N216" i="4"/>
  <c r="R216" i="4"/>
  <c r="V216" i="4"/>
  <c r="Z216" i="4"/>
  <c r="AD216" i="4"/>
  <c r="D217" i="4"/>
  <c r="H217" i="4"/>
  <c r="L217" i="4"/>
  <c r="P217" i="4"/>
  <c r="T217" i="4"/>
  <c r="X217" i="4"/>
  <c r="AB217" i="4"/>
  <c r="AF217" i="4"/>
  <c r="F218" i="4"/>
  <c r="J218" i="4"/>
  <c r="N218" i="4"/>
  <c r="R218" i="4"/>
  <c r="V218" i="4"/>
  <c r="Z218" i="4"/>
  <c r="AD218" i="4"/>
  <c r="D219" i="4"/>
  <c r="H219" i="4"/>
  <c r="L219" i="4"/>
  <c r="P219" i="4"/>
  <c r="T219" i="4"/>
  <c r="X219" i="4"/>
  <c r="AB219" i="4"/>
  <c r="AF219" i="4"/>
  <c r="F220" i="4"/>
  <c r="J220" i="4"/>
  <c r="N220" i="4"/>
  <c r="R220" i="4"/>
  <c r="V220" i="4"/>
  <c r="Z220" i="4"/>
  <c r="AD220" i="4"/>
  <c r="D221" i="4"/>
  <c r="H221" i="4"/>
  <c r="F203" i="4"/>
  <c r="J203" i="4"/>
  <c r="N203" i="4"/>
  <c r="R203" i="4"/>
  <c r="V203" i="4"/>
  <c r="Z203" i="4"/>
  <c r="AD203" i="4"/>
  <c r="D204" i="4"/>
  <c r="H204" i="4"/>
  <c r="L204" i="4"/>
  <c r="P204" i="4"/>
  <c r="T204" i="4"/>
  <c r="X204" i="4"/>
  <c r="AB204" i="4"/>
  <c r="AF204" i="4"/>
  <c r="F205" i="4"/>
  <c r="J205" i="4"/>
  <c r="N205" i="4"/>
  <c r="R205" i="4"/>
  <c r="V205" i="4"/>
  <c r="Z205" i="4"/>
  <c r="AD205" i="4"/>
  <c r="D206" i="4"/>
  <c r="H206" i="4"/>
  <c r="L206" i="4"/>
  <c r="P206" i="4"/>
  <c r="T206" i="4"/>
  <c r="X206" i="4"/>
  <c r="AB206" i="4"/>
  <c r="AF206" i="4"/>
  <c r="F207" i="4"/>
  <c r="J207" i="4"/>
  <c r="N207" i="4"/>
  <c r="R207" i="4"/>
  <c r="V207" i="4"/>
  <c r="Z207" i="4"/>
  <c r="AD207" i="4"/>
  <c r="D208" i="4"/>
  <c r="H208" i="4"/>
  <c r="L208" i="4"/>
  <c r="P208" i="4"/>
  <c r="T208" i="4"/>
  <c r="X208" i="4"/>
  <c r="AB208" i="4"/>
  <c r="AF208" i="4"/>
  <c r="F209" i="4"/>
  <c r="J209" i="4"/>
  <c r="N209" i="4"/>
  <c r="R209" i="4"/>
  <c r="V209" i="4"/>
  <c r="Z209" i="4"/>
  <c r="AD209" i="4"/>
  <c r="D210" i="4"/>
  <c r="H210" i="4"/>
  <c r="L210" i="4"/>
  <c r="P210" i="4"/>
  <c r="T210" i="4"/>
  <c r="X210" i="4"/>
  <c r="AB210" i="4"/>
  <c r="AF210" i="4"/>
  <c r="F211" i="4"/>
  <c r="J211" i="4"/>
  <c r="N211" i="4"/>
  <c r="R211" i="4"/>
  <c r="V211" i="4"/>
  <c r="Z211" i="4"/>
  <c r="AD211" i="4"/>
  <c r="D212" i="4"/>
  <c r="H212" i="4"/>
  <c r="L212" i="4"/>
  <c r="P212" i="4"/>
  <c r="T212" i="4"/>
  <c r="X212" i="4"/>
  <c r="AB212" i="4"/>
  <c r="AF212" i="4"/>
  <c r="F213" i="4"/>
  <c r="J213" i="4"/>
  <c r="N213" i="4"/>
  <c r="R213" i="4"/>
  <c r="V213" i="4"/>
  <c r="Z213" i="4"/>
  <c r="AD213" i="4"/>
  <c r="D214" i="4"/>
  <c r="H214" i="4"/>
  <c r="L214" i="4"/>
  <c r="P214" i="4"/>
  <c r="T214" i="4"/>
  <c r="X214" i="4"/>
  <c r="AB214" i="4"/>
  <c r="AF214" i="4"/>
  <c r="F215" i="4"/>
  <c r="J215" i="4"/>
  <c r="N215" i="4"/>
  <c r="R215" i="4"/>
  <c r="V215" i="4"/>
  <c r="Z215" i="4"/>
  <c r="AD215" i="4"/>
  <c r="D216" i="4"/>
  <c r="H216" i="4"/>
  <c r="L216" i="4"/>
  <c r="P216" i="4"/>
  <c r="T216" i="4"/>
  <c r="X216" i="4"/>
  <c r="AB216" i="4"/>
  <c r="AF216" i="4"/>
  <c r="F217" i="4"/>
  <c r="J217" i="4"/>
  <c r="N217" i="4"/>
  <c r="R217" i="4"/>
  <c r="V217" i="4"/>
  <c r="Z217" i="4"/>
  <c r="AD217" i="4"/>
  <c r="D218" i="4"/>
  <c r="H218" i="4"/>
  <c r="L218" i="4"/>
  <c r="P218" i="4"/>
  <c r="T218" i="4"/>
  <c r="X218" i="4"/>
  <c r="AB218" i="4"/>
  <c r="AF218" i="4"/>
  <c r="F219" i="4"/>
  <c r="J219" i="4"/>
  <c r="N219" i="4"/>
  <c r="R219" i="4"/>
  <c r="V219" i="4"/>
  <c r="Z219" i="4"/>
  <c r="AD219" i="4"/>
  <c r="D220" i="4"/>
  <c r="H220" i="4"/>
  <c r="L220" i="4"/>
  <c r="P220" i="4"/>
  <c r="T220" i="4"/>
  <c r="X220" i="4"/>
  <c r="AB220" i="4"/>
  <c r="AF220" i="4"/>
  <c r="F221" i="4"/>
  <c r="J221" i="4"/>
  <c r="N221" i="4"/>
  <c r="R221" i="4"/>
  <c r="V221" i="4"/>
  <c r="Z221" i="4"/>
  <c r="AD221" i="4"/>
  <c r="D222" i="4"/>
  <c r="H222" i="4"/>
  <c r="L222" i="4"/>
  <c r="P222" i="4"/>
  <c r="T222" i="4"/>
  <c r="X222" i="4"/>
  <c r="AB222" i="4"/>
  <c r="AF222" i="4"/>
  <c r="F223" i="4"/>
  <c r="J223" i="4"/>
  <c r="N223" i="4"/>
  <c r="R223" i="4"/>
  <c r="V223" i="4"/>
  <c r="Z223" i="4"/>
  <c r="AD223" i="4"/>
  <c r="D224" i="4"/>
  <c r="H224" i="4"/>
  <c r="L224" i="4"/>
  <c r="P224" i="4"/>
  <c r="T224" i="4"/>
  <c r="X224" i="4"/>
  <c r="AB224" i="4"/>
  <c r="AF224" i="4"/>
  <c r="F225" i="4"/>
  <c r="J225" i="4"/>
  <c r="N225" i="4"/>
  <c r="R225" i="4"/>
  <c r="V225" i="4"/>
  <c r="Z225" i="4"/>
  <c r="AD225" i="4"/>
  <c r="D226" i="4"/>
  <c r="H226" i="4"/>
  <c r="L226" i="4"/>
  <c r="P226" i="4"/>
  <c r="T226" i="4"/>
  <c r="X226" i="4"/>
  <c r="AB226" i="4"/>
  <c r="AF226" i="4"/>
  <c r="D227" i="4"/>
  <c r="H227" i="4"/>
  <c r="L227" i="4"/>
  <c r="P227" i="4"/>
  <c r="T227" i="4"/>
  <c r="X227" i="4"/>
  <c r="AB227" i="4"/>
  <c r="AF227" i="4"/>
  <c r="F228" i="4"/>
  <c r="J228" i="4"/>
  <c r="N228" i="4"/>
  <c r="R228" i="4"/>
  <c r="V228" i="4"/>
  <c r="Z228" i="4"/>
  <c r="AD228" i="4"/>
  <c r="D229" i="4"/>
  <c r="H229" i="4"/>
  <c r="L229" i="4"/>
  <c r="P229" i="4"/>
  <c r="T229" i="4"/>
  <c r="X229" i="4"/>
  <c r="AB229" i="4"/>
  <c r="AF229" i="4"/>
  <c r="E190" i="4"/>
  <c r="I190" i="4"/>
  <c r="M190" i="4"/>
  <c r="Q190" i="4"/>
  <c r="U190" i="4"/>
  <c r="Y190" i="4"/>
  <c r="AC190" i="4"/>
  <c r="C191" i="4"/>
  <c r="G191" i="4"/>
  <c r="K191" i="4"/>
  <c r="O191" i="4"/>
  <c r="S191" i="4"/>
  <c r="W191" i="4"/>
  <c r="AA191" i="4"/>
  <c r="E192" i="4"/>
  <c r="I192" i="4"/>
  <c r="M192" i="4"/>
  <c r="Q192" i="4"/>
  <c r="U192" i="4"/>
  <c r="Y192" i="4"/>
  <c r="AC192" i="4"/>
  <c r="C193" i="4"/>
  <c r="G193" i="4"/>
  <c r="K193" i="4"/>
  <c r="O193" i="4"/>
  <c r="S193" i="4"/>
  <c r="W193" i="4"/>
  <c r="AA193" i="4"/>
  <c r="AE193" i="4"/>
  <c r="E194" i="4"/>
  <c r="I194" i="4"/>
  <c r="M194" i="4"/>
  <c r="Q194" i="4"/>
  <c r="U194" i="4"/>
  <c r="Y194" i="4"/>
  <c r="AC194" i="4"/>
  <c r="C195" i="4"/>
  <c r="G195" i="4"/>
  <c r="K195" i="4"/>
  <c r="O195" i="4"/>
  <c r="S195" i="4"/>
  <c r="W195" i="4"/>
  <c r="AA195" i="4"/>
  <c r="AE195" i="4"/>
  <c r="E196" i="4"/>
  <c r="I196" i="4"/>
  <c r="M196" i="4"/>
  <c r="Q196" i="4"/>
  <c r="U196" i="4"/>
  <c r="Y196" i="4"/>
  <c r="AC196" i="4"/>
  <c r="C197" i="4"/>
  <c r="G197" i="4"/>
  <c r="K197" i="4"/>
  <c r="O197" i="4"/>
  <c r="S197" i="4"/>
  <c r="W197" i="4"/>
  <c r="AA197" i="4"/>
  <c r="AE197" i="4"/>
  <c r="E198" i="4"/>
  <c r="I198" i="4"/>
  <c r="M198" i="4"/>
  <c r="Q198" i="4"/>
  <c r="U198" i="4"/>
  <c r="Y198" i="4"/>
  <c r="AC198" i="4"/>
  <c r="C199" i="4"/>
  <c r="G199" i="4"/>
  <c r="K199" i="4"/>
  <c r="O199" i="4"/>
  <c r="S199" i="4"/>
  <c r="W199" i="4"/>
  <c r="AA199" i="4"/>
  <c r="AE199" i="4"/>
  <c r="E200" i="4"/>
  <c r="I200" i="4"/>
  <c r="M200" i="4"/>
  <c r="Q200" i="4"/>
  <c r="U200" i="4"/>
  <c r="Y200" i="4"/>
  <c r="AC200" i="4"/>
  <c r="C201" i="4"/>
  <c r="G201" i="4"/>
  <c r="K201" i="4"/>
  <c r="O201" i="4"/>
  <c r="S201" i="4"/>
  <c r="W201" i="4"/>
  <c r="AA201" i="4"/>
  <c r="AE201" i="4"/>
  <c r="E202" i="4"/>
  <c r="I202" i="4"/>
  <c r="M202" i="4"/>
  <c r="Q202" i="4"/>
  <c r="U202" i="4"/>
  <c r="Y202" i="4"/>
  <c r="AC202" i="4"/>
  <c r="C203" i="4"/>
  <c r="G203" i="4"/>
  <c r="K203" i="4"/>
  <c r="O203" i="4"/>
  <c r="S203" i="4"/>
  <c r="W203" i="4"/>
  <c r="AA203" i="4"/>
  <c r="AE203" i="4"/>
  <c r="E204" i="4"/>
  <c r="I204" i="4"/>
  <c r="M204" i="4"/>
  <c r="Q204" i="4"/>
  <c r="U204" i="4"/>
  <c r="Y204" i="4"/>
  <c r="AC204" i="4"/>
  <c r="C205" i="4"/>
  <c r="G205" i="4"/>
  <c r="K205" i="4"/>
  <c r="O205" i="4"/>
  <c r="S205" i="4"/>
  <c r="W205" i="4"/>
  <c r="AA205" i="4"/>
  <c r="AE205" i="4"/>
  <c r="E206" i="4"/>
  <c r="I206" i="4"/>
  <c r="M206" i="4"/>
  <c r="Q206" i="4"/>
  <c r="U206" i="4"/>
  <c r="Y206" i="4"/>
  <c r="AC206" i="4"/>
  <c r="C207" i="4"/>
  <c r="G207" i="4"/>
  <c r="K207" i="4"/>
  <c r="O207" i="4"/>
  <c r="S207" i="4"/>
  <c r="W207" i="4"/>
  <c r="AA207" i="4"/>
  <c r="AE207" i="4"/>
  <c r="E208" i="4"/>
  <c r="I208" i="4"/>
  <c r="M208" i="4"/>
  <c r="Q208" i="4"/>
  <c r="U208" i="4"/>
  <c r="Y208" i="4"/>
  <c r="AC208" i="4"/>
  <c r="C209" i="4"/>
  <c r="G209" i="4"/>
  <c r="K209" i="4"/>
  <c r="O209" i="4"/>
  <c r="S209" i="4"/>
  <c r="W209" i="4"/>
  <c r="AA209" i="4"/>
  <c r="AE209" i="4"/>
  <c r="E210" i="4"/>
  <c r="I210" i="4"/>
  <c r="M210" i="4"/>
  <c r="Q210" i="4"/>
  <c r="U210" i="4"/>
  <c r="Y210" i="4"/>
  <c r="AC210" i="4"/>
  <c r="C211" i="4"/>
  <c r="G211" i="4"/>
  <c r="K211" i="4"/>
  <c r="O211" i="4"/>
  <c r="S211" i="4"/>
  <c r="W211" i="4"/>
  <c r="AA211" i="4"/>
  <c r="AE211" i="4"/>
  <c r="E212" i="4"/>
  <c r="I212" i="4"/>
  <c r="M212" i="4"/>
  <c r="Q212" i="4"/>
  <c r="U212" i="4"/>
  <c r="Y212" i="4"/>
  <c r="AC212" i="4"/>
  <c r="C213" i="4"/>
  <c r="G213" i="4"/>
  <c r="K213" i="4"/>
  <c r="O213" i="4"/>
  <c r="S213" i="4"/>
  <c r="W213" i="4"/>
  <c r="AA213" i="4"/>
  <c r="AE213" i="4"/>
  <c r="E214" i="4"/>
  <c r="I214" i="4"/>
  <c r="M214" i="4"/>
  <c r="Q214" i="4"/>
  <c r="U214" i="4"/>
  <c r="Y214" i="4"/>
  <c r="AC214" i="4"/>
  <c r="C215" i="4"/>
  <c r="G215" i="4"/>
  <c r="K215" i="4"/>
  <c r="O215" i="4"/>
  <c r="S215" i="4"/>
  <c r="W215" i="4"/>
  <c r="AA215" i="4"/>
  <c r="AE215" i="4"/>
  <c r="E216" i="4"/>
  <c r="I216" i="4"/>
  <c r="M216" i="4"/>
  <c r="Q216" i="4"/>
  <c r="U216" i="4"/>
  <c r="Y216" i="4"/>
  <c r="AC216" i="4"/>
  <c r="C217" i="4"/>
  <c r="G217" i="4"/>
  <c r="K217" i="4"/>
  <c r="O217" i="4"/>
  <c r="S217" i="4"/>
  <c r="W217" i="4"/>
  <c r="AA217" i="4"/>
  <c r="AE217" i="4"/>
  <c r="E218" i="4"/>
  <c r="I218" i="4"/>
  <c r="M218" i="4"/>
  <c r="Q218" i="4"/>
  <c r="U218" i="4"/>
  <c r="Y218" i="4"/>
  <c r="AC218" i="4"/>
  <c r="C219" i="4"/>
  <c r="G219" i="4"/>
  <c r="K219" i="4"/>
  <c r="O219" i="4"/>
  <c r="S219" i="4"/>
  <c r="W219" i="4"/>
  <c r="AA219" i="4"/>
  <c r="AE219" i="4"/>
  <c r="E220" i="4"/>
  <c r="I220" i="4"/>
  <c r="M220" i="4"/>
  <c r="Q220" i="4"/>
  <c r="U220" i="4"/>
  <c r="Y220" i="4"/>
  <c r="AC220" i="4"/>
  <c r="C221" i="4"/>
  <c r="G221" i="4"/>
  <c r="K221" i="4"/>
  <c r="O221" i="4"/>
  <c r="S221" i="4"/>
  <c r="W221" i="4"/>
  <c r="AA221" i="4"/>
  <c r="AE221" i="4"/>
  <c r="E222" i="4"/>
  <c r="I222" i="4"/>
  <c r="M222" i="4"/>
  <c r="Q222" i="4"/>
  <c r="U222" i="4"/>
  <c r="Y222" i="4"/>
  <c r="AC222" i="4"/>
  <c r="C223" i="4"/>
  <c r="G223" i="4"/>
  <c r="K223" i="4"/>
  <c r="O223" i="4"/>
  <c r="S223" i="4"/>
  <c r="W223" i="4"/>
  <c r="AA223" i="4"/>
  <c r="AE223" i="4"/>
  <c r="E224" i="4"/>
  <c r="I224" i="4"/>
  <c r="M224" i="4"/>
  <c r="Q224" i="4"/>
  <c r="U224" i="4"/>
  <c r="Y224" i="4"/>
  <c r="AC224" i="4"/>
  <c r="C225" i="4"/>
  <c r="G225" i="4"/>
  <c r="K225" i="4"/>
  <c r="O225" i="4"/>
  <c r="S225" i="4"/>
  <c r="W225" i="4"/>
  <c r="AA225" i="4"/>
  <c r="AE225" i="4"/>
  <c r="E226" i="4"/>
  <c r="I226" i="4"/>
  <c r="M226" i="4"/>
  <c r="Q226" i="4"/>
  <c r="U226" i="4"/>
  <c r="Y226" i="4"/>
  <c r="AC226" i="4"/>
  <c r="E227" i="4"/>
  <c r="I227" i="4"/>
  <c r="M227" i="4"/>
  <c r="Q227" i="4"/>
  <c r="U227" i="4"/>
  <c r="Y227" i="4"/>
  <c r="AC227" i="4"/>
  <c r="C228" i="4"/>
  <c r="G228" i="4"/>
  <c r="K228" i="4"/>
  <c r="O228" i="4"/>
  <c r="S228" i="4"/>
  <c r="W228" i="4"/>
  <c r="AA228" i="4"/>
  <c r="AE228" i="4"/>
  <c r="E229" i="4"/>
  <c r="I229" i="4"/>
  <c r="M229" i="4"/>
  <c r="Q229" i="4"/>
  <c r="U229" i="4"/>
  <c r="Y229" i="4"/>
  <c r="AC229" i="4"/>
  <c r="L221" i="4"/>
  <c r="P221" i="4"/>
  <c r="T221" i="4"/>
  <c r="X221" i="4"/>
  <c r="AB221" i="4"/>
  <c r="AF221" i="4"/>
  <c r="F222" i="4"/>
  <c r="J222" i="4"/>
  <c r="N222" i="4"/>
  <c r="R222" i="4"/>
  <c r="V222" i="4"/>
  <c r="Z222" i="4"/>
  <c r="AD222" i="4"/>
  <c r="D223" i="4"/>
  <c r="H223" i="4"/>
  <c r="L223" i="4"/>
  <c r="P223" i="4"/>
  <c r="T223" i="4"/>
  <c r="X223" i="4"/>
  <c r="AB223" i="4"/>
  <c r="AF223" i="4"/>
  <c r="F224" i="4"/>
  <c r="J224" i="4"/>
  <c r="N224" i="4"/>
  <c r="R224" i="4"/>
  <c r="V224" i="4"/>
  <c r="Z224" i="4"/>
  <c r="AD224" i="4"/>
  <c r="D225" i="4"/>
  <c r="H225" i="4"/>
  <c r="L225" i="4"/>
  <c r="P225" i="4"/>
  <c r="T225" i="4"/>
  <c r="X225" i="4"/>
  <c r="AB225" i="4"/>
  <c r="AF225" i="4"/>
  <c r="F226" i="4"/>
  <c r="J226" i="4"/>
  <c r="N226" i="4"/>
  <c r="R226" i="4"/>
  <c r="V226" i="4"/>
  <c r="Z226" i="4"/>
  <c r="AD226" i="4"/>
  <c r="F227" i="4"/>
  <c r="J227" i="4"/>
  <c r="N227" i="4"/>
  <c r="R227" i="4"/>
  <c r="V227" i="4"/>
  <c r="Z227" i="4"/>
  <c r="AD227" i="4"/>
  <c r="D228" i="4"/>
  <c r="H228" i="4"/>
  <c r="L228" i="4"/>
  <c r="P228" i="4"/>
  <c r="T228" i="4"/>
  <c r="X228" i="4"/>
  <c r="AB228" i="4"/>
  <c r="AF228" i="4"/>
  <c r="F229" i="4"/>
  <c r="J229" i="4"/>
  <c r="N229" i="4"/>
  <c r="R229" i="4"/>
  <c r="V229" i="4"/>
  <c r="Z229" i="4"/>
  <c r="AD229" i="4"/>
  <c r="AN167" i="4" l="1"/>
  <c r="AN172" i="4"/>
  <c r="AN176" i="4"/>
  <c r="AN160" i="4"/>
  <c r="X232" i="4"/>
  <c r="X230" i="4"/>
  <c r="X231" i="4"/>
  <c r="W232" i="4"/>
  <c r="W230" i="4"/>
  <c r="W231" i="4"/>
  <c r="J230" i="4"/>
  <c r="Z231" i="4"/>
  <c r="F73" i="3"/>
  <c r="G73" i="3" s="1"/>
  <c r="G72" i="3"/>
  <c r="F64" i="3"/>
  <c r="I232" i="4"/>
  <c r="E231" i="4"/>
  <c r="H232" i="4"/>
  <c r="H230" i="4"/>
  <c r="H231" i="4"/>
  <c r="G232" i="4"/>
  <c r="G230" i="4"/>
  <c r="G231" i="4"/>
  <c r="T232" i="4"/>
  <c r="T230" i="4"/>
  <c r="T231" i="4"/>
  <c r="D232" i="4"/>
  <c r="D230" i="4"/>
  <c r="D231" i="4"/>
  <c r="S232" i="4"/>
  <c r="S230" i="4"/>
  <c r="S231" i="4"/>
  <c r="C232" i="4"/>
  <c r="C230" i="4"/>
  <c r="C231" i="4"/>
  <c r="AD230" i="4"/>
  <c r="V232" i="4"/>
  <c r="J231" i="4"/>
  <c r="R232" i="4"/>
  <c r="N232" i="4"/>
  <c r="E2" i="2"/>
  <c r="G2" i="2" s="1"/>
  <c r="F2" i="2"/>
  <c r="Y230" i="4"/>
  <c r="I231" i="4"/>
  <c r="F80" i="2"/>
  <c r="F64" i="2"/>
  <c r="F42" i="2"/>
  <c r="AC232" i="4"/>
  <c r="Q231" i="4"/>
  <c r="F52" i="2"/>
  <c r="F30" i="2"/>
  <c r="F3" i="2"/>
  <c r="G3" i="2" s="1"/>
  <c r="U230" i="4"/>
  <c r="M230" i="4"/>
  <c r="G57" i="3"/>
  <c r="F58" i="3"/>
  <c r="F60" i="2"/>
  <c r="F59" i="2"/>
  <c r="F71" i="2"/>
  <c r="F28" i="2"/>
  <c r="F69" i="3"/>
  <c r="G69" i="3" s="1"/>
  <c r="F24" i="2"/>
  <c r="AF232" i="4"/>
  <c r="AF230" i="4"/>
  <c r="AF231" i="4"/>
  <c r="P232" i="4"/>
  <c r="P230" i="4"/>
  <c r="P231" i="4"/>
  <c r="AE232" i="4"/>
  <c r="AE230" i="4"/>
  <c r="AE231" i="4"/>
  <c r="O232" i="4"/>
  <c r="O230" i="4"/>
  <c r="O231" i="4"/>
  <c r="AD232" i="4"/>
  <c r="F230" i="4"/>
  <c r="Z232" i="4"/>
  <c r="R230" i="4"/>
  <c r="F50" i="2"/>
  <c r="F17" i="2"/>
  <c r="E232" i="4"/>
  <c r="F84" i="2"/>
  <c r="F68" i="2"/>
  <c r="F11" i="2"/>
  <c r="E4" i="2"/>
  <c r="G4" i="2" s="1"/>
  <c r="F74" i="2"/>
  <c r="F25" i="2"/>
  <c r="U232" i="4"/>
  <c r="F81" i="2"/>
  <c r="F57" i="2"/>
  <c r="F35" i="2"/>
  <c r="F22" i="2"/>
  <c r="F77" i="2"/>
  <c r="F61" i="2"/>
  <c r="F53" i="2"/>
  <c r="F20" i="2"/>
  <c r="F16" i="2"/>
  <c r="AB232" i="4"/>
  <c r="AB230" i="4"/>
  <c r="AB231" i="4"/>
  <c r="L232" i="4"/>
  <c r="L230" i="4"/>
  <c r="L231" i="4"/>
  <c r="AA232" i="4"/>
  <c r="AA230" i="4"/>
  <c r="AA231" i="4"/>
  <c r="K232" i="4"/>
  <c r="K230" i="4"/>
  <c r="K231" i="4"/>
  <c r="F89" i="2"/>
  <c r="F19" i="2"/>
  <c r="F88" i="2"/>
  <c r="F72" i="2"/>
  <c r="F56" i="2"/>
  <c r="F18" i="2"/>
  <c r="E53" i="3"/>
  <c r="F65" i="2"/>
  <c r="F46" i="2"/>
  <c r="D6" i="2"/>
  <c r="E5" i="2"/>
  <c r="G5" i="2" s="1"/>
  <c r="F73" i="2"/>
  <c r="F43" i="2"/>
  <c r="F27" i="2"/>
  <c r="F63" i="2"/>
  <c r="F79" i="2"/>
  <c r="F67" i="2"/>
  <c r="F44" i="2"/>
  <c r="F12" i="2"/>
  <c r="F69" i="2"/>
  <c r="F51" i="2"/>
  <c r="F40" i="2"/>
  <c r="F47" i="2"/>
  <c r="AN173" i="4" l="1"/>
  <c r="AN161" i="4"/>
  <c r="AN168" i="4"/>
  <c r="D7" i="2"/>
  <c r="E6" i="2"/>
  <c r="G6" i="2" s="1"/>
  <c r="F59" i="3"/>
  <c r="G58" i="3"/>
  <c r="F65" i="3"/>
  <c r="G65" i="3" s="1"/>
  <c r="G64" i="3"/>
  <c r="D58" i="3"/>
  <c r="D56" i="3"/>
  <c r="D57" i="3"/>
  <c r="D60" i="3"/>
  <c r="D59" i="3"/>
  <c r="G56" i="3"/>
  <c r="G68" i="3"/>
  <c r="G63" i="3"/>
  <c r="AN177" i="4"/>
  <c r="AO167" i="4" l="1"/>
  <c r="AO176" i="4"/>
  <c r="G59" i="3"/>
  <c r="F60" i="3"/>
  <c r="G60" i="3" s="1"/>
  <c r="D8" i="2"/>
  <c r="E7" i="2"/>
  <c r="G7" i="2" s="1"/>
  <c r="AN169" i="4"/>
  <c r="AO169" i="4" s="1"/>
  <c r="AO168" i="4"/>
  <c r="AO172" i="4"/>
  <c r="AO177" i="4"/>
  <c r="AO161" i="4"/>
  <c r="AN162" i="4"/>
  <c r="AO173" i="4"/>
  <c r="AO160" i="4"/>
  <c r="D9" i="2" l="1"/>
  <c r="E8" i="2"/>
  <c r="G8" i="2" s="1"/>
  <c r="AO162" i="4"/>
  <c r="AN163" i="4"/>
  <c r="D10" i="2" l="1"/>
  <c r="E9" i="2"/>
  <c r="G9" i="2" s="1"/>
  <c r="AN164" i="4"/>
  <c r="AO164" i="4" s="1"/>
  <c r="AO163" i="4"/>
  <c r="D11" i="2" l="1"/>
  <c r="E10" i="2"/>
  <c r="G10" i="2" s="1"/>
  <c r="D12" i="2" l="1"/>
  <c r="E11" i="2"/>
  <c r="G11" i="2" s="1"/>
  <c r="D13" i="2" l="1"/>
  <c r="E12" i="2"/>
  <c r="G12" i="2" s="1"/>
  <c r="D14" i="2" l="1"/>
  <c r="E13" i="2"/>
  <c r="G13" i="2" s="1"/>
  <c r="D15" i="2" l="1"/>
  <c r="E14" i="2"/>
  <c r="G14" i="2" s="1"/>
  <c r="D16" i="2" l="1"/>
  <c r="E15" i="2"/>
  <c r="G15" i="2" s="1"/>
  <c r="D17" i="2" l="1"/>
  <c r="E16" i="2"/>
  <c r="G16" i="2" s="1"/>
  <c r="D18" i="2" l="1"/>
  <c r="E17" i="2"/>
  <c r="G17" i="2" s="1"/>
  <c r="D19" i="2" l="1"/>
  <c r="E18" i="2"/>
  <c r="G18" i="2" s="1"/>
  <c r="D20" i="2" l="1"/>
  <c r="E19" i="2"/>
  <c r="G19" i="2" s="1"/>
  <c r="D21" i="2" l="1"/>
  <c r="E20" i="2"/>
  <c r="G20" i="2" s="1"/>
  <c r="D22" i="2" l="1"/>
  <c r="E21" i="2"/>
  <c r="G21" i="2" s="1"/>
  <c r="D23" i="2" l="1"/>
  <c r="E22" i="2"/>
  <c r="G22" i="2" s="1"/>
  <c r="D24" i="2" l="1"/>
  <c r="E23" i="2"/>
  <c r="G23" i="2" s="1"/>
  <c r="D25" i="2" l="1"/>
  <c r="E24" i="2"/>
  <c r="G24" i="2" s="1"/>
  <c r="D26" i="2" l="1"/>
  <c r="E25" i="2"/>
  <c r="G25" i="2" s="1"/>
  <c r="D27" i="2" l="1"/>
  <c r="E26" i="2"/>
  <c r="G26" i="2" s="1"/>
  <c r="D28" i="2" l="1"/>
  <c r="E27" i="2"/>
  <c r="G27" i="2" s="1"/>
  <c r="D29" i="2" l="1"/>
  <c r="E28" i="2"/>
  <c r="G28" i="2" s="1"/>
  <c r="D30" i="2" l="1"/>
  <c r="E29" i="2"/>
  <c r="G29" i="2" s="1"/>
  <c r="D31" i="2" l="1"/>
  <c r="E30" i="2"/>
  <c r="G30" i="2" s="1"/>
  <c r="D32" i="2" l="1"/>
  <c r="E31" i="2"/>
  <c r="G31" i="2" s="1"/>
  <c r="D33" i="2" l="1"/>
  <c r="E32" i="2"/>
  <c r="G32" i="2" s="1"/>
  <c r="D34" i="2" l="1"/>
  <c r="E33" i="2"/>
  <c r="G33" i="2" s="1"/>
  <c r="D35" i="2" l="1"/>
  <c r="E34" i="2"/>
  <c r="G34" i="2" s="1"/>
  <c r="D36" i="2" l="1"/>
  <c r="E35" i="2"/>
  <c r="G35" i="2" s="1"/>
  <c r="D37" i="2" l="1"/>
  <c r="E36" i="2"/>
  <c r="G36" i="2" s="1"/>
  <c r="D38" i="2" l="1"/>
  <c r="E37" i="2"/>
  <c r="G37" i="2" s="1"/>
  <c r="D39" i="2" l="1"/>
  <c r="E38" i="2"/>
  <c r="G38" i="2" s="1"/>
  <c r="D40" i="2" l="1"/>
  <c r="E39" i="2"/>
  <c r="G39" i="2" s="1"/>
  <c r="D41" i="2" l="1"/>
  <c r="E40" i="2"/>
  <c r="G40" i="2" s="1"/>
  <c r="D42" i="2" l="1"/>
  <c r="E41" i="2"/>
  <c r="G41" i="2" s="1"/>
  <c r="D43" i="2" l="1"/>
  <c r="E42" i="2"/>
  <c r="G42" i="2" s="1"/>
  <c r="D44" i="2" l="1"/>
  <c r="E43" i="2"/>
  <c r="G43" i="2" s="1"/>
  <c r="D45" i="2" l="1"/>
  <c r="E44" i="2"/>
  <c r="G44" i="2" s="1"/>
  <c r="D46" i="2" l="1"/>
  <c r="E45" i="2"/>
  <c r="G45" i="2" s="1"/>
  <c r="D47" i="2" l="1"/>
  <c r="E46" i="2"/>
  <c r="G46" i="2" s="1"/>
  <c r="D48" i="2" l="1"/>
  <c r="E47" i="2"/>
  <c r="G47" i="2" s="1"/>
  <c r="D49" i="2" l="1"/>
  <c r="E48" i="2"/>
  <c r="G48" i="2" s="1"/>
  <c r="D50" i="2" l="1"/>
  <c r="E49" i="2"/>
  <c r="G49" i="2" s="1"/>
  <c r="D51" i="2" l="1"/>
  <c r="E50" i="2"/>
  <c r="G50" i="2" s="1"/>
  <c r="D52" i="2" l="1"/>
  <c r="E51" i="2"/>
  <c r="G51" i="2" s="1"/>
  <c r="D53" i="2" l="1"/>
  <c r="E52" i="2"/>
  <c r="G52" i="2" s="1"/>
  <c r="D54" i="2" l="1"/>
  <c r="E53" i="2"/>
  <c r="G53" i="2" s="1"/>
  <c r="D55" i="2" l="1"/>
  <c r="E54" i="2"/>
  <c r="G54" i="2" s="1"/>
  <c r="D56" i="2" l="1"/>
  <c r="E55" i="2"/>
  <c r="G55" i="2" s="1"/>
  <c r="D57" i="2" l="1"/>
  <c r="E56" i="2"/>
  <c r="G56" i="2" s="1"/>
  <c r="D58" i="2" l="1"/>
  <c r="E57" i="2"/>
  <c r="G57" i="2" s="1"/>
  <c r="D59" i="2" l="1"/>
  <c r="E58" i="2"/>
  <c r="G58" i="2" s="1"/>
  <c r="D60" i="2" l="1"/>
  <c r="E59" i="2"/>
  <c r="G59" i="2" s="1"/>
  <c r="D61" i="2" l="1"/>
  <c r="E60" i="2"/>
  <c r="G60" i="2" s="1"/>
  <c r="D62" i="2" l="1"/>
  <c r="E61" i="2"/>
  <c r="G61" i="2" s="1"/>
  <c r="D63" i="2" l="1"/>
  <c r="E62" i="2"/>
  <c r="G62" i="2" s="1"/>
  <c r="D64" i="2" l="1"/>
  <c r="E63" i="2"/>
  <c r="G63" i="2" s="1"/>
  <c r="D65" i="2" l="1"/>
  <c r="E64" i="2"/>
  <c r="G64" i="2" s="1"/>
  <c r="D66" i="2" l="1"/>
  <c r="E65" i="2"/>
  <c r="G65" i="2" s="1"/>
  <c r="D67" i="2" l="1"/>
  <c r="E66" i="2"/>
  <c r="G66" i="2" s="1"/>
  <c r="D68" i="2" l="1"/>
  <c r="E67" i="2"/>
  <c r="G67" i="2" s="1"/>
  <c r="D69" i="2" l="1"/>
  <c r="E68" i="2"/>
  <c r="G68" i="2" s="1"/>
  <c r="D70" i="2" l="1"/>
  <c r="E69" i="2"/>
  <c r="G69" i="2" s="1"/>
  <c r="D71" i="2" l="1"/>
  <c r="E70" i="2"/>
  <c r="G70" i="2" s="1"/>
  <c r="H2" i="2" s="1"/>
  <c r="D72" i="2" l="1"/>
  <c r="E71" i="2"/>
  <c r="G71" i="2" s="1"/>
  <c r="D73" i="2" l="1"/>
  <c r="E72" i="2"/>
  <c r="G72" i="2" s="1"/>
  <c r="D74" i="2" l="1"/>
  <c r="E73" i="2"/>
  <c r="G73" i="2" s="1"/>
  <c r="D75" i="2" l="1"/>
  <c r="E74" i="2"/>
  <c r="G74" i="2" s="1"/>
  <c r="D76" i="2" l="1"/>
  <c r="E75" i="2"/>
  <c r="G75" i="2" s="1"/>
  <c r="D77" i="2" l="1"/>
  <c r="E76" i="2"/>
  <c r="G76" i="2" s="1"/>
  <c r="D78" i="2" l="1"/>
  <c r="E77" i="2"/>
  <c r="G77" i="2" s="1"/>
  <c r="D79" i="2" l="1"/>
  <c r="E78" i="2"/>
  <c r="G78" i="2" s="1"/>
  <c r="D80" i="2" l="1"/>
  <c r="E79" i="2"/>
  <c r="G79" i="2" s="1"/>
  <c r="D81" i="2" l="1"/>
  <c r="E80" i="2"/>
  <c r="G80" i="2" s="1"/>
  <c r="D82" i="2" l="1"/>
  <c r="E81" i="2"/>
  <c r="G81" i="2" s="1"/>
  <c r="D83" i="2" l="1"/>
  <c r="E82" i="2"/>
  <c r="G82" i="2" s="1"/>
  <c r="D84" i="2" l="1"/>
  <c r="E83" i="2"/>
  <c r="G83" i="2" s="1"/>
  <c r="D85" i="2" l="1"/>
  <c r="E84" i="2"/>
  <c r="G84" i="2" s="1"/>
  <c r="D86" i="2" l="1"/>
  <c r="E85" i="2"/>
  <c r="G85" i="2" s="1"/>
  <c r="D87" i="2" l="1"/>
  <c r="E86" i="2"/>
  <c r="G86" i="2" s="1"/>
  <c r="D88" i="2" l="1"/>
  <c r="E87" i="2"/>
  <c r="G87" i="2" s="1"/>
  <c r="D89" i="2" l="1"/>
  <c r="E88" i="2"/>
  <c r="G88" i="2" s="1"/>
  <c r="D90" i="2" l="1"/>
  <c r="E89" i="2"/>
  <c r="G89" i="2" s="1"/>
  <c r="D91" i="2" l="1"/>
  <c r="E90" i="2"/>
  <c r="G90" i="2" s="1"/>
  <c r="H3" i="2" l="1"/>
  <c r="H4" i="2" s="1"/>
  <c r="E91" i="2"/>
  <c r="G91" i="2" s="1"/>
</calcChain>
</file>

<file path=xl/sharedStrings.xml><?xml version="1.0" encoding="utf-8"?>
<sst xmlns="http://schemas.openxmlformats.org/spreadsheetml/2006/main" count="119" uniqueCount="59">
  <si>
    <t>Company</t>
  </si>
  <si>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</si>
  <si>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</si>
  <si>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</si>
  <si>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</si>
  <si>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</si>
  <si>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</si>
  <si>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</si>
  <si>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</si>
  <si>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</si>
  <si>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</si>
  <si>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</si>
  <si>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</si>
  <si>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</si>
  <si>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</si>
  <si>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</si>
  <si>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</si>
  <si>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</si>
  <si>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</si>
  <si>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</si>
  <si>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</si>
  <si>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</si>
  <si>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</si>
  <si>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</si>
  <si>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</si>
  <si>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</si>
  <si>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</si>
  <si>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</si>
  <si>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</si>
  <si>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</si>
  <si>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</si>
  <si>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</si>
  <si>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</si>
  <si>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</si>
  <si>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AV</t>
  </si>
  <si>
    <t>AAV</t>
  </si>
  <si>
    <t>AAV-1</t>
  </si>
  <si>
    <t>CAAVs</t>
  </si>
  <si>
    <t>Desvdtd</t>
  </si>
  <si>
    <t>Manually Sort AAV descending order (Use function "Sort")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</si>
  <si>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</si>
  <si>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</si>
  <si>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</si>
  <si>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</si>
  <si>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</si>
  <si>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</si>
  <si>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</si>
  <si>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</si>
  <si>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</si>
  <si>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Desvstd</t>
  </si>
  <si>
    <t>T-student</t>
  </si>
  <si>
    <t>Accumulated</t>
  </si>
  <si>
    <t>t-statistic</t>
  </si>
  <si>
    <t>Size</t>
  </si>
  <si>
    <t>Sum</t>
  </si>
  <si>
    <t>N</t>
  </si>
  <si>
    <t>T</t>
  </si>
  <si>
    <t>Sk(t)</t>
  </si>
  <si>
    <t>Corrado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</si>
</sst>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dd\-yyyy"/>
    <numFmt numFmtId="165" formatCode="0.000000000"/>
    <numFmt numFmtId="166" formatCode="0.00000000"/>
    <numFmt numFmtId="167" formatCode="0.0"/>
  </numFmts>
  <fonts count="10" x14ac:knownFonts="1">
    <font>
      <sz val="11"/>
      <color theme="1"/>
      <name val="Arial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center"/>
    </xf>
    <xf numFmtId="11" fontId="3" fillId="0" borderId="0" xfId="0" applyNumberFormat="1" applyFont="1"/>
    <xf numFmtId="11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right"/>
    </xf>
    <xf numFmtId="0" fontId="2" fillId="0" borderId="0" xfId="0" applyFont="1"/>
    <xf numFmtId="164" fontId="6" fillId="0" borderId="0" xfId="0" applyNumberFormat="1" applyFont="1" applyAlignment="1">
      <alignment horizontal="right"/>
    </xf>
    <xf numFmtId="165" fontId="3" fillId="0" borderId="0" xfId="0" applyNumberFormat="1" applyFont="1"/>
    <xf numFmtId="164" fontId="6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3" fillId="0" borderId="0" xfId="0" applyNumberFormat="1" applyFont="1"/>
    <xf numFmtId="0" fontId="2" fillId="0" borderId="0" xfId="0" applyFont="1" applyAlignment="1">
      <alignment wrapText="1"/>
    </xf>
    <xf numFmtId="0" fontId="6" fillId="0" borderId="0" xfId="0" applyFont="1" applyAlignment="1"/>
    <xf numFmtId="0" fontId="0" fillId="3" borderId="3" xfId="0" applyFont="1" applyFill="1" applyBorder="1"/>
    <xf numFmtId="0" fontId="6" fillId="0" borderId="0" xfId="0" applyFont="1" applyAlignment="1"/>
    <xf numFmtId="166" fontId="0" fillId="0" borderId="0" xfId="0" applyNumberFormat="1" applyFont="1"/>
    <xf numFmtId="0" fontId="2" fillId="4" borderId="0" xfId="0" applyFont="1" applyFill="1"/>
    <xf numFmtId="0" fontId="6" fillId="0" borderId="0" xfId="0" applyFont="1" applyAlignment="1"/>
    <xf numFmtId="11" fontId="2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Alignment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9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1" fontId="2" fillId="0" borderId="0" xfId="0" applyNumberFormat="1" applyFont="1"/>
    <xf numFmtId="167" fontId="2" fillId="0" borderId="0" xfId="0" applyNumberFormat="1" applyFont="1"/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AAV!$AL$47:$AL$67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AAV!$AM$47:$AM$67</c:f>
              <c:numCache>
                <c:formatCode>General</c:formatCode>
                <c:ptCount val="21"/>
                <c:pt idx="0">
                  <c:v>-1.5554696233334164E-3</c:v>
                </c:pt>
                <c:pt idx="1">
                  <c:v>-7.9548193720000104E-2</c:v>
                </c:pt>
                <c:pt idx="2">
                  <c:v>0.18216856783333346</c:v>
                </c:pt>
                <c:pt idx="3">
                  <c:v>0.24876893742000006</c:v>
                </c:pt>
                <c:pt idx="4">
                  <c:v>0.40693570338666663</c:v>
                </c:pt>
                <c:pt idx="5">
                  <c:v>0.34938581455666662</c:v>
                </c:pt>
                <c:pt idx="6">
                  <c:v>0.2587436783799999</c:v>
                </c:pt>
                <c:pt idx="7">
                  <c:v>0.49401925479999997</c:v>
                </c:pt>
                <c:pt idx="8">
                  <c:v>0.46416464855666673</c:v>
                </c:pt>
                <c:pt idx="9">
                  <c:v>0.23550704282000001</c:v>
                </c:pt>
                <c:pt idx="10">
                  <c:v>1.1704674714299999</c:v>
                </c:pt>
                <c:pt idx="11">
                  <c:v>1.5202417377499999</c:v>
                </c:pt>
                <c:pt idx="12">
                  <c:v>1.4354452932799999</c:v>
                </c:pt>
                <c:pt idx="13">
                  <c:v>1.3639067949033334</c:v>
                </c:pt>
                <c:pt idx="14">
                  <c:v>1.2607965016499998</c:v>
                </c:pt>
                <c:pt idx="15">
                  <c:v>1.3996047534666665</c:v>
                </c:pt>
                <c:pt idx="16">
                  <c:v>1.48256017041</c:v>
                </c:pt>
                <c:pt idx="17">
                  <c:v>1.5370650530166665</c:v>
                </c:pt>
                <c:pt idx="18">
                  <c:v>1.43853504944</c:v>
                </c:pt>
                <c:pt idx="19">
                  <c:v>1.31935227492</c:v>
                </c:pt>
                <c:pt idx="20">
                  <c:v>1.2259391134299999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A-4049-832B-42DD6E40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390801"/>
        <c:axId val="933266405"/>
      </c:lineChart>
      <c:catAx>
        <c:axId val="906390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GB"/>
          </a:p>
        </c:txPr>
        <c:crossAx val="933266405"/>
        <c:crosses val="autoZero"/>
        <c:auto val="1"/>
        <c:lblAlgn val="ctr"/>
        <c:lblOffset val="100"/>
        <c:noMultiLvlLbl val="1"/>
      </c:catAx>
      <c:valAx>
        <c:axId val="933266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CAAVs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GB"/>
          </a:p>
        </c:txPr>
        <c:crossAx val="9063908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1028700</xdr:colOff>
      <xdr:row>67</xdr:row>
      <xdr:rowOff>180975</xdr:rowOff>
    </xdr:from>
    <xdr:ext cx="4086225" cy="2400300"/>
    <xdr:graphicFrame macro="">
      <xdr:nvGraphicFramePr>
        <xdr:cNvPr id="1573353908" name="Chart 1" title="Gráfico">
          <a:extLst>
            <a:ext uri="{FF2B5EF4-FFF2-40B4-BE49-F238E27FC236}">
              <a16:creationId xmlns:a16="http://schemas.microsoft.com/office/drawing/2014/main" id="{00000000-0008-0000-0000-0000B479C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topLeftCell="AA50" workbookViewId="0">
      <selection activeCell="AJ63" sqref="AJ63"/>
    </sheetView>
  </sheetViews>
  <sheetFormatPr baseColWidth="10" defaultColWidth="12.6640625" defaultRowHeight="15" customHeight="1" x14ac:dyDescent="0.15"/>
  <cols>
    <col min="2" max="2" width="9.33203125" customWidth="1"/>
    <col min="3" max="3" width="11.1640625" customWidth="1"/>
    <col min="4" max="22" width="9.33203125" customWidth="1"/>
    <col min="23" max="23" width="12.5" customWidth="1"/>
    <col min="24" max="24" width="11.6640625" customWidth="1"/>
    <col min="25" max="25" width="14.83203125" customWidth="1"/>
    <col min="26" max="27" width="9.33203125" customWidth="1"/>
    <col min="28" max="28" width="11.6640625" customWidth="1"/>
    <col min="29" max="33" width="9.33203125" customWidth="1"/>
    <col min="34" max="35" width="12.5" customWidth="1"/>
    <col min="36" max="39" width="13.6640625" customWidth="1"/>
  </cols>
  <sheetData>
    <row r="1" spans="1:44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x14ac:dyDescent="0.2">
      <c r="A2" s="4" t="s">
        <v>32</v>
      </c>
      <c r="B2" s="2" t="s">
        <v>33</v>
      </c>
      <c r="C2" s="4" t="s">
        <v>34</v>
      </c>
      <c r="D2" s="4" t="s">
        <v>34</v>
      </c>
      <c r="E2" s="4" t="s">
        <v>34</v>
      </c>
      <c r="F2" s="4" t="s">
        <v>34</v>
      </c>
      <c r="G2" s="4" t="s">
        <v>34</v>
      </c>
      <c r="H2" s="4" t="s">
        <v>34</v>
      </c>
      <c r="I2" s="4" t="s">
        <v>34</v>
      </c>
      <c r="J2" s="4" t="s">
        <v>34</v>
      </c>
      <c r="K2" s="4" t="s">
        <v>34</v>
      </c>
      <c r="L2" s="4" t="s">
        <v>34</v>
      </c>
      <c r="M2" s="4" t="s">
        <v>34</v>
      </c>
      <c r="N2" s="4" t="s">
        <v>34</v>
      </c>
      <c r="O2" s="4" t="s">
        <v>34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3" t="s">
        <v>35</v>
      </c>
      <c r="AH2" s="6" t="s">
        <v>36</v>
      </c>
      <c r="AI2" s="4" t="s">
        <v>33</v>
      </c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">
      <c r="A3" s="7">
        <v>44064</v>
      </c>
      <c r="B3" s="8">
        <v>-55</v>
      </c>
      <c r="C3" s="9">
        <v>0.76558499999999996</v>
      </c>
      <c r="D3" s="10">
        <v>0.706009</v>
      </c>
      <c r="E3" s="10">
        <v>0.70545800000000003</v>
      </c>
      <c r="F3" s="10">
        <v>2.3965339999999999</v>
      </c>
      <c r="G3" s="11">
        <v>0.81376027959999997</v>
      </c>
      <c r="H3" s="11">
        <v>0.84098258569999995</v>
      </c>
      <c r="I3" s="11">
        <v>0.82351288359999997</v>
      </c>
      <c r="J3" s="11">
        <v>0.59152970220000001</v>
      </c>
      <c r="K3" s="11">
        <v>0.84028653350000004</v>
      </c>
      <c r="L3" s="11">
        <v>0.90810656869999995</v>
      </c>
      <c r="M3" s="11">
        <v>0.57421564079999998</v>
      </c>
      <c r="N3" s="11">
        <v>0.91207554660000001</v>
      </c>
      <c r="O3" s="11">
        <v>0.78695775469999996</v>
      </c>
      <c r="P3" s="11">
        <v>1.1576227189999999</v>
      </c>
      <c r="Q3" s="11">
        <v>0.74821453130000004</v>
      </c>
      <c r="R3" s="11">
        <v>1.169775217</v>
      </c>
      <c r="S3" s="11">
        <v>0.88383453140000001</v>
      </c>
      <c r="T3" s="11">
        <v>0.5825030363</v>
      </c>
      <c r="U3" s="11">
        <v>0.88741615829999998</v>
      </c>
      <c r="V3" s="11">
        <v>0.89693659810000004</v>
      </c>
      <c r="W3" s="11">
        <v>0.54477919990000001</v>
      </c>
      <c r="X3" s="11">
        <v>1.4828624020000001</v>
      </c>
      <c r="Y3" s="11">
        <v>0.86724625300000002</v>
      </c>
      <c r="Z3" s="11">
        <v>0.75719749390000002</v>
      </c>
      <c r="AA3" s="11">
        <v>0.57825958359999996</v>
      </c>
      <c r="AB3" s="11">
        <v>0.85067479420000003</v>
      </c>
      <c r="AC3" s="11">
        <v>0.68269118709999999</v>
      </c>
      <c r="AD3" s="11">
        <v>1.213059941</v>
      </c>
      <c r="AE3" s="11">
        <v>0.76626903899999999</v>
      </c>
      <c r="AF3" s="11">
        <v>0.90787459309999996</v>
      </c>
      <c r="AG3" s="12">
        <f t="shared" ref="AG3:AG113" si="0">AVERAGE(C3:AF3)</f>
        <v>0.88807435912000021</v>
      </c>
      <c r="AH3" s="12">
        <f t="shared" ref="AH3:AH113" si="1">AG3-1</f>
        <v>-0.11192564087999979</v>
      </c>
      <c r="AI3" s="8">
        <v>-55</v>
      </c>
    </row>
    <row r="4" spans="1:44" x14ac:dyDescent="0.2">
      <c r="A4" s="7">
        <v>44067</v>
      </c>
      <c r="B4" s="8">
        <v>-54</v>
      </c>
      <c r="C4" s="9">
        <v>0.99425300000000005</v>
      </c>
      <c r="D4" s="10">
        <v>1.0274890000000001</v>
      </c>
      <c r="E4" s="10">
        <v>0.56343299999999996</v>
      </c>
      <c r="F4" s="10">
        <v>2.4524189999999999</v>
      </c>
      <c r="G4" s="11">
        <v>0.94176608039999998</v>
      </c>
      <c r="H4" s="11">
        <v>0.81623674629999998</v>
      </c>
      <c r="I4" s="11">
        <v>0.84024733500000004</v>
      </c>
      <c r="J4" s="11">
        <v>1.0854853680000001</v>
      </c>
      <c r="K4" s="11">
        <v>0.69926677780000002</v>
      </c>
      <c r="L4" s="11">
        <v>0.96047202480000005</v>
      </c>
      <c r="M4" s="11">
        <v>0.69054387009999996</v>
      </c>
      <c r="N4" s="11">
        <v>0.73098047759999996</v>
      </c>
      <c r="O4" s="11">
        <v>1.1518512279999999</v>
      </c>
      <c r="P4" s="11">
        <v>0.81848773819999998</v>
      </c>
      <c r="Q4" s="11">
        <v>0.82332248100000005</v>
      </c>
      <c r="R4" s="11">
        <v>0.82160582550000005</v>
      </c>
      <c r="S4" s="11">
        <v>1.2983135029999999</v>
      </c>
      <c r="T4" s="11">
        <v>0.57956948350000004</v>
      </c>
      <c r="U4" s="11">
        <v>2.0589427950000001</v>
      </c>
      <c r="V4" s="11">
        <v>0.5635621515</v>
      </c>
      <c r="W4" s="11">
        <v>0.94737953180000001</v>
      </c>
      <c r="X4" s="11">
        <v>1.193733269</v>
      </c>
      <c r="Y4" s="11">
        <v>1.1276971099999999</v>
      </c>
      <c r="Z4" s="11">
        <v>0.95256462799999997</v>
      </c>
      <c r="AA4" s="11">
        <v>0.72594463279999999</v>
      </c>
      <c r="AB4" s="11">
        <v>0.99902516659999996</v>
      </c>
      <c r="AC4" s="11">
        <v>0.67480145459999996</v>
      </c>
      <c r="AD4" s="11">
        <v>0.7473223631</v>
      </c>
      <c r="AE4" s="11">
        <v>0.74876908799999997</v>
      </c>
      <c r="AF4" s="11">
        <v>0.72346856719999997</v>
      </c>
      <c r="AG4" s="12">
        <f t="shared" si="0"/>
        <v>0.95863178989333342</v>
      </c>
      <c r="AH4" s="12">
        <f t="shared" si="1"/>
        <v>-4.1368210106666581E-2</v>
      </c>
      <c r="AI4" s="8">
        <v>-54</v>
      </c>
    </row>
    <row r="5" spans="1:44" x14ac:dyDescent="0.2">
      <c r="A5" s="7">
        <v>44068</v>
      </c>
      <c r="B5" s="8">
        <v>-53</v>
      </c>
      <c r="C5" s="9">
        <v>0.74002699999999999</v>
      </c>
      <c r="D5" s="10">
        <v>0.73111700000000002</v>
      </c>
      <c r="E5" s="10">
        <v>2.3008169999999999</v>
      </c>
      <c r="F5" s="10">
        <v>1.4993339999999999</v>
      </c>
      <c r="G5" s="11">
        <v>0.79539292380000004</v>
      </c>
      <c r="H5" s="11">
        <v>0.63849806480000004</v>
      </c>
      <c r="I5" s="11">
        <v>0.7301159196</v>
      </c>
      <c r="J5" s="11">
        <v>0.98634633140000005</v>
      </c>
      <c r="K5" s="11">
        <v>2.479586286</v>
      </c>
      <c r="L5" s="11">
        <v>1.0157531420000001</v>
      </c>
      <c r="M5" s="11">
        <v>0.5051150459</v>
      </c>
      <c r="N5" s="11">
        <v>0.52415725400000002</v>
      </c>
      <c r="O5" s="11">
        <v>0.87838303829999997</v>
      </c>
      <c r="P5" s="11">
        <v>0.76484585589999998</v>
      </c>
      <c r="Q5" s="11">
        <v>1.1125691230000001</v>
      </c>
      <c r="R5" s="11">
        <v>0.74362634000000005</v>
      </c>
      <c r="S5" s="11">
        <v>0.69590464320000001</v>
      </c>
      <c r="T5" s="11">
        <v>2.755629704</v>
      </c>
      <c r="U5" s="11">
        <v>1.6400768590000001</v>
      </c>
      <c r="V5" s="11">
        <v>0.47651776289999997</v>
      </c>
      <c r="W5" s="11">
        <v>0.80377046399999996</v>
      </c>
      <c r="X5" s="11">
        <v>0.76903083240000003</v>
      </c>
      <c r="Y5" s="11">
        <v>0.71704340089999996</v>
      </c>
      <c r="Z5" s="11">
        <v>0.94876471520000005</v>
      </c>
      <c r="AA5" s="11">
        <v>0.52388074210000002</v>
      </c>
      <c r="AB5" s="11">
        <v>0.64250555229999995</v>
      </c>
      <c r="AC5" s="11">
        <v>0.69859040859999999</v>
      </c>
      <c r="AD5" s="11">
        <v>0.70713319509999994</v>
      </c>
      <c r="AE5" s="11">
        <v>0.75744875879999995</v>
      </c>
      <c r="AF5" s="11">
        <v>0.79316606690000002</v>
      </c>
      <c r="AG5" s="12">
        <f t="shared" si="0"/>
        <v>0.97917158100333312</v>
      </c>
      <c r="AH5" s="12">
        <f t="shared" si="1"/>
        <v>-2.0828418996666875E-2</v>
      </c>
      <c r="AI5" s="8">
        <v>-53</v>
      </c>
    </row>
    <row r="6" spans="1:44" x14ac:dyDescent="0.2">
      <c r="A6" s="7">
        <v>44069</v>
      </c>
      <c r="B6" s="8">
        <v>-52</v>
      </c>
      <c r="C6" s="9">
        <v>0.95562000000000002</v>
      </c>
      <c r="D6" s="10">
        <v>0.72860100000000005</v>
      </c>
      <c r="E6" s="10">
        <v>1.124844</v>
      </c>
      <c r="F6" s="10">
        <v>1.1556960000000001</v>
      </c>
      <c r="G6" s="11">
        <v>0.76723735930000003</v>
      </c>
      <c r="H6" s="13">
        <v>0.6992744501</v>
      </c>
      <c r="I6" s="11">
        <v>1.0241288230000001</v>
      </c>
      <c r="J6" s="11">
        <v>0.92526729249999995</v>
      </c>
      <c r="K6" s="11">
        <v>1.161498218</v>
      </c>
      <c r="L6" s="11">
        <v>0.75727312849999995</v>
      </c>
      <c r="M6" s="11">
        <v>0.57483242570000004</v>
      </c>
      <c r="N6" s="11">
        <v>1.0864835859999999</v>
      </c>
      <c r="O6" s="11">
        <v>0.77564020519999999</v>
      </c>
      <c r="P6" s="11">
        <v>0.769629016</v>
      </c>
      <c r="Q6" s="11">
        <v>0.85179359379999997</v>
      </c>
      <c r="R6" s="11">
        <v>1.277929337</v>
      </c>
      <c r="S6" s="11">
        <v>0.71130234719999996</v>
      </c>
      <c r="T6" s="11">
        <v>6.4326782959999997</v>
      </c>
      <c r="U6" s="11">
        <v>0.84782049020000005</v>
      </c>
      <c r="V6" s="11">
        <v>0.61630559949999997</v>
      </c>
      <c r="W6" s="11">
        <v>0.78399051909999995</v>
      </c>
      <c r="X6" s="11">
        <v>1.0781749410000001</v>
      </c>
      <c r="Y6" s="11">
        <v>0.72128550319999996</v>
      </c>
      <c r="Z6" s="11">
        <v>0.83933380130000002</v>
      </c>
      <c r="AA6" s="11">
        <v>0.80548121380000004</v>
      </c>
      <c r="AB6" s="11">
        <v>1.0867174390000001</v>
      </c>
      <c r="AC6" s="11">
        <v>0.93190142180000002</v>
      </c>
      <c r="AD6" s="11">
        <v>0.85355889939999996</v>
      </c>
      <c r="AE6" s="11">
        <v>1.058535711</v>
      </c>
      <c r="AF6" s="13">
        <v>0.68699209380000004</v>
      </c>
      <c r="AG6" s="12">
        <f t="shared" si="0"/>
        <v>1.06966089038</v>
      </c>
      <c r="AH6" s="12">
        <f t="shared" si="1"/>
        <v>6.9660890380000007E-2</v>
      </c>
      <c r="AI6" s="8">
        <v>-52</v>
      </c>
    </row>
    <row r="7" spans="1:44" x14ac:dyDescent="0.2">
      <c r="A7" s="7">
        <v>44070</v>
      </c>
      <c r="B7" s="8">
        <v>-51</v>
      </c>
      <c r="C7" s="9">
        <v>0.88787300000000002</v>
      </c>
      <c r="D7" s="10">
        <v>0.99054200000000003</v>
      </c>
      <c r="E7" s="10">
        <v>1.414031</v>
      </c>
      <c r="F7" s="10">
        <v>1.102741</v>
      </c>
      <c r="G7" s="11">
        <v>0.97031263170000004</v>
      </c>
      <c r="H7" s="11">
        <v>0.69475935330000005</v>
      </c>
      <c r="I7" s="11">
        <v>1.063479434</v>
      </c>
      <c r="J7" s="11">
        <v>0.8719466025</v>
      </c>
      <c r="K7" s="11">
        <v>1.4344030729999999</v>
      </c>
      <c r="L7" s="11">
        <v>0.64623536020000005</v>
      </c>
      <c r="M7" s="11">
        <v>0.58059434259999998</v>
      </c>
      <c r="N7" s="11">
        <v>0.75641789169999996</v>
      </c>
      <c r="O7" s="11">
        <v>1.4263651939999999</v>
      </c>
      <c r="P7" s="11">
        <v>1.071888255</v>
      </c>
      <c r="Q7" s="11">
        <v>0.70198850339999996</v>
      </c>
      <c r="R7" s="11">
        <v>1.8588383449999999</v>
      </c>
      <c r="S7" s="11">
        <v>0.69750869979999996</v>
      </c>
      <c r="T7" s="11">
        <v>2.3204304539999998</v>
      </c>
      <c r="U7" s="11">
        <v>1.54736159</v>
      </c>
      <c r="V7" s="11">
        <v>0.66546139120000003</v>
      </c>
      <c r="W7" s="11">
        <v>1.1293596130000001</v>
      </c>
      <c r="X7" s="11">
        <v>0.9243367683</v>
      </c>
      <c r="Y7" s="11">
        <v>0.93559342980000004</v>
      </c>
      <c r="Z7" s="11">
        <v>1.0797921150000001</v>
      </c>
      <c r="AA7" s="11">
        <v>1.303185992</v>
      </c>
      <c r="AB7" s="11">
        <v>0.79345771119999997</v>
      </c>
      <c r="AC7" s="11">
        <v>0.70404858989999997</v>
      </c>
      <c r="AD7" s="11">
        <v>1.045783425</v>
      </c>
      <c r="AE7" s="11">
        <v>0.82657877160000004</v>
      </c>
      <c r="AF7" s="11">
        <v>4.3458075650000003</v>
      </c>
      <c r="AG7" s="12">
        <f t="shared" si="0"/>
        <v>1.1597040700733332</v>
      </c>
      <c r="AH7" s="12">
        <f t="shared" si="1"/>
        <v>0.1597040700733332</v>
      </c>
      <c r="AI7" s="8">
        <v>-51</v>
      </c>
    </row>
    <row r="8" spans="1:44" x14ac:dyDescent="0.2">
      <c r="A8" s="7">
        <v>44071</v>
      </c>
      <c r="B8" s="8">
        <v>-50</v>
      </c>
      <c r="C8" s="9">
        <v>1.162941</v>
      </c>
      <c r="D8" s="10">
        <v>1.0874779999999999</v>
      </c>
      <c r="E8" s="10">
        <v>4.6211779999999996</v>
      </c>
      <c r="F8" s="10">
        <v>1.330144</v>
      </c>
      <c r="G8" s="11">
        <v>1.1922142579999999</v>
      </c>
      <c r="H8" s="11">
        <v>0.68259626750000002</v>
      </c>
      <c r="I8" s="11">
        <v>0.78487073029999999</v>
      </c>
      <c r="J8" s="11">
        <v>0.88858576659999999</v>
      </c>
      <c r="K8" s="11">
        <v>4.3597906130000004</v>
      </c>
      <c r="L8" s="11">
        <v>0.93637429309999998</v>
      </c>
      <c r="M8" s="11">
        <v>0.52585146679999994</v>
      </c>
      <c r="N8" s="11">
        <v>0.73203151170000003</v>
      </c>
      <c r="O8" s="11">
        <v>0.88532055590000003</v>
      </c>
      <c r="P8" s="11">
        <v>1.0671476150000001</v>
      </c>
      <c r="Q8" s="11">
        <v>0.66607332640000005</v>
      </c>
      <c r="R8" s="11">
        <v>0.84847888989999998</v>
      </c>
      <c r="S8" s="11">
        <v>0.59273003479999997</v>
      </c>
      <c r="T8" s="11">
        <v>2.854428376</v>
      </c>
      <c r="U8" s="11">
        <v>1.067455976</v>
      </c>
      <c r="V8" s="11">
        <v>0.99958003220000002</v>
      </c>
      <c r="W8" s="11">
        <v>1.1308873820000001</v>
      </c>
      <c r="X8" s="11">
        <v>0.83520841430000003</v>
      </c>
      <c r="Y8" s="11">
        <v>0.63315132190000001</v>
      </c>
      <c r="Z8" s="11">
        <v>1.2070161049999999</v>
      </c>
      <c r="AA8" s="11">
        <v>1.0507447409999999</v>
      </c>
      <c r="AB8" s="11">
        <v>0.98574104849999999</v>
      </c>
      <c r="AC8" s="11">
        <v>0.7329765801</v>
      </c>
      <c r="AD8" s="11">
        <v>0.89173016459999999</v>
      </c>
      <c r="AE8" s="11">
        <v>0.82155358440000004</v>
      </c>
      <c r="AF8" s="11">
        <v>2.3387328709999999</v>
      </c>
      <c r="AG8" s="12">
        <f t="shared" si="0"/>
        <v>1.2637670975333335</v>
      </c>
      <c r="AH8" s="12">
        <f t="shared" si="1"/>
        <v>0.26376709753333349</v>
      </c>
      <c r="AI8" s="8">
        <v>-50</v>
      </c>
    </row>
    <row r="9" spans="1:44" x14ac:dyDescent="0.2">
      <c r="A9" s="7">
        <v>44074</v>
      </c>
      <c r="B9" s="8">
        <v>-49</v>
      </c>
      <c r="C9" s="9">
        <v>1.0999509999999999</v>
      </c>
      <c r="D9" s="10">
        <v>1.157667</v>
      </c>
      <c r="E9" s="10">
        <v>1.459193</v>
      </c>
      <c r="F9" s="10">
        <v>1.6000490000000001</v>
      </c>
      <c r="G9" s="11">
        <v>0.93040780010000002</v>
      </c>
      <c r="H9" s="11">
        <v>0.88151048170000001</v>
      </c>
      <c r="I9" s="11">
        <v>1.00860339</v>
      </c>
      <c r="J9" s="11">
        <v>0.92247078250000003</v>
      </c>
      <c r="K9" s="11">
        <v>1.5284947579999999</v>
      </c>
      <c r="L9" s="11">
        <v>1.220304547</v>
      </c>
      <c r="M9" s="11">
        <v>0.81896657799999995</v>
      </c>
      <c r="N9" s="11">
        <v>0.86322409820000001</v>
      </c>
      <c r="O9" s="11">
        <v>0.91509846630000002</v>
      </c>
      <c r="P9" s="11">
        <v>0.96363018600000006</v>
      </c>
      <c r="Q9" s="11">
        <v>0.86103930009999996</v>
      </c>
      <c r="R9" s="11">
        <v>0.92854981130000003</v>
      </c>
      <c r="S9" s="11">
        <v>0.55912172989999998</v>
      </c>
      <c r="T9" s="11">
        <v>1.628179737</v>
      </c>
      <c r="U9" s="11">
        <v>0.85172240030000002</v>
      </c>
      <c r="V9" s="13">
        <v>1.126840018</v>
      </c>
      <c r="W9" s="11">
        <v>0.93169504790000002</v>
      </c>
      <c r="X9" s="11">
        <v>1.1060589380000001</v>
      </c>
      <c r="Y9" s="11">
        <v>0.85060154080000006</v>
      </c>
      <c r="Z9" s="11">
        <v>1.607301562</v>
      </c>
      <c r="AA9" s="11">
        <v>1.107709619</v>
      </c>
      <c r="AB9" s="11">
        <v>1.4841416080000001</v>
      </c>
      <c r="AC9" s="11">
        <v>0.89851219250000003</v>
      </c>
      <c r="AD9" s="11">
        <v>1.1315945199999999</v>
      </c>
      <c r="AE9" s="11">
        <v>1.0807811279999999</v>
      </c>
      <c r="AF9" s="11">
        <v>1.6517436249999999</v>
      </c>
      <c r="AG9" s="12">
        <f t="shared" si="0"/>
        <v>1.1058387955200002</v>
      </c>
      <c r="AH9" s="12">
        <f t="shared" si="1"/>
        <v>0.1058387955200002</v>
      </c>
      <c r="AI9" s="8">
        <v>-49</v>
      </c>
    </row>
    <row r="10" spans="1:44" x14ac:dyDescent="0.2">
      <c r="A10" s="7">
        <v>44075</v>
      </c>
      <c r="B10" s="8">
        <v>-48</v>
      </c>
      <c r="C10" s="9">
        <v>1.1075600000000001</v>
      </c>
      <c r="D10" s="10">
        <v>0.77994200000000002</v>
      </c>
      <c r="E10" s="10">
        <v>1.0327999999999999</v>
      </c>
      <c r="F10" s="10">
        <v>1.0808899999999999</v>
      </c>
      <c r="G10" s="11">
        <v>0.86245957510000004</v>
      </c>
      <c r="H10" s="11">
        <v>0.84038535510000001</v>
      </c>
      <c r="I10" s="11">
        <v>1.105537902</v>
      </c>
      <c r="J10" s="11">
        <v>1.278518748</v>
      </c>
      <c r="K10" s="11">
        <v>1.3318716390000001</v>
      </c>
      <c r="L10" s="11">
        <v>0.80771342290000003</v>
      </c>
      <c r="M10" s="11">
        <v>0.53529712939999996</v>
      </c>
      <c r="N10" s="11">
        <v>0.85597308859999999</v>
      </c>
      <c r="O10" s="11">
        <v>0.74665515390000003</v>
      </c>
      <c r="P10" s="11">
        <v>0.97227435510000004</v>
      </c>
      <c r="Q10" s="11">
        <v>0.73816109029999999</v>
      </c>
      <c r="R10" s="11">
        <v>0.83229018799999999</v>
      </c>
      <c r="S10" s="11">
        <v>0.78057875129999998</v>
      </c>
      <c r="T10" s="11">
        <v>1.3529000950000001</v>
      </c>
      <c r="U10" s="11">
        <v>0.99484934250000001</v>
      </c>
      <c r="V10" s="11">
        <v>0.76643989950000002</v>
      </c>
      <c r="W10" s="11">
        <v>0.75204806440000005</v>
      </c>
      <c r="X10" s="11">
        <v>0.87238366479999996</v>
      </c>
      <c r="Y10" s="11">
        <v>0.8620230297</v>
      </c>
      <c r="Z10" s="11">
        <v>0.67836381629999998</v>
      </c>
      <c r="AA10" s="11">
        <v>0.79559359699999999</v>
      </c>
      <c r="AB10" s="11">
        <v>0.85023415530000002</v>
      </c>
      <c r="AC10" s="11">
        <v>0.82467735860000002</v>
      </c>
      <c r="AD10" s="11">
        <v>0.68534513559999999</v>
      </c>
      <c r="AE10" s="11">
        <v>1.461323833</v>
      </c>
      <c r="AF10" s="11">
        <v>3.9115106289999999</v>
      </c>
      <c r="AG10" s="12">
        <f t="shared" si="0"/>
        <v>1.0165533673133333</v>
      </c>
      <c r="AH10" s="12">
        <f t="shared" si="1"/>
        <v>1.6553367313333345E-2</v>
      </c>
      <c r="AI10" s="8">
        <v>-48</v>
      </c>
    </row>
    <row r="11" spans="1:44" x14ac:dyDescent="0.2">
      <c r="A11" s="7">
        <v>44076</v>
      </c>
      <c r="B11" s="8">
        <v>-47</v>
      </c>
      <c r="C11" s="14">
        <v>1.5054080000000001</v>
      </c>
      <c r="D11" s="10">
        <v>0.87756500000000004</v>
      </c>
      <c r="E11" s="10">
        <v>1.03363</v>
      </c>
      <c r="F11" s="10">
        <v>1.418682</v>
      </c>
      <c r="G11" s="11">
        <v>1.455485709</v>
      </c>
      <c r="H11" s="11">
        <v>1.0108580739999999</v>
      </c>
      <c r="I11" s="11">
        <v>1.422865477</v>
      </c>
      <c r="J11" s="11">
        <v>1.7206537209999999</v>
      </c>
      <c r="K11" s="11">
        <v>1.377709434</v>
      </c>
      <c r="L11" s="11">
        <v>1.4025426000000001</v>
      </c>
      <c r="M11" s="11">
        <v>1.1182922850000001</v>
      </c>
      <c r="N11" s="11">
        <v>0.93366020900000002</v>
      </c>
      <c r="O11" s="11">
        <v>0.93158826340000001</v>
      </c>
      <c r="P11" s="11">
        <v>1.3593083699999999</v>
      </c>
      <c r="Q11" s="11">
        <v>1.2565031719999999</v>
      </c>
      <c r="R11" s="11">
        <v>1.0997977889999999</v>
      </c>
      <c r="S11" s="11">
        <v>1.0762579379999999</v>
      </c>
      <c r="T11" s="11">
        <v>1.3183780190000001</v>
      </c>
      <c r="U11" s="11">
        <v>0.86679327269999995</v>
      </c>
      <c r="V11" s="11">
        <v>1.602993567</v>
      </c>
      <c r="W11" s="11">
        <v>1.090463744</v>
      </c>
      <c r="X11" s="11">
        <v>0.93341895679999998</v>
      </c>
      <c r="Y11" s="11">
        <v>1.2742408190000001</v>
      </c>
      <c r="Z11" s="11">
        <v>0.97314346730000001</v>
      </c>
      <c r="AA11" s="11">
        <v>0.78068894420000001</v>
      </c>
      <c r="AB11" s="11">
        <v>0.97304969050000001</v>
      </c>
      <c r="AC11" s="11">
        <v>1.340276099</v>
      </c>
      <c r="AD11" s="13">
        <v>1.196740675</v>
      </c>
      <c r="AE11" s="11">
        <v>1.044343416</v>
      </c>
      <c r="AF11" s="11">
        <v>1.886512848</v>
      </c>
      <c r="AG11" s="15">
        <f t="shared" si="0"/>
        <v>1.2093950519966667</v>
      </c>
      <c r="AH11" s="15">
        <f t="shared" si="1"/>
        <v>0.20939505199666675</v>
      </c>
      <c r="AI11" s="8">
        <v>-47</v>
      </c>
    </row>
    <row r="12" spans="1:44" x14ac:dyDescent="0.2">
      <c r="A12" s="7">
        <v>44077</v>
      </c>
      <c r="B12" s="8">
        <v>-46</v>
      </c>
      <c r="C12" s="9">
        <v>1.328902</v>
      </c>
      <c r="D12" s="10">
        <v>1.67428</v>
      </c>
      <c r="E12" s="10">
        <v>1.12941</v>
      </c>
      <c r="F12" s="10">
        <v>1.826173</v>
      </c>
      <c r="G12" s="11">
        <v>1.4437428880000001</v>
      </c>
      <c r="H12" s="11">
        <v>1.5112810780000001</v>
      </c>
      <c r="I12" s="11">
        <v>1.860557311</v>
      </c>
      <c r="J12" s="11">
        <v>1.584291238</v>
      </c>
      <c r="K12" s="11">
        <v>1.181979576</v>
      </c>
      <c r="L12" s="11">
        <v>1.254182364</v>
      </c>
      <c r="M12" s="11">
        <v>0.96974824449999997</v>
      </c>
      <c r="N12" s="11">
        <v>1.176638356</v>
      </c>
      <c r="O12" s="11">
        <v>1.4982746870000001</v>
      </c>
      <c r="P12" s="11">
        <v>1.0386406589999999</v>
      </c>
      <c r="Q12" s="11">
        <v>1.409839627</v>
      </c>
      <c r="R12" s="11">
        <v>1.8845929219999999</v>
      </c>
      <c r="S12" s="11">
        <v>1.1539377689999999</v>
      </c>
      <c r="T12" s="13">
        <v>1.4238164900000001</v>
      </c>
      <c r="U12" s="11">
        <v>1.4557874099999999</v>
      </c>
      <c r="V12" s="11">
        <v>1.3568615340000001</v>
      </c>
      <c r="W12" s="11">
        <v>1.0807505589999999</v>
      </c>
      <c r="X12" s="11">
        <v>1.449465132</v>
      </c>
      <c r="Y12" s="11">
        <v>1.1060270400000001</v>
      </c>
      <c r="Z12" s="11">
        <v>0.9088512929</v>
      </c>
      <c r="AA12" s="11">
        <v>1.1517290600000001</v>
      </c>
      <c r="AB12" s="13">
        <v>1.3238081820000001</v>
      </c>
      <c r="AC12" s="11">
        <v>1.4276236659999999</v>
      </c>
      <c r="AD12" s="11">
        <v>1.372226022</v>
      </c>
      <c r="AE12" s="11">
        <v>1.126781641</v>
      </c>
      <c r="AF12" s="11">
        <v>1.7532026279999999</v>
      </c>
      <c r="AG12" s="12">
        <f t="shared" si="0"/>
        <v>1.3621134125466665</v>
      </c>
      <c r="AH12" s="12">
        <f t="shared" si="1"/>
        <v>0.36211341254666651</v>
      </c>
      <c r="AI12" s="8">
        <v>-46</v>
      </c>
    </row>
    <row r="13" spans="1:44" x14ac:dyDescent="0.2">
      <c r="A13" s="7">
        <v>44078</v>
      </c>
      <c r="B13" s="8">
        <v>-45</v>
      </c>
      <c r="C13" s="9">
        <v>1.2471000000000001</v>
      </c>
      <c r="D13" s="10">
        <v>1.2989949999999999</v>
      </c>
      <c r="E13" s="10">
        <v>1.047593</v>
      </c>
      <c r="F13" s="10">
        <v>2.3579159999999999</v>
      </c>
      <c r="G13" s="11">
        <v>1.653369205</v>
      </c>
      <c r="H13" s="11">
        <v>0.98230140990000003</v>
      </c>
      <c r="I13" s="11">
        <v>1.651207367</v>
      </c>
      <c r="J13" s="11">
        <v>1.254433058</v>
      </c>
      <c r="K13" s="11">
        <v>1.114684402</v>
      </c>
      <c r="L13" s="11">
        <v>1.1463211790000001</v>
      </c>
      <c r="M13" s="11">
        <v>1.020890495</v>
      </c>
      <c r="N13" s="11">
        <v>0.97683156879999999</v>
      </c>
      <c r="O13" s="11">
        <v>1.6941874800000001</v>
      </c>
      <c r="P13" s="11">
        <v>1.2718850669999999</v>
      </c>
      <c r="Q13" s="11">
        <v>1.0163733559999999</v>
      </c>
      <c r="R13" s="11">
        <v>1.925375439</v>
      </c>
      <c r="S13" s="11">
        <v>0.81930088010000002</v>
      </c>
      <c r="T13" s="11">
        <v>1.4618227070000001</v>
      </c>
      <c r="U13" s="11">
        <v>0.98803369910000005</v>
      </c>
      <c r="V13" s="11">
        <v>1.279560888</v>
      </c>
      <c r="W13" s="11">
        <v>1.122165793</v>
      </c>
      <c r="X13" s="11">
        <v>1.4153504159999999</v>
      </c>
      <c r="Y13" s="11">
        <v>1.1303309100000001</v>
      </c>
      <c r="Z13" s="11">
        <v>1.0216086170000001</v>
      </c>
      <c r="AA13" s="11">
        <v>1.0725060799999999</v>
      </c>
      <c r="AB13" s="11">
        <v>0.99174419820000004</v>
      </c>
      <c r="AC13" s="11">
        <v>1.3735029780000001</v>
      </c>
      <c r="AD13" s="11">
        <v>1.6067999340000001</v>
      </c>
      <c r="AE13" s="11">
        <v>0.9520613081</v>
      </c>
      <c r="AF13" s="11">
        <v>1.2408095800000001</v>
      </c>
      <c r="AG13" s="12">
        <f t="shared" si="0"/>
        <v>1.2711687338399997</v>
      </c>
      <c r="AH13" s="12">
        <f t="shared" si="1"/>
        <v>0.27116873383999973</v>
      </c>
      <c r="AI13" s="8">
        <v>-45</v>
      </c>
    </row>
    <row r="14" spans="1:44" x14ac:dyDescent="0.2">
      <c r="A14" s="7">
        <v>44082</v>
      </c>
      <c r="B14" s="8">
        <v>-44</v>
      </c>
      <c r="C14" s="9">
        <v>1.093224</v>
      </c>
      <c r="D14" s="10">
        <v>1.1207670000000001</v>
      </c>
      <c r="E14" s="10">
        <v>1.209014</v>
      </c>
      <c r="F14" s="10">
        <v>1.6402019999999999</v>
      </c>
      <c r="G14" s="11">
        <v>1.539201695</v>
      </c>
      <c r="H14" s="11">
        <v>1.3957047229999999</v>
      </c>
      <c r="I14" s="11">
        <v>1.3781659230000001</v>
      </c>
      <c r="J14" s="11">
        <v>1.0081863820000001</v>
      </c>
      <c r="K14" s="11">
        <v>0.93708212820000003</v>
      </c>
      <c r="L14" s="11">
        <v>1.0519636459999999</v>
      </c>
      <c r="M14" s="11">
        <v>0.88383636160000001</v>
      </c>
      <c r="N14" s="11">
        <v>1.1880392340000001</v>
      </c>
      <c r="O14" s="11">
        <v>1.4228095549999999</v>
      </c>
      <c r="P14" s="11">
        <v>1.364596454</v>
      </c>
      <c r="Q14" s="11">
        <v>0.9876501821</v>
      </c>
      <c r="R14" s="11">
        <v>1.7078822330000001</v>
      </c>
      <c r="S14" s="11">
        <v>0.84191652090000002</v>
      </c>
      <c r="T14" s="11">
        <v>1.5488041829999999</v>
      </c>
      <c r="U14" s="11">
        <v>1.1846955180000001</v>
      </c>
      <c r="V14" s="11">
        <v>1.0821560889999999</v>
      </c>
      <c r="W14" s="11">
        <v>1.3992309169999999</v>
      </c>
      <c r="X14" s="11">
        <v>1.4120476799999999</v>
      </c>
      <c r="Y14" s="11">
        <v>1.0406387269999999</v>
      </c>
      <c r="Z14" s="11">
        <v>1.179773255</v>
      </c>
      <c r="AA14" s="11">
        <v>1.645458673</v>
      </c>
      <c r="AB14" s="11">
        <v>0.88692854050000003</v>
      </c>
      <c r="AC14" s="11">
        <v>1.140138876</v>
      </c>
      <c r="AD14" s="11">
        <v>1.721244816</v>
      </c>
      <c r="AE14" s="11">
        <v>1.1244999019999999</v>
      </c>
      <c r="AF14" s="11">
        <v>1.240249825</v>
      </c>
      <c r="AG14" s="12">
        <f t="shared" si="0"/>
        <v>1.2458703013100001</v>
      </c>
      <c r="AH14" s="12">
        <f t="shared" si="1"/>
        <v>0.24587030131000009</v>
      </c>
      <c r="AI14" s="8">
        <v>-44</v>
      </c>
    </row>
    <row r="15" spans="1:44" x14ac:dyDescent="0.2">
      <c r="A15" s="7">
        <v>44083</v>
      </c>
      <c r="B15" s="8">
        <v>-43</v>
      </c>
      <c r="C15" s="9">
        <v>1.0389660000000001</v>
      </c>
      <c r="D15" s="10">
        <v>0.61402800000000002</v>
      </c>
      <c r="E15" s="10">
        <v>0.80795899999999998</v>
      </c>
      <c r="F15" s="10">
        <v>1.254365</v>
      </c>
      <c r="G15" s="11">
        <v>1.722887501</v>
      </c>
      <c r="H15" s="11">
        <v>0.8658461153</v>
      </c>
      <c r="I15" s="11">
        <v>1.105856613</v>
      </c>
      <c r="J15" s="11">
        <v>0.9816972571</v>
      </c>
      <c r="K15" s="11">
        <v>0.94076473859999998</v>
      </c>
      <c r="L15" s="11">
        <v>0.88484055979999998</v>
      </c>
      <c r="M15" s="11">
        <v>0.63963062420000005</v>
      </c>
      <c r="N15" s="11">
        <v>0.94435261930000003</v>
      </c>
      <c r="O15" s="11">
        <v>0.86455240840000003</v>
      </c>
      <c r="P15" s="11">
        <v>1.0673814740000001</v>
      </c>
      <c r="Q15" s="11">
        <v>0.96232363590000003</v>
      </c>
      <c r="R15" s="11">
        <v>1.47407318</v>
      </c>
      <c r="S15" s="11">
        <v>0.95275844970000001</v>
      </c>
      <c r="T15" s="11">
        <v>1.0158080780000001</v>
      </c>
      <c r="U15" s="11">
        <v>1.1495421939999999</v>
      </c>
      <c r="V15" s="11">
        <v>0.92847948410000003</v>
      </c>
      <c r="W15" s="11">
        <v>1.431845346</v>
      </c>
      <c r="X15" s="11">
        <v>1.280965763</v>
      </c>
      <c r="Y15" s="11">
        <v>0.91226186710000001</v>
      </c>
      <c r="Z15" s="11">
        <v>0.66974844249999999</v>
      </c>
      <c r="AA15" s="11">
        <v>0.84781661379999995</v>
      </c>
      <c r="AB15" s="11">
        <v>0.75058344200000005</v>
      </c>
      <c r="AC15" s="11">
        <v>0.9812750603</v>
      </c>
      <c r="AD15" s="11">
        <v>0.91390731839999995</v>
      </c>
      <c r="AE15" s="11">
        <v>1.293978485</v>
      </c>
      <c r="AF15" s="11">
        <v>1.229381174</v>
      </c>
      <c r="AG15" s="12">
        <f t="shared" si="0"/>
        <v>1.0175958814833332</v>
      </c>
      <c r="AH15" s="12">
        <f t="shared" si="1"/>
        <v>1.7595881483333242E-2</v>
      </c>
      <c r="AI15" s="8">
        <v>-43</v>
      </c>
    </row>
    <row r="16" spans="1:44" x14ac:dyDescent="0.2">
      <c r="A16" s="7">
        <v>44084</v>
      </c>
      <c r="B16" s="8">
        <v>-42</v>
      </c>
      <c r="C16" s="9">
        <v>0.78419399999999995</v>
      </c>
      <c r="D16" s="10">
        <v>0.81607700000000005</v>
      </c>
      <c r="E16" s="10">
        <v>0.76551199999999997</v>
      </c>
      <c r="F16" s="10">
        <v>1.292178</v>
      </c>
      <c r="G16" s="11">
        <v>1.4140594769999999</v>
      </c>
      <c r="H16" s="11">
        <v>1.1064626040000001</v>
      </c>
      <c r="I16" s="11">
        <v>1.189068563</v>
      </c>
      <c r="J16" s="11">
        <v>0.99182818819999996</v>
      </c>
      <c r="K16" s="11">
        <v>0.9432518661</v>
      </c>
      <c r="L16" s="11">
        <v>0.86398477399999996</v>
      </c>
      <c r="M16" s="11">
        <v>0.67493578759999995</v>
      </c>
      <c r="N16" s="11">
        <v>0.84004043120000005</v>
      </c>
      <c r="O16" s="11">
        <v>1.0247183230000001</v>
      </c>
      <c r="P16" s="11">
        <v>1.1047212820000001</v>
      </c>
      <c r="Q16" s="11">
        <v>0.75005816479999998</v>
      </c>
      <c r="R16" s="11">
        <v>1.144352378</v>
      </c>
      <c r="S16" s="11">
        <v>0.799497342</v>
      </c>
      <c r="T16" s="11">
        <v>0.60458532750000005</v>
      </c>
      <c r="U16" s="11">
        <v>0.76103689910000005</v>
      </c>
      <c r="V16" s="11">
        <v>0.93987707279999999</v>
      </c>
      <c r="W16" s="11">
        <v>0.76779157919999996</v>
      </c>
      <c r="X16" s="11">
        <v>0.85033542689999997</v>
      </c>
      <c r="Y16" s="11">
        <v>0.79672270789999999</v>
      </c>
      <c r="Z16" s="11">
        <v>0.66459166780000001</v>
      </c>
      <c r="AA16" s="11">
        <v>0.93950666819999995</v>
      </c>
      <c r="AB16" s="11">
        <v>0.82781968429999997</v>
      </c>
      <c r="AC16" s="11">
        <v>0.97602737890000002</v>
      </c>
      <c r="AD16" s="11">
        <v>0.87876436309999995</v>
      </c>
      <c r="AE16" s="11">
        <v>1.074335963</v>
      </c>
      <c r="AF16" s="11">
        <v>1.2308479269999999</v>
      </c>
      <c r="AG16" s="12">
        <f t="shared" si="0"/>
        <v>0.92723942822000005</v>
      </c>
      <c r="AH16" s="12">
        <f t="shared" si="1"/>
        <v>-7.276057177999995E-2</v>
      </c>
      <c r="AI16" s="8">
        <v>-42</v>
      </c>
    </row>
    <row r="17" spans="1:35" x14ac:dyDescent="0.2">
      <c r="A17" s="7">
        <v>44085</v>
      </c>
      <c r="B17" s="8">
        <v>-41</v>
      </c>
      <c r="C17" s="9">
        <v>0.64842599999999995</v>
      </c>
      <c r="D17" s="10">
        <v>0.64630900000000002</v>
      </c>
      <c r="E17" s="10">
        <v>0.683697</v>
      </c>
      <c r="F17" s="10">
        <v>1.2821530000000001</v>
      </c>
      <c r="G17" s="11">
        <v>1.043404606</v>
      </c>
      <c r="H17" s="11">
        <v>1.28267365</v>
      </c>
      <c r="I17" s="11">
        <v>1.0348849600000001</v>
      </c>
      <c r="J17" s="11">
        <v>1.466247144</v>
      </c>
      <c r="K17" s="11">
        <v>0.70928062359999999</v>
      </c>
      <c r="L17" s="11">
        <v>0.77624556369999997</v>
      </c>
      <c r="M17" s="11">
        <v>0.6018725707</v>
      </c>
      <c r="N17" s="11">
        <v>0.53381884499999999</v>
      </c>
      <c r="O17" s="11">
        <v>0.88709740979999996</v>
      </c>
      <c r="P17" s="11">
        <v>1.2013484889999999</v>
      </c>
      <c r="Q17" s="11">
        <v>0.7786887079</v>
      </c>
      <c r="R17" s="11">
        <v>1.084928618</v>
      </c>
      <c r="S17" s="11">
        <v>1.3605783149999999</v>
      </c>
      <c r="T17" s="11">
        <v>0.55478083069999995</v>
      </c>
      <c r="U17" s="11">
        <v>0.77097888839999995</v>
      </c>
      <c r="V17" s="11">
        <v>1.1123250309999999</v>
      </c>
      <c r="W17" s="11">
        <v>0.72684033380000002</v>
      </c>
      <c r="X17" s="11">
        <v>1.0047019189999999</v>
      </c>
      <c r="Y17" s="11">
        <v>0.66837365810000005</v>
      </c>
      <c r="Z17" s="11">
        <v>0.7274822178</v>
      </c>
      <c r="AA17" s="11">
        <v>0.68319475389999995</v>
      </c>
      <c r="AB17" s="11">
        <v>1.0549654559999999</v>
      </c>
      <c r="AC17" s="11">
        <v>0.8595826808</v>
      </c>
      <c r="AD17" s="11">
        <v>0.90258646190000003</v>
      </c>
      <c r="AE17" s="11">
        <v>1.311425622</v>
      </c>
      <c r="AF17" s="11">
        <v>1.0545042229999999</v>
      </c>
      <c r="AG17" s="12">
        <f t="shared" si="0"/>
        <v>0.91511321930333311</v>
      </c>
      <c r="AH17" s="12">
        <f t="shared" si="1"/>
        <v>-8.4886780696666886E-2</v>
      </c>
      <c r="AI17" s="8">
        <v>-41</v>
      </c>
    </row>
    <row r="18" spans="1:35" x14ac:dyDescent="0.2">
      <c r="A18" s="7">
        <v>44088</v>
      </c>
      <c r="B18" s="8">
        <v>-40</v>
      </c>
      <c r="C18" s="9">
        <v>0.86436500000000005</v>
      </c>
      <c r="D18" s="10">
        <v>0.89829899999999996</v>
      </c>
      <c r="E18" s="10">
        <v>0.75113600000000003</v>
      </c>
      <c r="F18" s="10">
        <v>0.99355099999999996</v>
      </c>
      <c r="G18" s="11">
        <v>0.82818682340000005</v>
      </c>
      <c r="H18" s="11">
        <v>0.76431691509999999</v>
      </c>
      <c r="I18" s="11">
        <v>0.94082310729999996</v>
      </c>
      <c r="J18" s="11">
        <v>1.2479747539999999</v>
      </c>
      <c r="K18" s="11">
        <v>0.71508481440000005</v>
      </c>
      <c r="L18" s="11">
        <v>0.72011605270000001</v>
      </c>
      <c r="M18" s="11">
        <v>0.61778344770000004</v>
      </c>
      <c r="N18" s="11">
        <v>0.59366375510000002</v>
      </c>
      <c r="O18" s="11">
        <v>1.2238714129999999</v>
      </c>
      <c r="P18" s="11">
        <v>0.84513012890000005</v>
      </c>
      <c r="Q18" s="11">
        <v>0.93122892150000003</v>
      </c>
      <c r="R18" s="11">
        <v>0.98023419290000002</v>
      </c>
      <c r="S18" s="11">
        <v>0.79270623220000003</v>
      </c>
      <c r="T18" s="11">
        <v>0.432741335</v>
      </c>
      <c r="U18" s="11">
        <v>0.9022115771</v>
      </c>
      <c r="V18" s="11">
        <v>0.66424511269999997</v>
      </c>
      <c r="W18" s="11">
        <v>0.84322177369999995</v>
      </c>
      <c r="X18" s="11">
        <v>0.82328526349999998</v>
      </c>
      <c r="Y18" s="13">
        <v>0.72451381079999999</v>
      </c>
      <c r="Z18" s="11">
        <v>0.68353527869999997</v>
      </c>
      <c r="AA18" s="11">
        <v>0.8001528658</v>
      </c>
      <c r="AB18" s="11">
        <v>0.61378881669999996</v>
      </c>
      <c r="AC18" s="11">
        <v>0.7365970543</v>
      </c>
      <c r="AD18" s="11">
        <v>1.4232147070000001</v>
      </c>
      <c r="AE18" s="11">
        <v>0.78159641790000001</v>
      </c>
      <c r="AF18" s="11">
        <v>1.66991318</v>
      </c>
      <c r="AG18" s="12">
        <f t="shared" si="0"/>
        <v>0.86024962504666691</v>
      </c>
      <c r="AH18" s="12">
        <f t="shared" si="1"/>
        <v>-0.13975037495333309</v>
      </c>
      <c r="AI18" s="8">
        <v>-40</v>
      </c>
    </row>
    <row r="19" spans="1:35" x14ac:dyDescent="0.2">
      <c r="A19" s="7">
        <v>44089</v>
      </c>
      <c r="B19" s="8">
        <v>-39</v>
      </c>
      <c r="C19" s="9">
        <v>0.78501200000000004</v>
      </c>
      <c r="D19" s="10">
        <v>0.83657199999999998</v>
      </c>
      <c r="E19" s="10">
        <v>0.80768799999999996</v>
      </c>
      <c r="F19" s="10">
        <v>1.308962</v>
      </c>
      <c r="G19" s="11">
        <v>1.3191186559999999</v>
      </c>
      <c r="H19" s="11">
        <v>1.0958265949999999</v>
      </c>
      <c r="I19" s="11">
        <v>0.90091937050000004</v>
      </c>
      <c r="J19" s="11">
        <v>1.12379878</v>
      </c>
      <c r="K19" s="11">
        <v>0.62035987140000004</v>
      </c>
      <c r="L19" s="11">
        <v>0.73032456980000005</v>
      </c>
      <c r="M19" s="11">
        <v>0.49451706769999998</v>
      </c>
      <c r="N19" s="11">
        <v>0.4964458779</v>
      </c>
      <c r="O19" s="11">
        <v>1.524128202</v>
      </c>
      <c r="P19" s="11">
        <v>0.87726323770000003</v>
      </c>
      <c r="Q19" s="11">
        <v>1.1756181779999999</v>
      </c>
      <c r="R19" s="11">
        <v>0.70426435970000001</v>
      </c>
      <c r="S19" s="11">
        <v>0.94263834280000003</v>
      </c>
      <c r="T19" s="11">
        <v>0.42037222940000002</v>
      </c>
      <c r="U19" s="11">
        <v>0.77931895279999996</v>
      </c>
      <c r="V19" s="11">
        <v>0.78153441479999997</v>
      </c>
      <c r="W19" s="11">
        <v>1.1370737</v>
      </c>
      <c r="X19" s="11">
        <v>1.1247826169999999</v>
      </c>
      <c r="Y19" s="11">
        <v>0.61495271210000002</v>
      </c>
      <c r="Z19" s="11">
        <v>0.72878242729999998</v>
      </c>
      <c r="AA19" s="11">
        <v>0.69500354320000002</v>
      </c>
      <c r="AB19" s="11">
        <v>0.50199540760000005</v>
      </c>
      <c r="AC19" s="11">
        <v>0.58299900660000004</v>
      </c>
      <c r="AD19" s="11">
        <v>0.76782399749999997</v>
      </c>
      <c r="AE19" s="11">
        <v>1.155421042</v>
      </c>
      <c r="AF19" s="11">
        <v>1.1110320549999999</v>
      </c>
      <c r="AG19" s="12">
        <f t="shared" si="0"/>
        <v>0.87148497379333323</v>
      </c>
      <c r="AH19" s="12">
        <f t="shared" si="1"/>
        <v>-0.12851502620666677</v>
      </c>
      <c r="AI19" s="8">
        <v>-39</v>
      </c>
    </row>
    <row r="20" spans="1:35" x14ac:dyDescent="0.2">
      <c r="A20" s="7">
        <v>44090</v>
      </c>
      <c r="B20" s="8">
        <v>-38</v>
      </c>
      <c r="C20" s="9">
        <v>1.11954</v>
      </c>
      <c r="D20" s="10">
        <v>1.438876</v>
      </c>
      <c r="E20" s="10">
        <v>0.83708400000000005</v>
      </c>
      <c r="F20" s="10">
        <v>1.0990139999999999</v>
      </c>
      <c r="G20" s="11">
        <v>1.0650494180000001</v>
      </c>
      <c r="H20" s="11">
        <v>1.216293627</v>
      </c>
      <c r="I20" s="11">
        <v>1.151831958</v>
      </c>
      <c r="J20" s="11">
        <v>1.3811160929999999</v>
      </c>
      <c r="K20" s="11">
        <v>1.0566475200000001</v>
      </c>
      <c r="L20" s="11">
        <v>0.70272449940000004</v>
      </c>
      <c r="M20" s="11">
        <v>0.64281632799999999</v>
      </c>
      <c r="N20" s="11">
        <v>0.58656876589999996</v>
      </c>
      <c r="O20" s="11">
        <v>1.2410459519999999</v>
      </c>
      <c r="P20" s="11">
        <v>1.1507487750000001</v>
      </c>
      <c r="Q20" s="11">
        <v>1.1271651330000001</v>
      </c>
      <c r="R20" s="11">
        <v>0.85104631230000005</v>
      </c>
      <c r="S20" s="11">
        <v>1.116324882</v>
      </c>
      <c r="T20" s="11">
        <v>0.55354073699999995</v>
      </c>
      <c r="U20" s="11">
        <v>1.146130444</v>
      </c>
      <c r="V20" s="11">
        <v>0.93471306350000005</v>
      </c>
      <c r="W20" s="11">
        <v>1.0924919</v>
      </c>
      <c r="X20" s="11">
        <v>0.91062875499999996</v>
      </c>
      <c r="Y20" s="11">
        <v>0.91942666449999999</v>
      </c>
      <c r="Z20" s="11">
        <v>0.73358529880000001</v>
      </c>
      <c r="AA20" s="11">
        <v>0.62986588769999996</v>
      </c>
      <c r="AB20" s="11">
        <v>1.175342949</v>
      </c>
      <c r="AC20" s="11">
        <v>0.78402619259999995</v>
      </c>
      <c r="AD20" s="11">
        <v>0.74440385360000005</v>
      </c>
      <c r="AE20" s="11">
        <v>1.119476213</v>
      </c>
      <c r="AF20" s="11">
        <v>1.0179254390000001</v>
      </c>
      <c r="AG20" s="12">
        <f t="shared" si="0"/>
        <v>0.98484835537666671</v>
      </c>
      <c r="AH20" s="12">
        <f t="shared" si="1"/>
        <v>-1.5151644623333294E-2</v>
      </c>
      <c r="AI20" s="8">
        <v>-38</v>
      </c>
    </row>
    <row r="21" spans="1:35" ht="15.75" customHeight="1" x14ac:dyDescent="0.2">
      <c r="A21" s="7">
        <v>44091</v>
      </c>
      <c r="B21" s="8">
        <v>-37</v>
      </c>
      <c r="C21" s="9">
        <v>1.0520689999999999</v>
      </c>
      <c r="D21" s="10">
        <v>0.79786100000000004</v>
      </c>
      <c r="E21" s="10">
        <v>1.008264</v>
      </c>
      <c r="F21" s="10">
        <v>1.261954</v>
      </c>
      <c r="G21" s="11">
        <v>1.4463018700000001</v>
      </c>
      <c r="H21" s="11">
        <v>0.98216410480000005</v>
      </c>
      <c r="I21" s="11">
        <v>1.05254713</v>
      </c>
      <c r="J21" s="11">
        <v>1.2373318120000001</v>
      </c>
      <c r="K21" s="11">
        <v>0.89175596499999998</v>
      </c>
      <c r="L21" s="11">
        <v>0.71343263229999998</v>
      </c>
      <c r="M21" s="11">
        <v>0.53795001659999997</v>
      </c>
      <c r="N21" s="11">
        <v>0.74094908940000004</v>
      </c>
      <c r="O21" s="11">
        <v>1.177067624</v>
      </c>
      <c r="P21" s="11">
        <v>1.1217903760000001</v>
      </c>
      <c r="Q21" s="11">
        <v>0.87850858350000005</v>
      </c>
      <c r="R21" s="11">
        <v>1.0975524240000001</v>
      </c>
      <c r="S21" s="11">
        <v>1.1717317089999999</v>
      </c>
      <c r="T21" s="11">
        <v>0.53691306800000005</v>
      </c>
      <c r="U21" s="11">
        <v>1.0325754869999999</v>
      </c>
      <c r="V21" s="11">
        <v>0.808851981</v>
      </c>
      <c r="W21" s="11">
        <v>1.307480357</v>
      </c>
      <c r="X21" s="11">
        <v>0.85320737170000005</v>
      </c>
      <c r="Y21" s="11">
        <v>0.70646610769999996</v>
      </c>
      <c r="Z21" s="11">
        <v>0.83713974160000004</v>
      </c>
      <c r="AA21" s="11">
        <v>0.64107836890000003</v>
      </c>
      <c r="AB21" s="11">
        <v>0.81844833029999997</v>
      </c>
      <c r="AC21" s="11">
        <v>0.92571544189999999</v>
      </c>
      <c r="AD21" s="11">
        <v>0.90690896190000003</v>
      </c>
      <c r="AE21" s="11">
        <v>0.98703330590000005</v>
      </c>
      <c r="AF21" s="11">
        <v>1.359953966</v>
      </c>
      <c r="AG21" s="12">
        <f t="shared" si="0"/>
        <v>0.96303346084999997</v>
      </c>
      <c r="AH21" s="12">
        <f t="shared" si="1"/>
        <v>-3.6966539150000033E-2</v>
      </c>
      <c r="AI21" s="8">
        <v>-37</v>
      </c>
    </row>
    <row r="22" spans="1:35" ht="15.75" customHeight="1" x14ac:dyDescent="0.2">
      <c r="A22" s="7">
        <v>44092</v>
      </c>
      <c r="B22" s="8">
        <v>-36</v>
      </c>
      <c r="C22" s="9">
        <v>1.5592490000000001</v>
      </c>
      <c r="D22" s="10">
        <v>1.6450990000000001</v>
      </c>
      <c r="E22" s="10">
        <v>2.1749839999999998</v>
      </c>
      <c r="F22" s="10">
        <v>2.0353409999999998</v>
      </c>
      <c r="G22" s="11">
        <v>1.6482512419999999</v>
      </c>
      <c r="H22" s="11">
        <v>1.356031948</v>
      </c>
      <c r="I22" s="11">
        <v>2.105043115</v>
      </c>
      <c r="J22" s="11">
        <v>1.4770365759999999</v>
      </c>
      <c r="K22" s="11">
        <v>1.6445413820000001</v>
      </c>
      <c r="L22" s="11">
        <v>1.3264033159999999</v>
      </c>
      <c r="M22" s="11">
        <v>0.91458705429999998</v>
      </c>
      <c r="N22" s="11">
        <v>1.651649894</v>
      </c>
      <c r="O22" s="11">
        <v>1.294933345</v>
      </c>
      <c r="P22" s="11">
        <v>1.2828229870000001</v>
      </c>
      <c r="Q22" s="11">
        <v>1.3365130629999999</v>
      </c>
      <c r="R22" s="11">
        <v>1.782136116</v>
      </c>
      <c r="S22" s="11">
        <v>2.0454294549999998</v>
      </c>
      <c r="T22" s="11">
        <v>0.67074891150000004</v>
      </c>
      <c r="U22" s="11">
        <v>1.155078496</v>
      </c>
      <c r="V22" s="11">
        <v>1.4498307450000001</v>
      </c>
      <c r="W22" s="11">
        <v>2.7731216669999998</v>
      </c>
      <c r="X22" s="11">
        <v>1.6361280709999999</v>
      </c>
      <c r="Y22" s="11">
        <v>1.5490010590000001</v>
      </c>
      <c r="Z22" s="11">
        <v>1.604921458</v>
      </c>
      <c r="AA22" s="11">
        <v>0.94549902159999999</v>
      </c>
      <c r="AB22" s="11">
        <v>1.2975793980000001</v>
      </c>
      <c r="AC22" s="11">
        <v>1.394146162</v>
      </c>
      <c r="AD22" s="11">
        <v>1.1021472379999999</v>
      </c>
      <c r="AE22" s="11">
        <v>1.7455862499999999</v>
      </c>
      <c r="AF22" s="11">
        <v>1.997626788</v>
      </c>
      <c r="AG22" s="12">
        <f t="shared" si="0"/>
        <v>1.5533822586133332</v>
      </c>
      <c r="AH22" s="12">
        <f t="shared" si="1"/>
        <v>0.55338225861333323</v>
      </c>
      <c r="AI22" s="8">
        <v>-36</v>
      </c>
    </row>
    <row r="23" spans="1:35" ht="15.75" customHeight="1" x14ac:dyDescent="0.2">
      <c r="A23" s="7">
        <v>44095</v>
      </c>
      <c r="B23" s="8">
        <v>-35</v>
      </c>
      <c r="C23" s="9">
        <v>1.493193</v>
      </c>
      <c r="D23" s="10">
        <v>2.0693709999999998</v>
      </c>
      <c r="E23" s="10">
        <v>0.98825200000000002</v>
      </c>
      <c r="F23" s="10">
        <v>1.3874519999999999</v>
      </c>
      <c r="G23" s="11">
        <v>1.378983801</v>
      </c>
      <c r="H23" s="11">
        <v>1.5130772530000001</v>
      </c>
      <c r="I23" s="11">
        <v>1.3494289049999999</v>
      </c>
      <c r="J23" s="11">
        <v>1.523500941</v>
      </c>
      <c r="K23" s="11">
        <v>1.49420939</v>
      </c>
      <c r="L23" s="11">
        <v>0.72447260759999998</v>
      </c>
      <c r="M23" s="11">
        <v>0.90099454859999994</v>
      </c>
      <c r="N23" s="11">
        <v>1.0276312359999999</v>
      </c>
      <c r="O23" s="11">
        <v>1.826328527</v>
      </c>
      <c r="P23" s="11">
        <v>0.94067042000000001</v>
      </c>
      <c r="Q23" s="11">
        <v>1.134226041</v>
      </c>
      <c r="R23" s="11">
        <v>1.285636445</v>
      </c>
      <c r="S23" s="11">
        <v>1.348050376</v>
      </c>
      <c r="T23" s="11">
        <v>0.56559854789999997</v>
      </c>
      <c r="U23" s="11">
        <v>1.2110186169999999</v>
      </c>
      <c r="V23" s="11">
        <v>1.066208109</v>
      </c>
      <c r="W23" s="11">
        <v>1.489933908</v>
      </c>
      <c r="X23" s="11">
        <v>0.95587185330000002</v>
      </c>
      <c r="Y23" s="11">
        <v>1.0778815100000001</v>
      </c>
      <c r="Z23" s="11">
        <v>1.31774513</v>
      </c>
      <c r="AA23" s="11">
        <v>0.98711120490000004</v>
      </c>
      <c r="AB23" s="11">
        <v>1.4100243649999999</v>
      </c>
      <c r="AC23" s="11">
        <v>0.97974230029999998</v>
      </c>
      <c r="AD23" s="11">
        <v>1.171533876</v>
      </c>
      <c r="AE23" s="11">
        <v>1.0188006890000001</v>
      </c>
      <c r="AF23" s="11">
        <v>1.7262007880000001</v>
      </c>
      <c r="AG23" s="12">
        <f t="shared" si="0"/>
        <v>1.2454383129866669</v>
      </c>
      <c r="AH23" s="12">
        <f t="shared" si="1"/>
        <v>0.24543831298666685</v>
      </c>
      <c r="AI23" s="8">
        <v>-35</v>
      </c>
    </row>
    <row r="24" spans="1:35" ht="15.75" customHeight="1" x14ac:dyDescent="0.2">
      <c r="A24" s="7">
        <v>44096</v>
      </c>
      <c r="B24" s="8">
        <v>-34</v>
      </c>
      <c r="C24" s="9">
        <v>0.80305899999999997</v>
      </c>
      <c r="D24" s="10">
        <v>1.211929</v>
      </c>
      <c r="E24" s="10">
        <v>0.78202300000000002</v>
      </c>
      <c r="F24" s="10">
        <v>1.297715</v>
      </c>
      <c r="G24" s="11">
        <v>0.83145622109999995</v>
      </c>
      <c r="H24" s="11">
        <v>0.85511819499999997</v>
      </c>
      <c r="I24" s="11">
        <v>0.83616944609999999</v>
      </c>
      <c r="J24" s="11">
        <v>0.98489225920000001</v>
      </c>
      <c r="K24" s="11">
        <v>0.83803059540000002</v>
      </c>
      <c r="L24" s="11">
        <v>0.58987641759999998</v>
      </c>
      <c r="M24" s="11">
        <v>0.50174138899999998</v>
      </c>
      <c r="N24" s="11">
        <v>0.71849614009999996</v>
      </c>
      <c r="O24" s="11">
        <v>1.239292909</v>
      </c>
      <c r="P24" s="11">
        <v>0.82248760139999999</v>
      </c>
      <c r="Q24" s="11">
        <v>0.88423373620000001</v>
      </c>
      <c r="R24" s="11">
        <v>1.081604781</v>
      </c>
      <c r="S24" s="11">
        <v>2.06618148</v>
      </c>
      <c r="T24" s="11">
        <v>0.36618855639999998</v>
      </c>
      <c r="U24" s="11">
        <v>0.93051574260000003</v>
      </c>
      <c r="V24" s="11">
        <v>0.79347987659999997</v>
      </c>
      <c r="W24" s="11">
        <v>1.026394096</v>
      </c>
      <c r="X24" s="11">
        <v>0.8007027793</v>
      </c>
      <c r="Y24" s="11">
        <v>0.71775872569999999</v>
      </c>
      <c r="Z24" s="11">
        <v>0.96873366599999999</v>
      </c>
      <c r="AA24" s="13">
        <v>0.66541458760000005</v>
      </c>
      <c r="AB24" s="11">
        <v>1.0814639559999999</v>
      </c>
      <c r="AC24" s="11">
        <v>0.75304197049999999</v>
      </c>
      <c r="AD24" s="11">
        <v>0.91518258139999997</v>
      </c>
      <c r="AE24" s="11">
        <v>0.59879002309999996</v>
      </c>
      <c r="AF24" s="11">
        <v>1.208676842</v>
      </c>
      <c r="AG24" s="12">
        <f t="shared" si="0"/>
        <v>0.90568835247666668</v>
      </c>
      <c r="AH24" s="12">
        <f t="shared" si="1"/>
        <v>-9.431164752333332E-2</v>
      </c>
      <c r="AI24" s="8">
        <v>-34</v>
      </c>
    </row>
    <row r="25" spans="1:35" ht="15.75" customHeight="1" x14ac:dyDescent="0.2">
      <c r="A25" s="7">
        <v>44097</v>
      </c>
      <c r="B25" s="8">
        <v>-33</v>
      </c>
      <c r="C25" s="9">
        <v>0.85819699999999999</v>
      </c>
      <c r="D25" s="10">
        <v>2.339089</v>
      </c>
      <c r="E25" s="10">
        <v>0.75750700000000004</v>
      </c>
      <c r="F25" s="10">
        <v>1.068473</v>
      </c>
      <c r="G25" s="11">
        <v>0.78008287220000005</v>
      </c>
      <c r="H25" s="11">
        <v>1.5551150380000001</v>
      </c>
      <c r="I25" s="11">
        <v>1.1764948749999999</v>
      </c>
      <c r="J25" s="11">
        <v>0.94629222469999996</v>
      </c>
      <c r="K25" s="11">
        <v>0.84033009089999999</v>
      </c>
      <c r="L25" s="11">
        <v>0.7959663642</v>
      </c>
      <c r="M25" s="11">
        <v>0.66825106830000003</v>
      </c>
      <c r="N25" s="11">
        <v>1.1917829069999999</v>
      </c>
      <c r="O25" s="11">
        <v>1.2840630660000001</v>
      </c>
      <c r="P25" s="11">
        <v>0.92272069769999998</v>
      </c>
      <c r="Q25" s="11">
        <v>0.7694573401</v>
      </c>
      <c r="R25" s="11">
        <v>0.99404618960000002</v>
      </c>
      <c r="S25" s="11">
        <v>6.0080877409999998</v>
      </c>
      <c r="T25" s="11">
        <v>0.76353332220000003</v>
      </c>
      <c r="U25" s="11">
        <v>0.95557782989999995</v>
      </c>
      <c r="V25" s="11">
        <v>1.0422502229999999</v>
      </c>
      <c r="W25" s="11">
        <v>0.95310216619999999</v>
      </c>
      <c r="X25" s="11">
        <v>1.203633666</v>
      </c>
      <c r="Y25" s="11">
        <v>0.96866188919999996</v>
      </c>
      <c r="Z25" s="11">
        <v>2.0167598249999998</v>
      </c>
      <c r="AA25" s="11">
        <v>0.79363790830000003</v>
      </c>
      <c r="AB25" s="11">
        <v>1.2682887039999999</v>
      </c>
      <c r="AC25" s="11">
        <v>0.95164519800000003</v>
      </c>
      <c r="AD25" s="11">
        <v>0.76563805760000003</v>
      </c>
      <c r="AE25" s="11">
        <v>1.154179514</v>
      </c>
      <c r="AF25" s="11">
        <v>0.84468196259999995</v>
      </c>
      <c r="AG25" s="12">
        <f t="shared" si="0"/>
        <v>1.2212515580233334</v>
      </c>
      <c r="AH25" s="12">
        <f t="shared" si="1"/>
        <v>0.22125155802333341</v>
      </c>
      <c r="AI25" s="8">
        <v>-33</v>
      </c>
    </row>
    <row r="26" spans="1:35" ht="15.75" customHeight="1" x14ac:dyDescent="0.2">
      <c r="A26" s="7">
        <v>44098</v>
      </c>
      <c r="B26" s="8">
        <v>-32</v>
      </c>
      <c r="C26" s="9">
        <v>0.59919500000000003</v>
      </c>
      <c r="D26" s="10">
        <v>1.0542670000000001</v>
      </c>
      <c r="E26" s="10">
        <v>0.65771599999999997</v>
      </c>
      <c r="F26" s="10">
        <v>1.1891640000000001</v>
      </c>
      <c r="G26" s="11">
        <v>0.68940519339999995</v>
      </c>
      <c r="H26" s="11">
        <v>1.420075915</v>
      </c>
      <c r="I26" s="11">
        <v>1.463813429</v>
      </c>
      <c r="J26" s="11">
        <v>1.094836272</v>
      </c>
      <c r="K26" s="11">
        <v>0.74996189290000004</v>
      </c>
      <c r="L26" s="11">
        <v>0.77650569209999998</v>
      </c>
      <c r="M26" s="11">
        <v>0.60154500980000003</v>
      </c>
      <c r="N26" s="11">
        <v>0.76176491089999998</v>
      </c>
      <c r="O26" s="11">
        <v>1.181985668</v>
      </c>
      <c r="P26" s="11">
        <v>0.57370049720000005</v>
      </c>
      <c r="Q26" s="11">
        <v>0.85176901360000001</v>
      </c>
      <c r="R26" s="11">
        <v>1.006912668</v>
      </c>
      <c r="S26" s="11">
        <v>2.142200227</v>
      </c>
      <c r="T26" s="11">
        <v>0.42374836760000001</v>
      </c>
      <c r="U26" s="11">
        <v>1.419064629</v>
      </c>
      <c r="V26" s="11">
        <v>1.0219722179999999</v>
      </c>
      <c r="W26" s="11">
        <v>1.564339473</v>
      </c>
      <c r="X26" s="11">
        <v>0.83398420070000001</v>
      </c>
      <c r="Y26" s="11">
        <v>0.86747694409999998</v>
      </c>
      <c r="Z26" s="11">
        <v>1.2213561770000001</v>
      </c>
      <c r="AA26" s="11">
        <v>0.80855314469999995</v>
      </c>
      <c r="AB26" s="11">
        <v>0.98079249229999999</v>
      </c>
      <c r="AC26" s="11">
        <v>0.67133283659999998</v>
      </c>
      <c r="AD26" s="11">
        <v>1.1969182970000001</v>
      </c>
      <c r="AE26" s="11">
        <v>0.74845397589999996</v>
      </c>
      <c r="AF26" s="11">
        <v>1.0754393579999999</v>
      </c>
      <c r="AG26" s="12">
        <f t="shared" si="0"/>
        <v>0.98827501676000007</v>
      </c>
      <c r="AH26" s="12">
        <f t="shared" si="1"/>
        <v>-1.1724983239999931E-2</v>
      </c>
      <c r="AI26" s="8">
        <v>-32</v>
      </c>
    </row>
    <row r="27" spans="1:35" ht="15.75" customHeight="1" x14ac:dyDescent="0.2">
      <c r="A27" s="7">
        <v>44099</v>
      </c>
      <c r="B27" s="8">
        <v>-31</v>
      </c>
      <c r="C27" s="9">
        <v>0.744008</v>
      </c>
      <c r="D27" s="10">
        <v>0.68874400000000002</v>
      </c>
      <c r="E27" s="10">
        <v>0.94872599999999996</v>
      </c>
      <c r="F27" s="10">
        <v>1.0632470000000001</v>
      </c>
      <c r="G27" s="11">
        <v>0.59594515820000005</v>
      </c>
      <c r="H27" s="11">
        <v>1.0340402230000001</v>
      </c>
      <c r="I27" s="11">
        <v>1.0876256879999999</v>
      </c>
      <c r="J27" s="11">
        <v>0.96330915549999996</v>
      </c>
      <c r="K27" s="11">
        <v>0.86923980590000005</v>
      </c>
      <c r="L27" s="11">
        <v>0.70479203040000005</v>
      </c>
      <c r="M27" s="11">
        <v>0.50104199299999996</v>
      </c>
      <c r="N27" s="11">
        <v>0.75041816490000002</v>
      </c>
      <c r="O27" s="11">
        <v>0.85548215130000005</v>
      </c>
      <c r="P27" s="11">
        <v>0.72975860839999995</v>
      </c>
      <c r="Q27" s="11">
        <v>0.75276074179999997</v>
      </c>
      <c r="R27" s="11">
        <v>0.94994983860000004</v>
      </c>
      <c r="S27" s="11">
        <v>1.458675476</v>
      </c>
      <c r="T27" s="11">
        <v>0.52046936889999995</v>
      </c>
      <c r="U27" s="11">
        <v>1.5251022169999999</v>
      </c>
      <c r="V27" s="11">
        <v>0.76722822820000003</v>
      </c>
      <c r="W27" s="11">
        <v>0.94999677299999996</v>
      </c>
      <c r="X27" s="11">
        <v>0.6621966426</v>
      </c>
      <c r="Y27" s="11">
        <v>0.75532095050000003</v>
      </c>
      <c r="Z27" s="11">
        <v>1.1988364650000001</v>
      </c>
      <c r="AA27" s="11">
        <v>0.6533079302</v>
      </c>
      <c r="AB27" s="11">
        <v>0.83951080219999996</v>
      </c>
      <c r="AC27" s="11">
        <v>0.65906273159999995</v>
      </c>
      <c r="AD27" s="11">
        <v>0.66681687700000003</v>
      </c>
      <c r="AE27" s="11">
        <v>0.81063042439999999</v>
      </c>
      <c r="AF27" s="11">
        <v>0.8258943782</v>
      </c>
      <c r="AG27" s="12">
        <f t="shared" si="0"/>
        <v>0.85107126079333317</v>
      </c>
      <c r="AH27" s="12">
        <f t="shared" si="1"/>
        <v>-0.14892873920666683</v>
      </c>
      <c r="AI27" s="8">
        <v>-31</v>
      </c>
    </row>
    <row r="28" spans="1:35" ht="15.75" customHeight="1" x14ac:dyDescent="0.2">
      <c r="A28" s="7">
        <v>44102</v>
      </c>
      <c r="B28" s="8">
        <v>-30</v>
      </c>
      <c r="C28" s="9">
        <v>0.80106200000000005</v>
      </c>
      <c r="D28" s="10">
        <v>0.97538199999999997</v>
      </c>
      <c r="E28" s="10">
        <v>0.79704699999999995</v>
      </c>
      <c r="F28" s="10">
        <v>0.97598600000000002</v>
      </c>
      <c r="G28" s="11">
        <v>0.71322219009999999</v>
      </c>
      <c r="H28" s="11">
        <v>1.201545002</v>
      </c>
      <c r="I28" s="11">
        <v>1.1496180300000001</v>
      </c>
      <c r="J28" s="11">
        <v>0.94044249280000003</v>
      </c>
      <c r="K28" s="11">
        <v>0.84199599390000002</v>
      </c>
      <c r="L28" s="11">
        <v>0.78467869810000002</v>
      </c>
      <c r="M28" s="11">
        <v>0.59533916379999996</v>
      </c>
      <c r="N28" s="11">
        <v>0.7927444374</v>
      </c>
      <c r="O28" s="11">
        <v>1.3446498609999999</v>
      </c>
      <c r="P28" s="11">
        <v>0.70161440060000002</v>
      </c>
      <c r="Q28" s="11">
        <v>0.66494161019999998</v>
      </c>
      <c r="R28" s="11">
        <v>1.0328079429999999</v>
      </c>
      <c r="S28" s="11">
        <v>1.195334755</v>
      </c>
      <c r="T28" s="11">
        <v>0.41577104860000003</v>
      </c>
      <c r="U28" s="11">
        <v>2.0354323600000002</v>
      </c>
      <c r="V28" s="11">
        <v>0.68275409539999998</v>
      </c>
      <c r="W28" s="11">
        <v>1.003261929</v>
      </c>
      <c r="X28" s="11">
        <v>0.82469510280000002</v>
      </c>
      <c r="Y28" s="11">
        <v>0.88307518799999996</v>
      </c>
      <c r="Z28" s="11">
        <v>1.0881850749999999</v>
      </c>
      <c r="AA28" s="11">
        <v>0.59913790150000001</v>
      </c>
      <c r="AB28" s="11">
        <v>0.88049500719999996</v>
      </c>
      <c r="AC28" s="11">
        <v>0.73523405230000005</v>
      </c>
      <c r="AD28" s="11">
        <v>0.67521606950000002</v>
      </c>
      <c r="AE28" s="11">
        <v>0.8033127457</v>
      </c>
      <c r="AF28" s="11">
        <v>0.77397887710000002</v>
      </c>
      <c r="AG28" s="12">
        <f t="shared" si="0"/>
        <v>0.89696536766666668</v>
      </c>
      <c r="AH28" s="12">
        <f t="shared" si="1"/>
        <v>-0.10303463233333332</v>
      </c>
      <c r="AI28" s="8">
        <v>-30</v>
      </c>
    </row>
    <row r="29" spans="1:35" ht="15.75" customHeight="1" x14ac:dyDescent="0.2">
      <c r="A29" s="7">
        <v>44103</v>
      </c>
      <c r="B29" s="8">
        <v>-29</v>
      </c>
      <c r="C29" s="9">
        <v>0.773397</v>
      </c>
      <c r="D29" s="10">
        <v>0.79415500000000006</v>
      </c>
      <c r="E29" s="10">
        <v>0.72294899999999995</v>
      </c>
      <c r="F29" s="10">
        <v>0.70934799999999998</v>
      </c>
      <c r="G29" s="11">
        <v>0.52351428359999996</v>
      </c>
      <c r="H29" s="11">
        <v>0.98647847470000005</v>
      </c>
      <c r="I29" s="11">
        <v>0.78029180710000001</v>
      </c>
      <c r="J29" s="11">
        <v>0.63986123370000003</v>
      </c>
      <c r="K29" s="11">
        <v>0.73470507669999996</v>
      </c>
      <c r="L29" s="11">
        <v>0.52098315080000002</v>
      </c>
      <c r="M29" s="11">
        <v>0.36141351269999999</v>
      </c>
      <c r="N29" s="11">
        <v>0.91862256539999998</v>
      </c>
      <c r="O29" s="11">
        <v>0.82726807820000003</v>
      </c>
      <c r="P29" s="11">
        <v>0.57543916370000003</v>
      </c>
      <c r="Q29" s="11">
        <v>0.73213938119999999</v>
      </c>
      <c r="R29" s="11">
        <v>0.78947496650000004</v>
      </c>
      <c r="S29" s="11">
        <v>1.2389689690000001</v>
      </c>
      <c r="T29" s="11">
        <v>0.40779820430000002</v>
      </c>
      <c r="U29" s="11">
        <v>1.0432134420000001</v>
      </c>
      <c r="V29" s="11">
        <v>0.75653800469999999</v>
      </c>
      <c r="W29" s="11">
        <v>0.73452903420000004</v>
      </c>
      <c r="X29" s="11">
        <v>0.55209204590000005</v>
      </c>
      <c r="Y29" s="11">
        <v>0.68282680490000003</v>
      </c>
      <c r="Z29" s="11">
        <v>0.91375348109999999</v>
      </c>
      <c r="AA29" s="11">
        <v>0.70868249380000004</v>
      </c>
      <c r="AB29" s="11">
        <v>0.61457608699999999</v>
      </c>
      <c r="AC29" s="11">
        <v>0.61780722720000003</v>
      </c>
      <c r="AD29" s="11">
        <v>0.67455289870000001</v>
      </c>
      <c r="AE29" s="11">
        <v>0.69141827830000002</v>
      </c>
      <c r="AF29" s="11">
        <v>1.0122576809999999</v>
      </c>
      <c r="AG29" s="12">
        <f t="shared" si="0"/>
        <v>0.73463517821333324</v>
      </c>
      <c r="AH29" s="12">
        <f t="shared" si="1"/>
        <v>-0.26536482178666676</v>
      </c>
      <c r="AI29" s="8">
        <v>-29</v>
      </c>
    </row>
    <row r="30" spans="1:35" ht="15.75" customHeight="1" x14ac:dyDescent="0.2">
      <c r="A30" s="7">
        <v>44104</v>
      </c>
      <c r="B30" s="8">
        <v>-28</v>
      </c>
      <c r="C30" s="9">
        <v>1.1669039999999999</v>
      </c>
      <c r="D30" s="10">
        <v>1.255722</v>
      </c>
      <c r="E30" s="10">
        <v>1.269382</v>
      </c>
      <c r="F30" s="10">
        <v>1.011452</v>
      </c>
      <c r="G30" s="11">
        <v>1.174196309</v>
      </c>
      <c r="H30" s="11">
        <v>0.97761715689999995</v>
      </c>
      <c r="I30" s="11">
        <v>1.2839927820000001</v>
      </c>
      <c r="J30" s="11">
        <v>1.098341212</v>
      </c>
      <c r="K30" s="11">
        <v>0.96610576250000002</v>
      </c>
      <c r="L30" s="11">
        <v>0.73331723699999996</v>
      </c>
      <c r="M30" s="11">
        <v>0.55321238750000001</v>
      </c>
      <c r="N30" s="11">
        <v>1.151523565</v>
      </c>
      <c r="O30" s="11">
        <v>1.0554673569999999</v>
      </c>
      <c r="P30" s="11">
        <v>1.0078884509999999</v>
      </c>
      <c r="Q30" s="11">
        <v>1.2589043</v>
      </c>
      <c r="R30" s="11">
        <v>1.09167375</v>
      </c>
      <c r="S30" s="11">
        <v>1.38193476</v>
      </c>
      <c r="T30" s="11">
        <v>0.83274954619999997</v>
      </c>
      <c r="U30" s="11">
        <v>2.0128373100000001</v>
      </c>
      <c r="V30" s="11">
        <v>0.95913725049999998</v>
      </c>
      <c r="W30" s="11">
        <v>0.94077204530000003</v>
      </c>
      <c r="X30" s="11">
        <v>1.2875461800000001</v>
      </c>
      <c r="Y30" s="11">
        <v>1.326392204</v>
      </c>
      <c r="Z30" s="11">
        <v>1.1161329339999999</v>
      </c>
      <c r="AA30" s="11">
        <v>1.3007841689999999</v>
      </c>
      <c r="AB30" s="11">
        <v>1.1955419190000001</v>
      </c>
      <c r="AC30" s="11">
        <v>1.0091875889999999</v>
      </c>
      <c r="AD30" s="11">
        <v>1.1110586710000001</v>
      </c>
      <c r="AE30" s="11">
        <v>0.90916100820000001</v>
      </c>
      <c r="AF30" s="11">
        <v>1.2716409710000001</v>
      </c>
      <c r="AG30" s="12">
        <f t="shared" si="0"/>
        <v>1.1236858942366665</v>
      </c>
      <c r="AH30" s="12">
        <f t="shared" si="1"/>
        <v>0.12368589423666654</v>
      </c>
      <c r="AI30" s="8">
        <v>-28</v>
      </c>
    </row>
    <row r="31" spans="1:35" ht="15.75" customHeight="1" x14ac:dyDescent="0.2">
      <c r="A31" s="7">
        <v>44105</v>
      </c>
      <c r="B31" s="8">
        <v>-27</v>
      </c>
      <c r="C31" s="9">
        <v>0.75937399999999999</v>
      </c>
      <c r="D31" s="10">
        <v>1.0369630000000001</v>
      </c>
      <c r="E31" s="10">
        <v>0.87408699999999995</v>
      </c>
      <c r="F31" s="10">
        <v>0.82320000000000004</v>
      </c>
      <c r="G31" s="11">
        <v>0.69539892810000004</v>
      </c>
      <c r="H31" s="11">
        <v>1.3945978750000001</v>
      </c>
      <c r="I31" s="11">
        <v>0.98329357949999996</v>
      </c>
      <c r="J31" s="11">
        <v>0.802599324</v>
      </c>
      <c r="K31" s="11">
        <v>0.80731324839999996</v>
      </c>
      <c r="L31" s="11">
        <v>0.58555558740000002</v>
      </c>
      <c r="M31" s="11">
        <v>0.5448030116</v>
      </c>
      <c r="N31" s="11">
        <v>0.87612969039999999</v>
      </c>
      <c r="O31" s="11">
        <v>1.015443415</v>
      </c>
      <c r="P31" s="11">
        <v>0.81164834090000004</v>
      </c>
      <c r="Q31" s="11">
        <v>0.9132378766</v>
      </c>
      <c r="R31" s="11">
        <v>0.8764094509</v>
      </c>
      <c r="S31" s="11">
        <v>0.89545925550000005</v>
      </c>
      <c r="T31" s="11">
        <v>0.43912892590000002</v>
      </c>
      <c r="U31" s="11">
        <v>1.606485137</v>
      </c>
      <c r="V31" s="11">
        <v>1.070012175</v>
      </c>
      <c r="W31" s="11">
        <v>0.7000060414</v>
      </c>
      <c r="X31" s="11">
        <v>0.72658666790000004</v>
      </c>
      <c r="Y31" s="11">
        <v>0.86828466689999995</v>
      </c>
      <c r="Z31" s="11">
        <v>0.92573513139999997</v>
      </c>
      <c r="AA31" s="11">
        <v>0.84939262550000005</v>
      </c>
      <c r="AB31" s="11">
        <v>0.93366087860000002</v>
      </c>
      <c r="AC31" s="11">
        <v>0.89799365909999995</v>
      </c>
      <c r="AD31" s="11">
        <v>0.87775225729999995</v>
      </c>
      <c r="AE31" s="11">
        <v>0.65457030859999998</v>
      </c>
      <c r="AF31" s="11">
        <v>1.580711808</v>
      </c>
      <c r="AG31" s="12">
        <f t="shared" si="0"/>
        <v>0.89419446219666654</v>
      </c>
      <c r="AH31" s="12">
        <f t="shared" si="1"/>
        <v>-0.10580553780333346</v>
      </c>
      <c r="AI31" s="8">
        <v>-27</v>
      </c>
    </row>
    <row r="32" spans="1:35" ht="15.75" customHeight="1" x14ac:dyDescent="0.2">
      <c r="A32" s="7">
        <v>44106</v>
      </c>
      <c r="B32" s="8">
        <v>-26</v>
      </c>
      <c r="C32" s="9">
        <v>0.675288</v>
      </c>
      <c r="D32" s="10">
        <v>0.93879199999999996</v>
      </c>
      <c r="E32" s="10">
        <v>0.90507000000000004</v>
      </c>
      <c r="F32" s="10">
        <v>1.0258910000000001</v>
      </c>
      <c r="G32" s="11">
        <v>1.0380706820000001</v>
      </c>
      <c r="H32" s="11">
        <v>0.92048626919999998</v>
      </c>
      <c r="I32" s="11">
        <v>1.159906755</v>
      </c>
      <c r="J32" s="11">
        <v>1.073723964</v>
      </c>
      <c r="K32" s="11">
        <v>0.78407537670000005</v>
      </c>
      <c r="L32" s="11">
        <v>0.68304921480000003</v>
      </c>
      <c r="M32" s="11">
        <v>0.4962145831</v>
      </c>
      <c r="N32" s="11">
        <v>0.74423067119999997</v>
      </c>
      <c r="O32" s="11">
        <v>0.97495740149999999</v>
      </c>
      <c r="P32" s="11">
        <v>1.273309153</v>
      </c>
      <c r="Q32" s="11">
        <v>0.57065775590000001</v>
      </c>
      <c r="R32" s="11">
        <v>1.069913586</v>
      </c>
      <c r="S32" s="11">
        <v>1.189948029</v>
      </c>
      <c r="T32" s="11">
        <v>0.45707367319999997</v>
      </c>
      <c r="U32" s="11">
        <v>1.6639172099999999</v>
      </c>
      <c r="V32" s="11">
        <v>0.82851027990000004</v>
      </c>
      <c r="W32" s="11">
        <v>0.77736926900000003</v>
      </c>
      <c r="X32" s="11">
        <v>0.79303851250000001</v>
      </c>
      <c r="Y32" s="11">
        <v>0.92366208009999995</v>
      </c>
      <c r="Z32" s="11">
        <v>0.85346265060000004</v>
      </c>
      <c r="AA32" s="11">
        <v>0.61883294730000005</v>
      </c>
      <c r="AB32" s="11">
        <v>0.79925130960000002</v>
      </c>
      <c r="AC32" s="11">
        <v>0.66309124220000004</v>
      </c>
      <c r="AD32" s="11">
        <v>0.73035339300000002</v>
      </c>
      <c r="AE32" s="11">
        <v>0.7438777043</v>
      </c>
      <c r="AF32" s="11">
        <v>0.89768509559999998</v>
      </c>
      <c r="AG32" s="12">
        <f t="shared" si="0"/>
        <v>0.87579032695666681</v>
      </c>
      <c r="AH32" s="12">
        <f t="shared" si="1"/>
        <v>-0.12420967304333319</v>
      </c>
      <c r="AI32" s="8">
        <v>-26</v>
      </c>
    </row>
    <row r="33" spans="1:39" ht="15.75" customHeight="1" x14ac:dyDescent="0.2">
      <c r="A33" s="7">
        <v>44109</v>
      </c>
      <c r="B33" s="8">
        <v>-25</v>
      </c>
      <c r="C33" s="9">
        <v>0.556253</v>
      </c>
      <c r="D33" s="10">
        <v>0.71048299999999998</v>
      </c>
      <c r="E33" s="10">
        <v>1.0266919999999999</v>
      </c>
      <c r="F33" s="10">
        <v>0.75318200000000002</v>
      </c>
      <c r="G33" s="11">
        <v>0.83730522939999996</v>
      </c>
      <c r="H33" s="11">
        <v>1.125510655</v>
      </c>
      <c r="I33" s="11">
        <v>1.275272038</v>
      </c>
      <c r="J33" s="11">
        <v>0.92166743939999995</v>
      </c>
      <c r="K33" s="11">
        <v>0.58638744649999996</v>
      </c>
      <c r="L33" s="11">
        <v>0.55262725160000004</v>
      </c>
      <c r="M33" s="11">
        <v>0.51754098690000006</v>
      </c>
      <c r="N33" s="11">
        <v>0.67736661119999997</v>
      </c>
      <c r="O33" s="11">
        <v>0.89273108599999995</v>
      </c>
      <c r="P33" s="11">
        <v>0.96793433250000005</v>
      </c>
      <c r="Q33" s="11">
        <v>0.95633026249999997</v>
      </c>
      <c r="R33" s="11">
        <v>0.68837512590000005</v>
      </c>
      <c r="S33" s="11">
        <v>1.313723438</v>
      </c>
      <c r="T33" s="11">
        <v>0.34612932429999999</v>
      </c>
      <c r="U33" s="11">
        <v>0.99928644950000001</v>
      </c>
      <c r="V33" s="11">
        <v>0.64702241449999998</v>
      </c>
      <c r="W33" s="11">
        <v>0.78044162939999995</v>
      </c>
      <c r="X33" s="11">
        <v>0.62793294070000005</v>
      </c>
      <c r="Y33" s="11">
        <v>0.96256985100000003</v>
      </c>
      <c r="Z33" s="11">
        <v>0.90667611729999997</v>
      </c>
      <c r="AA33" s="11">
        <v>0.56438078300000005</v>
      </c>
      <c r="AB33" s="11">
        <v>0.56015427500000003</v>
      </c>
      <c r="AC33" s="11">
        <v>0.64553950419999995</v>
      </c>
      <c r="AD33" s="11">
        <v>0.73894258280000003</v>
      </c>
      <c r="AE33" s="11">
        <v>0.64994517090000004</v>
      </c>
      <c r="AF33" s="11">
        <v>0.52065232530000005</v>
      </c>
      <c r="AG33" s="12">
        <f t="shared" si="0"/>
        <v>0.77696850902666648</v>
      </c>
      <c r="AH33" s="12">
        <f t="shared" si="1"/>
        <v>-0.22303149097333352</v>
      </c>
      <c r="AI33" s="8">
        <v>-25</v>
      </c>
    </row>
    <row r="34" spans="1:39" ht="15.75" customHeight="1" x14ac:dyDescent="0.2">
      <c r="A34" s="7">
        <v>44110</v>
      </c>
      <c r="B34" s="8">
        <v>-24</v>
      </c>
      <c r="C34" s="9">
        <v>0.77189099999999999</v>
      </c>
      <c r="D34" s="10">
        <v>0.821071</v>
      </c>
      <c r="E34" s="10">
        <v>0.87519400000000003</v>
      </c>
      <c r="F34" s="10">
        <v>1.1448910000000001</v>
      </c>
      <c r="G34" s="11">
        <v>0.82509825299999995</v>
      </c>
      <c r="H34" s="11">
        <v>1.4285785580000001</v>
      </c>
      <c r="I34" s="11">
        <v>1.346390497</v>
      </c>
      <c r="J34" s="11">
        <v>1.053864833</v>
      </c>
      <c r="K34" s="11">
        <v>0.7860036292</v>
      </c>
      <c r="L34" s="11">
        <v>0.67857754709999996</v>
      </c>
      <c r="M34" s="11">
        <v>0.6568631103</v>
      </c>
      <c r="N34" s="11">
        <v>0.69438693360000003</v>
      </c>
      <c r="O34" s="11">
        <v>1.2369400740000001</v>
      </c>
      <c r="P34" s="11">
        <v>0.81506289070000004</v>
      </c>
      <c r="Q34" s="11">
        <v>1.115521599</v>
      </c>
      <c r="R34" s="11">
        <v>0.92145357969999997</v>
      </c>
      <c r="S34" s="11">
        <v>0.94959910319999996</v>
      </c>
      <c r="T34" s="11">
        <v>0.45236082909999997</v>
      </c>
      <c r="U34" s="11">
        <v>2.468218652</v>
      </c>
      <c r="V34" s="11">
        <v>0.61346152890000005</v>
      </c>
      <c r="W34" s="11">
        <v>0.86653684460000002</v>
      </c>
      <c r="X34" s="11">
        <v>0.80622359470000005</v>
      </c>
      <c r="Y34" s="11">
        <v>0.91833870829999997</v>
      </c>
      <c r="Z34" s="11">
        <v>1.043391146</v>
      </c>
      <c r="AA34" s="11">
        <v>0.86309217130000004</v>
      </c>
      <c r="AB34" s="11">
        <v>0.83219154699999998</v>
      </c>
      <c r="AC34" s="11">
        <v>0.77316662179999995</v>
      </c>
      <c r="AD34" s="11">
        <v>0.70868532529999995</v>
      </c>
      <c r="AE34" s="11">
        <v>0.69733571599999999</v>
      </c>
      <c r="AF34" s="11">
        <v>0.7841466856</v>
      </c>
      <c r="AG34" s="12">
        <f t="shared" si="0"/>
        <v>0.93161789928000016</v>
      </c>
      <c r="AH34" s="12">
        <f t="shared" si="1"/>
        <v>-6.8382100719999839E-2</v>
      </c>
      <c r="AI34" s="8">
        <v>-24</v>
      </c>
    </row>
    <row r="35" spans="1:39" ht="15.75" customHeight="1" x14ac:dyDescent="0.2">
      <c r="A35" s="7">
        <v>44111</v>
      </c>
      <c r="B35" s="8">
        <v>-23</v>
      </c>
      <c r="C35" s="9">
        <v>0.82283700000000004</v>
      </c>
      <c r="D35" s="10">
        <v>0.75644900000000004</v>
      </c>
      <c r="E35" s="10">
        <v>0.66332199999999997</v>
      </c>
      <c r="F35" s="10">
        <v>0.686581</v>
      </c>
      <c r="G35" s="11">
        <v>0.75246559960000003</v>
      </c>
      <c r="H35" s="11">
        <v>1.4393976420000001</v>
      </c>
      <c r="I35" s="11">
        <v>0.97525098430000001</v>
      </c>
      <c r="J35" s="11">
        <v>1.0613433889999999</v>
      </c>
      <c r="K35" s="11">
        <v>0.68036722299999997</v>
      </c>
      <c r="L35" s="11">
        <v>0.58161502620000005</v>
      </c>
      <c r="M35" s="11">
        <v>0.47762876659999998</v>
      </c>
      <c r="N35" s="11">
        <v>0.76017472480000003</v>
      </c>
      <c r="O35" s="11">
        <v>1.052760567</v>
      </c>
      <c r="P35" s="11">
        <v>0.65533079159999996</v>
      </c>
      <c r="Q35" s="11">
        <v>1.069093125</v>
      </c>
      <c r="R35" s="11">
        <v>0.82873432729999996</v>
      </c>
      <c r="S35" s="11">
        <v>0.6974235567</v>
      </c>
      <c r="T35" s="11">
        <v>0.50473948140000002</v>
      </c>
      <c r="U35" s="11">
        <v>1.3625563199999999</v>
      </c>
      <c r="V35" s="11">
        <v>0.61700565969999999</v>
      </c>
      <c r="W35" s="11">
        <v>0.7117100676</v>
      </c>
      <c r="X35" s="11">
        <v>0.92237678720000005</v>
      </c>
      <c r="Y35" s="11">
        <v>0.70528544950000005</v>
      </c>
      <c r="Z35" s="11">
        <v>0.97078504539999999</v>
      </c>
      <c r="AA35" s="11">
        <v>0.97139018020000001</v>
      </c>
      <c r="AB35" s="11">
        <v>0.8876197522</v>
      </c>
      <c r="AC35" s="11">
        <v>0.84413902789999995</v>
      </c>
      <c r="AD35" s="11">
        <v>0.81451748040000005</v>
      </c>
      <c r="AE35" s="11">
        <v>0.50187651560000002</v>
      </c>
      <c r="AF35" s="11">
        <v>0.61887691290000002</v>
      </c>
      <c r="AG35" s="12">
        <f t="shared" si="0"/>
        <v>0.81312178010333314</v>
      </c>
      <c r="AH35" s="12">
        <f t="shared" si="1"/>
        <v>-0.18687821989666686</v>
      </c>
      <c r="AI35" s="8">
        <v>-23</v>
      </c>
    </row>
    <row r="36" spans="1:39" ht="15.75" customHeight="1" x14ac:dyDescent="0.2">
      <c r="A36" s="7">
        <v>44112</v>
      </c>
      <c r="B36" s="8">
        <v>-22</v>
      </c>
      <c r="C36" s="9">
        <v>0.72635799999999995</v>
      </c>
      <c r="D36" s="10">
        <v>0.72523300000000002</v>
      </c>
      <c r="E36" s="10">
        <v>2.0129380000000001</v>
      </c>
      <c r="F36" s="10">
        <v>0.59178500000000001</v>
      </c>
      <c r="G36" s="11">
        <v>0.59412914849999998</v>
      </c>
      <c r="H36" s="11">
        <v>1.082643434</v>
      </c>
      <c r="I36" s="11">
        <v>0.90126270689999999</v>
      </c>
      <c r="J36" s="11">
        <v>0.69760702289999998</v>
      </c>
      <c r="K36" s="11">
        <v>0.66272078089999997</v>
      </c>
      <c r="L36" s="11">
        <v>0.59195850309999998</v>
      </c>
      <c r="M36" s="11">
        <v>4.2898317180000003</v>
      </c>
      <c r="N36" s="11">
        <v>0.59878298470000002</v>
      </c>
      <c r="O36" s="11">
        <v>1.007743286</v>
      </c>
      <c r="P36" s="11">
        <v>1.061598099</v>
      </c>
      <c r="Q36" s="11">
        <v>1.000847848</v>
      </c>
      <c r="R36" s="11">
        <v>0.64301216689999996</v>
      </c>
      <c r="S36" s="11">
        <v>0.57115374259999996</v>
      </c>
      <c r="T36" s="11">
        <v>0.42208572280000001</v>
      </c>
      <c r="U36" s="11">
        <v>1.0786993010000001</v>
      </c>
      <c r="V36" s="11">
        <v>0.73925869290000001</v>
      </c>
      <c r="W36" s="11">
        <v>0.71283930149999997</v>
      </c>
      <c r="X36" s="11">
        <v>0.60785411330000005</v>
      </c>
      <c r="Y36" s="11">
        <v>0.69452518389999995</v>
      </c>
      <c r="Z36" s="11">
        <v>0.51362259450000003</v>
      </c>
      <c r="AA36" s="11">
        <v>0.70601302789999998</v>
      </c>
      <c r="AB36" s="11">
        <v>0.70307374720000004</v>
      </c>
      <c r="AC36" s="11">
        <v>0.88067032270000001</v>
      </c>
      <c r="AD36" s="11">
        <v>0.47992331780000003</v>
      </c>
      <c r="AE36" s="11">
        <v>0.49324571099999998</v>
      </c>
      <c r="AF36" s="11">
        <v>0.53590600970000002</v>
      </c>
      <c r="AG36" s="12">
        <f t="shared" si="0"/>
        <v>0.87757741625666674</v>
      </c>
      <c r="AH36" s="12">
        <f t="shared" si="1"/>
        <v>-0.12242258374333326</v>
      </c>
      <c r="AI36" s="8">
        <v>-22</v>
      </c>
    </row>
    <row r="37" spans="1:39" ht="15.75" customHeight="1" x14ac:dyDescent="0.2">
      <c r="A37" s="7">
        <v>44113</v>
      </c>
      <c r="B37" s="8">
        <v>-21</v>
      </c>
      <c r="C37" s="9">
        <v>0.76941300000000001</v>
      </c>
      <c r="D37" s="10">
        <v>0.87109700000000001</v>
      </c>
      <c r="E37" s="10">
        <v>1.505654</v>
      </c>
      <c r="F37" s="10">
        <v>0.71251299999999995</v>
      </c>
      <c r="G37" s="11">
        <v>1.3164655540000001</v>
      </c>
      <c r="H37" s="11">
        <v>1.145224682</v>
      </c>
      <c r="I37" s="11">
        <v>0.76563868440000005</v>
      </c>
      <c r="J37" s="11">
        <v>1.0534887150000001</v>
      </c>
      <c r="K37" s="11">
        <v>0.88355310190000003</v>
      </c>
      <c r="L37" s="11">
        <v>0.64420540630000001</v>
      </c>
      <c r="M37" s="11">
        <v>1.4170621050000001</v>
      </c>
      <c r="N37" s="11">
        <v>0.68569104039999995</v>
      </c>
      <c r="O37" s="11">
        <v>0.88096948389999996</v>
      </c>
      <c r="P37" s="11">
        <v>1.0755247059999999</v>
      </c>
      <c r="Q37" s="11">
        <v>0.64678658310000003</v>
      </c>
      <c r="R37" s="11">
        <v>0.85380832439999998</v>
      </c>
      <c r="S37" s="11">
        <v>0.68199789529999999</v>
      </c>
      <c r="T37" s="11">
        <v>0.42967232179999998</v>
      </c>
      <c r="U37" s="11">
        <v>0.91150892130000005</v>
      </c>
      <c r="V37" s="11">
        <v>0.69444814440000002</v>
      </c>
      <c r="W37" s="11">
        <v>0.93009570770000005</v>
      </c>
      <c r="X37" s="11">
        <v>0.60351144189999995</v>
      </c>
      <c r="Y37" s="11">
        <v>0.99567584720000002</v>
      </c>
      <c r="Z37" s="11">
        <v>0.63214588199999999</v>
      </c>
      <c r="AA37" s="11">
        <v>1.096715962</v>
      </c>
      <c r="AB37" s="11">
        <v>0.69358616569999998</v>
      </c>
      <c r="AC37" s="11">
        <v>0.60780706390000006</v>
      </c>
      <c r="AD37" s="11">
        <v>0.67493313600000004</v>
      </c>
      <c r="AE37" s="11">
        <v>1.0104928909999999</v>
      </c>
      <c r="AF37" s="11">
        <v>0.52925818960000004</v>
      </c>
      <c r="AG37" s="12">
        <f t="shared" si="0"/>
        <v>0.85729816520666668</v>
      </c>
      <c r="AH37" s="12">
        <f t="shared" si="1"/>
        <v>-0.14270183479333332</v>
      </c>
      <c r="AI37" s="8">
        <v>-21</v>
      </c>
    </row>
    <row r="38" spans="1:39" ht="15.75" customHeight="1" x14ac:dyDescent="0.2">
      <c r="A38" s="7">
        <v>44116</v>
      </c>
      <c r="B38" s="8">
        <v>-20</v>
      </c>
      <c r="C38" s="9">
        <v>0.58551399999999998</v>
      </c>
      <c r="D38" s="10">
        <v>0.65175099999999997</v>
      </c>
      <c r="E38" s="10">
        <v>1.037264</v>
      </c>
      <c r="F38" s="10">
        <v>1.7030130000000001</v>
      </c>
      <c r="G38" s="11">
        <v>1.379506621</v>
      </c>
      <c r="H38" s="11">
        <v>0.84595686079999999</v>
      </c>
      <c r="I38" s="11">
        <v>1.077709187</v>
      </c>
      <c r="J38" s="11">
        <v>0.70788891929999997</v>
      </c>
      <c r="K38" s="11">
        <v>1.137947738</v>
      </c>
      <c r="L38" s="11">
        <v>0.72252362950000004</v>
      </c>
      <c r="M38" s="11">
        <v>0.78626748310000005</v>
      </c>
      <c r="N38" s="11">
        <v>0.98674971140000001</v>
      </c>
      <c r="O38" s="11">
        <v>1.0334185360000001</v>
      </c>
      <c r="P38" s="11">
        <v>0.80144322540000001</v>
      </c>
      <c r="Q38" s="11">
        <v>0.89869170990000002</v>
      </c>
      <c r="R38" s="11">
        <v>1.3056991929999999</v>
      </c>
      <c r="S38" s="11">
        <v>0.81592931140000002</v>
      </c>
      <c r="T38" s="11">
        <v>0.43902712710000003</v>
      </c>
      <c r="U38" s="11">
        <v>0.63766144550000003</v>
      </c>
      <c r="V38" s="11">
        <v>0.69315151109999995</v>
      </c>
      <c r="W38" s="11">
        <v>1.062622256</v>
      </c>
      <c r="X38" s="11">
        <v>0.64979743869999995</v>
      </c>
      <c r="Y38" s="11">
        <v>0.88016768999999995</v>
      </c>
      <c r="Z38" s="11">
        <v>0.95877961509999998</v>
      </c>
      <c r="AA38" s="11">
        <v>1.0448484039999999</v>
      </c>
      <c r="AB38" s="11">
        <v>0.8286893394</v>
      </c>
      <c r="AC38" s="11">
        <v>1.247643195</v>
      </c>
      <c r="AD38" s="11">
        <v>0.80351085960000002</v>
      </c>
      <c r="AE38" s="11">
        <v>1.1823995380000001</v>
      </c>
      <c r="AF38" s="11">
        <v>0.67194040290000001</v>
      </c>
      <c r="AG38" s="12">
        <f t="shared" si="0"/>
        <v>0.91925043160666642</v>
      </c>
      <c r="AH38" s="12">
        <f t="shared" si="1"/>
        <v>-8.0749568393333582E-2</v>
      </c>
      <c r="AI38" s="8">
        <v>-20</v>
      </c>
    </row>
    <row r="39" spans="1:39" ht="15.75" customHeight="1" x14ac:dyDescent="0.2">
      <c r="A39" s="7">
        <v>44117</v>
      </c>
      <c r="B39" s="8">
        <v>-19</v>
      </c>
      <c r="C39" s="9">
        <v>0.60139100000000001</v>
      </c>
      <c r="D39" s="10">
        <v>0.64575899999999997</v>
      </c>
      <c r="E39" s="10">
        <v>0.74360400000000004</v>
      </c>
      <c r="F39" s="10">
        <v>1.8597109999999999</v>
      </c>
      <c r="G39" s="11">
        <v>1.0698895319999999</v>
      </c>
      <c r="H39" s="11">
        <v>0.97517088389999995</v>
      </c>
      <c r="I39" s="11">
        <v>1.109960075</v>
      </c>
      <c r="J39" s="11">
        <v>1.6090959570000001</v>
      </c>
      <c r="K39" s="11">
        <v>0.77574820739999995</v>
      </c>
      <c r="L39" s="11">
        <v>0.52940675859999997</v>
      </c>
      <c r="M39" s="11">
        <v>0.91704978309999996</v>
      </c>
      <c r="N39" s="11">
        <v>1.5001786029999999</v>
      </c>
      <c r="O39" s="11">
        <v>1.396340159</v>
      </c>
      <c r="P39" s="11">
        <v>0.69725112489999996</v>
      </c>
      <c r="Q39" s="11">
        <v>0.99092982640000005</v>
      </c>
      <c r="R39" s="11">
        <v>0.93425132200000005</v>
      </c>
      <c r="S39" s="11">
        <v>0.67433438720000005</v>
      </c>
      <c r="T39" s="11">
        <v>0.37762448990000003</v>
      </c>
      <c r="U39" s="11">
        <v>0.79507793550000005</v>
      </c>
      <c r="V39" s="11">
        <v>0.87448414590000001</v>
      </c>
      <c r="W39" s="11">
        <v>1.0146319559999999</v>
      </c>
      <c r="X39" s="11">
        <v>0.72738386160000001</v>
      </c>
      <c r="Y39" s="11">
        <v>0.68530042739999997</v>
      </c>
      <c r="Z39" s="11">
        <v>0.86043370360000004</v>
      </c>
      <c r="AA39" s="11">
        <v>2.134749824</v>
      </c>
      <c r="AB39" s="11">
        <v>0.92760816130000001</v>
      </c>
      <c r="AC39" s="11">
        <v>1.3648268029999999</v>
      </c>
      <c r="AD39" s="11">
        <v>0.68205815739999998</v>
      </c>
      <c r="AE39" s="11">
        <v>1.0918180820000001</v>
      </c>
      <c r="AF39" s="11">
        <v>0.86903740309999999</v>
      </c>
      <c r="AG39" s="12">
        <f t="shared" si="0"/>
        <v>0.98117021900666646</v>
      </c>
      <c r="AH39" s="12">
        <f t="shared" si="1"/>
        <v>-1.8829780993333545E-2</v>
      </c>
      <c r="AI39" s="8">
        <v>-19</v>
      </c>
    </row>
    <row r="40" spans="1:39" ht="15.75" customHeight="1" x14ac:dyDescent="0.2">
      <c r="A40" s="7">
        <v>44118</v>
      </c>
      <c r="B40" s="8">
        <v>-18</v>
      </c>
      <c r="C40" s="9">
        <v>0.54791800000000002</v>
      </c>
      <c r="D40" s="10">
        <v>0.70133500000000004</v>
      </c>
      <c r="E40" s="10">
        <v>0.96974400000000005</v>
      </c>
      <c r="F40" s="10">
        <v>1.0709090000000001</v>
      </c>
      <c r="G40" s="11">
        <v>1.317544072</v>
      </c>
      <c r="H40" s="11">
        <v>0.65925607770000005</v>
      </c>
      <c r="I40" s="11">
        <v>0.77876692000000003</v>
      </c>
      <c r="J40" s="11">
        <v>1.2538574579999999</v>
      </c>
      <c r="K40" s="11">
        <v>0.79956807289999998</v>
      </c>
      <c r="L40" s="11">
        <v>0.57913917569999995</v>
      </c>
      <c r="M40" s="11">
        <v>0.63275388060000004</v>
      </c>
      <c r="N40" s="11">
        <v>1.045613729</v>
      </c>
      <c r="O40" s="11">
        <v>0.97916238659999999</v>
      </c>
      <c r="P40" s="11">
        <v>0.61876032940000003</v>
      </c>
      <c r="Q40" s="11">
        <v>0.99540138570000003</v>
      </c>
      <c r="R40" s="11">
        <v>0.75679293140000004</v>
      </c>
      <c r="S40" s="11">
        <v>0.56983799690000003</v>
      </c>
      <c r="T40" s="11">
        <v>0.52202065549999999</v>
      </c>
      <c r="U40" s="11">
        <v>0.55204827030000003</v>
      </c>
      <c r="V40" s="11">
        <v>0.64423434869999996</v>
      </c>
      <c r="W40" s="11">
        <v>2.3113885669999998</v>
      </c>
      <c r="X40" s="11">
        <v>0.59841629939999996</v>
      </c>
      <c r="Y40" s="11">
        <v>0.58672754989999998</v>
      </c>
      <c r="Z40" s="11">
        <v>0.74845272860000001</v>
      </c>
      <c r="AA40" s="11">
        <v>1.0999930819999999</v>
      </c>
      <c r="AB40" s="11">
        <v>1.523168748</v>
      </c>
      <c r="AC40" s="11">
        <v>1.024517659</v>
      </c>
      <c r="AD40" s="11">
        <v>0.64568944029999997</v>
      </c>
      <c r="AE40" s="11">
        <v>1.1409331</v>
      </c>
      <c r="AF40" s="11">
        <v>0.72013403170000001</v>
      </c>
      <c r="AG40" s="12">
        <f t="shared" si="0"/>
        <v>0.87980282987666669</v>
      </c>
      <c r="AH40" s="12">
        <f t="shared" si="1"/>
        <v>-0.12019717012333331</v>
      </c>
      <c r="AI40" s="8">
        <v>-18</v>
      </c>
    </row>
    <row r="41" spans="1:39" ht="15.75" customHeight="1" x14ac:dyDescent="0.2">
      <c r="A41" s="7">
        <v>44119</v>
      </c>
      <c r="B41" s="8">
        <v>-17</v>
      </c>
      <c r="C41" s="9">
        <v>0.62537200000000004</v>
      </c>
      <c r="D41" s="10">
        <v>0.66976000000000002</v>
      </c>
      <c r="E41" s="16">
        <v>0.911138</v>
      </c>
      <c r="F41" s="10">
        <v>0.79795400000000005</v>
      </c>
      <c r="G41" s="11">
        <v>0.9537545167</v>
      </c>
      <c r="H41" s="11">
        <v>0.93899238470000002</v>
      </c>
      <c r="I41" s="11">
        <v>0.73199172010000002</v>
      </c>
      <c r="J41" s="11">
        <v>0.65798767759999999</v>
      </c>
      <c r="K41" s="11">
        <v>0.81668546009999998</v>
      </c>
      <c r="L41" s="11">
        <v>0.48354953979999998</v>
      </c>
      <c r="M41" s="11">
        <v>0.57493658020000005</v>
      </c>
      <c r="N41" s="11">
        <v>0.81117192719999998</v>
      </c>
      <c r="O41" s="11">
        <v>1.1050603109999999</v>
      </c>
      <c r="P41" s="11">
        <v>0.72358524599999996</v>
      </c>
      <c r="Q41" s="11">
        <v>0.99400258669999997</v>
      </c>
      <c r="R41" s="11">
        <v>0.73360190439999995</v>
      </c>
      <c r="S41" s="11">
        <v>0.67289267429999999</v>
      </c>
      <c r="T41" s="11">
        <v>0.53516835360000004</v>
      </c>
      <c r="U41" s="11">
        <v>0.69265685450000003</v>
      </c>
      <c r="V41" s="11">
        <v>0.60650719180000001</v>
      </c>
      <c r="W41" s="11">
        <v>1.325600095</v>
      </c>
      <c r="X41" s="11">
        <v>0.72745256189999996</v>
      </c>
      <c r="Y41" s="11">
        <v>0.75941852889999995</v>
      </c>
      <c r="Z41" s="11">
        <v>0.86647663500000005</v>
      </c>
      <c r="AA41" s="11">
        <v>0.73881731829999997</v>
      </c>
      <c r="AB41" s="11">
        <v>1.0845685979999999</v>
      </c>
      <c r="AC41" s="11">
        <v>0.84235564350000003</v>
      </c>
      <c r="AD41" s="11">
        <v>1.0782733330000001</v>
      </c>
      <c r="AE41" s="11">
        <v>2.2012723689999998</v>
      </c>
      <c r="AF41" s="11">
        <v>0.50043501260000001</v>
      </c>
      <c r="AG41" s="12">
        <f t="shared" si="0"/>
        <v>0.83871463413000003</v>
      </c>
      <c r="AH41" s="12">
        <f t="shared" si="1"/>
        <v>-0.16128536586999997</v>
      </c>
      <c r="AI41" s="8">
        <v>-17</v>
      </c>
    </row>
    <row r="42" spans="1:39" ht="15.75" customHeight="1" x14ac:dyDescent="0.2">
      <c r="A42" s="7">
        <v>44120</v>
      </c>
      <c r="B42" s="8">
        <v>-16</v>
      </c>
      <c r="C42" s="9">
        <v>0.94621999999999995</v>
      </c>
      <c r="D42" s="10">
        <v>0.59408399999999995</v>
      </c>
      <c r="E42" s="10">
        <v>0.74146699999999999</v>
      </c>
      <c r="F42" s="10">
        <v>0.81804900000000003</v>
      </c>
      <c r="G42" s="11">
        <v>1.795708718</v>
      </c>
      <c r="H42" s="11">
        <v>0.86922148619999995</v>
      </c>
      <c r="I42" s="11">
        <v>1.0084674760000001</v>
      </c>
      <c r="J42" s="11">
        <v>0.64876253880000001</v>
      </c>
      <c r="K42" s="11">
        <v>1.215899397</v>
      </c>
      <c r="L42" s="11">
        <v>0.61979329770000002</v>
      </c>
      <c r="M42" s="11">
        <v>0.79970324820000005</v>
      </c>
      <c r="N42" s="11">
        <v>0.82736941210000003</v>
      </c>
      <c r="O42" s="11">
        <v>0.85440870229999999</v>
      </c>
      <c r="P42" s="11">
        <v>0.71850012799999996</v>
      </c>
      <c r="Q42" s="11">
        <v>0.85821530109999999</v>
      </c>
      <c r="R42" s="11">
        <v>0.84089473189999997</v>
      </c>
      <c r="S42" s="11">
        <v>0.95486844019999995</v>
      </c>
      <c r="T42" s="11">
        <v>0.3150617946</v>
      </c>
      <c r="U42" s="11">
        <v>1.6642754049999999</v>
      </c>
      <c r="V42" s="11">
        <v>0.8261252053</v>
      </c>
      <c r="W42" s="11">
        <v>0.99301807669999997</v>
      </c>
      <c r="X42" s="11">
        <v>0.83771368769999999</v>
      </c>
      <c r="Y42" s="11">
        <v>1.034593192</v>
      </c>
      <c r="Z42" s="11">
        <v>1.1478149600000001</v>
      </c>
      <c r="AA42" s="11">
        <v>0.60022811379999996</v>
      </c>
      <c r="AB42" s="11">
        <v>1.1258149980000001</v>
      </c>
      <c r="AC42" s="11">
        <v>0.8251100871</v>
      </c>
      <c r="AD42" s="11">
        <v>0.77503334079999997</v>
      </c>
      <c r="AE42" s="11">
        <v>1.165590111</v>
      </c>
      <c r="AF42" s="11">
        <v>0.61861500049999996</v>
      </c>
      <c r="AG42" s="12">
        <f t="shared" si="0"/>
        <v>0.90135422833333334</v>
      </c>
      <c r="AH42" s="12">
        <f t="shared" si="1"/>
        <v>-9.864577166666666E-2</v>
      </c>
      <c r="AI42" s="8">
        <v>-16</v>
      </c>
    </row>
    <row r="43" spans="1:39" ht="15.75" customHeight="1" x14ac:dyDescent="0.2">
      <c r="A43" s="7">
        <v>44123</v>
      </c>
      <c r="B43" s="8">
        <v>-15</v>
      </c>
      <c r="C43" s="9">
        <v>0.72914599999999996</v>
      </c>
      <c r="D43" s="10">
        <v>0.79318699999999998</v>
      </c>
      <c r="E43" s="10">
        <v>0.98979300000000003</v>
      </c>
      <c r="F43" s="10">
        <v>0.85523499999999997</v>
      </c>
      <c r="G43" s="11">
        <v>0.88903378639999997</v>
      </c>
      <c r="H43" s="11">
        <v>0.78058981409999995</v>
      </c>
      <c r="I43" s="11">
        <v>0.92821437510000004</v>
      </c>
      <c r="J43" s="11">
        <v>0.68380888120000005</v>
      </c>
      <c r="K43" s="11">
        <v>0.70483006270000004</v>
      </c>
      <c r="L43" s="11">
        <v>1.1521125409999999</v>
      </c>
      <c r="M43" s="11">
        <v>1.268638674</v>
      </c>
      <c r="N43" s="11">
        <v>0.98370867230000003</v>
      </c>
      <c r="O43" s="11">
        <v>0.75461077470000004</v>
      </c>
      <c r="P43" s="11">
        <v>0.66757453850000004</v>
      </c>
      <c r="Q43" s="11">
        <v>0.93540346939999997</v>
      </c>
      <c r="R43" s="11">
        <v>0.8914932189</v>
      </c>
      <c r="S43" s="11">
        <v>0.81980331920000005</v>
      </c>
      <c r="T43" s="11">
        <v>0.32972854140000002</v>
      </c>
      <c r="U43" s="11">
        <v>0.86509289659999999</v>
      </c>
      <c r="V43" s="11">
        <v>0.60451372469999998</v>
      </c>
      <c r="W43" s="11">
        <v>0.98954656949999997</v>
      </c>
      <c r="X43" s="11">
        <v>0.65425407189999996</v>
      </c>
      <c r="Y43" s="11">
        <v>0.97679914540000001</v>
      </c>
      <c r="Z43" s="11">
        <v>0.83337549889999996</v>
      </c>
      <c r="AA43" s="11">
        <v>0.62709830850000003</v>
      </c>
      <c r="AB43" s="11">
        <v>0.8485765462</v>
      </c>
      <c r="AC43" s="11">
        <v>0.99231920419999997</v>
      </c>
      <c r="AD43" s="11">
        <v>0.90383479050000004</v>
      </c>
      <c r="AE43" s="11">
        <v>0.66225795480000005</v>
      </c>
      <c r="AF43" s="11">
        <v>0.53467696050000002</v>
      </c>
      <c r="AG43" s="12">
        <f t="shared" si="0"/>
        <v>0.82164191135333342</v>
      </c>
      <c r="AH43" s="12">
        <f t="shared" si="1"/>
        <v>-0.17835808864666658</v>
      </c>
      <c r="AI43" s="8">
        <v>-15</v>
      </c>
    </row>
    <row r="44" spans="1:39" ht="15.75" customHeight="1" x14ac:dyDescent="0.2">
      <c r="A44" s="7">
        <v>44124</v>
      </c>
      <c r="B44" s="8">
        <v>-14</v>
      </c>
      <c r="C44" s="9">
        <v>0.69215199999999999</v>
      </c>
      <c r="D44" s="10">
        <v>0.733213</v>
      </c>
      <c r="E44" s="10">
        <v>0.70218400000000003</v>
      </c>
      <c r="F44" s="10">
        <v>0.88206300000000004</v>
      </c>
      <c r="G44" s="11">
        <v>0.96967828540000001</v>
      </c>
      <c r="H44" s="11">
        <v>0.72419084680000001</v>
      </c>
      <c r="I44" s="11">
        <v>0.78445920020000004</v>
      </c>
      <c r="J44" s="11">
        <v>0.58985636519999995</v>
      </c>
      <c r="K44" s="11">
        <v>0.52948975809999999</v>
      </c>
      <c r="L44" s="11">
        <v>0.72044445489999998</v>
      </c>
      <c r="M44" s="11">
        <v>3.6472864629999999</v>
      </c>
      <c r="N44" s="11">
        <v>0.72265075720000005</v>
      </c>
      <c r="O44" s="11">
        <v>0.72445381060000003</v>
      </c>
      <c r="P44" s="11">
        <v>0.62572031049999999</v>
      </c>
      <c r="Q44" s="11">
        <v>1.2101602739999999</v>
      </c>
      <c r="R44" s="11">
        <v>0.73426183140000001</v>
      </c>
      <c r="S44" s="11">
        <v>0.60363199619999997</v>
      </c>
      <c r="T44" s="11">
        <v>0.30403905609999998</v>
      </c>
      <c r="U44" s="11">
        <v>0.64516467560000001</v>
      </c>
      <c r="V44" s="11">
        <v>0.66796273669999995</v>
      </c>
      <c r="W44" s="11">
        <v>1.02055707</v>
      </c>
      <c r="X44" s="11">
        <v>0.61473896780000004</v>
      </c>
      <c r="Y44" s="11">
        <v>1.1527322609999999</v>
      </c>
      <c r="Z44" s="11">
        <v>1.609229145</v>
      </c>
      <c r="AA44" s="11">
        <v>0.58792418079999997</v>
      </c>
      <c r="AB44" s="11">
        <v>0.67981765240000003</v>
      </c>
      <c r="AC44" s="11">
        <v>1.154118907</v>
      </c>
      <c r="AD44" s="11">
        <v>0.90143446650000003</v>
      </c>
      <c r="AE44" s="11">
        <v>0.82138044290000001</v>
      </c>
      <c r="AF44" s="11">
        <v>0.53052995979999995</v>
      </c>
      <c r="AG44" s="12">
        <f t="shared" si="0"/>
        <v>0.87618419583666685</v>
      </c>
      <c r="AH44" s="12">
        <f t="shared" si="1"/>
        <v>-0.12381580416333315</v>
      </c>
      <c r="AI44" s="8">
        <v>-14</v>
      </c>
    </row>
    <row r="45" spans="1:39" ht="15.75" customHeight="1" x14ac:dyDescent="0.2">
      <c r="A45" s="7">
        <v>44125</v>
      </c>
      <c r="B45" s="8">
        <v>-13</v>
      </c>
      <c r="C45" s="9">
        <v>0.57683200000000001</v>
      </c>
      <c r="D45" s="10">
        <v>0.64223300000000005</v>
      </c>
      <c r="E45" s="10">
        <v>0.712229</v>
      </c>
      <c r="F45" s="10">
        <v>0.63764399999999999</v>
      </c>
      <c r="G45" s="11">
        <v>0.80647303290000005</v>
      </c>
      <c r="H45" s="11">
        <v>0.91542120459999998</v>
      </c>
      <c r="I45" s="11">
        <v>0.80583508589999997</v>
      </c>
      <c r="J45" s="11">
        <v>0.96385508019999999</v>
      </c>
      <c r="K45" s="11">
        <v>0.61214025540000006</v>
      </c>
      <c r="L45" s="11">
        <v>0.5786342673</v>
      </c>
      <c r="M45" s="11">
        <v>1.6548201</v>
      </c>
      <c r="N45" s="11">
        <v>0.70837937679999996</v>
      </c>
      <c r="O45" s="11">
        <v>0.69056744820000004</v>
      </c>
      <c r="P45" s="11">
        <v>0.50432624049999997</v>
      </c>
      <c r="Q45" s="11">
        <v>1.0521712080000001</v>
      </c>
      <c r="R45" s="11">
        <v>0.73333890170000005</v>
      </c>
      <c r="S45" s="11">
        <v>0.78095569980000001</v>
      </c>
      <c r="T45" s="11">
        <v>0.28414386130000002</v>
      </c>
      <c r="U45" s="11">
        <v>0.59964308970000002</v>
      </c>
      <c r="V45" s="11">
        <v>0.76199482169999999</v>
      </c>
      <c r="W45" s="11">
        <v>0.94314673979999997</v>
      </c>
      <c r="X45" s="11">
        <v>0.62085545580000001</v>
      </c>
      <c r="Y45" s="11">
        <v>0.85857998790000001</v>
      </c>
      <c r="Z45" s="11">
        <v>2.0739333700000002</v>
      </c>
      <c r="AA45" s="11">
        <v>0.62849010729999999</v>
      </c>
      <c r="AB45" s="11">
        <v>0.73121925889999995</v>
      </c>
      <c r="AC45" s="11">
        <v>1.327093622</v>
      </c>
      <c r="AD45" s="11">
        <v>0.73611312699999998</v>
      </c>
      <c r="AE45" s="11">
        <v>0.50479814239999998</v>
      </c>
      <c r="AF45" s="11">
        <v>0.47885019089999997</v>
      </c>
      <c r="AG45" s="12">
        <f t="shared" si="0"/>
        <v>0.79749058920000004</v>
      </c>
      <c r="AH45" s="12">
        <f t="shared" si="1"/>
        <v>-0.20250941079999996</v>
      </c>
      <c r="AI45" s="8">
        <v>-13</v>
      </c>
    </row>
    <row r="46" spans="1:39" ht="15.75" customHeight="1" x14ac:dyDescent="0.2">
      <c r="A46" s="7">
        <v>44126</v>
      </c>
      <c r="B46" s="8">
        <v>-12</v>
      </c>
      <c r="C46" s="9">
        <v>0.63491399999999998</v>
      </c>
      <c r="D46" s="10">
        <v>0.93015400000000004</v>
      </c>
      <c r="E46" s="10">
        <v>0.78212700000000002</v>
      </c>
      <c r="F46" s="10">
        <v>0.72301199999999999</v>
      </c>
      <c r="G46" s="11">
        <v>0.75997847760000004</v>
      </c>
      <c r="H46" s="11">
        <v>0.91655700760000003</v>
      </c>
      <c r="I46" s="11">
        <v>0.96603204750000005</v>
      </c>
      <c r="J46" s="11">
        <v>1.235895639</v>
      </c>
      <c r="K46" s="11">
        <v>0.63084413699999997</v>
      </c>
      <c r="L46" s="11">
        <v>1.0988039549999999</v>
      </c>
      <c r="M46" s="11">
        <v>1.3330012550000001</v>
      </c>
      <c r="N46" s="11">
        <v>0.71637100799999998</v>
      </c>
      <c r="O46" s="11">
        <v>0.95485468939999996</v>
      </c>
      <c r="P46" s="11">
        <v>0.65156810990000003</v>
      </c>
      <c r="Q46" s="11">
        <v>0.65977258589999999</v>
      </c>
      <c r="R46" s="11">
        <v>0.72128724799999999</v>
      </c>
      <c r="S46" s="11">
        <v>0.45605275610000001</v>
      </c>
      <c r="T46" s="11">
        <v>0.37510942050000001</v>
      </c>
      <c r="U46" s="11">
        <v>0.74561830579999999</v>
      </c>
      <c r="V46" s="11">
        <v>1.229015325</v>
      </c>
      <c r="W46" s="11">
        <v>0.65387383899999996</v>
      </c>
      <c r="X46" s="11">
        <v>0.7509440463</v>
      </c>
      <c r="Y46" s="11">
        <v>0.68437188819999994</v>
      </c>
      <c r="Z46" s="11">
        <v>1.585560997</v>
      </c>
      <c r="AA46" s="11">
        <v>0.49391087010000001</v>
      </c>
      <c r="AB46" s="11">
        <v>0.71812828350000002</v>
      </c>
      <c r="AC46" s="11">
        <v>1.027101066</v>
      </c>
      <c r="AD46" s="11">
        <v>0.59594847790000005</v>
      </c>
      <c r="AE46" s="11">
        <v>0.55576626470000001</v>
      </c>
      <c r="AF46" s="11">
        <v>0.48762989670000001</v>
      </c>
      <c r="AG46" s="12">
        <f t="shared" si="0"/>
        <v>0.8024734865566665</v>
      </c>
      <c r="AH46" s="12">
        <f t="shared" si="1"/>
        <v>-0.1975265134433335</v>
      </c>
      <c r="AI46" s="8">
        <v>-12</v>
      </c>
      <c r="AL46" s="17" t="s">
        <v>33</v>
      </c>
      <c r="AM46" s="17" t="s">
        <v>37</v>
      </c>
    </row>
    <row r="47" spans="1:39" ht="15.75" customHeight="1" x14ac:dyDescent="0.2">
      <c r="A47" s="18">
        <v>44127</v>
      </c>
      <c r="B47" s="8">
        <v>-11</v>
      </c>
      <c r="C47" s="9">
        <v>0.81593499999999997</v>
      </c>
      <c r="D47" s="10">
        <v>2.2135370000000001</v>
      </c>
      <c r="E47" s="10">
        <v>0.75740700000000005</v>
      </c>
      <c r="F47" s="10">
        <v>0.58537300000000003</v>
      </c>
      <c r="G47" s="11">
        <v>0.92097931219999996</v>
      </c>
      <c r="H47" s="11">
        <v>0.8151591346</v>
      </c>
      <c r="I47" s="11">
        <v>0.73668524670000002</v>
      </c>
      <c r="J47" s="11">
        <v>0.73561567819999996</v>
      </c>
      <c r="K47" s="11">
        <v>0.66614070670000003</v>
      </c>
      <c r="L47" s="11">
        <v>2.575416191</v>
      </c>
      <c r="M47" s="11">
        <v>0.66044185330000005</v>
      </c>
      <c r="N47" s="11">
        <v>0.56362292810000003</v>
      </c>
      <c r="O47" s="11">
        <v>0.97096993779999996</v>
      </c>
      <c r="P47" s="11">
        <v>0.75676308290000005</v>
      </c>
      <c r="Q47" s="11">
        <v>0.79369359240000004</v>
      </c>
      <c r="R47" s="11">
        <v>0.60925004599999999</v>
      </c>
      <c r="S47" s="11">
        <v>0.64279493080000005</v>
      </c>
      <c r="T47" s="11">
        <v>0.32132643379999998</v>
      </c>
      <c r="U47" s="11">
        <v>0.52494227550000006</v>
      </c>
      <c r="V47" s="11">
        <v>0.82127835380000003</v>
      </c>
      <c r="W47" s="11">
        <v>0.64541070190000005</v>
      </c>
      <c r="X47" s="11">
        <v>0.47167435969999999</v>
      </c>
      <c r="Y47" s="11">
        <v>0.65017307270000002</v>
      </c>
      <c r="Z47" s="11">
        <v>0.96231445019999995</v>
      </c>
      <c r="AA47" s="11">
        <v>0.51868569099999995</v>
      </c>
      <c r="AB47" s="11">
        <v>0.80317467099999995</v>
      </c>
      <c r="AC47" s="11">
        <v>0.79505737320000003</v>
      </c>
      <c r="AD47" s="11">
        <v>0.71306484879999998</v>
      </c>
      <c r="AE47" s="11">
        <v>0.52747369040000003</v>
      </c>
      <c r="AF47" s="11">
        <v>0.3848708622</v>
      </c>
      <c r="AG47" s="12">
        <f t="shared" si="0"/>
        <v>0.79864104749666665</v>
      </c>
      <c r="AH47" s="12">
        <f t="shared" si="1"/>
        <v>-0.20135895250333335</v>
      </c>
      <c r="AI47" s="8">
        <v>-11</v>
      </c>
      <c r="AL47" s="19">
        <f t="shared" ref="AL47:AL67" si="2">AI48</f>
        <v>-10</v>
      </c>
      <c r="AM47" s="19">
        <f>AH48</f>
        <v>-1.5554696233334164E-3</v>
      </c>
    </row>
    <row r="48" spans="1:39" ht="15.75" customHeight="1" x14ac:dyDescent="0.2">
      <c r="A48" s="18">
        <v>44130</v>
      </c>
      <c r="B48" s="8">
        <v>-10</v>
      </c>
      <c r="C48" s="9">
        <v>1.2744979999999999</v>
      </c>
      <c r="D48" s="10">
        <v>1.422104</v>
      </c>
      <c r="E48" s="10">
        <v>1.1111979999999999</v>
      </c>
      <c r="F48" s="10">
        <v>0.79293100000000005</v>
      </c>
      <c r="G48" s="11">
        <v>1.452606976</v>
      </c>
      <c r="H48" s="11">
        <v>0.90704138879999996</v>
      </c>
      <c r="I48" s="11">
        <v>1.3802856100000001</v>
      </c>
      <c r="J48" s="11">
        <v>0.94826749249999998</v>
      </c>
      <c r="K48" s="11">
        <v>0.77858312389999995</v>
      </c>
      <c r="L48" s="11">
        <v>1.433254155</v>
      </c>
      <c r="M48" s="11">
        <v>1.221927062</v>
      </c>
      <c r="N48" s="11">
        <v>0.94012026339999999</v>
      </c>
      <c r="O48" s="11">
        <v>0.79869876309999999</v>
      </c>
      <c r="P48" s="11">
        <v>0.84310976780000002</v>
      </c>
      <c r="Q48" s="11">
        <v>0.99060595870000001</v>
      </c>
      <c r="R48" s="11">
        <v>1.1975999310000001</v>
      </c>
      <c r="S48" s="11">
        <v>0.86135121179999996</v>
      </c>
      <c r="T48" s="11">
        <v>0.59636607129999997</v>
      </c>
      <c r="U48" s="11">
        <v>0.84579648240000005</v>
      </c>
      <c r="V48" s="11">
        <v>0.89464040069999995</v>
      </c>
      <c r="W48" s="11">
        <v>0.99395064290000001</v>
      </c>
      <c r="X48" s="11">
        <v>0.78449784450000004</v>
      </c>
      <c r="Y48" s="11">
        <v>0.80780819020000005</v>
      </c>
      <c r="Z48" s="11">
        <v>0.93148081220000001</v>
      </c>
      <c r="AA48" s="11">
        <v>0.81798347120000003</v>
      </c>
      <c r="AB48" s="11">
        <v>0.82332133860000001</v>
      </c>
      <c r="AC48" s="11">
        <v>0.93810159969999996</v>
      </c>
      <c r="AD48" s="11">
        <v>1.529768512</v>
      </c>
      <c r="AE48" s="11">
        <v>1.0471376370000001</v>
      </c>
      <c r="AF48" s="11">
        <v>0.58830020459999999</v>
      </c>
      <c r="AG48" s="12">
        <f t="shared" si="0"/>
        <v>0.99844453037666658</v>
      </c>
      <c r="AH48" s="12">
        <f t="shared" si="1"/>
        <v>-1.5554696233334164E-3</v>
      </c>
      <c r="AI48" s="8">
        <v>-10</v>
      </c>
      <c r="AL48" s="19">
        <f t="shared" si="2"/>
        <v>-9</v>
      </c>
      <c r="AM48" s="19">
        <f t="shared" ref="AM48:AM67" si="3">AM47+AH49</f>
        <v>-7.9548193720000104E-2</v>
      </c>
    </row>
    <row r="49" spans="1:39" ht="15.75" customHeight="1" x14ac:dyDescent="0.2">
      <c r="A49" s="7">
        <v>44131</v>
      </c>
      <c r="B49" s="8">
        <v>-9</v>
      </c>
      <c r="C49" s="9">
        <v>1.486605</v>
      </c>
      <c r="D49" s="10">
        <v>0.937967</v>
      </c>
      <c r="E49" s="10">
        <v>0.69627600000000001</v>
      </c>
      <c r="F49" s="10">
        <v>0.65416799999999997</v>
      </c>
      <c r="G49" s="11">
        <v>1.5658358590000001</v>
      </c>
      <c r="H49" s="11">
        <v>1.331177853</v>
      </c>
      <c r="I49" s="11">
        <v>1.795363654</v>
      </c>
      <c r="J49" s="11">
        <v>0.97530607520000001</v>
      </c>
      <c r="K49" s="11">
        <v>0.67332499690000003</v>
      </c>
      <c r="L49" s="11">
        <v>1.3265890840000001</v>
      </c>
      <c r="M49" s="11">
        <v>1.006958214</v>
      </c>
      <c r="N49" s="11">
        <v>0.66343413409999996</v>
      </c>
      <c r="O49" s="11">
        <v>0.66875996019999995</v>
      </c>
      <c r="P49" s="11">
        <v>0.59857498880000004</v>
      </c>
      <c r="Q49" s="11">
        <v>1.3292368510000001</v>
      </c>
      <c r="R49" s="11">
        <v>1.18432943</v>
      </c>
      <c r="S49" s="11">
        <v>0.47427304679999999</v>
      </c>
      <c r="T49" s="11">
        <v>0.43583211129999999</v>
      </c>
      <c r="U49" s="11">
        <v>0.8112715693</v>
      </c>
      <c r="V49" s="11">
        <v>0.84567940829999999</v>
      </c>
      <c r="W49" s="11">
        <v>1.049227132</v>
      </c>
      <c r="X49" s="13">
        <v>0.81208683429999995</v>
      </c>
      <c r="Y49" s="11">
        <v>1.0344117399999999</v>
      </c>
      <c r="Z49" s="11">
        <v>0.81063057640000002</v>
      </c>
      <c r="AA49" s="11">
        <v>0.64968793739999997</v>
      </c>
      <c r="AB49" s="11">
        <v>0.82989297750000002</v>
      </c>
      <c r="AC49" s="11">
        <v>0.75638157250000004</v>
      </c>
      <c r="AD49" s="11">
        <v>1.0543699449999999</v>
      </c>
      <c r="AE49" s="11">
        <v>0.77057511720000005</v>
      </c>
      <c r="AF49" s="11">
        <v>0.43199120889999998</v>
      </c>
      <c r="AG49" s="12">
        <f t="shared" si="0"/>
        <v>0.92200727590333331</v>
      </c>
      <c r="AH49" s="12">
        <f t="shared" si="1"/>
        <v>-7.7992724096666688E-2</v>
      </c>
      <c r="AI49" s="8">
        <v>-9</v>
      </c>
      <c r="AL49" s="19">
        <f t="shared" si="2"/>
        <v>-8</v>
      </c>
      <c r="AM49" s="19">
        <f t="shared" si="3"/>
        <v>0.18216856783333346</v>
      </c>
    </row>
    <row r="50" spans="1:39" ht="15.75" customHeight="1" x14ac:dyDescent="0.2">
      <c r="A50" s="7">
        <v>44132</v>
      </c>
      <c r="B50" s="8">
        <v>-8</v>
      </c>
      <c r="C50" s="9">
        <v>1.1700600000000001</v>
      </c>
      <c r="D50" s="10">
        <v>1.746211</v>
      </c>
      <c r="E50" s="10">
        <v>1.0344789999999999</v>
      </c>
      <c r="F50" s="10">
        <v>1.020402</v>
      </c>
      <c r="G50" s="11">
        <v>1.8195985610000001</v>
      </c>
      <c r="H50" s="11">
        <v>1.4909141509999999</v>
      </c>
      <c r="I50" s="11">
        <v>1.63671952</v>
      </c>
      <c r="J50" s="11">
        <v>1.450085369</v>
      </c>
      <c r="K50" s="11">
        <v>1.083473181</v>
      </c>
      <c r="L50" s="11">
        <v>1.192568458</v>
      </c>
      <c r="M50" s="11">
        <v>1.5991827510000001</v>
      </c>
      <c r="N50" s="11">
        <v>1.143162776</v>
      </c>
      <c r="O50" s="11">
        <v>1.054751081</v>
      </c>
      <c r="P50" s="11">
        <v>1.0872724970000001</v>
      </c>
      <c r="Q50" s="11">
        <v>0.97617245149999998</v>
      </c>
      <c r="R50" s="11">
        <v>1.6520953330000001</v>
      </c>
      <c r="S50" s="11">
        <v>1.3690096979999999</v>
      </c>
      <c r="T50" s="11">
        <v>0.45005474709999999</v>
      </c>
      <c r="U50" s="11">
        <v>1.062002938</v>
      </c>
      <c r="V50" s="11">
        <v>1.2105659989999999</v>
      </c>
      <c r="W50" s="11">
        <v>1.289071275</v>
      </c>
      <c r="X50" s="11">
        <v>0.87716925150000002</v>
      </c>
      <c r="Y50" s="11">
        <v>1.2449649330000001</v>
      </c>
      <c r="Z50" s="11">
        <v>2.028132286</v>
      </c>
      <c r="AA50" s="11">
        <v>1.1112537140000001</v>
      </c>
      <c r="AB50" s="11">
        <v>1.128656077</v>
      </c>
      <c r="AC50" s="11">
        <v>1.1556016659999999</v>
      </c>
      <c r="AD50" s="11">
        <v>2.1607586369999998</v>
      </c>
      <c r="AE50" s="11">
        <v>0.99188330979999995</v>
      </c>
      <c r="AF50" s="11">
        <v>0.61523018569999999</v>
      </c>
      <c r="AG50" s="12">
        <f t="shared" si="0"/>
        <v>1.2617167615533336</v>
      </c>
      <c r="AH50" s="12">
        <f t="shared" si="1"/>
        <v>0.26171676155333357</v>
      </c>
      <c r="AI50" s="8">
        <v>-8</v>
      </c>
      <c r="AL50" s="19">
        <f t="shared" si="2"/>
        <v>-7</v>
      </c>
      <c r="AM50" s="19">
        <f t="shared" si="3"/>
        <v>0.24876893742000006</v>
      </c>
    </row>
    <row r="51" spans="1:39" ht="15.75" customHeight="1" x14ac:dyDescent="0.2">
      <c r="A51" s="7">
        <v>44133</v>
      </c>
      <c r="B51" s="8">
        <v>-7</v>
      </c>
      <c r="C51" s="9">
        <v>1.023361</v>
      </c>
      <c r="D51" s="10">
        <v>1.3446830000000001</v>
      </c>
      <c r="E51" s="10">
        <v>1.077723</v>
      </c>
      <c r="F51" s="10">
        <v>1.035938</v>
      </c>
      <c r="G51" s="11">
        <v>1.246506632</v>
      </c>
      <c r="H51" s="11">
        <v>1.148147319</v>
      </c>
      <c r="I51" s="11">
        <v>1.6732069409999999</v>
      </c>
      <c r="J51" s="11">
        <v>1.012737011</v>
      </c>
      <c r="K51" s="11">
        <v>1.0432462490000001</v>
      </c>
      <c r="L51" s="11">
        <v>0.97374280589999995</v>
      </c>
      <c r="M51" s="11">
        <v>1.1467585330000001</v>
      </c>
      <c r="N51" s="11">
        <v>0.97755658830000003</v>
      </c>
      <c r="O51" s="11">
        <v>0.91441501150000004</v>
      </c>
      <c r="P51" s="11">
        <v>0.82302042929999997</v>
      </c>
      <c r="Q51" s="11">
        <v>1.011394033</v>
      </c>
      <c r="R51" s="11">
        <v>1.014337088</v>
      </c>
      <c r="S51" s="11">
        <v>0.78583347410000004</v>
      </c>
      <c r="T51" s="11">
        <v>0.4666833313</v>
      </c>
      <c r="U51" s="11">
        <v>0.76217222870000001</v>
      </c>
      <c r="V51" s="11">
        <v>0.93563836050000004</v>
      </c>
      <c r="W51" s="11">
        <v>1.095331195</v>
      </c>
      <c r="X51" s="11">
        <v>0.77388969949999997</v>
      </c>
      <c r="Y51" s="11">
        <v>0.83232345050000001</v>
      </c>
      <c r="Z51" s="11">
        <v>1.815546994</v>
      </c>
      <c r="AA51" s="11">
        <v>0.91379400160000002</v>
      </c>
      <c r="AB51" s="11">
        <v>1.1209761739999999</v>
      </c>
      <c r="AC51" s="11">
        <v>1.181894395</v>
      </c>
      <c r="AD51" s="11">
        <v>2.040817664</v>
      </c>
      <c r="AE51" s="11">
        <v>1.253007107</v>
      </c>
      <c r="AF51" s="11">
        <v>0.55332937140000005</v>
      </c>
      <c r="AG51" s="12">
        <f t="shared" si="0"/>
        <v>1.0666003695866666</v>
      </c>
      <c r="AH51" s="12">
        <f t="shared" si="1"/>
        <v>6.6600369586666597E-2</v>
      </c>
      <c r="AI51" s="8">
        <v>-7</v>
      </c>
      <c r="AJ51" s="12">
        <f>STDEV(AH3:AH47,AH69:AH113)</f>
        <v>0.23789631251907556</v>
      </c>
      <c r="AK51" s="12" t="s">
        <v>38</v>
      </c>
      <c r="AL51" s="19">
        <f t="shared" si="2"/>
        <v>-6</v>
      </c>
      <c r="AM51" s="19">
        <f t="shared" si="3"/>
        <v>0.40693570338666663</v>
      </c>
    </row>
    <row r="52" spans="1:39" ht="15.75" customHeight="1" x14ac:dyDescent="0.2">
      <c r="A52" s="7">
        <v>44134</v>
      </c>
      <c r="B52" s="8">
        <v>-6</v>
      </c>
      <c r="C52" s="9">
        <v>0.85297900000000004</v>
      </c>
      <c r="D52" s="10">
        <v>1.175214</v>
      </c>
      <c r="E52" s="10">
        <v>1.174418</v>
      </c>
      <c r="F52" s="10">
        <v>1.3510120000000001</v>
      </c>
      <c r="G52" s="11">
        <v>1.410300782</v>
      </c>
      <c r="H52" s="11">
        <v>1.606419518</v>
      </c>
      <c r="I52" s="11">
        <v>1.380906457</v>
      </c>
      <c r="J52" s="11">
        <v>1.216695952</v>
      </c>
      <c r="K52" s="11">
        <v>1.470902162</v>
      </c>
      <c r="L52" s="11">
        <v>1.2383002430000001</v>
      </c>
      <c r="M52" s="11">
        <v>1.3441502009999999</v>
      </c>
      <c r="N52" s="11">
        <v>0.99917462550000002</v>
      </c>
      <c r="O52" s="11">
        <v>0.97824725209999996</v>
      </c>
      <c r="P52" s="11">
        <v>1.14651638</v>
      </c>
      <c r="Q52" s="11">
        <v>1.205015489</v>
      </c>
      <c r="R52" s="11">
        <v>1.1933580050000001</v>
      </c>
      <c r="S52" s="11">
        <v>1.2378152499999999</v>
      </c>
      <c r="T52" s="11">
        <v>0.58406459430000002</v>
      </c>
      <c r="U52" s="11">
        <v>0.80608141619999996</v>
      </c>
      <c r="V52" s="11">
        <v>0.96212620319999997</v>
      </c>
      <c r="W52" s="11">
        <v>1.119807615</v>
      </c>
      <c r="X52" s="11">
        <v>1.0438605889999999</v>
      </c>
      <c r="Y52" s="11">
        <v>0.97596969079999996</v>
      </c>
      <c r="Z52" s="11">
        <v>1.839655772</v>
      </c>
      <c r="AA52" s="11">
        <v>0.7722153424</v>
      </c>
      <c r="AB52" s="11">
        <v>1.2160659840000001</v>
      </c>
      <c r="AC52" s="11">
        <v>1.0887293769999999</v>
      </c>
      <c r="AD52" s="11">
        <v>1.2443612129999999</v>
      </c>
      <c r="AE52" s="11">
        <v>1.43118605</v>
      </c>
      <c r="AF52" s="11">
        <v>0.67945381549999995</v>
      </c>
      <c r="AG52" s="12">
        <f t="shared" si="0"/>
        <v>1.1581667659666666</v>
      </c>
      <c r="AH52" s="12">
        <f t="shared" si="1"/>
        <v>0.15816676596666657</v>
      </c>
      <c r="AI52" s="8">
        <v>-6</v>
      </c>
      <c r="AL52" s="19">
        <f t="shared" si="2"/>
        <v>-5</v>
      </c>
      <c r="AM52" s="19">
        <f t="shared" si="3"/>
        <v>0.34938581455666662</v>
      </c>
    </row>
    <row r="53" spans="1:39" ht="15.75" customHeight="1" x14ac:dyDescent="0.2">
      <c r="A53" s="7">
        <v>44137</v>
      </c>
      <c r="B53" s="8">
        <v>-5</v>
      </c>
      <c r="C53" s="9">
        <v>0.80797799999999997</v>
      </c>
      <c r="D53" s="10">
        <v>0.886598</v>
      </c>
      <c r="E53" s="10">
        <v>0.73038000000000003</v>
      </c>
      <c r="F53" s="10">
        <v>0.871027</v>
      </c>
      <c r="G53" s="11">
        <v>1.3126536740000001</v>
      </c>
      <c r="H53" s="11">
        <v>1.0718682509999999</v>
      </c>
      <c r="I53" s="11">
        <v>1.1120830770000001</v>
      </c>
      <c r="J53" s="11">
        <v>0.86570732809999995</v>
      </c>
      <c r="K53" s="11">
        <v>1.4066851549999999</v>
      </c>
      <c r="L53" s="11">
        <v>0.89594087</v>
      </c>
      <c r="M53" s="11">
        <v>0.901004048</v>
      </c>
      <c r="N53" s="11">
        <v>0.96163166410000001</v>
      </c>
      <c r="O53" s="11">
        <v>0.96607827999999996</v>
      </c>
      <c r="P53" s="11">
        <v>0.99103394919999999</v>
      </c>
      <c r="Q53" s="11">
        <v>0.88451515749999998</v>
      </c>
      <c r="R53" s="11">
        <v>0.99528472239999999</v>
      </c>
      <c r="S53" s="11">
        <v>0.75300321120000002</v>
      </c>
      <c r="T53" s="11">
        <v>0.40204845719999999</v>
      </c>
      <c r="U53" s="11">
        <v>0.72553480650000002</v>
      </c>
      <c r="V53" s="11">
        <v>0.92262758960000002</v>
      </c>
      <c r="W53" s="11">
        <v>0.75228082360000004</v>
      </c>
      <c r="X53" s="11">
        <v>0.79660042440000001</v>
      </c>
      <c r="Y53" s="11">
        <v>1.015602361</v>
      </c>
      <c r="Z53" s="11">
        <v>1.2349884419999999</v>
      </c>
      <c r="AA53" s="11">
        <v>0.87586998530000004</v>
      </c>
      <c r="AB53" s="11">
        <v>1.5448714960000001</v>
      </c>
      <c r="AC53" s="11">
        <v>0.99301798969999999</v>
      </c>
      <c r="AD53" s="11">
        <v>0.97753810510000005</v>
      </c>
      <c r="AE53" s="11">
        <v>1.0138129339999999</v>
      </c>
      <c r="AF53" s="11">
        <v>0.60523753319999996</v>
      </c>
      <c r="AG53" s="12">
        <f t="shared" si="0"/>
        <v>0.94245011116999999</v>
      </c>
      <c r="AH53" s="12">
        <f t="shared" si="1"/>
        <v>-5.7549888830000007E-2</v>
      </c>
      <c r="AI53" s="8">
        <v>-5</v>
      </c>
      <c r="AL53" s="19">
        <f t="shared" si="2"/>
        <v>-4</v>
      </c>
      <c r="AM53" s="19">
        <f t="shared" si="3"/>
        <v>0.2587436783799999</v>
      </c>
    </row>
    <row r="54" spans="1:39" ht="15.75" customHeight="1" x14ac:dyDescent="0.2">
      <c r="A54" s="7">
        <v>44138</v>
      </c>
      <c r="B54" s="8">
        <v>-4</v>
      </c>
      <c r="C54" s="9">
        <v>0.72411199999999998</v>
      </c>
      <c r="D54" s="10">
        <v>0.99354799999999999</v>
      </c>
      <c r="E54" s="10">
        <v>0.91195800000000005</v>
      </c>
      <c r="F54" s="10">
        <v>0.76297000000000004</v>
      </c>
      <c r="G54" s="11">
        <v>1.5612275010000001</v>
      </c>
      <c r="H54" s="11">
        <v>0.80402452960000004</v>
      </c>
      <c r="I54" s="11">
        <v>1.294870151</v>
      </c>
      <c r="J54" s="11">
        <v>0.77566012870000001</v>
      </c>
      <c r="K54" s="11">
        <v>1.2463510440000001</v>
      </c>
      <c r="L54" s="11">
        <v>0.88881711029999999</v>
      </c>
      <c r="M54" s="11">
        <v>0.7131849281</v>
      </c>
      <c r="N54" s="11">
        <v>0.86326412080000003</v>
      </c>
      <c r="O54" s="11">
        <v>1.125099954</v>
      </c>
      <c r="P54" s="11">
        <v>0.86867454389999998</v>
      </c>
      <c r="Q54" s="11">
        <v>0.83540470410000001</v>
      </c>
      <c r="R54" s="11">
        <v>0.88782053989999998</v>
      </c>
      <c r="S54" s="11">
        <v>0.55452432389999995</v>
      </c>
      <c r="T54" s="11">
        <v>0.42218274169999997</v>
      </c>
      <c r="U54" s="11">
        <v>0.64149108830000001</v>
      </c>
      <c r="V54" s="11">
        <v>0.93047678629999997</v>
      </c>
      <c r="W54" s="11">
        <v>1.3902759579999999</v>
      </c>
      <c r="X54" s="11">
        <v>0.81833856770000002</v>
      </c>
      <c r="Y54" s="11">
        <v>0.94893491289999998</v>
      </c>
      <c r="Z54" s="11">
        <v>1.081430141</v>
      </c>
      <c r="AA54" s="11">
        <v>0.77660603539999995</v>
      </c>
      <c r="AB54" s="11">
        <v>1.3823810240000001</v>
      </c>
      <c r="AC54" s="11">
        <v>0.66010844059999996</v>
      </c>
      <c r="AD54" s="11">
        <v>0.78472259830000002</v>
      </c>
      <c r="AE54" s="11">
        <v>1.0694831</v>
      </c>
      <c r="AF54" s="11">
        <v>0.56279294120000001</v>
      </c>
      <c r="AG54" s="12">
        <f t="shared" si="0"/>
        <v>0.90935786382333328</v>
      </c>
      <c r="AH54" s="12">
        <f t="shared" si="1"/>
        <v>-9.0642136176666721E-2</v>
      </c>
      <c r="AI54" s="8">
        <v>-4</v>
      </c>
      <c r="AL54" s="19">
        <f t="shared" si="2"/>
        <v>-3</v>
      </c>
      <c r="AM54" s="19">
        <f t="shared" si="3"/>
        <v>0.49401925479999997</v>
      </c>
    </row>
    <row r="55" spans="1:39" ht="15.75" customHeight="1" x14ac:dyDescent="0.2">
      <c r="A55" s="7">
        <v>44139</v>
      </c>
      <c r="B55" s="8">
        <v>-3</v>
      </c>
      <c r="C55" s="9">
        <v>1.1989510000000001</v>
      </c>
      <c r="D55" s="10">
        <v>1.127837</v>
      </c>
      <c r="E55" s="10">
        <v>1.3714090000000001</v>
      </c>
      <c r="F55" s="10">
        <v>0.97997800000000002</v>
      </c>
      <c r="G55" s="11">
        <v>2.927301323</v>
      </c>
      <c r="H55" s="11">
        <v>1.0205095959999999</v>
      </c>
      <c r="I55" s="11">
        <v>1.426475954</v>
      </c>
      <c r="J55" s="11">
        <v>1.069778138</v>
      </c>
      <c r="K55" s="11">
        <v>1.446987475</v>
      </c>
      <c r="L55" s="11">
        <v>0.91952998850000001</v>
      </c>
      <c r="M55" s="11">
        <v>0.98388221809999998</v>
      </c>
      <c r="N55" s="11">
        <v>1.3924499770000001</v>
      </c>
      <c r="O55" s="11">
        <v>1.2154505019999999</v>
      </c>
      <c r="P55" s="11">
        <v>1.1164258890000001</v>
      </c>
      <c r="Q55" s="11">
        <v>1.59961632</v>
      </c>
      <c r="R55" s="11">
        <v>1.3654124160000001</v>
      </c>
      <c r="S55" s="11">
        <v>0.80406123080000003</v>
      </c>
      <c r="T55" s="11">
        <v>0.66158143209999998</v>
      </c>
      <c r="U55" s="11">
        <v>0.59409578949999997</v>
      </c>
      <c r="V55" s="11">
        <v>0.7871610725</v>
      </c>
      <c r="W55" s="11">
        <v>1.1832224179999999</v>
      </c>
      <c r="X55" s="11">
        <v>0.94976721949999998</v>
      </c>
      <c r="Y55" s="11">
        <v>0.88456221859999995</v>
      </c>
      <c r="Z55" s="11">
        <v>1.695417154</v>
      </c>
      <c r="AA55" s="11">
        <v>0.71349529369999998</v>
      </c>
      <c r="AB55" s="11">
        <v>3.5363648900000002</v>
      </c>
      <c r="AC55" s="11">
        <v>1.283102854</v>
      </c>
      <c r="AD55" s="11">
        <v>0.98306707599999998</v>
      </c>
      <c r="AE55" s="11">
        <v>1.165776184</v>
      </c>
      <c r="AF55" s="11">
        <v>0.65459766330000002</v>
      </c>
      <c r="AG55" s="12">
        <f t="shared" si="0"/>
        <v>1.2352755764200001</v>
      </c>
      <c r="AH55" s="12">
        <f t="shared" si="1"/>
        <v>0.23527557642000008</v>
      </c>
      <c r="AI55" s="8">
        <v>-3</v>
      </c>
      <c r="AJ55" s="12"/>
      <c r="AL55" s="19">
        <f t="shared" si="2"/>
        <v>-2</v>
      </c>
      <c r="AM55" s="19">
        <f t="shared" si="3"/>
        <v>0.46416464855666673</v>
      </c>
    </row>
    <row r="56" spans="1:39" ht="15.75" customHeight="1" x14ac:dyDescent="0.2">
      <c r="A56" s="20">
        <v>44140</v>
      </c>
      <c r="B56" s="8">
        <v>-2</v>
      </c>
      <c r="C56" s="9">
        <v>0.83158200000000004</v>
      </c>
      <c r="D56" s="10">
        <v>1.041423</v>
      </c>
      <c r="E56" s="10">
        <v>0.74521700000000002</v>
      </c>
      <c r="F56" s="10">
        <v>0.89598199999999995</v>
      </c>
      <c r="G56" s="11">
        <v>1.554144612</v>
      </c>
      <c r="H56" s="11">
        <v>0.99268149049999999</v>
      </c>
      <c r="I56" s="11">
        <v>1.09629434</v>
      </c>
      <c r="J56" s="11">
        <v>1.0016510649999999</v>
      </c>
      <c r="K56" s="11">
        <v>1.536280476</v>
      </c>
      <c r="L56" s="11">
        <v>0.82307502219999995</v>
      </c>
      <c r="M56" s="11">
        <v>0.83157487429999999</v>
      </c>
      <c r="N56" s="11">
        <v>1.087551036</v>
      </c>
      <c r="O56" s="11">
        <v>1.1479319809999999</v>
      </c>
      <c r="P56" s="11">
        <v>1.2031888040000001</v>
      </c>
      <c r="Q56" s="11">
        <v>1.0073725419999999</v>
      </c>
      <c r="R56" s="11">
        <v>1.164315733</v>
      </c>
      <c r="S56" s="11">
        <v>0.62586528770000005</v>
      </c>
      <c r="T56" s="11">
        <v>0.91138118700000004</v>
      </c>
      <c r="U56" s="11">
        <v>0.64560456349999995</v>
      </c>
      <c r="V56" s="11">
        <v>0.75803917720000003</v>
      </c>
      <c r="W56" s="11">
        <v>0.88479544359999995</v>
      </c>
      <c r="X56" s="11">
        <v>0.67799718819999999</v>
      </c>
      <c r="Y56" s="11">
        <v>0.86214916509999995</v>
      </c>
      <c r="Z56" s="11">
        <v>0.95330320850000005</v>
      </c>
      <c r="AA56" s="11">
        <v>0.72986830999999996</v>
      </c>
      <c r="AB56" s="11">
        <v>1.636234164</v>
      </c>
      <c r="AC56" s="11">
        <v>1.2442597639999999</v>
      </c>
      <c r="AD56" s="11">
        <v>0.86531810860000002</v>
      </c>
      <c r="AE56" s="11">
        <v>0.83068775169999998</v>
      </c>
      <c r="AF56" s="11">
        <v>0.51859251760000002</v>
      </c>
      <c r="AG56" s="12">
        <f t="shared" si="0"/>
        <v>0.97014539375666675</v>
      </c>
      <c r="AH56" s="12">
        <f t="shared" si="1"/>
        <v>-2.9854606243333248E-2</v>
      </c>
      <c r="AI56" s="8">
        <v>-2</v>
      </c>
      <c r="AJ56" s="21"/>
      <c r="AL56" s="19">
        <f t="shared" si="2"/>
        <v>-1</v>
      </c>
      <c r="AM56" s="19">
        <f t="shared" si="3"/>
        <v>0.23550704282000001</v>
      </c>
    </row>
    <row r="57" spans="1:39" ht="15.75" customHeight="1" x14ac:dyDescent="0.2">
      <c r="A57" s="20">
        <v>44141</v>
      </c>
      <c r="B57" s="8">
        <v>-1</v>
      </c>
      <c r="C57" s="9">
        <v>0.64333399999999996</v>
      </c>
      <c r="D57" s="10">
        <v>0.77576199999999995</v>
      </c>
      <c r="E57" s="10">
        <v>0.73019800000000001</v>
      </c>
      <c r="F57" s="10">
        <v>0.81141399999999997</v>
      </c>
      <c r="G57" s="11">
        <v>0.9615094649</v>
      </c>
      <c r="H57" s="11">
        <v>0.78151069240000004</v>
      </c>
      <c r="I57" s="11">
        <v>0.92228625829999999</v>
      </c>
      <c r="J57" s="11">
        <v>0.72104010009999997</v>
      </c>
      <c r="K57" s="11">
        <v>1.032114653</v>
      </c>
      <c r="L57" s="11">
        <v>0.95884112840000002</v>
      </c>
      <c r="M57" s="11">
        <v>0.89043151480000005</v>
      </c>
      <c r="N57" s="11">
        <v>0.806223099</v>
      </c>
      <c r="O57" s="11">
        <v>0.8078404548</v>
      </c>
      <c r="P57" s="11">
        <v>1.3008693760000001</v>
      </c>
      <c r="Q57" s="11">
        <v>0.75418958339999997</v>
      </c>
      <c r="R57" s="11">
        <v>0.81424013709999998</v>
      </c>
      <c r="S57" s="11">
        <v>0.46924754299999999</v>
      </c>
      <c r="T57" s="11">
        <v>0.38631023050000002</v>
      </c>
      <c r="U57" s="11">
        <v>0.47107591199999999</v>
      </c>
      <c r="V57" s="11">
        <v>0.56582535479999996</v>
      </c>
      <c r="W57" s="11">
        <v>0.75703785909999999</v>
      </c>
      <c r="X57" s="11">
        <v>0.76490018910000002</v>
      </c>
      <c r="Y57" s="11">
        <v>0.71464515569999998</v>
      </c>
      <c r="Z57" s="11">
        <v>0.73031763959999996</v>
      </c>
      <c r="AA57" s="11">
        <v>0.59685135440000003</v>
      </c>
      <c r="AB57" s="11">
        <v>1.023804183</v>
      </c>
      <c r="AC57" s="11">
        <v>0.73991134690000004</v>
      </c>
      <c r="AD57" s="11">
        <v>0.74985966459999998</v>
      </c>
      <c r="AE57" s="11">
        <v>0.86721598129999999</v>
      </c>
      <c r="AF57" s="11">
        <v>0.59146495170000002</v>
      </c>
      <c r="AG57" s="12">
        <f t="shared" si="0"/>
        <v>0.77134239426333329</v>
      </c>
      <c r="AH57" s="12">
        <f t="shared" si="1"/>
        <v>-0.22865760573666671</v>
      </c>
      <c r="AI57" s="8">
        <v>-1</v>
      </c>
      <c r="AJ57" s="21"/>
      <c r="AL57" s="19">
        <f t="shared" si="2"/>
        <v>0</v>
      </c>
      <c r="AM57" s="19">
        <f t="shared" si="3"/>
        <v>1.1704674714299999</v>
      </c>
    </row>
    <row r="58" spans="1:39" ht="15.75" customHeight="1" x14ac:dyDescent="0.2">
      <c r="A58" s="22">
        <v>44144</v>
      </c>
      <c r="B58" s="8">
        <v>0</v>
      </c>
      <c r="C58" s="9">
        <v>1.68651</v>
      </c>
      <c r="D58" s="10">
        <v>4.2829740000000003</v>
      </c>
      <c r="E58" s="10">
        <v>1.078497</v>
      </c>
      <c r="F58" s="10">
        <v>1.095388</v>
      </c>
      <c r="G58" s="11">
        <v>1.9241773849999999</v>
      </c>
      <c r="H58" s="11">
        <v>2.243134204</v>
      </c>
      <c r="I58" s="11">
        <v>2.0197432059999998</v>
      </c>
      <c r="J58" s="11">
        <v>2.1686857650000002</v>
      </c>
      <c r="K58" s="11">
        <v>2.5917405539999998</v>
      </c>
      <c r="L58" s="11">
        <v>1.282957643</v>
      </c>
      <c r="M58" s="11">
        <v>1.5253638199999999</v>
      </c>
      <c r="N58" s="11">
        <v>1.675744855</v>
      </c>
      <c r="O58" s="11">
        <v>3.0757020740000001</v>
      </c>
      <c r="P58" s="11">
        <v>2.6512542080000001</v>
      </c>
      <c r="Q58" s="11">
        <v>1.2144265430000001</v>
      </c>
      <c r="R58" s="11">
        <v>1.432636867</v>
      </c>
      <c r="S58" s="11">
        <v>1.1900530279999999</v>
      </c>
      <c r="T58" s="11">
        <v>0.89264269429999998</v>
      </c>
      <c r="U58" s="11">
        <v>2.5667671489999999</v>
      </c>
      <c r="V58" s="11">
        <v>2.0357719950000002</v>
      </c>
      <c r="W58" s="11">
        <v>2.128942662</v>
      </c>
      <c r="X58" s="11">
        <v>2.1166230189999999</v>
      </c>
      <c r="Y58" s="11">
        <v>1.924653701</v>
      </c>
      <c r="Z58" s="11">
        <v>1.912401756</v>
      </c>
      <c r="AA58" s="11">
        <v>3.3977055150000002</v>
      </c>
      <c r="AB58" s="11">
        <v>1.5845717290000001</v>
      </c>
      <c r="AC58" s="11">
        <v>1.497940498</v>
      </c>
      <c r="AD58" s="11">
        <v>2.1737951720000002</v>
      </c>
      <c r="AE58" s="11">
        <v>1.6483751900000001</v>
      </c>
      <c r="AF58" s="11">
        <v>1.0296326259999999</v>
      </c>
      <c r="AG58" s="12">
        <f t="shared" si="0"/>
        <v>1.9349604286099999</v>
      </c>
      <c r="AH58" s="12">
        <f t="shared" si="1"/>
        <v>0.93496042860999995</v>
      </c>
      <c r="AI58" s="8">
        <v>0</v>
      </c>
      <c r="AJ58" s="21"/>
      <c r="AL58" s="19">
        <f t="shared" si="2"/>
        <v>1</v>
      </c>
      <c r="AM58" s="19">
        <f t="shared" si="3"/>
        <v>1.5202417377499999</v>
      </c>
    </row>
    <row r="59" spans="1:39" ht="15.75" customHeight="1" x14ac:dyDescent="0.2">
      <c r="A59" s="20">
        <v>44145</v>
      </c>
      <c r="B59" s="8">
        <v>1</v>
      </c>
      <c r="C59" s="9">
        <v>1.3362160000000001</v>
      </c>
      <c r="D59" s="10">
        <v>1.750934</v>
      </c>
      <c r="E59" s="10">
        <v>1.3472109999999999</v>
      </c>
      <c r="F59" s="10">
        <v>0.97847399999999995</v>
      </c>
      <c r="G59" s="11">
        <v>1.1278606630000001</v>
      </c>
      <c r="H59" s="11">
        <v>1.4047780700000001</v>
      </c>
      <c r="I59" s="11">
        <v>1.492424478</v>
      </c>
      <c r="J59" s="11">
        <v>1.4481131629999999</v>
      </c>
      <c r="K59" s="11">
        <v>1.970866035</v>
      </c>
      <c r="L59" s="11">
        <v>1.037985253</v>
      </c>
      <c r="M59" s="11">
        <v>0.95380378020000001</v>
      </c>
      <c r="N59" s="11">
        <v>1.002120017</v>
      </c>
      <c r="O59" s="11">
        <v>1.321818478</v>
      </c>
      <c r="P59" s="11">
        <v>1.413647181</v>
      </c>
      <c r="Q59" s="11">
        <v>0.93317759010000001</v>
      </c>
      <c r="R59" s="11">
        <v>1.42134776</v>
      </c>
      <c r="S59" s="11">
        <v>1.273133563</v>
      </c>
      <c r="T59" s="11">
        <v>0.69796639469999999</v>
      </c>
      <c r="U59" s="11">
        <v>2.4300808979999999</v>
      </c>
      <c r="V59" s="11">
        <v>1.808387575</v>
      </c>
      <c r="W59" s="11">
        <v>1.2743536129999999</v>
      </c>
      <c r="X59" s="11">
        <v>1.300867585</v>
      </c>
      <c r="Y59" s="11">
        <v>1.193568841</v>
      </c>
      <c r="Z59" s="11">
        <v>1.112828905</v>
      </c>
      <c r="AA59" s="11">
        <v>1.7272732200000001</v>
      </c>
      <c r="AB59" s="11">
        <v>1.276190122</v>
      </c>
      <c r="AC59" s="11">
        <v>1.3612625030000001</v>
      </c>
      <c r="AD59" s="11">
        <v>0.96376414759999995</v>
      </c>
      <c r="AE59" s="11">
        <v>2.4682492200000001</v>
      </c>
      <c r="AF59" s="11">
        <v>0.66452393399999998</v>
      </c>
      <c r="AG59" s="12">
        <f t="shared" si="0"/>
        <v>1.3497742663200001</v>
      </c>
      <c r="AH59" s="12">
        <f t="shared" si="1"/>
        <v>0.34977426632000008</v>
      </c>
      <c r="AI59" s="8">
        <v>1</v>
      </c>
      <c r="AJ59" s="21"/>
      <c r="AL59" s="19">
        <f t="shared" si="2"/>
        <v>2</v>
      </c>
      <c r="AM59" s="19">
        <f t="shared" si="3"/>
        <v>1.4354452932799999</v>
      </c>
    </row>
    <row r="60" spans="1:39" ht="15.75" customHeight="1" x14ac:dyDescent="0.2">
      <c r="A60" s="7">
        <v>44146</v>
      </c>
      <c r="B60" s="8">
        <v>2</v>
      </c>
      <c r="C60" s="9">
        <v>1.101051</v>
      </c>
      <c r="D60" s="10">
        <v>1.4000570000000001</v>
      </c>
      <c r="E60" s="10">
        <v>0.80801299999999998</v>
      </c>
      <c r="F60" s="10">
        <v>0.79608100000000004</v>
      </c>
      <c r="G60" s="11">
        <v>0.75602767339999999</v>
      </c>
      <c r="H60" s="11">
        <v>1.0872865890000001</v>
      </c>
      <c r="I60" s="11">
        <v>1.294392795</v>
      </c>
      <c r="J60" s="11">
        <v>0.96996717629999996</v>
      </c>
      <c r="K60" s="11">
        <v>1.085075088</v>
      </c>
      <c r="L60" s="11">
        <v>0.83349418249999996</v>
      </c>
      <c r="M60" s="11">
        <v>0.72765697979999999</v>
      </c>
      <c r="N60" s="11">
        <v>0.86590004980000002</v>
      </c>
      <c r="O60" s="11">
        <v>0.92951215659999997</v>
      </c>
      <c r="P60" s="11">
        <v>1.3710060019999999</v>
      </c>
      <c r="Q60" s="11">
        <v>0.62346014189999999</v>
      </c>
      <c r="R60" s="11">
        <v>0.95006213910000004</v>
      </c>
      <c r="S60" s="11">
        <v>0.96241297039999996</v>
      </c>
      <c r="T60" s="11">
        <v>0.42340453</v>
      </c>
      <c r="U60" s="11">
        <v>1.5661971690000001</v>
      </c>
      <c r="V60" s="11">
        <v>1.0592166380000001</v>
      </c>
      <c r="W60" s="11">
        <v>0.81992107810000003</v>
      </c>
      <c r="X60" s="11">
        <v>0.80497378679999998</v>
      </c>
      <c r="Y60" s="11">
        <v>0.84409568710000005</v>
      </c>
      <c r="Z60" s="11">
        <v>0.67584662760000003</v>
      </c>
      <c r="AA60" s="11">
        <v>0.91542579209999997</v>
      </c>
      <c r="AB60" s="11">
        <v>0.70026856260000003</v>
      </c>
      <c r="AC60" s="11">
        <v>0.7529185102</v>
      </c>
      <c r="AD60" s="11">
        <v>0.64683815980000003</v>
      </c>
      <c r="AE60" s="11">
        <v>0.99887512320000005</v>
      </c>
      <c r="AF60" s="11">
        <v>0.68666905759999997</v>
      </c>
      <c r="AG60" s="12">
        <f t="shared" si="0"/>
        <v>0.9152035555300001</v>
      </c>
      <c r="AH60" s="12">
        <f t="shared" si="1"/>
        <v>-8.4796444469999899E-2</v>
      </c>
      <c r="AI60" s="8">
        <v>2</v>
      </c>
      <c r="AJ60" s="21"/>
      <c r="AL60" s="19">
        <f t="shared" si="2"/>
        <v>3</v>
      </c>
      <c r="AM60" s="19">
        <f t="shared" si="3"/>
        <v>1.3639067949033334</v>
      </c>
    </row>
    <row r="61" spans="1:39" ht="15.75" customHeight="1" x14ac:dyDescent="0.2">
      <c r="A61" s="7">
        <v>44147</v>
      </c>
      <c r="B61" s="8">
        <v>3</v>
      </c>
      <c r="C61" s="9">
        <v>0.84661299999999995</v>
      </c>
      <c r="D61" s="10">
        <v>1.2264349999999999</v>
      </c>
      <c r="E61" s="10">
        <v>0.87799700000000003</v>
      </c>
      <c r="F61" s="10">
        <v>0.73267300000000002</v>
      </c>
      <c r="G61" s="11">
        <v>0.70480872080000001</v>
      </c>
      <c r="H61" s="11">
        <v>0.83405231970000004</v>
      </c>
      <c r="I61" s="11">
        <v>1.3990895510000001</v>
      </c>
      <c r="J61" s="11">
        <v>0.81691630609999999</v>
      </c>
      <c r="K61" s="11">
        <v>0.89150969820000003</v>
      </c>
      <c r="L61" s="11">
        <v>1.135512488</v>
      </c>
      <c r="M61" s="11">
        <v>1.1027486630000001</v>
      </c>
      <c r="N61" s="11">
        <v>0.63930023570000005</v>
      </c>
      <c r="O61" s="11">
        <v>1.4200969729999999</v>
      </c>
      <c r="P61" s="11">
        <v>1.414284315</v>
      </c>
      <c r="Q61" s="11">
        <v>0.81077220890000001</v>
      </c>
      <c r="R61" s="11">
        <v>0.69755795300000001</v>
      </c>
      <c r="S61" s="11">
        <v>0.76206443109999999</v>
      </c>
      <c r="T61" s="11">
        <v>0.57079282580000001</v>
      </c>
      <c r="U61" s="11">
        <v>1.064958565</v>
      </c>
      <c r="V61" s="11">
        <v>0.91476317429999998</v>
      </c>
      <c r="W61" s="11">
        <v>0.92041341389999998</v>
      </c>
      <c r="X61" s="11">
        <v>1.02924196</v>
      </c>
      <c r="Y61" s="11">
        <v>0.85599877030000004</v>
      </c>
      <c r="Z61" s="11">
        <v>0.90242088649999996</v>
      </c>
      <c r="AA61" s="11">
        <v>1.3247022850000001</v>
      </c>
      <c r="AB61" s="11">
        <v>0.99416480659999995</v>
      </c>
      <c r="AC61" s="11">
        <v>0.82088342260000002</v>
      </c>
      <c r="AD61" s="11">
        <v>0.88614659669999996</v>
      </c>
      <c r="AE61" s="11">
        <v>0.7976946305</v>
      </c>
      <c r="AF61" s="11">
        <v>0.459231848</v>
      </c>
      <c r="AG61" s="12">
        <f t="shared" si="0"/>
        <v>0.92846150162333363</v>
      </c>
      <c r="AH61" s="12">
        <f t="shared" si="1"/>
        <v>-7.1538498376666371E-2</v>
      </c>
      <c r="AI61" s="8">
        <v>3</v>
      </c>
      <c r="AL61" s="19">
        <f t="shared" si="2"/>
        <v>4</v>
      </c>
      <c r="AM61" s="19">
        <f t="shared" si="3"/>
        <v>1.2607965016499998</v>
      </c>
    </row>
    <row r="62" spans="1:39" ht="15.75" customHeight="1" x14ac:dyDescent="0.2">
      <c r="A62" s="7">
        <v>44148</v>
      </c>
      <c r="B62" s="8">
        <v>4</v>
      </c>
      <c r="C62" s="9">
        <v>0.69235899999999995</v>
      </c>
      <c r="D62" s="10">
        <v>1.1941839999999999</v>
      </c>
      <c r="E62" s="10">
        <v>0.63611899999999999</v>
      </c>
      <c r="F62" s="10">
        <v>0.57910600000000001</v>
      </c>
      <c r="G62" s="11">
        <v>0.68372895430000002</v>
      </c>
      <c r="H62" s="11">
        <v>1.0180035439999999</v>
      </c>
      <c r="I62" s="11">
        <v>2.3261678379999999</v>
      </c>
      <c r="J62" s="11">
        <v>0.82034611710000005</v>
      </c>
      <c r="K62" s="11">
        <v>0.78918499450000001</v>
      </c>
      <c r="L62" s="11">
        <v>0.8176475218</v>
      </c>
      <c r="M62" s="11">
        <v>0.79447720119999998</v>
      </c>
      <c r="N62" s="11">
        <v>0.79998215130000006</v>
      </c>
      <c r="O62" s="11">
        <v>0.76305420980000005</v>
      </c>
      <c r="P62" s="11">
        <v>1.02068695</v>
      </c>
      <c r="Q62" s="11">
        <v>0.83563867169999995</v>
      </c>
      <c r="R62" s="11">
        <v>0.6012050686</v>
      </c>
      <c r="S62" s="11">
        <v>0.63328607459999997</v>
      </c>
      <c r="T62" s="11">
        <v>0.52505499</v>
      </c>
      <c r="U62" s="11">
        <v>1.036082546</v>
      </c>
      <c r="V62" s="11">
        <v>0.75785716160000005</v>
      </c>
      <c r="W62" s="11">
        <v>0.86639186720000005</v>
      </c>
      <c r="X62" s="11">
        <v>1.0619425259999999</v>
      </c>
      <c r="Y62" s="11">
        <v>0.98279589820000002</v>
      </c>
      <c r="Z62" s="11">
        <v>0.79385374809999998</v>
      </c>
      <c r="AA62" s="11">
        <v>2.009413554</v>
      </c>
      <c r="AB62" s="11">
        <v>0.83489998929999998</v>
      </c>
      <c r="AC62" s="11">
        <v>0.65777010189999996</v>
      </c>
      <c r="AD62" s="11">
        <v>0.77388328669999995</v>
      </c>
      <c r="AE62" s="11">
        <v>0.87817766249999996</v>
      </c>
      <c r="AF62" s="11">
        <v>0.72339057399999995</v>
      </c>
      <c r="AG62" s="12">
        <f t="shared" si="0"/>
        <v>0.89688970674666635</v>
      </c>
      <c r="AH62" s="12">
        <f t="shared" si="1"/>
        <v>-0.10311029325333365</v>
      </c>
      <c r="AI62" s="8">
        <v>4</v>
      </c>
      <c r="AL62" s="19">
        <f t="shared" si="2"/>
        <v>5</v>
      </c>
      <c r="AM62" s="19">
        <f t="shared" si="3"/>
        <v>1.3996047534666665</v>
      </c>
    </row>
    <row r="63" spans="1:39" ht="15.75" customHeight="1" x14ac:dyDescent="0.2">
      <c r="A63" s="7">
        <v>44151</v>
      </c>
      <c r="B63" s="8">
        <v>5</v>
      </c>
      <c r="C63" s="9">
        <v>0.92922199999999999</v>
      </c>
      <c r="D63" s="10">
        <v>1.3247370000000001</v>
      </c>
      <c r="E63" s="10">
        <v>0.74494199999999999</v>
      </c>
      <c r="F63" s="10">
        <v>0.64641400000000004</v>
      </c>
      <c r="G63" s="11">
        <v>1.257846217</v>
      </c>
      <c r="H63" s="11">
        <v>1.772843604</v>
      </c>
      <c r="I63" s="11">
        <v>1.637248021</v>
      </c>
      <c r="J63" s="11">
        <v>0.95986921729999997</v>
      </c>
      <c r="K63" s="11">
        <v>1.6413794500000001</v>
      </c>
      <c r="L63" s="11">
        <v>0.96076258530000003</v>
      </c>
      <c r="M63" s="11">
        <v>0.89793165890000004</v>
      </c>
      <c r="N63" s="11">
        <v>0.85015922960000001</v>
      </c>
      <c r="O63" s="11">
        <v>1.278006574</v>
      </c>
      <c r="P63" s="11">
        <v>1.2297996369999999</v>
      </c>
      <c r="Q63" s="11">
        <v>1.0319352799999999</v>
      </c>
      <c r="R63" s="11">
        <v>0.80525093169999995</v>
      </c>
      <c r="S63" s="11">
        <v>0.97158919700000002</v>
      </c>
      <c r="T63" s="11">
        <v>0.58095093610000004</v>
      </c>
      <c r="U63" s="11">
        <v>2.1241786889999998</v>
      </c>
      <c r="V63" s="11">
        <v>0.90753246570000001</v>
      </c>
      <c r="W63" s="11">
        <v>0.91909240599999997</v>
      </c>
      <c r="X63" s="11">
        <v>1.444097883</v>
      </c>
      <c r="Y63" s="11">
        <v>1.2122419019999999</v>
      </c>
      <c r="Z63" s="11">
        <v>0.81374086759999997</v>
      </c>
      <c r="AA63" s="11">
        <v>1.562042275</v>
      </c>
      <c r="AB63" s="11">
        <v>0.95387933380000001</v>
      </c>
      <c r="AC63" s="11">
        <v>0.88208394349999997</v>
      </c>
      <c r="AD63" s="13">
        <v>1.466013851</v>
      </c>
      <c r="AE63" s="11">
        <v>1.0965295180000001</v>
      </c>
      <c r="AF63" s="11">
        <v>1.2619268809999999</v>
      </c>
      <c r="AG63" s="12">
        <f t="shared" si="0"/>
        <v>1.1388082518166667</v>
      </c>
      <c r="AH63" s="12">
        <f t="shared" si="1"/>
        <v>0.13880825181666667</v>
      </c>
      <c r="AI63" s="8">
        <v>5</v>
      </c>
      <c r="AL63" s="19">
        <f t="shared" si="2"/>
        <v>6</v>
      </c>
      <c r="AM63" s="19">
        <f t="shared" si="3"/>
        <v>1.48256017041</v>
      </c>
    </row>
    <row r="64" spans="1:39" ht="15.75" customHeight="1" x14ac:dyDescent="0.2">
      <c r="A64" s="7">
        <v>44152</v>
      </c>
      <c r="B64" s="8">
        <v>6</v>
      </c>
      <c r="C64" s="9">
        <v>0.98866600000000004</v>
      </c>
      <c r="D64" s="10">
        <v>0.998247</v>
      </c>
      <c r="E64" s="10">
        <v>0.696658</v>
      </c>
      <c r="F64" s="10">
        <v>0.52652100000000002</v>
      </c>
      <c r="G64" s="11">
        <v>0.68050758379999998</v>
      </c>
      <c r="H64" s="11">
        <v>1.3383989810000001</v>
      </c>
      <c r="I64" s="11">
        <v>1.095878074</v>
      </c>
      <c r="J64" s="11">
        <v>1.129285112</v>
      </c>
      <c r="K64" s="11">
        <v>1.155217911</v>
      </c>
      <c r="L64" s="11">
        <v>0.82225070899999997</v>
      </c>
      <c r="M64" s="11">
        <v>0.70133913120000002</v>
      </c>
      <c r="N64" s="11">
        <v>0.99008257639999997</v>
      </c>
      <c r="O64" s="11">
        <v>0.93658095929999996</v>
      </c>
      <c r="P64" s="11">
        <v>0.81171444609999999</v>
      </c>
      <c r="Q64" s="11">
        <v>1.0325497859999999</v>
      </c>
      <c r="R64" s="11">
        <v>0.77945956660000004</v>
      </c>
      <c r="S64" s="11">
        <v>1.1124103679999999</v>
      </c>
      <c r="T64" s="11">
        <v>0.51770575190000001</v>
      </c>
      <c r="U64" s="11">
        <v>2.0056420020000001</v>
      </c>
      <c r="V64" s="11">
        <v>0.86736605560000002</v>
      </c>
      <c r="W64" s="11">
        <v>0.83283172059999999</v>
      </c>
      <c r="X64" s="11">
        <v>2.2986924630000001</v>
      </c>
      <c r="Y64" s="11">
        <v>0.97212544710000004</v>
      </c>
      <c r="Z64" s="11">
        <v>0.85188337520000001</v>
      </c>
      <c r="AA64" s="11">
        <v>0.89197707520000002</v>
      </c>
      <c r="AB64" s="11">
        <v>0.87431238860000005</v>
      </c>
      <c r="AC64" s="11">
        <v>0.72213120730000002</v>
      </c>
      <c r="AD64" s="11">
        <v>0.88190126040000005</v>
      </c>
      <c r="AE64" s="11">
        <v>3.4167692939999998</v>
      </c>
      <c r="AF64" s="11">
        <v>1.5595572630000001</v>
      </c>
      <c r="AG64" s="12">
        <f t="shared" si="0"/>
        <v>1.0829554169433335</v>
      </c>
      <c r="AH64" s="12">
        <f t="shared" si="1"/>
        <v>8.2955416943333526E-2</v>
      </c>
      <c r="AI64" s="8">
        <v>6</v>
      </c>
      <c r="AL64" s="19">
        <f t="shared" si="2"/>
        <v>7</v>
      </c>
      <c r="AM64" s="19">
        <f t="shared" si="3"/>
        <v>1.5370650530166665</v>
      </c>
    </row>
    <row r="65" spans="1:39" ht="15.75" customHeight="1" x14ac:dyDescent="0.2">
      <c r="A65" s="7">
        <v>44153</v>
      </c>
      <c r="B65" s="8">
        <v>7</v>
      </c>
      <c r="C65" s="9">
        <v>0.99852600000000002</v>
      </c>
      <c r="D65" s="10">
        <v>0.80993000000000004</v>
      </c>
      <c r="E65" s="10">
        <v>0.88779699999999995</v>
      </c>
      <c r="F65" s="10">
        <v>0.54106200000000004</v>
      </c>
      <c r="G65" s="11">
        <v>1.0202051940000001</v>
      </c>
      <c r="H65" s="11">
        <v>0.98856980920000004</v>
      </c>
      <c r="I65" s="11">
        <v>1.0100108320000001</v>
      </c>
      <c r="J65" s="11">
        <v>1.3903544210000001</v>
      </c>
      <c r="K65" s="11">
        <v>1.4817476190000001</v>
      </c>
      <c r="L65" s="11">
        <v>0.86845088449999996</v>
      </c>
      <c r="M65" s="11">
        <v>0.78146908049999997</v>
      </c>
      <c r="N65" s="11">
        <v>0.90369779920000004</v>
      </c>
      <c r="O65" s="11">
        <v>0.80902652580000001</v>
      </c>
      <c r="P65" s="11">
        <v>1.0281697940000001</v>
      </c>
      <c r="Q65" s="11">
        <v>0.94232110619999998</v>
      </c>
      <c r="R65" s="11">
        <v>0.91559749450000005</v>
      </c>
      <c r="S65" s="11">
        <v>0.88526639579999999</v>
      </c>
      <c r="T65" s="11">
        <v>0.59803380100000003</v>
      </c>
      <c r="U65" s="11">
        <v>3.4557742349999998</v>
      </c>
      <c r="V65" s="11">
        <v>0.93005796760000004</v>
      </c>
      <c r="W65" s="11">
        <v>0.87360403819999999</v>
      </c>
      <c r="X65" s="11">
        <v>1.379993435</v>
      </c>
      <c r="Y65" s="11">
        <v>0.92661790479999995</v>
      </c>
      <c r="Z65" s="11">
        <v>0.93243411259999998</v>
      </c>
      <c r="AA65" s="11">
        <v>0.90163518870000003</v>
      </c>
      <c r="AB65" s="11">
        <v>0.93066665339999999</v>
      </c>
      <c r="AC65" s="11">
        <v>0.72216701080000001</v>
      </c>
      <c r="AD65" s="11">
        <v>0.84660713229999995</v>
      </c>
      <c r="AE65" s="11">
        <v>1.964817153</v>
      </c>
      <c r="AF65" s="11">
        <v>0.91053589010000002</v>
      </c>
      <c r="AG65" s="12">
        <f t="shared" si="0"/>
        <v>1.0545048826066665</v>
      </c>
      <c r="AH65" s="12">
        <f t="shared" si="1"/>
        <v>5.4504882606666527E-2</v>
      </c>
      <c r="AI65" s="8">
        <v>7</v>
      </c>
      <c r="AL65" s="19">
        <f t="shared" si="2"/>
        <v>8</v>
      </c>
      <c r="AM65" s="19">
        <f t="shared" si="3"/>
        <v>1.43853504944</v>
      </c>
    </row>
    <row r="66" spans="1:39" ht="15.75" customHeight="1" x14ac:dyDescent="0.2">
      <c r="A66" s="7">
        <v>44154</v>
      </c>
      <c r="B66" s="8">
        <v>8</v>
      </c>
      <c r="C66" s="9">
        <v>1.1398410000000001</v>
      </c>
      <c r="D66" s="10">
        <v>0.80634799999999995</v>
      </c>
      <c r="E66" s="10">
        <v>0.93430500000000005</v>
      </c>
      <c r="F66" s="10">
        <v>0.52540100000000001</v>
      </c>
      <c r="G66" s="11">
        <v>0.64855077630000002</v>
      </c>
      <c r="H66" s="11">
        <v>0.82384784020000001</v>
      </c>
      <c r="I66" s="11">
        <v>1.0502640620000001</v>
      </c>
      <c r="J66" s="11">
        <v>0.82760164049999996</v>
      </c>
      <c r="K66" s="11">
        <v>1.093295039</v>
      </c>
      <c r="L66" s="11">
        <v>0.77983152469999995</v>
      </c>
      <c r="M66" s="11">
        <v>0.58347708220000005</v>
      </c>
      <c r="N66" s="11">
        <v>1.0836920430000001</v>
      </c>
      <c r="O66" s="11">
        <v>0.65658905739999995</v>
      </c>
      <c r="P66" s="11">
        <v>0.9435637684</v>
      </c>
      <c r="Q66" s="11">
        <v>0.76412820270000004</v>
      </c>
      <c r="R66" s="11">
        <v>0.80006864960000001</v>
      </c>
      <c r="S66" s="11">
        <v>0.73749828419999996</v>
      </c>
      <c r="T66" s="11">
        <v>0.82217569840000004</v>
      </c>
      <c r="U66" s="11">
        <v>1.792860911</v>
      </c>
      <c r="V66" s="11">
        <v>1.046410407</v>
      </c>
      <c r="W66" s="11">
        <v>0.46036590690000001</v>
      </c>
      <c r="X66" s="11">
        <v>1.0586381730000001</v>
      </c>
      <c r="Y66" s="11">
        <v>0.80302461729999997</v>
      </c>
      <c r="Z66" s="11">
        <v>0.78250017100000002</v>
      </c>
      <c r="AA66" s="11">
        <v>0.84788097380000005</v>
      </c>
      <c r="AB66" s="11">
        <v>1.3453571</v>
      </c>
      <c r="AC66" s="11">
        <v>0.78168661930000005</v>
      </c>
      <c r="AD66" s="11">
        <v>0.68637422709999996</v>
      </c>
      <c r="AE66" s="11">
        <v>1.7397114170000001</v>
      </c>
      <c r="AF66" s="11">
        <v>0.67881070070000005</v>
      </c>
      <c r="AG66" s="12">
        <f t="shared" si="0"/>
        <v>0.90146999642333336</v>
      </c>
      <c r="AH66" s="12">
        <f t="shared" si="1"/>
        <v>-9.8530003576666636E-2</v>
      </c>
      <c r="AI66" s="8">
        <v>8</v>
      </c>
      <c r="AL66" s="19">
        <f t="shared" si="2"/>
        <v>9</v>
      </c>
      <c r="AM66" s="19">
        <f t="shared" si="3"/>
        <v>1.31935227492</v>
      </c>
    </row>
    <row r="67" spans="1:39" ht="15.75" customHeight="1" x14ac:dyDescent="0.2">
      <c r="A67" s="7">
        <v>44155</v>
      </c>
      <c r="B67" s="8">
        <v>9</v>
      </c>
      <c r="C67" s="9">
        <v>1.014273</v>
      </c>
      <c r="D67" s="10">
        <v>0.91877799999999998</v>
      </c>
      <c r="E67" s="10">
        <v>1.064101</v>
      </c>
      <c r="F67" s="10">
        <v>0.52179500000000001</v>
      </c>
      <c r="G67" s="11">
        <v>0.78984400509999997</v>
      </c>
      <c r="H67" s="11">
        <v>0.77497935849999999</v>
      </c>
      <c r="I67" s="11">
        <v>0.93666660619999997</v>
      </c>
      <c r="J67" s="11">
        <v>0.67635740899999997</v>
      </c>
      <c r="K67" s="11">
        <v>0.7904163286</v>
      </c>
      <c r="L67" s="11">
        <v>0.64037837009999998</v>
      </c>
      <c r="M67" s="11">
        <v>0.8523357224</v>
      </c>
      <c r="N67" s="11">
        <v>0.86233668190000001</v>
      </c>
      <c r="O67" s="11">
        <v>0.81865410120000004</v>
      </c>
      <c r="P67" s="11">
        <v>1.3064760280000001</v>
      </c>
      <c r="Q67" s="11">
        <v>0.91395366290000002</v>
      </c>
      <c r="R67" s="11">
        <v>0.73715356990000003</v>
      </c>
      <c r="S67" s="11">
        <v>0.68623471420000004</v>
      </c>
      <c r="T67" s="11">
        <v>0.74133123180000005</v>
      </c>
      <c r="U67" s="11">
        <v>0.95470748039999997</v>
      </c>
      <c r="V67" s="11">
        <v>0.9525639897</v>
      </c>
      <c r="W67" s="11">
        <v>0.56543879720000001</v>
      </c>
      <c r="X67" s="11">
        <v>1.1079733890000001</v>
      </c>
      <c r="Y67" s="11">
        <v>0.71842146870000001</v>
      </c>
      <c r="Z67" s="11">
        <v>0.92490073129999995</v>
      </c>
      <c r="AA67" s="11">
        <v>0.8091178926</v>
      </c>
      <c r="AB67" s="11">
        <v>1.2657299900000001</v>
      </c>
      <c r="AC67" s="11">
        <v>0.87815728770000001</v>
      </c>
      <c r="AD67" s="11">
        <v>1.1713726330000001</v>
      </c>
      <c r="AE67" s="11">
        <v>1.22813503</v>
      </c>
      <c r="AF67" s="13">
        <v>0.80193328500000005</v>
      </c>
      <c r="AG67" s="12">
        <f t="shared" si="0"/>
        <v>0.88081722547999997</v>
      </c>
      <c r="AH67" s="12">
        <f t="shared" si="1"/>
        <v>-0.11918277452000003</v>
      </c>
      <c r="AI67" s="8">
        <v>9</v>
      </c>
      <c r="AL67" s="19">
        <f t="shared" si="2"/>
        <v>10</v>
      </c>
      <c r="AM67" s="19">
        <f t="shared" si="3"/>
        <v>1.2259391134299999</v>
      </c>
    </row>
    <row r="68" spans="1:39" ht="15.75" customHeight="1" x14ac:dyDescent="0.2">
      <c r="A68" s="7">
        <v>44158</v>
      </c>
      <c r="B68" s="8">
        <v>10</v>
      </c>
      <c r="C68" s="9">
        <v>0.78829800000000005</v>
      </c>
      <c r="D68" s="10">
        <v>0.75033799999999995</v>
      </c>
      <c r="E68" s="10">
        <v>0.73192599999999997</v>
      </c>
      <c r="F68" s="10">
        <v>0.90712800000000005</v>
      </c>
      <c r="G68" s="11">
        <v>0.77525081650000005</v>
      </c>
      <c r="H68" s="13">
        <v>1.2504218899999999</v>
      </c>
      <c r="I68" s="11">
        <v>0.93087629750000001</v>
      </c>
      <c r="J68" s="11">
        <v>1.074729614</v>
      </c>
      <c r="K68" s="11">
        <v>0.94083778110000005</v>
      </c>
      <c r="L68" s="11">
        <v>0.93915181849999996</v>
      </c>
      <c r="M68" s="11">
        <v>0.95929360610000003</v>
      </c>
      <c r="N68" s="11">
        <v>0.99286638559999996</v>
      </c>
      <c r="O68" s="11">
        <v>0.85008465960000001</v>
      </c>
      <c r="P68" s="11">
        <v>1.000305287</v>
      </c>
      <c r="Q68" s="11">
        <v>1.031403732</v>
      </c>
      <c r="R68" s="11">
        <v>0.8288137122</v>
      </c>
      <c r="S68" s="11">
        <v>0.97205097080000002</v>
      </c>
      <c r="T68" s="11">
        <v>0.54770210669999997</v>
      </c>
      <c r="U68" s="11">
        <v>1.4857945699999999</v>
      </c>
      <c r="V68" s="11">
        <v>0.80318331970000001</v>
      </c>
      <c r="W68" s="11">
        <v>1.033249023</v>
      </c>
      <c r="X68" s="11">
        <v>0.88750609729999996</v>
      </c>
      <c r="Y68" s="11">
        <v>0.72507929280000005</v>
      </c>
      <c r="Z68" s="11">
        <v>0.64205936699999999</v>
      </c>
      <c r="AA68" s="11">
        <v>1.2287580769999999</v>
      </c>
      <c r="AB68" s="11">
        <v>0.86764434930000001</v>
      </c>
      <c r="AC68" s="11">
        <v>0.71620572869999999</v>
      </c>
      <c r="AD68" s="11">
        <v>0.74097322480000005</v>
      </c>
      <c r="AE68" s="11">
        <v>1.118084547</v>
      </c>
      <c r="AF68" s="11">
        <v>0.67758888110000004</v>
      </c>
      <c r="AG68" s="12">
        <f t="shared" si="0"/>
        <v>0.90658683850999999</v>
      </c>
      <c r="AH68" s="12">
        <f t="shared" si="1"/>
        <v>-9.3413161490000007E-2</v>
      </c>
      <c r="AI68" s="8">
        <v>10</v>
      </c>
    </row>
    <row r="69" spans="1:39" ht="15.75" customHeight="1" x14ac:dyDescent="0.2">
      <c r="A69" s="7">
        <v>44159</v>
      </c>
      <c r="B69" s="8">
        <v>11</v>
      </c>
      <c r="C69" s="9">
        <v>1.178029</v>
      </c>
      <c r="D69" s="10">
        <v>1.5306949999999999</v>
      </c>
      <c r="E69" s="10">
        <v>1.1514960000000001</v>
      </c>
      <c r="F69" s="10">
        <v>0.80727599999999999</v>
      </c>
      <c r="G69" s="11">
        <v>1.1113628230000001</v>
      </c>
      <c r="H69" s="11">
        <v>1.6127682459999999</v>
      </c>
      <c r="I69" s="11">
        <v>1.0820887379999999</v>
      </c>
      <c r="J69" s="11">
        <v>1.046341999</v>
      </c>
      <c r="K69" s="11">
        <v>1.3584922450000001</v>
      </c>
      <c r="L69" s="11">
        <v>0.89711660800000004</v>
      </c>
      <c r="M69" s="11">
        <v>1.3161818249999999</v>
      </c>
      <c r="N69" s="11">
        <v>1.497634793</v>
      </c>
      <c r="O69" s="11">
        <v>1.2949320580000001</v>
      </c>
      <c r="P69" s="11">
        <v>1.2863023140000001</v>
      </c>
      <c r="Q69" s="11">
        <v>1.389062478</v>
      </c>
      <c r="R69" s="11">
        <v>1.0965349419999999</v>
      </c>
      <c r="S69" s="11">
        <v>1.1446319220000001</v>
      </c>
      <c r="T69" s="11">
        <v>0.59005709220000002</v>
      </c>
      <c r="U69" s="11">
        <v>1.6303082069999999</v>
      </c>
      <c r="V69" s="11">
        <v>0.84228624699999999</v>
      </c>
      <c r="W69" s="11">
        <v>1.199056162</v>
      </c>
      <c r="X69" s="11">
        <v>1.286533725</v>
      </c>
      <c r="Y69" s="11">
        <v>1.0796135170000001</v>
      </c>
      <c r="Z69" s="11">
        <v>1.468037171</v>
      </c>
      <c r="AA69" s="11">
        <v>1.5934356970000001</v>
      </c>
      <c r="AB69" s="11">
        <v>1.285332439</v>
      </c>
      <c r="AC69" s="11">
        <v>0.95589285079999997</v>
      </c>
      <c r="AD69" s="11">
        <v>1.226944791</v>
      </c>
      <c r="AE69" s="11">
        <v>1.1967498649999999</v>
      </c>
      <c r="AF69" s="11">
        <v>0.62689432329999994</v>
      </c>
      <c r="AG69" s="12">
        <f t="shared" si="0"/>
        <v>1.1927363026100002</v>
      </c>
      <c r="AH69" s="12">
        <f t="shared" si="1"/>
        <v>0.19273630261000019</v>
      </c>
      <c r="AI69" s="8">
        <v>11</v>
      </c>
    </row>
    <row r="70" spans="1:39" ht="15.75" customHeight="1" x14ac:dyDescent="0.2">
      <c r="A70" s="7">
        <v>44160</v>
      </c>
      <c r="B70" s="8">
        <v>12</v>
      </c>
      <c r="C70" s="9">
        <v>0.78345399999999998</v>
      </c>
      <c r="D70" s="10">
        <v>1.1529180000000001</v>
      </c>
      <c r="E70" s="10">
        <v>0.91801200000000005</v>
      </c>
      <c r="F70" s="10">
        <v>0.54231799999999997</v>
      </c>
      <c r="G70" s="11">
        <v>0.80795768690000003</v>
      </c>
      <c r="H70" s="11">
        <v>0.9860338676</v>
      </c>
      <c r="I70" s="11">
        <v>1.0710986600000001</v>
      </c>
      <c r="J70" s="11">
        <v>0.97937978540000004</v>
      </c>
      <c r="K70" s="11">
        <v>0.81570608879999995</v>
      </c>
      <c r="L70" s="11">
        <v>0.74431354869999999</v>
      </c>
      <c r="M70" s="11">
        <v>0.70158323280000001</v>
      </c>
      <c r="N70" s="11">
        <v>1.0303605060000001</v>
      </c>
      <c r="O70" s="11">
        <v>0.75396464590000001</v>
      </c>
      <c r="P70" s="11">
        <v>0.62756760219999996</v>
      </c>
      <c r="Q70" s="11">
        <v>0.65407713430000003</v>
      </c>
      <c r="R70" s="11">
        <v>0.67809156010000005</v>
      </c>
      <c r="S70" s="11">
        <v>0.7124114305</v>
      </c>
      <c r="T70" s="11">
        <v>2.6842831309999999</v>
      </c>
      <c r="U70" s="11">
        <v>1.008293154</v>
      </c>
      <c r="V70" s="11">
        <v>0.62060396910000004</v>
      </c>
      <c r="W70" s="11">
        <v>0.69519976250000004</v>
      </c>
      <c r="X70" s="11">
        <v>0.80871054799999997</v>
      </c>
      <c r="Y70" s="11">
        <v>1.2782861190000001</v>
      </c>
      <c r="Z70" s="11">
        <v>0.69009018070000006</v>
      </c>
      <c r="AA70" s="11">
        <v>0.91076469140000005</v>
      </c>
      <c r="AB70" s="11">
        <v>1.0752187799999999</v>
      </c>
      <c r="AC70" s="11">
        <v>0.65460581360000003</v>
      </c>
      <c r="AD70" s="11">
        <v>0.82173167670000002</v>
      </c>
      <c r="AE70" s="11">
        <v>0.90436504299999998</v>
      </c>
      <c r="AF70" s="11">
        <v>0.50510496159999996</v>
      </c>
      <c r="AG70" s="12">
        <f t="shared" si="0"/>
        <v>0.88721685266000005</v>
      </c>
      <c r="AH70" s="12">
        <f t="shared" si="1"/>
        <v>-0.11278314733999995</v>
      </c>
      <c r="AI70" s="8">
        <v>12</v>
      </c>
    </row>
    <row r="71" spans="1:39" ht="15.75" customHeight="1" x14ac:dyDescent="0.2">
      <c r="A71" s="7">
        <v>44162</v>
      </c>
      <c r="B71" s="8">
        <v>13</v>
      </c>
      <c r="C71" s="9">
        <v>0.48369800000000002</v>
      </c>
      <c r="D71" s="10">
        <v>0.60732699999999995</v>
      </c>
      <c r="E71" s="10">
        <v>0.61130799999999996</v>
      </c>
      <c r="F71" s="10">
        <v>0.33100400000000002</v>
      </c>
      <c r="G71" s="11">
        <v>0.31487139739999997</v>
      </c>
      <c r="H71" s="11">
        <v>0.43224680650000002</v>
      </c>
      <c r="I71" s="11">
        <v>0.51000936600000002</v>
      </c>
      <c r="J71" s="11">
        <v>0.67060258979999998</v>
      </c>
      <c r="K71" s="11">
        <v>0.48052621709999999</v>
      </c>
      <c r="L71" s="11">
        <v>0.4213238158</v>
      </c>
      <c r="M71" s="11">
        <v>0.35473371279999999</v>
      </c>
      <c r="N71" s="11">
        <v>0.41501413469999998</v>
      </c>
      <c r="O71" s="11">
        <v>0.38507901090000002</v>
      </c>
      <c r="P71" s="11">
        <v>0.4631902007</v>
      </c>
      <c r="Q71" s="11">
        <v>0.61291429900000005</v>
      </c>
      <c r="R71" s="11">
        <v>0.46831288409999999</v>
      </c>
      <c r="S71" s="11">
        <v>0.55705653479999995</v>
      </c>
      <c r="T71" s="11">
        <v>0.75205304880000001</v>
      </c>
      <c r="U71" s="11">
        <v>0.52211693859999997</v>
      </c>
      <c r="V71" s="11">
        <v>0.51739251220000004</v>
      </c>
      <c r="W71" s="11">
        <v>0.32127377480000002</v>
      </c>
      <c r="X71" s="11">
        <v>0.43788482499999998</v>
      </c>
      <c r="Y71" s="11">
        <v>0.64620345339999996</v>
      </c>
      <c r="Z71" s="11">
        <v>0.37625431339999998</v>
      </c>
      <c r="AA71" s="11">
        <v>0.50595278610000005</v>
      </c>
      <c r="AB71" s="11">
        <v>0.53280765640000005</v>
      </c>
      <c r="AC71" s="11">
        <v>0.35579310669999997</v>
      </c>
      <c r="AD71" s="11">
        <v>0.42620709179999999</v>
      </c>
      <c r="AE71" s="11">
        <v>0.4116145276</v>
      </c>
      <c r="AF71" s="11">
        <v>0.40163478740000003</v>
      </c>
      <c r="AG71" s="12">
        <f t="shared" si="0"/>
        <v>0.47754689306000003</v>
      </c>
      <c r="AH71" s="12">
        <f t="shared" si="1"/>
        <v>-0.52245310694000002</v>
      </c>
      <c r="AI71" s="8">
        <v>13</v>
      </c>
    </row>
    <row r="72" spans="1:39" ht="15.75" customHeight="1" x14ac:dyDescent="0.2">
      <c r="A72" s="7">
        <v>44165</v>
      </c>
      <c r="B72" s="8">
        <v>14</v>
      </c>
      <c r="C72" s="9">
        <v>2.3443130000000001</v>
      </c>
      <c r="D72" s="10">
        <v>0.87280400000000002</v>
      </c>
      <c r="E72" s="10">
        <v>1.7486649999999999</v>
      </c>
      <c r="F72" s="10">
        <v>1.2009810000000001</v>
      </c>
      <c r="G72" s="11">
        <v>0.76799967079999998</v>
      </c>
      <c r="H72" s="11">
        <v>1.334606744</v>
      </c>
      <c r="I72" s="11">
        <v>1.6452513099999999</v>
      </c>
      <c r="J72" s="11">
        <v>2.063265533</v>
      </c>
      <c r="K72" s="11">
        <v>2.1663787760000002</v>
      </c>
      <c r="L72" s="11">
        <v>1.2260877059999999</v>
      </c>
      <c r="M72" s="11">
        <v>1.0157596120000001</v>
      </c>
      <c r="N72" s="11">
        <v>2.1250290519999999</v>
      </c>
      <c r="O72" s="11">
        <v>0.92748109860000005</v>
      </c>
      <c r="P72" s="11">
        <v>1.1339494160000001</v>
      </c>
      <c r="Q72" s="11">
        <v>1.574690114</v>
      </c>
      <c r="R72" s="11">
        <v>1.0670082940000001</v>
      </c>
      <c r="S72" s="11">
        <v>1.5332907920000001</v>
      </c>
      <c r="T72" s="11">
        <v>1.9288307570000001</v>
      </c>
      <c r="U72" s="11">
        <v>0.86416284799999998</v>
      </c>
      <c r="V72" s="11">
        <v>2.6300098709999999</v>
      </c>
      <c r="W72" s="11">
        <v>0.82747520019999998</v>
      </c>
      <c r="X72" s="11">
        <v>1.245801951</v>
      </c>
      <c r="Y72" s="11">
        <v>1.768996478</v>
      </c>
      <c r="Z72" s="11">
        <v>1.8774101059999999</v>
      </c>
      <c r="AA72" s="11">
        <v>0.92584459419999998</v>
      </c>
      <c r="AB72" s="11">
        <v>1.8000585170000001</v>
      </c>
      <c r="AC72" s="11">
        <v>1.3481318790000001</v>
      </c>
      <c r="AD72" s="11">
        <v>0.93730986999999999</v>
      </c>
      <c r="AE72" s="11">
        <v>1.8864924009999999</v>
      </c>
      <c r="AF72" s="11">
        <v>1.1938340460000001</v>
      </c>
      <c r="AG72" s="12">
        <f t="shared" si="0"/>
        <v>1.466063987893333</v>
      </c>
      <c r="AH72" s="12">
        <f t="shared" si="1"/>
        <v>0.46606398789333303</v>
      </c>
      <c r="AI72" s="8">
        <v>14</v>
      </c>
    </row>
    <row r="73" spans="1:39" ht="15.75" customHeight="1" x14ac:dyDescent="0.2">
      <c r="A73" s="7">
        <v>44166</v>
      </c>
      <c r="B73" s="8">
        <v>15</v>
      </c>
      <c r="C73" s="9">
        <v>1.473417</v>
      </c>
      <c r="D73" s="10">
        <v>0.88937100000000002</v>
      </c>
      <c r="E73" s="10">
        <v>1.0980719999999999</v>
      </c>
      <c r="F73" s="10">
        <v>0.90859900000000005</v>
      </c>
      <c r="G73" s="11">
        <v>0.87359319099999999</v>
      </c>
      <c r="H73" s="11">
        <v>0.92617369039999997</v>
      </c>
      <c r="I73" s="11">
        <v>1.134136638</v>
      </c>
      <c r="J73" s="11">
        <v>1.019509964</v>
      </c>
      <c r="K73" s="11">
        <v>1.2717054699999999</v>
      </c>
      <c r="L73" s="11">
        <v>1.5289671069999999</v>
      </c>
      <c r="M73" s="11">
        <v>0.90109904240000005</v>
      </c>
      <c r="N73" s="11">
        <v>1.321595053</v>
      </c>
      <c r="O73" s="11">
        <v>0.81591255900000004</v>
      </c>
      <c r="P73" s="11">
        <v>1.403913438</v>
      </c>
      <c r="Q73" s="11">
        <v>1.104007226</v>
      </c>
      <c r="R73" s="11">
        <v>0.99816193939999998</v>
      </c>
      <c r="S73" s="11">
        <v>0.6090998943</v>
      </c>
      <c r="T73" s="11">
        <v>1.967746145</v>
      </c>
      <c r="U73" s="11">
        <v>0.8276783392</v>
      </c>
      <c r="V73" s="11">
        <v>1.1547547659999999</v>
      </c>
      <c r="W73" s="11">
        <v>0.78941310519999996</v>
      </c>
      <c r="X73" s="11">
        <v>1.062800607</v>
      </c>
      <c r="Y73" s="11">
        <v>1.0896057240000001</v>
      </c>
      <c r="Z73" s="11">
        <v>0.85208550569999997</v>
      </c>
      <c r="AA73" s="11">
        <v>0.84171832830000004</v>
      </c>
      <c r="AB73" s="11">
        <v>1.3050928209999999</v>
      </c>
      <c r="AC73" s="11">
        <v>0.8817018338</v>
      </c>
      <c r="AD73" s="11">
        <v>0.97661092780000003</v>
      </c>
      <c r="AE73" s="11">
        <v>1.089548186</v>
      </c>
      <c r="AF73" s="11">
        <v>0.83766948070000002</v>
      </c>
      <c r="AG73" s="12">
        <f t="shared" si="0"/>
        <v>1.0651253327400001</v>
      </c>
      <c r="AH73" s="12">
        <f t="shared" si="1"/>
        <v>6.5125332740000097E-2</v>
      </c>
      <c r="AI73" s="8">
        <v>15</v>
      </c>
    </row>
    <row r="74" spans="1:39" ht="15.75" customHeight="1" x14ac:dyDescent="0.2">
      <c r="A74" s="7">
        <v>44167</v>
      </c>
      <c r="B74" s="8">
        <v>16</v>
      </c>
      <c r="C74" s="9">
        <v>0.92451000000000005</v>
      </c>
      <c r="D74" s="10">
        <v>0.81183399999999994</v>
      </c>
      <c r="E74" s="10">
        <v>0.95068600000000003</v>
      </c>
      <c r="F74" s="10">
        <v>0.63096799999999997</v>
      </c>
      <c r="G74" s="11">
        <v>0.63532749209999995</v>
      </c>
      <c r="H74" s="11">
        <v>0.98164850999999997</v>
      </c>
      <c r="I74" s="11">
        <v>0.82505671329999997</v>
      </c>
      <c r="J74" s="11">
        <v>0.87681305750000005</v>
      </c>
      <c r="K74" s="11">
        <v>0.82425975650000005</v>
      </c>
      <c r="L74" s="11">
        <v>0.89320938979999998</v>
      </c>
      <c r="M74" s="11">
        <v>0.62607000950000002</v>
      </c>
      <c r="N74" s="11">
        <v>1.050832811</v>
      </c>
      <c r="O74" s="11">
        <v>0.69576350720000002</v>
      </c>
      <c r="P74" s="11">
        <v>2.0674190189999999</v>
      </c>
      <c r="Q74" s="11">
        <v>0.77809991960000002</v>
      </c>
      <c r="R74" s="11">
        <v>0.76559626010000004</v>
      </c>
      <c r="S74" s="11">
        <v>0.65651709619999998</v>
      </c>
      <c r="T74" s="11">
        <v>5.311182691</v>
      </c>
      <c r="U74" s="11">
        <v>1.356962936</v>
      </c>
      <c r="V74" s="11">
        <v>0.90783014340000001</v>
      </c>
      <c r="W74" s="11">
        <v>0.65341199090000002</v>
      </c>
      <c r="X74" s="11">
        <v>1.1230880080000001</v>
      </c>
      <c r="Y74" s="11">
        <v>1.058171403</v>
      </c>
      <c r="Z74" s="11">
        <v>0.66329285719999997</v>
      </c>
      <c r="AA74" s="11">
        <v>1.0108710430000001</v>
      </c>
      <c r="AB74" s="11">
        <v>0.9791417201</v>
      </c>
      <c r="AC74" s="11">
        <v>0.87471336170000002</v>
      </c>
      <c r="AD74" s="11">
        <v>1.180373363</v>
      </c>
      <c r="AE74" s="11">
        <v>1.1366881390000001</v>
      </c>
      <c r="AF74" s="11">
        <v>0.85978853359999996</v>
      </c>
      <c r="AG74" s="12">
        <f t="shared" si="0"/>
        <v>1.0703375910566666</v>
      </c>
      <c r="AH74" s="12">
        <f t="shared" si="1"/>
        <v>7.0337591056666593E-2</v>
      </c>
      <c r="AI74" s="8">
        <v>16</v>
      </c>
    </row>
    <row r="75" spans="1:39" ht="15.75" customHeight="1" x14ac:dyDescent="0.2">
      <c r="A75" s="7">
        <v>44168</v>
      </c>
      <c r="B75" s="8">
        <v>17</v>
      </c>
      <c r="C75" s="9">
        <v>0.90765399999999996</v>
      </c>
      <c r="D75" s="10">
        <v>1.063304</v>
      </c>
      <c r="E75" s="10">
        <v>0.78035299999999996</v>
      </c>
      <c r="F75" s="10">
        <v>0.55981700000000001</v>
      </c>
      <c r="G75" s="11">
        <v>0.93608210530000002</v>
      </c>
      <c r="H75" s="11">
        <v>0.77056738059999996</v>
      </c>
      <c r="I75" s="11">
        <v>1.312288908</v>
      </c>
      <c r="J75" s="11">
        <v>0.75692181569999994</v>
      </c>
      <c r="K75" s="11">
        <v>0.9312675507</v>
      </c>
      <c r="L75" s="11">
        <v>1.3300459069999999</v>
      </c>
      <c r="M75" s="11">
        <v>0.77151723360000002</v>
      </c>
      <c r="N75" s="11">
        <v>0.99181236669999995</v>
      </c>
      <c r="O75" s="11">
        <v>0.83046911830000003</v>
      </c>
      <c r="P75" s="11">
        <v>1.239902107</v>
      </c>
      <c r="Q75" s="11">
        <v>0.76934274599999997</v>
      </c>
      <c r="R75" s="11">
        <v>0.81065878300000005</v>
      </c>
      <c r="S75" s="11">
        <v>0.78326186870000003</v>
      </c>
      <c r="T75" s="11">
        <v>2.1758406570000002</v>
      </c>
      <c r="U75" s="11">
        <v>2.4060368369999998</v>
      </c>
      <c r="V75" s="11">
        <v>1.0542833439999999</v>
      </c>
      <c r="W75" s="11">
        <v>0.65542362990000003</v>
      </c>
      <c r="X75" s="11">
        <v>1.1231645219999999</v>
      </c>
      <c r="Y75" s="11">
        <v>1.328596839</v>
      </c>
      <c r="Z75" s="11">
        <v>0.68598602310000001</v>
      </c>
      <c r="AA75" s="11">
        <v>0.86416445809999998</v>
      </c>
      <c r="AB75" s="13">
        <v>1.42521769</v>
      </c>
      <c r="AC75" s="11">
        <v>0.73688533420000002</v>
      </c>
      <c r="AD75" s="11">
        <v>1.116607661</v>
      </c>
      <c r="AE75" s="11">
        <v>2.3460469800000001</v>
      </c>
      <c r="AF75" s="11">
        <v>0.93934449809999998</v>
      </c>
      <c r="AG75" s="12">
        <f t="shared" si="0"/>
        <v>1.0800954788000001</v>
      </c>
      <c r="AH75" s="12">
        <f t="shared" si="1"/>
        <v>8.0095478800000119E-2</v>
      </c>
      <c r="AI75" s="8">
        <v>17</v>
      </c>
    </row>
    <row r="76" spans="1:39" ht="15.75" customHeight="1" x14ac:dyDescent="0.2">
      <c r="A76" s="7">
        <v>44169</v>
      </c>
      <c r="B76" s="8">
        <v>18</v>
      </c>
      <c r="C76" s="9">
        <v>1.016805</v>
      </c>
      <c r="D76" s="10">
        <v>1.252661</v>
      </c>
      <c r="E76" s="10">
        <v>0.71663299999999996</v>
      </c>
      <c r="F76" s="10">
        <v>0.55480300000000005</v>
      </c>
      <c r="G76" s="11">
        <v>1.961753702</v>
      </c>
      <c r="H76" s="11">
        <v>1.007941974</v>
      </c>
      <c r="I76" s="11">
        <v>0.82020927740000005</v>
      </c>
      <c r="J76" s="11">
        <v>0.77589941240000004</v>
      </c>
      <c r="K76" s="11">
        <v>1.0717927620000001</v>
      </c>
      <c r="L76" s="11">
        <v>1.0523613810000001</v>
      </c>
      <c r="M76" s="11">
        <v>0.93684117980000003</v>
      </c>
      <c r="N76" s="11">
        <v>0.91537557950000004</v>
      </c>
      <c r="O76" s="11">
        <v>0.87418191450000005</v>
      </c>
      <c r="P76" s="11">
        <v>1.046741038</v>
      </c>
      <c r="Q76" s="11">
        <v>0.93943622550000005</v>
      </c>
      <c r="R76" s="11">
        <v>0.79597968409999997</v>
      </c>
      <c r="S76" s="11">
        <v>0.69004550019999999</v>
      </c>
      <c r="T76" s="11">
        <v>2.0852743600000001</v>
      </c>
      <c r="U76" s="11">
        <v>1.5384748079999999</v>
      </c>
      <c r="V76" s="11">
        <v>1.1031974630000001</v>
      </c>
      <c r="W76" s="11">
        <v>0.72580836319999997</v>
      </c>
      <c r="X76" s="11">
        <v>2.083326241</v>
      </c>
      <c r="Y76" s="11">
        <v>1.005644803</v>
      </c>
      <c r="Z76" s="11">
        <v>0.65368501590000005</v>
      </c>
      <c r="AA76" s="11">
        <v>0.57526202429999995</v>
      </c>
      <c r="AB76" s="11">
        <v>1.112852899</v>
      </c>
      <c r="AC76" s="11">
        <v>0.64790994260000001</v>
      </c>
      <c r="AD76" s="11">
        <v>0.69400336019999997</v>
      </c>
      <c r="AE76" s="11">
        <v>1.5274415649999999</v>
      </c>
      <c r="AF76" s="11">
        <v>0.76274096329999996</v>
      </c>
      <c r="AG76" s="12">
        <f t="shared" si="0"/>
        <v>1.0315027812966666</v>
      </c>
      <c r="AH76" s="12">
        <f t="shared" si="1"/>
        <v>3.1502781296666615E-2</v>
      </c>
      <c r="AI76" s="8">
        <v>18</v>
      </c>
    </row>
    <row r="77" spans="1:39" ht="15.75" customHeight="1" x14ac:dyDescent="0.2">
      <c r="A77" s="7">
        <v>44172</v>
      </c>
      <c r="B77" s="8">
        <v>19</v>
      </c>
      <c r="C77" s="9">
        <v>0.96454700000000004</v>
      </c>
      <c r="D77" s="10">
        <v>1.0554250000000001</v>
      </c>
      <c r="E77" s="10">
        <v>0.80998199999999998</v>
      </c>
      <c r="F77" s="10">
        <v>0.61471799999999999</v>
      </c>
      <c r="G77" s="11">
        <v>1.4786561110000001</v>
      </c>
      <c r="H77" s="11">
        <v>0.8778539621</v>
      </c>
      <c r="I77" s="11">
        <v>0.66710635539999996</v>
      </c>
      <c r="J77" s="11">
        <v>0.84849303539999998</v>
      </c>
      <c r="K77" s="11">
        <v>0.86951622790000005</v>
      </c>
      <c r="L77" s="11">
        <v>1.3506643220000001</v>
      </c>
      <c r="M77" s="11">
        <v>1.411090352</v>
      </c>
      <c r="N77" s="11">
        <v>0.90013443120000003</v>
      </c>
      <c r="O77" s="11">
        <v>0.62581215729999995</v>
      </c>
      <c r="P77" s="11">
        <v>1.270947636</v>
      </c>
      <c r="Q77" s="11">
        <v>0.95871739280000001</v>
      </c>
      <c r="R77" s="11">
        <v>0.79449396110000003</v>
      </c>
      <c r="S77" s="11">
        <v>0.72923988679999996</v>
      </c>
      <c r="T77" s="11">
        <v>1.308237807</v>
      </c>
      <c r="U77" s="11">
        <v>1.7410478810000001</v>
      </c>
      <c r="V77" s="11">
        <v>0.98683284920000003</v>
      </c>
      <c r="W77" s="11">
        <v>0.54704806689999996</v>
      </c>
      <c r="X77" s="11">
        <v>1.7185838680000001</v>
      </c>
      <c r="Y77" s="11">
        <v>1.0513354690000001</v>
      </c>
      <c r="Z77" s="11">
        <v>0.67905623550000005</v>
      </c>
      <c r="AA77" s="11">
        <v>0.64984240159999995</v>
      </c>
      <c r="AB77" s="11">
        <v>1.0253253959999999</v>
      </c>
      <c r="AC77" s="11">
        <v>0.77394503920000002</v>
      </c>
      <c r="AD77" s="11">
        <v>1.2890336389999999</v>
      </c>
      <c r="AE77" s="11">
        <v>0.92310910820000003</v>
      </c>
      <c r="AF77" s="11">
        <v>0.67474344580000001</v>
      </c>
      <c r="AG77" s="12">
        <f t="shared" si="0"/>
        <v>0.98651796791333335</v>
      </c>
      <c r="AH77" s="12">
        <f t="shared" si="1"/>
        <v>-1.3482032086666651E-2</v>
      </c>
      <c r="AI77" s="8">
        <v>19</v>
      </c>
    </row>
    <row r="78" spans="1:39" ht="15.75" customHeight="1" x14ac:dyDescent="0.2">
      <c r="A78" s="7">
        <v>44173</v>
      </c>
      <c r="B78" s="8">
        <v>20</v>
      </c>
      <c r="C78" s="9">
        <v>0.66079900000000003</v>
      </c>
      <c r="D78" s="10">
        <v>0.89901900000000001</v>
      </c>
      <c r="E78" s="10">
        <v>0.76479200000000003</v>
      </c>
      <c r="F78" s="10">
        <v>0.58291199999999999</v>
      </c>
      <c r="G78" s="11">
        <v>0.64517081929999998</v>
      </c>
      <c r="H78" s="11">
        <v>0.7124282811</v>
      </c>
      <c r="I78" s="11">
        <v>0.63213955879999995</v>
      </c>
      <c r="J78" s="11">
        <v>0.74459281919999998</v>
      </c>
      <c r="K78" s="11">
        <v>0.77140989059999998</v>
      </c>
      <c r="L78" s="11">
        <v>0.76626753680000004</v>
      </c>
      <c r="M78" s="11">
        <v>0.91517296589999997</v>
      </c>
      <c r="N78" s="11">
        <v>1.1314655950000001</v>
      </c>
      <c r="O78" s="11">
        <v>0.61730546080000004</v>
      </c>
      <c r="P78" s="11">
        <v>0.90004295840000004</v>
      </c>
      <c r="Q78" s="11">
        <v>0.94088646099999995</v>
      </c>
      <c r="R78" s="11">
        <v>0.75138378939999995</v>
      </c>
      <c r="S78" s="11">
        <v>1.104569108</v>
      </c>
      <c r="T78" s="11">
        <v>1.232237577</v>
      </c>
      <c r="U78" s="11">
        <v>1.0307007269999999</v>
      </c>
      <c r="V78" s="11">
        <v>0.76007056930000005</v>
      </c>
      <c r="W78" s="11">
        <v>0.41957279089999999</v>
      </c>
      <c r="X78" s="11">
        <v>1.438165943</v>
      </c>
      <c r="Y78" s="11">
        <v>0.98685153280000004</v>
      </c>
      <c r="Z78" s="11">
        <v>0.77879607790000005</v>
      </c>
      <c r="AA78" s="11">
        <v>0.75330625250000005</v>
      </c>
      <c r="AB78" s="11">
        <v>0.844789923</v>
      </c>
      <c r="AC78" s="11">
        <v>0.82848549250000003</v>
      </c>
      <c r="AD78" s="11">
        <v>1.049017141</v>
      </c>
      <c r="AE78" s="11">
        <v>0.84493599080000004</v>
      </c>
      <c r="AF78" s="11">
        <v>0.756429872</v>
      </c>
      <c r="AG78" s="12">
        <f t="shared" si="0"/>
        <v>0.84212390446666674</v>
      </c>
      <c r="AH78" s="12">
        <f t="shared" si="1"/>
        <v>-0.15787609553333326</v>
      </c>
      <c r="AI78" s="8">
        <v>20</v>
      </c>
    </row>
    <row r="79" spans="1:39" ht="15.75" customHeight="1" x14ac:dyDescent="0.2">
      <c r="A79" s="7">
        <v>44174</v>
      </c>
      <c r="B79" s="8">
        <v>21</v>
      </c>
      <c r="C79" s="9">
        <v>1.0653790000000001</v>
      </c>
      <c r="D79" s="10">
        <v>0.89890199999999998</v>
      </c>
      <c r="E79" s="10">
        <v>0.79550299999999996</v>
      </c>
      <c r="F79" s="10">
        <v>0.81588899999999998</v>
      </c>
      <c r="G79" s="11">
        <v>0.93974603550000002</v>
      </c>
      <c r="H79" s="11">
        <v>1.0395427020000001</v>
      </c>
      <c r="I79" s="11">
        <v>1.0740390399999999</v>
      </c>
      <c r="J79" s="11">
        <v>0.75814696690000005</v>
      </c>
      <c r="K79" s="11">
        <v>0.98723947690000002</v>
      </c>
      <c r="L79" s="11">
        <v>0.90154170119999999</v>
      </c>
      <c r="M79" s="11">
        <v>1.1049060530000001</v>
      </c>
      <c r="N79" s="11">
        <v>1.1450626960000001</v>
      </c>
      <c r="O79" s="11">
        <v>0.84137865430000003</v>
      </c>
      <c r="P79" s="11">
        <v>1.000233535</v>
      </c>
      <c r="Q79" s="11">
        <v>0.77837405780000002</v>
      </c>
      <c r="R79" s="11">
        <v>1.046866807</v>
      </c>
      <c r="S79" s="11">
        <v>0.68961168370000003</v>
      </c>
      <c r="T79" s="11">
        <v>1.591745757</v>
      </c>
      <c r="U79" s="11">
        <v>0.99726767839999997</v>
      </c>
      <c r="V79" s="11">
        <v>0.70058310660000001</v>
      </c>
      <c r="W79" s="11">
        <v>1.0864912390000001</v>
      </c>
      <c r="X79" s="11">
        <v>1.2258637569999999</v>
      </c>
      <c r="Y79" s="13">
        <v>1.0293880529999999</v>
      </c>
      <c r="Z79" s="11">
        <v>1.119250219</v>
      </c>
      <c r="AA79" s="11">
        <v>1.0301752559999999</v>
      </c>
      <c r="AB79" s="11">
        <v>0.88894953139999999</v>
      </c>
      <c r="AC79" s="11">
        <v>0.92283572970000005</v>
      </c>
      <c r="AD79" s="11">
        <v>0.75842010010000005</v>
      </c>
      <c r="AE79" s="11">
        <v>0.88546907060000002</v>
      </c>
      <c r="AF79" s="11">
        <v>0.73537358529999997</v>
      </c>
      <c r="AG79" s="12">
        <f t="shared" si="0"/>
        <v>0.96180584974666672</v>
      </c>
      <c r="AH79" s="12">
        <f t="shared" si="1"/>
        <v>-3.8194150253333281E-2</v>
      </c>
      <c r="AI79" s="8">
        <v>21</v>
      </c>
    </row>
    <row r="80" spans="1:39" ht="15.75" customHeight="1" x14ac:dyDescent="0.2">
      <c r="A80" s="7">
        <v>44175</v>
      </c>
      <c r="B80" s="8">
        <v>22</v>
      </c>
      <c r="C80" s="14">
        <v>0.85085200000000005</v>
      </c>
      <c r="D80" s="10">
        <v>0.699411</v>
      </c>
      <c r="E80" s="10">
        <v>0.56085499999999999</v>
      </c>
      <c r="F80" s="10">
        <v>0.57643699999999998</v>
      </c>
      <c r="G80" s="11">
        <v>1.0022617030000001</v>
      </c>
      <c r="H80" s="11">
        <v>1.1201193270000001</v>
      </c>
      <c r="I80" s="11">
        <v>0.84017914130000004</v>
      </c>
      <c r="J80" s="11">
        <v>0.80121378679999999</v>
      </c>
      <c r="K80" s="11">
        <v>1.0009748000000001</v>
      </c>
      <c r="L80" s="11">
        <v>0.89195135290000005</v>
      </c>
      <c r="M80" s="11">
        <v>0.81477546069999995</v>
      </c>
      <c r="N80" s="11">
        <v>1.002997259</v>
      </c>
      <c r="O80" s="11">
        <v>0.879637326</v>
      </c>
      <c r="P80" s="11">
        <v>0.98206689439999995</v>
      </c>
      <c r="Q80" s="11">
        <v>0.7980148252</v>
      </c>
      <c r="R80" s="11">
        <v>0.85409778869999997</v>
      </c>
      <c r="S80" s="11">
        <v>0.71656803059999996</v>
      </c>
      <c r="T80" s="11">
        <v>0.94157656280000002</v>
      </c>
      <c r="U80" s="11">
        <v>0.84757122039999999</v>
      </c>
      <c r="V80" s="11">
        <v>0.73642314470000003</v>
      </c>
      <c r="W80" s="11">
        <v>0.77743533460000003</v>
      </c>
      <c r="X80" s="11">
        <v>1.1407817200000001</v>
      </c>
      <c r="Y80" s="11">
        <v>1.033527576</v>
      </c>
      <c r="Z80" s="11">
        <v>0.94621465400000004</v>
      </c>
      <c r="AA80" s="11">
        <v>0.85748769459999996</v>
      </c>
      <c r="AB80" s="11">
        <v>0.99030605400000005</v>
      </c>
      <c r="AC80" s="11">
        <v>0.95462244389999995</v>
      </c>
      <c r="AD80" s="11">
        <v>1.272962728</v>
      </c>
      <c r="AE80" s="11">
        <v>0.66176439259999997</v>
      </c>
      <c r="AF80" s="11">
        <v>0.75409270669999995</v>
      </c>
      <c r="AG80" s="15">
        <f t="shared" si="0"/>
        <v>0.87690596426333334</v>
      </c>
      <c r="AH80" s="15">
        <f t="shared" si="1"/>
        <v>-0.12309403573666666</v>
      </c>
      <c r="AI80" s="8">
        <v>22</v>
      </c>
    </row>
    <row r="81" spans="1:37" ht="15.75" customHeight="1" x14ac:dyDescent="0.2">
      <c r="A81" s="7">
        <v>44176</v>
      </c>
      <c r="B81" s="8">
        <v>23</v>
      </c>
      <c r="C81" s="9">
        <v>0.71603000000000006</v>
      </c>
      <c r="D81" s="10">
        <v>0.73016099999999995</v>
      </c>
      <c r="E81" s="10">
        <v>0.72683699999999996</v>
      </c>
      <c r="F81" s="10">
        <v>0.61633300000000002</v>
      </c>
      <c r="G81" s="11">
        <v>0.86177558990000003</v>
      </c>
      <c r="H81" s="11">
        <v>0.89523445580000005</v>
      </c>
      <c r="I81" s="11">
        <v>0.6903528323</v>
      </c>
      <c r="J81" s="11">
        <v>0.62995192259999999</v>
      </c>
      <c r="K81" s="11">
        <v>1.045222415</v>
      </c>
      <c r="L81" s="11">
        <v>0.77797278439999995</v>
      </c>
      <c r="M81" s="11">
        <v>0.7601950932</v>
      </c>
      <c r="N81" s="11">
        <v>0.810390469</v>
      </c>
      <c r="O81" s="11">
        <v>0.64237313149999997</v>
      </c>
      <c r="P81" s="11">
        <v>0.92042927210000003</v>
      </c>
      <c r="Q81" s="11">
        <v>0.86642180859999995</v>
      </c>
      <c r="R81" s="11">
        <v>0.99971478459999996</v>
      </c>
      <c r="S81" s="11">
        <v>0.66278749910000001</v>
      </c>
      <c r="T81" s="11">
        <v>0.83538431300000004</v>
      </c>
      <c r="U81" s="11">
        <v>0.90657746409999995</v>
      </c>
      <c r="V81" s="11">
        <v>0.64759220260000006</v>
      </c>
      <c r="W81" s="11">
        <v>0.63539869140000005</v>
      </c>
      <c r="X81" s="11">
        <v>0.93069114809999998</v>
      </c>
      <c r="Y81" s="11">
        <v>0.99511264479999995</v>
      </c>
      <c r="Z81" s="11">
        <v>0.89069662029999996</v>
      </c>
      <c r="AA81" s="11">
        <v>8.3344600680000003</v>
      </c>
      <c r="AB81" s="11">
        <v>1.0500596310000001</v>
      </c>
      <c r="AC81" s="11">
        <v>0.84403470400000002</v>
      </c>
      <c r="AD81" s="11">
        <v>1.1195572300000001</v>
      </c>
      <c r="AE81" s="11">
        <v>0.80814886559999999</v>
      </c>
      <c r="AF81" s="11">
        <v>0.61564874160000005</v>
      </c>
      <c r="AG81" s="12">
        <f t="shared" si="0"/>
        <v>1.0655181794199999</v>
      </c>
      <c r="AH81" s="12">
        <f t="shared" si="1"/>
        <v>6.5518179419999933E-2</v>
      </c>
      <c r="AI81" s="8">
        <v>23</v>
      </c>
    </row>
    <row r="82" spans="1:37" ht="15.75" customHeight="1" x14ac:dyDescent="0.2">
      <c r="A82" s="7">
        <v>44179</v>
      </c>
      <c r="B82" s="8">
        <v>24</v>
      </c>
      <c r="C82" s="9">
        <v>1.412541</v>
      </c>
      <c r="D82" s="10">
        <v>1.3240499999999999</v>
      </c>
      <c r="E82" s="10">
        <v>1.04555</v>
      </c>
      <c r="F82" s="10">
        <v>0.560585</v>
      </c>
      <c r="G82" s="11">
        <v>0.81666479920000001</v>
      </c>
      <c r="H82" s="11">
        <v>1.1393887469999999</v>
      </c>
      <c r="I82" s="11">
        <v>0.76302743370000004</v>
      </c>
      <c r="J82" s="11">
        <v>0.73525416200000004</v>
      </c>
      <c r="K82" s="11">
        <v>1.120924502</v>
      </c>
      <c r="L82" s="11">
        <v>0.88481753730000001</v>
      </c>
      <c r="M82" s="11">
        <v>0.85664948419999998</v>
      </c>
      <c r="N82" s="11">
        <v>1.1596101649999999</v>
      </c>
      <c r="O82" s="11">
        <v>0.77949574030000002</v>
      </c>
      <c r="P82" s="11">
        <v>1.576213831</v>
      </c>
      <c r="Q82" s="11">
        <v>1.4267328669999999</v>
      </c>
      <c r="R82" s="11">
        <v>0.92933139720000002</v>
      </c>
      <c r="S82" s="11">
        <v>1.207085446</v>
      </c>
      <c r="T82" s="11">
        <v>0.86529351340000005</v>
      </c>
      <c r="U82" s="11">
        <v>1.0070939350000001</v>
      </c>
      <c r="V82" s="11">
        <v>1.3570228529999999</v>
      </c>
      <c r="W82" s="11">
        <v>0.58963046200000002</v>
      </c>
      <c r="X82" s="11">
        <v>1.233043619</v>
      </c>
      <c r="Y82" s="11">
        <v>0.98556647090000005</v>
      </c>
      <c r="Z82" s="11">
        <v>0.9405060422</v>
      </c>
      <c r="AA82" s="11">
        <v>2.9500176809999998</v>
      </c>
      <c r="AB82" s="11">
        <v>0.84741905719999999</v>
      </c>
      <c r="AC82" s="11">
        <v>0.96956423059999997</v>
      </c>
      <c r="AD82" s="11">
        <v>1.451999424</v>
      </c>
      <c r="AE82" s="11">
        <v>0.9114024557</v>
      </c>
      <c r="AF82" s="11">
        <v>0.91605270009999995</v>
      </c>
      <c r="AG82" s="12">
        <f t="shared" si="0"/>
        <v>1.0920844852</v>
      </c>
      <c r="AH82" s="12">
        <f t="shared" si="1"/>
        <v>9.208448520000001E-2</v>
      </c>
      <c r="AI82" s="8">
        <v>24</v>
      </c>
    </row>
    <row r="83" spans="1:37" ht="15.75" customHeight="1" x14ac:dyDescent="0.2">
      <c r="A83" s="7">
        <v>44180</v>
      </c>
      <c r="B83" s="8">
        <v>25</v>
      </c>
      <c r="C83" s="9">
        <v>0.86674600000000002</v>
      </c>
      <c r="D83" s="10">
        <v>1.1238189999999999</v>
      </c>
      <c r="E83" s="10">
        <v>0.92388999999999999</v>
      </c>
      <c r="F83" s="10">
        <v>1.1170599999999999</v>
      </c>
      <c r="G83" s="11">
        <v>0.76094450199999997</v>
      </c>
      <c r="H83" s="11">
        <v>1.100544473</v>
      </c>
      <c r="I83" s="11">
        <v>0.8602470338</v>
      </c>
      <c r="J83" s="11">
        <v>0.5500401291</v>
      </c>
      <c r="K83" s="11">
        <v>0.83847454580000003</v>
      </c>
      <c r="L83" s="11">
        <v>0.67408418010000004</v>
      </c>
      <c r="M83" s="11">
        <v>0.73953127500000004</v>
      </c>
      <c r="N83" s="11">
        <v>1.033091268</v>
      </c>
      <c r="O83" s="11">
        <v>0.81032650589999999</v>
      </c>
      <c r="P83" s="11">
        <v>1.2620759189999999</v>
      </c>
      <c r="Q83" s="11">
        <v>1.095496424</v>
      </c>
      <c r="R83" s="11">
        <v>0.87188160989999997</v>
      </c>
      <c r="S83" s="11">
        <v>1.2140180899999999</v>
      </c>
      <c r="T83" s="11">
        <v>1.0958699860000001</v>
      </c>
      <c r="U83" s="11">
        <v>0.99567517959999996</v>
      </c>
      <c r="V83" s="11">
        <v>0.98583632880000005</v>
      </c>
      <c r="W83" s="11">
        <v>0.71839554829999996</v>
      </c>
      <c r="X83" s="11">
        <v>1.0119259650000001</v>
      </c>
      <c r="Y83" s="11">
        <v>0.82036626589999995</v>
      </c>
      <c r="Z83" s="11">
        <v>0.68233368660000004</v>
      </c>
      <c r="AA83" s="11">
        <v>1.794186737</v>
      </c>
      <c r="AB83" s="11">
        <v>0.89456263540000003</v>
      </c>
      <c r="AC83" s="11">
        <v>0.98010033519999995</v>
      </c>
      <c r="AD83" s="11">
        <v>1.1888824769999999</v>
      </c>
      <c r="AE83" s="11">
        <v>0.7433385428</v>
      </c>
      <c r="AF83" s="11">
        <v>1.164584426</v>
      </c>
      <c r="AG83" s="12">
        <f t="shared" si="0"/>
        <v>0.96394430230666672</v>
      </c>
      <c r="AH83" s="12">
        <f t="shared" si="1"/>
        <v>-3.6055697693333277E-2</v>
      </c>
      <c r="AI83" s="8">
        <v>25</v>
      </c>
    </row>
    <row r="84" spans="1:37" ht="15.75" customHeight="1" x14ac:dyDescent="0.2">
      <c r="A84" s="7">
        <v>44181</v>
      </c>
      <c r="B84" s="8">
        <v>26</v>
      </c>
      <c r="C84" s="9">
        <v>0.74432299999999996</v>
      </c>
      <c r="D84" s="10">
        <v>0.730406</v>
      </c>
      <c r="E84" s="10">
        <v>0.93205099999999996</v>
      </c>
      <c r="F84" s="10">
        <v>0.69621900000000003</v>
      </c>
      <c r="G84" s="11">
        <v>0.6549774008</v>
      </c>
      <c r="H84" s="11">
        <v>0.92404742240000004</v>
      </c>
      <c r="I84" s="11">
        <v>0.76679939809999997</v>
      </c>
      <c r="J84" s="11">
        <v>0.45898963399999998</v>
      </c>
      <c r="K84" s="11">
        <v>0.98175493039999995</v>
      </c>
      <c r="L84" s="11">
        <v>0.75024357600000002</v>
      </c>
      <c r="M84" s="11">
        <v>0.76845281730000004</v>
      </c>
      <c r="N84" s="11">
        <v>1.151303508</v>
      </c>
      <c r="O84" s="11">
        <v>0.71880919399999998</v>
      </c>
      <c r="P84" s="11">
        <v>0.89092010799999999</v>
      </c>
      <c r="Q84" s="11">
        <v>1.030217393</v>
      </c>
      <c r="R84" s="11">
        <v>1.1302096109999999</v>
      </c>
      <c r="S84" s="11">
        <v>1.044185385</v>
      </c>
      <c r="T84" s="11">
        <v>0.89710892310000001</v>
      </c>
      <c r="U84" s="11">
        <v>0.93520107210000003</v>
      </c>
      <c r="V84" s="11">
        <v>0.95449554709999995</v>
      </c>
      <c r="W84" s="11">
        <v>0.73434154220000003</v>
      </c>
      <c r="X84" s="11">
        <v>1.258045973</v>
      </c>
      <c r="Y84" s="11">
        <v>0.81797607510000003</v>
      </c>
      <c r="Z84" s="11">
        <v>0.87657616400000005</v>
      </c>
      <c r="AA84" s="11">
        <v>1.0589179959999999</v>
      </c>
      <c r="AB84" s="11">
        <v>0.80869445120000005</v>
      </c>
      <c r="AC84" s="11">
        <v>1.059652</v>
      </c>
      <c r="AD84" s="11">
        <v>0.91047741760000001</v>
      </c>
      <c r="AE84" s="11">
        <v>1.0713377019999999</v>
      </c>
      <c r="AF84" s="11">
        <v>0.93661309500000001</v>
      </c>
      <c r="AG84" s="12">
        <f t="shared" si="0"/>
        <v>0.88977824454666665</v>
      </c>
      <c r="AH84" s="12">
        <f t="shared" si="1"/>
        <v>-0.11022175545333335</v>
      </c>
      <c r="AI84" s="8">
        <v>26</v>
      </c>
    </row>
    <row r="85" spans="1:37" ht="15.75" customHeight="1" x14ac:dyDescent="0.2">
      <c r="A85" s="7">
        <v>44182</v>
      </c>
      <c r="B85" s="8">
        <v>27</v>
      </c>
      <c r="C85" s="9">
        <v>0.88860600000000001</v>
      </c>
      <c r="D85" s="10">
        <v>0.92971300000000001</v>
      </c>
      <c r="E85" s="10">
        <v>0.90360399999999996</v>
      </c>
      <c r="F85" s="10">
        <v>0.66893499999999995</v>
      </c>
      <c r="G85" s="11">
        <v>0.74028215340000003</v>
      </c>
      <c r="H85" s="11">
        <v>1.097407005</v>
      </c>
      <c r="I85" s="11">
        <v>0.76441356549999995</v>
      </c>
      <c r="J85" s="11">
        <v>0.52339956740000004</v>
      </c>
      <c r="K85" s="11">
        <v>0.71990092230000002</v>
      </c>
      <c r="L85" s="11">
        <v>0.6985894373</v>
      </c>
      <c r="M85" s="11">
        <v>0.6425625573</v>
      </c>
      <c r="N85" s="11">
        <v>1.345887007</v>
      </c>
      <c r="O85" s="11">
        <v>0.74768162329999999</v>
      </c>
      <c r="P85" s="11">
        <v>0.85000331149999997</v>
      </c>
      <c r="Q85" s="11">
        <v>1.271536961</v>
      </c>
      <c r="R85" s="11">
        <v>1.0492928859999999</v>
      </c>
      <c r="S85" s="11">
        <v>1.3862741949999999</v>
      </c>
      <c r="T85" s="11">
        <v>1.0115690399999999</v>
      </c>
      <c r="U85" s="11">
        <v>0.91463160139999999</v>
      </c>
      <c r="V85" s="11">
        <v>0.77172991960000004</v>
      </c>
      <c r="W85" s="11">
        <v>0.91256566650000004</v>
      </c>
      <c r="X85" s="11">
        <v>1.1442108120000001</v>
      </c>
      <c r="Y85" s="11">
        <v>1.1253792570000001</v>
      </c>
      <c r="Z85" s="11">
        <v>0.99934559000000001</v>
      </c>
      <c r="AA85" s="11">
        <v>0.85857066039999996</v>
      </c>
      <c r="AB85" s="11">
        <v>0.86338632110000002</v>
      </c>
      <c r="AC85" s="11">
        <v>0.74665660209999996</v>
      </c>
      <c r="AD85" s="11">
        <v>0.79071261000000004</v>
      </c>
      <c r="AE85" s="11">
        <v>0.7639858034</v>
      </c>
      <c r="AF85" s="11">
        <v>1.120215967</v>
      </c>
      <c r="AG85" s="12">
        <f t="shared" si="0"/>
        <v>0.90836830141666669</v>
      </c>
      <c r="AH85" s="12">
        <f t="shared" si="1"/>
        <v>-9.163169858333331E-2</v>
      </c>
      <c r="AI85" s="8">
        <v>27</v>
      </c>
    </row>
    <row r="86" spans="1:37" ht="15.75" customHeight="1" x14ac:dyDescent="0.2">
      <c r="A86" s="7">
        <v>44183</v>
      </c>
      <c r="B86" s="8">
        <v>28</v>
      </c>
      <c r="C86" s="9">
        <v>1.7872619999999999</v>
      </c>
      <c r="D86" s="10">
        <v>2.0827460000000002</v>
      </c>
      <c r="E86" s="10">
        <v>2.1196920000000001</v>
      </c>
      <c r="F86" s="10">
        <v>1.3649629999999999</v>
      </c>
      <c r="G86" s="11">
        <v>1.6963419769999999</v>
      </c>
      <c r="H86" s="11">
        <v>2.5618717050000002</v>
      </c>
      <c r="I86" s="11">
        <v>1.942903579</v>
      </c>
      <c r="J86" s="11">
        <v>2.7170659819999998</v>
      </c>
      <c r="K86" s="11">
        <v>2.2402440810000002</v>
      </c>
      <c r="L86" s="11">
        <v>3.1569581800000002</v>
      </c>
      <c r="M86" s="11">
        <v>1.2812101600000001</v>
      </c>
      <c r="N86" s="11">
        <v>2.3250050189999998</v>
      </c>
      <c r="O86" s="11">
        <v>1.863396622</v>
      </c>
      <c r="P86" s="11">
        <v>2.6339303260000002</v>
      </c>
      <c r="Q86" s="11">
        <v>3.6008775380000002</v>
      </c>
      <c r="R86" s="13">
        <v>2.0444801520000002</v>
      </c>
      <c r="S86" s="11">
        <v>2.8546408859999999</v>
      </c>
      <c r="T86" s="11">
        <v>1.204646154</v>
      </c>
      <c r="U86" s="11">
        <v>0.99984206980000001</v>
      </c>
      <c r="V86" s="11">
        <v>2.159845185</v>
      </c>
      <c r="W86" s="11">
        <v>1.2503983780000001</v>
      </c>
      <c r="X86" s="11">
        <v>2.6448380500000002</v>
      </c>
      <c r="Y86" s="11">
        <v>3.037706333</v>
      </c>
      <c r="Z86" s="11">
        <v>2.3410204480000001</v>
      </c>
      <c r="AA86" s="11">
        <v>2.0187214529999999</v>
      </c>
      <c r="AB86" s="11">
        <v>2.988758056</v>
      </c>
      <c r="AC86" s="11">
        <v>1.9697700810000001</v>
      </c>
      <c r="AD86" s="11">
        <v>1.613429215</v>
      </c>
      <c r="AE86" s="11">
        <v>1.6255686970000001</v>
      </c>
      <c r="AF86" s="11">
        <v>1.5110886859999999</v>
      </c>
      <c r="AG86" s="12">
        <f t="shared" si="0"/>
        <v>2.1213074004266668</v>
      </c>
      <c r="AH86" s="12">
        <f t="shared" si="1"/>
        <v>1.1213074004266668</v>
      </c>
      <c r="AI86" s="8">
        <v>28</v>
      </c>
    </row>
    <row r="87" spans="1:37" ht="15.75" customHeight="1" x14ac:dyDescent="0.2">
      <c r="A87" s="7">
        <v>44186</v>
      </c>
      <c r="B87" s="8">
        <v>29</v>
      </c>
      <c r="C87" s="9">
        <v>0.65069100000000002</v>
      </c>
      <c r="D87" s="10">
        <v>1.1235599999999999</v>
      </c>
      <c r="E87" s="10">
        <v>0.83201700000000001</v>
      </c>
      <c r="F87" s="10">
        <v>0.85957600000000001</v>
      </c>
      <c r="G87" s="11">
        <v>0.66753668430000002</v>
      </c>
      <c r="H87" s="11">
        <v>1.0676612969999999</v>
      </c>
      <c r="I87" s="11">
        <v>0.94075586079999995</v>
      </c>
      <c r="J87" s="11">
        <v>1.050126025</v>
      </c>
      <c r="K87" s="11">
        <v>0.82674018279999995</v>
      </c>
      <c r="L87" s="11">
        <v>1.423050401</v>
      </c>
      <c r="M87" s="11">
        <v>1.0374183260000001</v>
      </c>
      <c r="N87" s="11">
        <v>1.070890645</v>
      </c>
      <c r="O87" s="11">
        <v>1.822780611</v>
      </c>
      <c r="P87" s="11">
        <v>1.4425152240000001</v>
      </c>
      <c r="Q87" s="11">
        <v>1.2097267060000001</v>
      </c>
      <c r="R87" s="11">
        <v>1.1998694990000001</v>
      </c>
      <c r="S87" s="11">
        <v>2.5592581110000001</v>
      </c>
      <c r="T87" s="11">
        <v>0.93754529230000005</v>
      </c>
      <c r="U87" s="11">
        <v>0.98066243529999997</v>
      </c>
      <c r="V87" s="11">
        <v>0.90865377950000004</v>
      </c>
      <c r="W87" s="11">
        <v>2.2659580070000001</v>
      </c>
      <c r="X87" s="11">
        <v>1.1689938630000001</v>
      </c>
      <c r="Y87" s="11">
        <v>1.0231212489999999</v>
      </c>
      <c r="Z87" s="11">
        <v>0.96041694180000003</v>
      </c>
      <c r="AA87" s="11">
        <v>1.089280703</v>
      </c>
      <c r="AB87" s="11">
        <v>0.98896670310000001</v>
      </c>
      <c r="AC87" s="11">
        <v>1.1461754689999999</v>
      </c>
      <c r="AD87" s="11">
        <v>0.91925272229999999</v>
      </c>
      <c r="AE87" s="11">
        <v>0.65353799319999994</v>
      </c>
      <c r="AF87" s="11">
        <v>0.93303329729999995</v>
      </c>
      <c r="AG87" s="12">
        <f t="shared" si="0"/>
        <v>1.12532573429</v>
      </c>
      <c r="AH87" s="12">
        <f t="shared" si="1"/>
        <v>0.12532573429000005</v>
      </c>
      <c r="AI87" s="8">
        <v>29</v>
      </c>
    </row>
    <row r="88" spans="1:37" ht="15.75" customHeight="1" x14ac:dyDescent="0.2">
      <c r="A88" s="7">
        <v>44187</v>
      </c>
      <c r="B88" s="8">
        <v>30</v>
      </c>
      <c r="C88" s="9">
        <v>0.52728699999999995</v>
      </c>
      <c r="D88" s="10">
        <v>0.90176400000000001</v>
      </c>
      <c r="E88" s="10">
        <v>1.285755</v>
      </c>
      <c r="F88" s="10">
        <v>1.2005669999999999</v>
      </c>
      <c r="G88" s="11">
        <v>0.80424766349999999</v>
      </c>
      <c r="H88" s="11">
        <v>0.80234511050000001</v>
      </c>
      <c r="I88" s="11">
        <v>0.75920195619999997</v>
      </c>
      <c r="J88" s="11">
        <v>0.53522197019999995</v>
      </c>
      <c r="K88" s="11">
        <v>0.67683404790000001</v>
      </c>
      <c r="L88" s="11">
        <v>0.85180187460000001</v>
      </c>
      <c r="M88" s="11">
        <v>0.7358258164</v>
      </c>
      <c r="N88" s="11">
        <v>0.63808029259999999</v>
      </c>
      <c r="O88" s="11">
        <v>0.7599657917</v>
      </c>
      <c r="P88" s="11">
        <v>0.92138995680000002</v>
      </c>
      <c r="Q88" s="11">
        <v>0.98339426910000005</v>
      </c>
      <c r="R88" s="11">
        <v>0.73070855229999998</v>
      </c>
      <c r="S88" s="11">
        <v>1.007357053</v>
      </c>
      <c r="T88" s="11">
        <v>1.0543277630000001</v>
      </c>
      <c r="U88" s="11">
        <v>0.69785957580000002</v>
      </c>
      <c r="V88" s="11">
        <v>0.58997335279999996</v>
      </c>
      <c r="W88" s="11">
        <v>1.1022118139999999</v>
      </c>
      <c r="X88" s="11">
        <v>0.8468872073</v>
      </c>
      <c r="Y88" s="11">
        <v>0.76341200760000005</v>
      </c>
      <c r="Z88" s="11">
        <v>0.82993298630000001</v>
      </c>
      <c r="AA88" s="11">
        <v>0.61260327189999997</v>
      </c>
      <c r="AB88" s="11">
        <v>0.70758029710000003</v>
      </c>
      <c r="AC88" s="11">
        <v>0.79994022929999997</v>
      </c>
      <c r="AD88" s="11">
        <v>0.89828082620000005</v>
      </c>
      <c r="AE88" s="11">
        <v>1.1007823750000001</v>
      </c>
      <c r="AF88" s="11">
        <v>1.375183442</v>
      </c>
      <c r="AG88" s="12">
        <f t="shared" si="0"/>
        <v>0.8500240834366668</v>
      </c>
      <c r="AH88" s="12">
        <f t="shared" si="1"/>
        <v>-0.1499759165633332</v>
      </c>
      <c r="AI88" s="8">
        <v>30</v>
      </c>
    </row>
    <row r="89" spans="1:37" ht="15.75" customHeight="1" x14ac:dyDescent="0.2">
      <c r="A89" s="7">
        <v>44188</v>
      </c>
      <c r="B89" s="8">
        <v>31</v>
      </c>
      <c r="C89" s="9">
        <v>0.67283300000000001</v>
      </c>
      <c r="D89" s="10">
        <v>0.67618</v>
      </c>
      <c r="E89" s="10">
        <v>0.63480599999999998</v>
      </c>
      <c r="F89" s="10">
        <v>0.62543499999999996</v>
      </c>
      <c r="G89" s="11">
        <v>0.60034722510000005</v>
      </c>
      <c r="H89" s="11">
        <v>0.67467366849999999</v>
      </c>
      <c r="I89" s="11">
        <v>0.56982661229999998</v>
      </c>
      <c r="J89" s="11">
        <v>0.53029145499999997</v>
      </c>
      <c r="K89" s="11">
        <v>0.68587790390000003</v>
      </c>
      <c r="L89" s="11">
        <v>0.59711052679999999</v>
      </c>
      <c r="M89" s="11">
        <v>0.45697190339999999</v>
      </c>
      <c r="N89" s="11">
        <v>0.62506819950000003</v>
      </c>
      <c r="O89" s="11">
        <v>0.96360896129999996</v>
      </c>
      <c r="P89" s="11">
        <v>0.55102010040000005</v>
      </c>
      <c r="Q89" s="11">
        <v>0.65759928109999999</v>
      </c>
      <c r="R89" s="11">
        <v>0.60344236610000002</v>
      </c>
      <c r="S89" s="11">
        <v>0.53822451680000005</v>
      </c>
      <c r="T89" s="11">
        <v>0.72108548729999999</v>
      </c>
      <c r="U89" s="11">
        <v>0.56918399720000001</v>
      </c>
      <c r="V89" s="11">
        <v>0.42859681659999999</v>
      </c>
      <c r="W89" s="11">
        <v>1.0326256810000001</v>
      </c>
      <c r="X89" s="11">
        <v>0.62965880159999998</v>
      </c>
      <c r="Y89" s="11">
        <v>0.91246869880000003</v>
      </c>
      <c r="Z89" s="11">
        <v>1.329945696</v>
      </c>
      <c r="AA89" s="11">
        <v>0.95291502029999997</v>
      </c>
      <c r="AB89" s="11">
        <v>0.80273334839999999</v>
      </c>
      <c r="AC89" s="11">
        <v>0.86498715680000005</v>
      </c>
      <c r="AD89" s="11">
        <v>0.79142321940000004</v>
      </c>
      <c r="AE89" s="11">
        <v>0.57172386779999995</v>
      </c>
      <c r="AF89" s="11">
        <v>0.74599018299999997</v>
      </c>
      <c r="AG89" s="12">
        <f t="shared" si="0"/>
        <v>0.70055515648000011</v>
      </c>
      <c r="AH89" s="12">
        <f t="shared" si="1"/>
        <v>-0.29944484351999989</v>
      </c>
      <c r="AI89" s="8">
        <v>31</v>
      </c>
    </row>
    <row r="90" spans="1:37" ht="15.75" customHeight="1" x14ac:dyDescent="0.2">
      <c r="A90" s="7">
        <v>44189</v>
      </c>
      <c r="B90" s="8">
        <v>32</v>
      </c>
      <c r="C90" s="9">
        <v>0.25048300000000001</v>
      </c>
      <c r="D90" s="10">
        <v>0.17541300000000001</v>
      </c>
      <c r="E90" s="10">
        <v>0.34389599999999998</v>
      </c>
      <c r="F90" s="10">
        <v>0.38940999999999998</v>
      </c>
      <c r="G90" s="11">
        <v>0.1887986123</v>
      </c>
      <c r="H90" s="11">
        <v>0.31156550300000002</v>
      </c>
      <c r="I90" s="11">
        <v>0.27090603470000002</v>
      </c>
      <c r="J90" s="11">
        <v>0.25315080960000003</v>
      </c>
      <c r="K90" s="11">
        <v>0.2529388139</v>
      </c>
      <c r="L90" s="11">
        <v>0.31399691239999999</v>
      </c>
      <c r="M90" s="11">
        <v>0.29874403599999999</v>
      </c>
      <c r="N90" s="11">
        <v>0.28692825160000002</v>
      </c>
      <c r="O90" s="11">
        <v>0.26803710460000002</v>
      </c>
      <c r="P90" s="11">
        <v>0.34801566719999999</v>
      </c>
      <c r="Q90" s="11">
        <v>0.32114032840000001</v>
      </c>
      <c r="R90" s="11">
        <v>0.34046970560000001</v>
      </c>
      <c r="S90" s="11">
        <v>0.28940687799999998</v>
      </c>
      <c r="T90" s="11">
        <v>0.62505867000000004</v>
      </c>
      <c r="U90" s="11">
        <v>0.33507462939999999</v>
      </c>
      <c r="V90" s="11">
        <v>0.1987886052</v>
      </c>
      <c r="W90" s="11">
        <v>0.29611681680000002</v>
      </c>
      <c r="X90" s="11">
        <v>0.29472376690000002</v>
      </c>
      <c r="Y90" s="11">
        <v>0.39332513019999998</v>
      </c>
      <c r="Z90" s="11">
        <v>0.29150849470000001</v>
      </c>
      <c r="AA90" s="11">
        <v>0.25943924260000001</v>
      </c>
      <c r="AB90" s="11">
        <v>0.46511437459999999</v>
      </c>
      <c r="AC90" s="11">
        <v>0.4784767492</v>
      </c>
      <c r="AD90" s="11">
        <v>0.40861498870000001</v>
      </c>
      <c r="AE90" s="11">
        <v>0.36451976590000001</v>
      </c>
      <c r="AF90" s="11">
        <v>0.33061173290000001</v>
      </c>
      <c r="AG90" s="12">
        <f t="shared" si="0"/>
        <v>0.32148912081333336</v>
      </c>
      <c r="AH90" s="12">
        <f t="shared" si="1"/>
        <v>-0.67851087918666664</v>
      </c>
      <c r="AI90" s="8">
        <v>32</v>
      </c>
    </row>
    <row r="91" spans="1:37" ht="15.75" customHeight="1" x14ac:dyDescent="0.2">
      <c r="A91" s="7">
        <v>44193</v>
      </c>
      <c r="B91" s="8">
        <v>33</v>
      </c>
      <c r="C91" s="9">
        <v>0.53567399999999998</v>
      </c>
      <c r="D91" s="10">
        <v>0.46615099999999998</v>
      </c>
      <c r="E91" s="10">
        <v>0.53819700000000004</v>
      </c>
      <c r="F91" s="10">
        <v>0.88250600000000001</v>
      </c>
      <c r="G91" s="11">
        <v>0.4863344336</v>
      </c>
      <c r="H91" s="11">
        <v>0.75208881959999996</v>
      </c>
      <c r="I91" s="11">
        <v>0.63734737959999999</v>
      </c>
      <c r="J91" s="11">
        <v>0.86391576240000001</v>
      </c>
      <c r="K91" s="11">
        <v>0.57486819010000001</v>
      </c>
      <c r="L91" s="11">
        <v>0.56283973809999999</v>
      </c>
      <c r="M91" s="11">
        <v>0.61326018940000004</v>
      </c>
      <c r="N91" s="11">
        <v>0.52307040299999996</v>
      </c>
      <c r="O91" s="11">
        <v>0.51951844790000001</v>
      </c>
      <c r="P91" s="11">
        <v>0.84711129190000001</v>
      </c>
      <c r="Q91" s="11">
        <v>0.52166587949999998</v>
      </c>
      <c r="R91" s="11">
        <v>0.57871882419999998</v>
      </c>
      <c r="S91" s="11">
        <v>0.64834733649999998</v>
      </c>
      <c r="T91" s="11">
        <v>0.65315054429999997</v>
      </c>
      <c r="U91" s="11">
        <v>0.4760518292</v>
      </c>
      <c r="V91" s="11">
        <v>0.54912003149999999</v>
      </c>
      <c r="W91" s="11">
        <v>0.85438595750000002</v>
      </c>
      <c r="X91" s="11">
        <v>0.70959154410000003</v>
      </c>
      <c r="Y91" s="11">
        <v>0.564521936</v>
      </c>
      <c r="Z91" s="11">
        <v>0.76965474519999999</v>
      </c>
      <c r="AA91" s="11">
        <v>1.2533951189999999</v>
      </c>
      <c r="AB91" s="11">
        <v>0.78905542419999997</v>
      </c>
      <c r="AC91" s="11">
        <v>0.94790558459999996</v>
      </c>
      <c r="AD91" s="11">
        <v>0.70566029109999995</v>
      </c>
      <c r="AE91" s="11">
        <v>0.64172598569999995</v>
      </c>
      <c r="AF91" s="11">
        <v>0.70635553500000003</v>
      </c>
      <c r="AG91" s="12">
        <f t="shared" si="0"/>
        <v>0.67240630743999996</v>
      </c>
      <c r="AH91" s="12">
        <f t="shared" si="1"/>
        <v>-0.32759369256000004</v>
      </c>
      <c r="AI91" s="8">
        <v>33</v>
      </c>
    </row>
    <row r="92" spans="1:37" ht="15.75" customHeight="1" x14ac:dyDescent="0.2">
      <c r="A92" s="7">
        <v>44194</v>
      </c>
      <c r="B92" s="8">
        <v>34</v>
      </c>
      <c r="C92" s="9">
        <v>0.46538600000000002</v>
      </c>
      <c r="D92" s="10">
        <v>0.46160000000000001</v>
      </c>
      <c r="E92" s="10">
        <v>0.56311500000000003</v>
      </c>
      <c r="F92" s="10">
        <v>0.85812699999999997</v>
      </c>
      <c r="G92" s="11">
        <v>0.48038453590000002</v>
      </c>
      <c r="H92" s="11">
        <v>0.71649157870000002</v>
      </c>
      <c r="I92" s="11">
        <v>0.56018099129999999</v>
      </c>
      <c r="J92" s="11">
        <v>0.5233133687</v>
      </c>
      <c r="K92" s="11">
        <v>0.51184733670000004</v>
      </c>
      <c r="L92" s="11">
        <v>2.2369291050000002</v>
      </c>
      <c r="M92" s="11">
        <v>0.59151072140000005</v>
      </c>
      <c r="N92" s="11">
        <v>0.70710733660000002</v>
      </c>
      <c r="O92" s="11">
        <v>0.53989068060000001</v>
      </c>
      <c r="P92" s="11">
        <v>0.5533321216</v>
      </c>
      <c r="Q92" s="11">
        <v>0.6198103143</v>
      </c>
      <c r="R92" s="11">
        <v>0.56160622449999997</v>
      </c>
      <c r="S92" s="11">
        <v>0.51346806889999996</v>
      </c>
      <c r="T92" s="11">
        <v>0.6226345177</v>
      </c>
      <c r="U92" s="11">
        <v>0.76424074900000005</v>
      </c>
      <c r="V92" s="11">
        <v>0.50651485519999995</v>
      </c>
      <c r="W92" s="11">
        <v>0.4376448154</v>
      </c>
      <c r="X92" s="11">
        <v>0.69295069870000003</v>
      </c>
      <c r="Y92" s="11">
        <v>0.78103905659999995</v>
      </c>
      <c r="Z92" s="11">
        <v>0.60081426169999996</v>
      </c>
      <c r="AA92" s="11">
        <v>0.65555471710000002</v>
      </c>
      <c r="AB92" s="11">
        <v>0.77799090920000002</v>
      </c>
      <c r="AC92" s="11">
        <v>0.96830740439999996</v>
      </c>
      <c r="AD92" s="11">
        <v>0.73929248849999996</v>
      </c>
      <c r="AE92" s="11">
        <v>0.54507178209999996</v>
      </c>
      <c r="AF92" s="11">
        <v>0.65498686230000003</v>
      </c>
      <c r="AG92" s="12">
        <f t="shared" si="0"/>
        <v>0.6737047834033334</v>
      </c>
      <c r="AH92" s="12">
        <f t="shared" si="1"/>
        <v>-0.3262952165966666</v>
      </c>
      <c r="AI92" s="8">
        <v>34</v>
      </c>
    </row>
    <row r="93" spans="1:37" ht="15.75" customHeight="1" x14ac:dyDescent="0.2">
      <c r="A93" s="7">
        <v>44195</v>
      </c>
      <c r="B93" s="8">
        <v>35</v>
      </c>
      <c r="C93" s="9">
        <v>0.54170300000000005</v>
      </c>
      <c r="D93" s="10">
        <v>0.48488100000000001</v>
      </c>
      <c r="E93" s="10">
        <v>0.68081400000000003</v>
      </c>
      <c r="F93" s="10">
        <v>0.68376700000000001</v>
      </c>
      <c r="G93" s="11">
        <v>0.87693640240000004</v>
      </c>
      <c r="H93" s="11">
        <v>0.73807071359999998</v>
      </c>
      <c r="I93" s="11">
        <v>0.52296569660000003</v>
      </c>
      <c r="J93" s="11">
        <v>0.89261284470000002</v>
      </c>
      <c r="K93" s="11">
        <v>0.53681443709999999</v>
      </c>
      <c r="L93" s="11">
        <v>0.98931901779999998</v>
      </c>
      <c r="M93" s="11">
        <v>0.57344262420000003</v>
      </c>
      <c r="N93" s="11">
        <v>0.73435024469999999</v>
      </c>
      <c r="O93" s="11">
        <v>0.47609930560000002</v>
      </c>
      <c r="P93" s="11">
        <v>0.61620348629999999</v>
      </c>
      <c r="Q93" s="11">
        <v>0.64427279609999999</v>
      </c>
      <c r="R93" s="11">
        <v>0.65419381430000001</v>
      </c>
      <c r="S93" s="11">
        <v>0.48482633479999998</v>
      </c>
      <c r="T93" s="11">
        <v>0.48041771960000001</v>
      </c>
      <c r="U93" s="11">
        <v>0.56623098810000005</v>
      </c>
      <c r="V93" s="11">
        <v>0.49568821120000001</v>
      </c>
      <c r="W93" s="11">
        <v>0.47921083879999998</v>
      </c>
      <c r="X93" s="11">
        <v>0.67660028080000001</v>
      </c>
      <c r="Y93" s="11">
        <v>0.49563891160000001</v>
      </c>
      <c r="Z93" s="11">
        <v>0.87692656999999996</v>
      </c>
      <c r="AA93" s="11">
        <v>1.1137098860000001</v>
      </c>
      <c r="AB93" s="11">
        <v>0.63789200469999996</v>
      </c>
      <c r="AC93" s="11">
        <v>1.1271798630000001</v>
      </c>
      <c r="AD93" s="11">
        <v>1.076780895</v>
      </c>
      <c r="AE93" s="11">
        <v>0.57091546579999997</v>
      </c>
      <c r="AF93" s="11">
        <v>0.68467300279999999</v>
      </c>
      <c r="AG93" s="12">
        <f t="shared" si="0"/>
        <v>0.68043791185333324</v>
      </c>
      <c r="AH93" s="12">
        <f t="shared" si="1"/>
        <v>-0.31956208814666676</v>
      </c>
      <c r="AI93" s="8">
        <v>35</v>
      </c>
    </row>
    <row r="94" spans="1:37" ht="15.75" customHeight="1" x14ac:dyDescent="0.2">
      <c r="A94" s="7">
        <v>44196</v>
      </c>
      <c r="B94" s="8">
        <v>36</v>
      </c>
      <c r="C94" s="9">
        <v>0.70288799999999996</v>
      </c>
      <c r="D94" s="10">
        <v>0.43366900000000003</v>
      </c>
      <c r="E94" s="10">
        <v>0.65557100000000001</v>
      </c>
      <c r="F94" s="10">
        <v>0.70265599999999995</v>
      </c>
      <c r="G94" s="11">
        <v>0.55372019210000001</v>
      </c>
      <c r="H94" s="11">
        <v>0.77999389109999995</v>
      </c>
      <c r="I94" s="11">
        <v>0.71534629930000004</v>
      </c>
      <c r="J94" s="11">
        <v>0.62729295360000004</v>
      </c>
      <c r="K94" s="11">
        <v>0.47122235699999998</v>
      </c>
      <c r="L94" s="11">
        <v>0.75621911900000005</v>
      </c>
      <c r="M94" s="11">
        <v>0.60638565099999997</v>
      </c>
      <c r="N94" s="11">
        <v>0.69189983440000002</v>
      </c>
      <c r="O94" s="11">
        <v>0.55218353689999999</v>
      </c>
      <c r="P94" s="11">
        <v>0.86731158080000004</v>
      </c>
      <c r="Q94" s="11">
        <v>0.59842912780000002</v>
      </c>
      <c r="R94" s="11">
        <v>0.67580811600000001</v>
      </c>
      <c r="S94" s="11">
        <v>0.46859086150000001</v>
      </c>
      <c r="T94" s="11">
        <v>0.61131319669999995</v>
      </c>
      <c r="U94" s="11">
        <v>0.54920889890000002</v>
      </c>
      <c r="V94" s="11">
        <v>0.51712971569999999</v>
      </c>
      <c r="W94" s="11">
        <v>0.62488660039999999</v>
      </c>
      <c r="X94" s="11">
        <v>0.70266708600000005</v>
      </c>
      <c r="Y94" s="11">
        <v>0.61949449999999995</v>
      </c>
      <c r="Z94" s="11">
        <v>0.67859392330000001</v>
      </c>
      <c r="AA94" s="11">
        <v>0.67444559550000005</v>
      </c>
      <c r="AB94" s="11">
        <v>0.67317149119999997</v>
      </c>
      <c r="AC94" s="11">
        <v>0.79670988970000001</v>
      </c>
      <c r="AD94" s="11">
        <v>0.71851629210000001</v>
      </c>
      <c r="AE94" s="11">
        <v>1.047556199</v>
      </c>
      <c r="AF94" s="11">
        <v>0.65045603019999998</v>
      </c>
      <c r="AG94" s="12">
        <f t="shared" si="0"/>
        <v>0.65744456464000001</v>
      </c>
      <c r="AH94" s="12">
        <f t="shared" si="1"/>
        <v>-0.34255543535999999</v>
      </c>
      <c r="AI94" s="8">
        <v>36</v>
      </c>
    </row>
    <row r="95" spans="1:37" ht="15.75" customHeight="1" x14ac:dyDescent="0.2">
      <c r="A95" s="23">
        <v>44200</v>
      </c>
      <c r="B95" s="8">
        <v>37</v>
      </c>
      <c r="C95" s="9">
        <v>1.1437600000000001</v>
      </c>
      <c r="D95" s="10">
        <v>0.86150400000000005</v>
      </c>
      <c r="E95" s="10">
        <v>1.111588</v>
      </c>
      <c r="F95" s="10">
        <v>1.0158940000000001</v>
      </c>
      <c r="G95" s="11">
        <v>1.3145934589999999</v>
      </c>
      <c r="H95" s="11">
        <v>0.86258619270000003</v>
      </c>
      <c r="I95" s="11">
        <v>1.1551511910000001</v>
      </c>
      <c r="J95" s="11">
        <v>1.1429709130000001</v>
      </c>
      <c r="K95" s="11">
        <v>0.78040750869999997</v>
      </c>
      <c r="L95" s="11">
        <v>1.2199957269999999</v>
      </c>
      <c r="M95" s="11">
        <v>0.87855552329999997</v>
      </c>
      <c r="N95" s="11">
        <v>1.596273541</v>
      </c>
      <c r="O95" s="11">
        <v>1.0824535280000001</v>
      </c>
      <c r="P95" s="11">
        <v>1.347153982</v>
      </c>
      <c r="Q95" s="11">
        <v>1.140428574</v>
      </c>
      <c r="R95" s="11">
        <v>1.198199513</v>
      </c>
      <c r="S95" s="11">
        <v>0.98145085659999998</v>
      </c>
      <c r="T95" s="11">
        <v>1.0495052899999999</v>
      </c>
      <c r="U95" s="11">
        <v>1.111533264</v>
      </c>
      <c r="V95" s="11">
        <v>1.5590705730000001</v>
      </c>
      <c r="W95" s="11">
        <v>1.092543896</v>
      </c>
      <c r="X95" s="11">
        <v>1.347600269</v>
      </c>
      <c r="Y95" s="11">
        <v>1.26606329</v>
      </c>
      <c r="Z95" s="11">
        <v>1.0909099900000001</v>
      </c>
      <c r="AA95" s="11">
        <v>1.280203242</v>
      </c>
      <c r="AB95" s="11">
        <v>1.4370575109999999</v>
      </c>
      <c r="AC95" s="11">
        <v>1.180886959</v>
      </c>
      <c r="AD95" s="11">
        <v>1.2518870980000001</v>
      </c>
      <c r="AE95" s="11">
        <v>1.238920711</v>
      </c>
      <c r="AF95" s="11">
        <v>1.175090497</v>
      </c>
      <c r="AG95" s="12">
        <f t="shared" si="0"/>
        <v>1.1638079699766664</v>
      </c>
      <c r="AH95" s="12">
        <f t="shared" si="1"/>
        <v>0.16380796997666636</v>
      </c>
      <c r="AI95" s="8">
        <v>37</v>
      </c>
    </row>
    <row r="96" spans="1:37" ht="15.75" customHeight="1" x14ac:dyDescent="0.2">
      <c r="A96" s="23">
        <v>44201</v>
      </c>
      <c r="B96" s="8">
        <v>38</v>
      </c>
      <c r="C96" s="9">
        <v>0.87617699999999998</v>
      </c>
      <c r="D96" s="10">
        <v>0.52419800000000005</v>
      </c>
      <c r="E96" s="10">
        <v>0.89778400000000003</v>
      </c>
      <c r="F96" s="10">
        <v>0.69236500000000001</v>
      </c>
      <c r="G96" s="11">
        <v>0.94563372339999996</v>
      </c>
      <c r="H96" s="11">
        <v>1.253007336</v>
      </c>
      <c r="I96" s="11">
        <v>0.84122904030000001</v>
      </c>
      <c r="J96" s="11">
        <v>0.7331102652</v>
      </c>
      <c r="K96" s="11">
        <v>0.72783004399999995</v>
      </c>
      <c r="L96" s="11">
        <v>0.65803640279999998</v>
      </c>
      <c r="M96" s="11">
        <v>1.037239872</v>
      </c>
      <c r="N96" s="11">
        <v>1.3027410180000001</v>
      </c>
      <c r="O96" s="11">
        <v>0.88367820480000003</v>
      </c>
      <c r="P96" s="11">
        <v>0.85573519750000004</v>
      </c>
      <c r="Q96" s="11">
        <v>1.1897165510000001</v>
      </c>
      <c r="R96" s="11">
        <v>0.76877294519999995</v>
      </c>
      <c r="S96" s="11">
        <v>0.66131179250000005</v>
      </c>
      <c r="T96" s="11">
        <v>0.88041515100000001</v>
      </c>
      <c r="U96" s="11">
        <v>1.012700411</v>
      </c>
      <c r="V96" s="11">
        <v>1.2372084640000001</v>
      </c>
      <c r="W96" s="11">
        <v>1.2867764100000001</v>
      </c>
      <c r="X96" s="11">
        <v>1.0298694230000001</v>
      </c>
      <c r="Y96" s="11">
        <v>1.04197166</v>
      </c>
      <c r="Z96" s="11">
        <v>0.65583711079999996</v>
      </c>
      <c r="AA96" s="11">
        <v>0.74102796820000005</v>
      </c>
      <c r="AB96" s="11">
        <v>1.0803885099999999</v>
      </c>
      <c r="AC96" s="11">
        <v>1.0012651400000001</v>
      </c>
      <c r="AD96" s="11">
        <v>0.83347899589999996</v>
      </c>
      <c r="AE96" s="11">
        <v>1.011484099</v>
      </c>
      <c r="AF96" s="11">
        <v>0.96753704799999996</v>
      </c>
      <c r="AG96" s="12">
        <f t="shared" si="0"/>
        <v>0.92095089278666697</v>
      </c>
      <c r="AH96" s="12">
        <f t="shared" si="1"/>
        <v>-7.9049107213333025E-2</v>
      </c>
      <c r="AI96" s="8">
        <v>38</v>
      </c>
      <c r="AJ96" s="24"/>
      <c r="AK96" s="24"/>
    </row>
    <row r="97" spans="1:38" ht="15.75" customHeight="1" x14ac:dyDescent="0.2">
      <c r="A97" s="23">
        <v>44202</v>
      </c>
      <c r="B97" s="8">
        <v>39</v>
      </c>
      <c r="C97" s="9">
        <v>1.277415</v>
      </c>
      <c r="D97" s="10">
        <v>1.454345</v>
      </c>
      <c r="E97" s="10">
        <v>1.3516349999999999</v>
      </c>
      <c r="F97" s="10">
        <v>1.099448</v>
      </c>
      <c r="G97" s="11">
        <v>2.5898393959999999</v>
      </c>
      <c r="H97" s="11">
        <v>1.2998928329999999</v>
      </c>
      <c r="I97" s="11">
        <v>1.0334713609999999</v>
      </c>
      <c r="J97" s="11">
        <v>1.462185209</v>
      </c>
      <c r="K97" s="11">
        <v>0.92079266660000003</v>
      </c>
      <c r="L97" s="11">
        <v>0.97408258700000006</v>
      </c>
      <c r="M97" s="11">
        <v>1.349723995</v>
      </c>
      <c r="N97" s="11">
        <v>1.116574339</v>
      </c>
      <c r="O97" s="11">
        <v>1.603033777</v>
      </c>
      <c r="P97" s="11">
        <v>1.024273905</v>
      </c>
      <c r="Q97" s="11">
        <v>1.1424735150000001</v>
      </c>
      <c r="R97" s="11">
        <v>1.159491651</v>
      </c>
      <c r="S97" s="11">
        <v>0.9646799036</v>
      </c>
      <c r="T97" s="11">
        <v>0.99559863920000002</v>
      </c>
      <c r="U97" s="11">
        <v>0.84846827749999998</v>
      </c>
      <c r="V97" s="11">
        <v>2.3573473840000001</v>
      </c>
      <c r="W97" s="11">
        <v>1.952464384</v>
      </c>
      <c r="X97" s="11">
        <v>1.063966089</v>
      </c>
      <c r="Y97" s="11">
        <v>1.607535505</v>
      </c>
      <c r="Z97" s="11">
        <v>0.89444547590000001</v>
      </c>
      <c r="AA97" s="11">
        <v>0.71680530929999997</v>
      </c>
      <c r="AB97" s="11">
        <v>2.242997371</v>
      </c>
      <c r="AC97" s="11">
        <v>1.399950032</v>
      </c>
      <c r="AD97" s="11">
        <v>0.87430901059999999</v>
      </c>
      <c r="AE97" s="11">
        <v>1.7019170219999999</v>
      </c>
      <c r="AF97" s="11">
        <v>0.80033913580000005</v>
      </c>
      <c r="AG97" s="12">
        <f t="shared" si="0"/>
        <v>1.3093167257833334</v>
      </c>
      <c r="AH97" s="12">
        <f t="shared" si="1"/>
        <v>0.30931672578333336</v>
      </c>
      <c r="AI97" s="8">
        <v>39</v>
      </c>
    </row>
    <row r="98" spans="1:38" ht="15.75" customHeight="1" x14ac:dyDescent="0.2">
      <c r="A98" s="23">
        <v>44203</v>
      </c>
      <c r="B98" s="8">
        <v>40</v>
      </c>
      <c r="C98" s="9">
        <v>2.2382080000000002</v>
      </c>
      <c r="D98" s="10">
        <v>2.15781</v>
      </c>
      <c r="E98" s="10">
        <v>0.95317600000000002</v>
      </c>
      <c r="F98" s="10">
        <v>0.77682099999999998</v>
      </c>
      <c r="G98" s="11">
        <v>1.707544572</v>
      </c>
      <c r="H98" s="11">
        <v>0.86741550349999996</v>
      </c>
      <c r="I98" s="11">
        <v>0.86278109300000005</v>
      </c>
      <c r="J98" s="11">
        <v>1.0451140219999999</v>
      </c>
      <c r="K98" s="11">
        <v>0.6893293251</v>
      </c>
      <c r="L98" s="13">
        <v>0.84925007610000003</v>
      </c>
      <c r="M98" s="11">
        <v>0.76459977820000002</v>
      </c>
      <c r="N98" s="11">
        <v>1.0510559880000001</v>
      </c>
      <c r="O98" s="11">
        <v>1.4119836809999999</v>
      </c>
      <c r="P98" s="11">
        <v>1.043736075</v>
      </c>
      <c r="Q98" s="11">
        <v>1.1344972200000001</v>
      </c>
      <c r="R98" s="11">
        <v>0.89370824999999998</v>
      </c>
      <c r="S98" s="11">
        <v>0.83505932999999999</v>
      </c>
      <c r="T98" s="11">
        <v>0.85864252720000001</v>
      </c>
      <c r="U98" s="11">
        <v>0.75797391800000002</v>
      </c>
      <c r="V98" s="11">
        <v>3.240103806</v>
      </c>
      <c r="W98" s="11">
        <v>1.2264146979999999</v>
      </c>
      <c r="X98" s="11">
        <v>1.032727897</v>
      </c>
      <c r="Y98" s="11">
        <v>1.1178371170000001</v>
      </c>
      <c r="Z98" s="11">
        <v>0.87995572929999999</v>
      </c>
      <c r="AA98" s="11">
        <v>0.69612016700000001</v>
      </c>
      <c r="AB98" s="11">
        <v>1.150894839</v>
      </c>
      <c r="AC98" s="11">
        <v>1.1778041539999999</v>
      </c>
      <c r="AD98" s="11">
        <v>1.330693527</v>
      </c>
      <c r="AE98" s="11">
        <v>2.1171217859999998</v>
      </c>
      <c r="AF98" s="11">
        <v>0.7499140487</v>
      </c>
      <c r="AG98" s="12">
        <f t="shared" si="0"/>
        <v>1.1872764709366666</v>
      </c>
      <c r="AH98" s="12">
        <f t="shared" si="1"/>
        <v>0.18727647093666655</v>
      </c>
      <c r="AI98" s="8">
        <v>40</v>
      </c>
      <c r="AJ98" s="12"/>
      <c r="AK98" s="12"/>
    </row>
    <row r="99" spans="1:38" ht="15.75" customHeight="1" x14ac:dyDescent="0.2">
      <c r="A99" s="23">
        <v>44204</v>
      </c>
      <c r="B99" s="8">
        <v>41</v>
      </c>
      <c r="C99" s="9">
        <v>1.8353930000000001</v>
      </c>
      <c r="D99" s="10">
        <v>0.72809999999999997</v>
      </c>
      <c r="E99" s="10">
        <v>0.90397499999999997</v>
      </c>
      <c r="F99" s="10">
        <v>0.74548599999999998</v>
      </c>
      <c r="G99" s="11">
        <v>1.0271514159999999</v>
      </c>
      <c r="H99" s="11">
        <v>1.041662992</v>
      </c>
      <c r="I99" s="11">
        <v>0.99147398289999999</v>
      </c>
      <c r="J99" s="11">
        <v>0.95702795939999996</v>
      </c>
      <c r="K99" s="11">
        <v>1.0986288099999999</v>
      </c>
      <c r="L99" s="11">
        <v>0.91628116240000002</v>
      </c>
      <c r="M99" s="11">
        <v>0.79328553089999998</v>
      </c>
      <c r="N99" s="11">
        <v>1.1164185900000001</v>
      </c>
      <c r="O99" s="11">
        <v>0.77452621239999997</v>
      </c>
      <c r="P99" s="11">
        <v>0.87668988299999995</v>
      </c>
      <c r="Q99" s="11">
        <v>1.038419234</v>
      </c>
      <c r="R99" s="11">
        <v>0.74080301439999996</v>
      </c>
      <c r="S99" s="11">
        <v>0.62757100750000006</v>
      </c>
      <c r="T99" s="11">
        <v>0.74256227450000001</v>
      </c>
      <c r="U99" s="11">
        <v>0.74068841969999999</v>
      </c>
      <c r="V99" s="11">
        <v>1.8063957509999999</v>
      </c>
      <c r="W99" s="11">
        <v>0.85664687220000002</v>
      </c>
      <c r="X99" s="11">
        <v>1.0123764239999999</v>
      </c>
      <c r="Y99" s="11">
        <v>1.131947875</v>
      </c>
      <c r="Z99" s="11">
        <v>0.69608065620000004</v>
      </c>
      <c r="AA99" s="11">
        <v>0.75272262570000004</v>
      </c>
      <c r="AB99" s="11">
        <v>1.007761372</v>
      </c>
      <c r="AC99" s="11">
        <v>1.753850307</v>
      </c>
      <c r="AD99" s="11">
        <v>0.7902334916</v>
      </c>
      <c r="AE99" s="11">
        <v>1.3469336510000001</v>
      </c>
      <c r="AF99" s="11">
        <v>0.89378828639999996</v>
      </c>
      <c r="AG99" s="12">
        <f t="shared" si="0"/>
        <v>0.99149606003999979</v>
      </c>
      <c r="AH99" s="12">
        <f t="shared" si="1"/>
        <v>-8.5039399600002064E-3</v>
      </c>
      <c r="AI99" s="8">
        <v>41</v>
      </c>
      <c r="AK99" s="25"/>
      <c r="AL99" s="24"/>
    </row>
    <row r="100" spans="1:38" ht="15.75" customHeight="1" x14ac:dyDescent="0.2">
      <c r="A100" s="23">
        <v>44207</v>
      </c>
      <c r="B100" s="8">
        <v>42</v>
      </c>
      <c r="C100" s="9">
        <v>1.0448109999999999</v>
      </c>
      <c r="D100" s="10">
        <v>0.82158200000000003</v>
      </c>
      <c r="E100" s="10">
        <v>0.93606199999999995</v>
      </c>
      <c r="F100" s="10">
        <v>0.71332099999999998</v>
      </c>
      <c r="G100" s="11">
        <v>0.81912643689999998</v>
      </c>
      <c r="H100" s="11">
        <v>0.9939013578</v>
      </c>
      <c r="I100" s="11">
        <v>1.186866948</v>
      </c>
      <c r="J100" s="11">
        <v>0.81390995180000003</v>
      </c>
      <c r="K100" s="11">
        <v>0.98470309609999995</v>
      </c>
      <c r="L100" s="11">
        <v>0.87150362189999997</v>
      </c>
      <c r="M100" s="11">
        <v>0.95036193089999998</v>
      </c>
      <c r="N100" s="11">
        <v>0.95893821099999998</v>
      </c>
      <c r="O100" s="11">
        <v>1.0264082969999999</v>
      </c>
      <c r="P100" s="11">
        <v>0.84571245260000005</v>
      </c>
      <c r="Q100" s="11">
        <v>1.464737822</v>
      </c>
      <c r="R100" s="11">
        <v>0.7437338</v>
      </c>
      <c r="S100" s="11">
        <v>0.67576609269999999</v>
      </c>
      <c r="T100" s="11">
        <v>0.73287593669999995</v>
      </c>
      <c r="U100" s="11">
        <v>0.87921434440000001</v>
      </c>
      <c r="V100" s="11">
        <v>1.175527682</v>
      </c>
      <c r="W100" s="11">
        <v>0.81056911279999999</v>
      </c>
      <c r="X100" s="11">
        <v>1.0144018720000001</v>
      </c>
      <c r="Y100" s="11">
        <v>1.100271464</v>
      </c>
      <c r="Z100" s="11">
        <v>0.71143977359999999</v>
      </c>
      <c r="AA100" s="11">
        <v>0.61634502459999996</v>
      </c>
      <c r="AB100" s="11">
        <v>0.92133529540000003</v>
      </c>
      <c r="AC100" s="11">
        <v>0.96925928350000001</v>
      </c>
      <c r="AD100" s="11">
        <v>0.89229918600000002</v>
      </c>
      <c r="AE100" s="11">
        <v>1.5279560889999999</v>
      </c>
      <c r="AF100" s="11">
        <v>0.96203382110000002</v>
      </c>
      <c r="AG100" s="12">
        <f t="shared" si="0"/>
        <v>0.93883249679333325</v>
      </c>
      <c r="AH100" s="12">
        <f t="shared" si="1"/>
        <v>-6.1167503206666751E-2</v>
      </c>
      <c r="AI100" s="8">
        <v>42</v>
      </c>
      <c r="AJ100" s="24"/>
      <c r="AK100" s="24"/>
      <c r="AL100" s="24"/>
    </row>
    <row r="101" spans="1:38" ht="15.75" customHeight="1" x14ac:dyDescent="0.2">
      <c r="A101" s="23">
        <v>44208</v>
      </c>
      <c r="B101" s="8">
        <v>43</v>
      </c>
      <c r="C101" s="9">
        <v>1.1258589999999999</v>
      </c>
      <c r="D101" s="10">
        <v>0.66280600000000001</v>
      </c>
      <c r="E101" s="10">
        <v>0.63767399999999996</v>
      </c>
      <c r="F101" s="10">
        <v>0.65185899999999997</v>
      </c>
      <c r="G101" s="11">
        <v>0.79489395620000003</v>
      </c>
      <c r="H101" s="11">
        <v>1.020341468</v>
      </c>
      <c r="I101" s="11">
        <v>0.95400343539999999</v>
      </c>
      <c r="J101" s="11">
        <v>1.4686133669999999</v>
      </c>
      <c r="K101" s="11">
        <v>0.83723718059999996</v>
      </c>
      <c r="L101" s="11">
        <v>1.0554355529999999</v>
      </c>
      <c r="M101" s="11">
        <v>0.63598945640000004</v>
      </c>
      <c r="N101" s="11">
        <v>0.93655445339999999</v>
      </c>
      <c r="O101" s="11">
        <v>1.160551441</v>
      </c>
      <c r="P101" s="11">
        <v>0.98059995680000001</v>
      </c>
      <c r="Q101" s="11">
        <v>1.0998192499999999</v>
      </c>
      <c r="R101" s="11">
        <v>0.75026239760000002</v>
      </c>
      <c r="S101" s="11">
        <v>0.58437886969999997</v>
      </c>
      <c r="T101" s="11">
        <v>1.091815325</v>
      </c>
      <c r="U101" s="11">
        <v>0.6722020689</v>
      </c>
      <c r="V101" s="11">
        <v>1.1285372069999999</v>
      </c>
      <c r="W101" s="11">
        <v>1.472519176</v>
      </c>
      <c r="X101" s="11">
        <v>1.0859900790000001</v>
      </c>
      <c r="Y101" s="11">
        <v>0.96250936679999999</v>
      </c>
      <c r="Z101" s="11">
        <v>0.58055225659999998</v>
      </c>
      <c r="AA101" s="11">
        <v>0.79614280309999996</v>
      </c>
      <c r="AB101" s="11">
        <v>0.81111813610000005</v>
      </c>
      <c r="AC101" s="11">
        <v>1.4012296989999999</v>
      </c>
      <c r="AD101" s="11">
        <v>1.1321719130000001</v>
      </c>
      <c r="AE101" s="11">
        <v>0.9067129344</v>
      </c>
      <c r="AF101" s="11">
        <v>0.85344907120000002</v>
      </c>
      <c r="AG101" s="12">
        <f t="shared" si="0"/>
        <v>0.9417276273733336</v>
      </c>
      <c r="AH101" s="12">
        <f t="shared" si="1"/>
        <v>-5.8272372626666402E-2</v>
      </c>
      <c r="AI101" s="8">
        <v>43</v>
      </c>
      <c r="AJ101" s="24"/>
      <c r="AK101" s="24"/>
      <c r="AL101" s="24"/>
    </row>
    <row r="102" spans="1:38" ht="15.75" customHeight="1" x14ac:dyDescent="0.2">
      <c r="A102" s="23">
        <v>44209</v>
      </c>
      <c r="B102" s="8">
        <v>44</v>
      </c>
      <c r="C102" s="9">
        <v>0.80086400000000002</v>
      </c>
      <c r="D102" s="10">
        <v>0.91267500000000001</v>
      </c>
      <c r="E102" s="10">
        <v>0.50835699999999995</v>
      </c>
      <c r="F102" s="10">
        <v>0.628363</v>
      </c>
      <c r="G102" s="11">
        <v>1.0168623050000001</v>
      </c>
      <c r="H102" s="11">
        <v>0.90820194399999998</v>
      </c>
      <c r="I102" s="11">
        <v>0.91717078320000001</v>
      </c>
      <c r="J102" s="11">
        <v>0.76218935350000006</v>
      </c>
      <c r="K102" s="11">
        <v>0.71877010529999996</v>
      </c>
      <c r="L102" s="11">
        <v>3.2832461400000001</v>
      </c>
      <c r="M102" s="11">
        <v>1.3023962769999999</v>
      </c>
      <c r="N102" s="11">
        <v>0.90126347549999997</v>
      </c>
      <c r="O102" s="11">
        <v>0.953539264</v>
      </c>
      <c r="P102" s="11">
        <v>0.68760242250000003</v>
      </c>
      <c r="Q102" s="11">
        <v>1.0960434480000001</v>
      </c>
      <c r="R102" s="11">
        <v>0.64821542470000004</v>
      </c>
      <c r="S102" s="11">
        <v>0.52898713350000004</v>
      </c>
      <c r="T102" s="11">
        <v>0.69552342850000004</v>
      </c>
      <c r="U102" s="11">
        <v>0.44881491540000001</v>
      </c>
      <c r="V102" s="11">
        <v>1.148351345</v>
      </c>
      <c r="W102" s="11">
        <v>0.7382904964</v>
      </c>
      <c r="X102" s="11">
        <v>1.0564817900000001</v>
      </c>
      <c r="Y102" s="11">
        <v>0.92380903550000004</v>
      </c>
      <c r="Z102" s="11">
        <v>0.98563219219999998</v>
      </c>
      <c r="AA102" s="11">
        <v>0.65213838820000003</v>
      </c>
      <c r="AB102" s="11">
        <v>0.6749661804</v>
      </c>
      <c r="AC102" s="11">
        <v>1.0485097050000001</v>
      </c>
      <c r="AD102" s="11">
        <v>0.81148807840000003</v>
      </c>
      <c r="AE102" s="11">
        <v>1.3944356760000001</v>
      </c>
      <c r="AF102" s="11">
        <v>0.58676049730000002</v>
      </c>
      <c r="AG102" s="12">
        <f t="shared" si="0"/>
        <v>0.9246649601500001</v>
      </c>
      <c r="AH102" s="12">
        <f t="shared" si="1"/>
        <v>-7.5335039849999896E-2</v>
      </c>
      <c r="AI102" s="8">
        <v>44</v>
      </c>
      <c r="AJ102" s="24"/>
      <c r="AK102" s="24"/>
      <c r="AL102" s="24"/>
    </row>
    <row r="103" spans="1:38" ht="15.75" customHeight="1" x14ac:dyDescent="0.2">
      <c r="A103" s="23">
        <v>44210</v>
      </c>
      <c r="B103" s="8">
        <v>45</v>
      </c>
      <c r="C103" s="9">
        <v>1.1052649999999999</v>
      </c>
      <c r="D103" s="10">
        <v>0.84477999999999998</v>
      </c>
      <c r="E103" s="10">
        <v>0.93373799999999996</v>
      </c>
      <c r="F103" s="10">
        <v>0.63959900000000003</v>
      </c>
      <c r="G103" s="11">
        <v>0.80150011870000004</v>
      </c>
      <c r="H103" s="11">
        <v>1.3030190930000001</v>
      </c>
      <c r="I103" s="11">
        <v>1.0576408209999999</v>
      </c>
      <c r="J103" s="11">
        <v>0.84285738700000001</v>
      </c>
      <c r="K103" s="11">
        <v>1.2268098549999999</v>
      </c>
      <c r="L103" s="11">
        <v>1.9762582449999999</v>
      </c>
      <c r="M103" s="11">
        <v>1.2727853469999999</v>
      </c>
      <c r="N103" s="11">
        <v>1.3608755379999999</v>
      </c>
      <c r="O103" s="11">
        <v>1.194797551</v>
      </c>
      <c r="P103" s="11">
        <v>1.218035236</v>
      </c>
      <c r="Q103" s="11">
        <v>1.234230723</v>
      </c>
      <c r="R103" s="11">
        <v>0.94702712050000004</v>
      </c>
      <c r="S103" s="11">
        <v>0.6519198491</v>
      </c>
      <c r="T103" s="11">
        <v>0.66591474289999997</v>
      </c>
      <c r="U103" s="11">
        <v>0.65181012439999997</v>
      </c>
      <c r="V103" s="11">
        <v>2.0882235480000002</v>
      </c>
      <c r="W103" s="11">
        <v>0.97635575939999997</v>
      </c>
      <c r="X103" s="11">
        <v>1.2504601049999999</v>
      </c>
      <c r="Y103" s="11">
        <v>0.93808240129999998</v>
      </c>
      <c r="Z103" s="11">
        <v>1.134498829</v>
      </c>
      <c r="AA103" s="11">
        <v>0.8534787761</v>
      </c>
      <c r="AB103" s="11">
        <v>0.99814764909999998</v>
      </c>
      <c r="AC103" s="11">
        <v>1.132198525</v>
      </c>
      <c r="AD103" s="11">
        <v>1.5635931329999999</v>
      </c>
      <c r="AE103" s="11">
        <v>1.0103816830000001</v>
      </c>
      <c r="AF103" s="11">
        <v>0.84043812780000005</v>
      </c>
      <c r="AG103" s="12">
        <f t="shared" si="0"/>
        <v>1.0904907429433335</v>
      </c>
      <c r="AH103" s="12">
        <f t="shared" si="1"/>
        <v>9.049074294333348E-2</v>
      </c>
      <c r="AI103" s="8">
        <v>45</v>
      </c>
      <c r="AJ103" s="24"/>
      <c r="AK103" s="24"/>
      <c r="AL103" s="24"/>
    </row>
    <row r="104" spans="1:38" ht="15.75" customHeight="1" x14ac:dyDescent="0.2">
      <c r="A104" s="23">
        <v>44211</v>
      </c>
      <c r="B104" s="8">
        <v>46</v>
      </c>
      <c r="C104" s="9">
        <v>1.355396</v>
      </c>
      <c r="D104" s="10">
        <v>0.97965500000000005</v>
      </c>
      <c r="E104" s="10">
        <v>1.027744</v>
      </c>
      <c r="F104" s="10">
        <v>0.79114300000000004</v>
      </c>
      <c r="G104" s="11">
        <v>1.0692116709999999</v>
      </c>
      <c r="H104" s="11">
        <v>0.95689529159999998</v>
      </c>
      <c r="I104" s="11">
        <v>1.4335676260000001</v>
      </c>
      <c r="J104" s="11">
        <v>1.576291015</v>
      </c>
      <c r="K104" s="11">
        <v>1.3025501390000001</v>
      </c>
      <c r="L104" s="11">
        <v>1.3301573149999999</v>
      </c>
      <c r="M104" s="11">
        <v>0.83213466250000001</v>
      </c>
      <c r="N104" s="11">
        <v>1.035271075</v>
      </c>
      <c r="O104" s="11">
        <v>1.794295601</v>
      </c>
      <c r="P104" s="11">
        <v>1.193790903</v>
      </c>
      <c r="Q104" s="11">
        <v>1.107956682</v>
      </c>
      <c r="R104" s="11">
        <v>1.0244683379999999</v>
      </c>
      <c r="S104" s="11">
        <v>1.0185951390000001</v>
      </c>
      <c r="T104" s="11">
        <v>0.86702805810000005</v>
      </c>
      <c r="U104" s="11">
        <v>0.58145529760000003</v>
      </c>
      <c r="V104" s="11">
        <v>1.483323451</v>
      </c>
      <c r="W104" s="11">
        <v>1.1817570449999999</v>
      </c>
      <c r="X104" s="11">
        <v>1.3825587880000001</v>
      </c>
      <c r="Y104" s="11">
        <v>1.1789293780000001</v>
      </c>
      <c r="Z104" s="11">
        <v>1.3399976650000001</v>
      </c>
      <c r="AA104" s="11">
        <v>1.1663516730000001</v>
      </c>
      <c r="AB104" s="11">
        <v>1.2911486000000001</v>
      </c>
      <c r="AC104" s="11">
        <v>0.97442733299999995</v>
      </c>
      <c r="AD104" s="11">
        <v>1.0622196500000001</v>
      </c>
      <c r="AE104" s="11">
        <v>1.01433018</v>
      </c>
      <c r="AF104" s="11">
        <v>1.3115872630000001</v>
      </c>
      <c r="AG104" s="12">
        <f t="shared" si="0"/>
        <v>1.1554745946600002</v>
      </c>
      <c r="AH104" s="12">
        <f t="shared" si="1"/>
        <v>0.15547459466000024</v>
      </c>
      <c r="AI104" s="8">
        <v>46</v>
      </c>
      <c r="AJ104" s="24"/>
      <c r="AK104" s="24"/>
      <c r="AL104" s="24"/>
    </row>
    <row r="105" spans="1:38" ht="15.75" customHeight="1" x14ac:dyDescent="0.2">
      <c r="A105" s="23">
        <v>44215</v>
      </c>
      <c r="B105" s="8">
        <v>47</v>
      </c>
      <c r="C105" s="9">
        <v>1.489946</v>
      </c>
      <c r="D105" s="10">
        <v>1.443678</v>
      </c>
      <c r="E105" s="10">
        <v>0.78213699999999997</v>
      </c>
      <c r="F105" s="10">
        <v>0.64339599999999997</v>
      </c>
      <c r="G105" s="11">
        <v>0.76108020310000002</v>
      </c>
      <c r="H105" s="11">
        <v>0.89432852220000003</v>
      </c>
      <c r="I105" s="11">
        <v>1.367134643</v>
      </c>
      <c r="J105" s="11">
        <v>1.158579697</v>
      </c>
      <c r="K105" s="11">
        <v>0.89010849020000005</v>
      </c>
      <c r="L105" s="11">
        <v>0.94331969429999996</v>
      </c>
      <c r="M105" s="11">
        <v>0.91567032930000003</v>
      </c>
      <c r="N105" s="11">
        <v>1.228836915</v>
      </c>
      <c r="O105" s="11">
        <v>1.2770554009999999</v>
      </c>
      <c r="P105" s="11">
        <v>1.1067124100000001</v>
      </c>
      <c r="Q105" s="11">
        <v>0.91942527480000003</v>
      </c>
      <c r="R105" s="11">
        <v>0.98362547519999999</v>
      </c>
      <c r="S105" s="11">
        <v>1.0385225789999999</v>
      </c>
      <c r="T105" s="11">
        <v>0.78853360660000005</v>
      </c>
      <c r="U105" s="11">
        <v>0.62564727009999999</v>
      </c>
      <c r="V105" s="11">
        <v>1.7723375180000001</v>
      </c>
      <c r="W105" s="11">
        <v>2.057760858</v>
      </c>
      <c r="X105" s="11">
        <v>0.97414264859999999</v>
      </c>
      <c r="Y105" s="11">
        <v>1.3958361509999999</v>
      </c>
      <c r="Z105" s="11">
        <v>1.1307317889999999</v>
      </c>
      <c r="AA105" s="11">
        <v>0.74702880770000002</v>
      </c>
      <c r="AB105" s="11">
        <v>1.149034857</v>
      </c>
      <c r="AC105" s="11">
        <v>1.1618413510000001</v>
      </c>
      <c r="AD105" s="11">
        <v>1.1856069039999999</v>
      </c>
      <c r="AE105" s="11">
        <v>0.79772702650000005</v>
      </c>
      <c r="AF105" s="11">
        <v>0.88083539980000003</v>
      </c>
      <c r="AG105" s="12">
        <f t="shared" si="0"/>
        <v>1.0836873607133335</v>
      </c>
      <c r="AH105" s="12">
        <f t="shared" si="1"/>
        <v>8.3687360713333492E-2</v>
      </c>
      <c r="AI105" s="8">
        <v>47</v>
      </c>
    </row>
    <row r="106" spans="1:38" ht="15.75" customHeight="1" x14ac:dyDescent="0.2">
      <c r="A106" s="23">
        <v>44216</v>
      </c>
      <c r="B106" s="8">
        <v>48</v>
      </c>
      <c r="C106" s="9">
        <v>1.020162</v>
      </c>
      <c r="D106" s="10">
        <v>1.014856</v>
      </c>
      <c r="E106" s="10">
        <v>0.99653599999999998</v>
      </c>
      <c r="F106" s="10">
        <v>0.739541</v>
      </c>
      <c r="G106" s="11">
        <v>0.80618003449999998</v>
      </c>
      <c r="H106" s="11">
        <v>0.81592636200000002</v>
      </c>
      <c r="I106" s="11">
        <v>0.78135828090000004</v>
      </c>
      <c r="J106" s="11">
        <v>0.87715361280000004</v>
      </c>
      <c r="K106" s="11">
        <v>0.82170896829999995</v>
      </c>
      <c r="L106" s="11">
        <v>0.7595129317</v>
      </c>
      <c r="M106" s="11">
        <v>0.94972394199999999</v>
      </c>
      <c r="N106" s="11">
        <v>0.92796126219999997</v>
      </c>
      <c r="O106" s="11">
        <v>1.0315438619999999</v>
      </c>
      <c r="P106" s="11">
        <v>1.3545690589999999</v>
      </c>
      <c r="Q106" s="11">
        <v>1.20506556</v>
      </c>
      <c r="R106" s="11">
        <v>1.2190822480000001</v>
      </c>
      <c r="S106" s="11">
        <v>0.73934712700000005</v>
      </c>
      <c r="T106" s="11">
        <v>1.0025036650000001</v>
      </c>
      <c r="U106" s="11">
        <v>0.50938155650000005</v>
      </c>
      <c r="V106" s="11">
        <v>1.407169686</v>
      </c>
      <c r="W106" s="11">
        <v>1.465876516</v>
      </c>
      <c r="X106" s="11">
        <v>0.94251838779999997</v>
      </c>
      <c r="Y106" s="11">
        <v>1.9006378150000001</v>
      </c>
      <c r="Z106" s="11">
        <v>1.349722308</v>
      </c>
      <c r="AA106" s="11">
        <v>0.93529341830000001</v>
      </c>
      <c r="AB106" s="11">
        <v>1.038119308</v>
      </c>
      <c r="AC106" s="11">
        <v>1.229856265</v>
      </c>
      <c r="AD106" s="11">
        <v>1.5379022419999999</v>
      </c>
      <c r="AE106" s="11">
        <v>0.78020311890000005</v>
      </c>
      <c r="AF106" s="11">
        <v>0.86813785300000001</v>
      </c>
      <c r="AG106" s="12">
        <f t="shared" si="0"/>
        <v>1.0342516796633332</v>
      </c>
      <c r="AH106" s="12">
        <f t="shared" si="1"/>
        <v>3.4251679663333201E-2</v>
      </c>
      <c r="AI106" s="8">
        <v>48</v>
      </c>
      <c r="AK106" s="24"/>
      <c r="AL106" s="24"/>
    </row>
    <row r="107" spans="1:38" ht="15.75" customHeight="1" x14ac:dyDescent="0.2">
      <c r="A107" s="23">
        <v>44217</v>
      </c>
      <c r="B107" s="8">
        <v>49</v>
      </c>
      <c r="C107" s="9">
        <v>1.026267</v>
      </c>
      <c r="D107" s="10">
        <v>0.90691900000000003</v>
      </c>
      <c r="E107" s="10">
        <v>0.79767500000000002</v>
      </c>
      <c r="F107" s="10">
        <v>0.85445700000000002</v>
      </c>
      <c r="G107" s="11">
        <v>0.62900014550000005</v>
      </c>
      <c r="H107" s="11">
        <v>0.9710246428</v>
      </c>
      <c r="I107" s="11">
        <v>0.82854832580000004</v>
      </c>
      <c r="J107" s="11">
        <v>0.81065324459999999</v>
      </c>
      <c r="K107" s="11">
        <v>0.90662813590000002</v>
      </c>
      <c r="L107" s="11">
        <v>2.3063955539999998</v>
      </c>
      <c r="M107" s="11">
        <v>2.174561733</v>
      </c>
      <c r="N107" s="11">
        <v>0.92564402160000003</v>
      </c>
      <c r="O107" s="11">
        <v>0.86332965490000002</v>
      </c>
      <c r="P107" s="11">
        <v>0.88903494699999996</v>
      </c>
      <c r="Q107" s="11">
        <v>0.98221783039999999</v>
      </c>
      <c r="R107" s="11">
        <v>0.99229617309999996</v>
      </c>
      <c r="S107" s="11">
        <v>0.6375667357</v>
      </c>
      <c r="T107" s="11">
        <v>0.69162222849999999</v>
      </c>
      <c r="U107" s="11">
        <v>0.58231883929999995</v>
      </c>
      <c r="V107" s="11">
        <v>1.1996718449999999</v>
      </c>
      <c r="W107" s="11">
        <v>0.77007910369999999</v>
      </c>
      <c r="X107" s="11">
        <v>1.185749478</v>
      </c>
      <c r="Y107" s="11">
        <v>1.332125896</v>
      </c>
      <c r="Z107" s="11">
        <v>1.983135527</v>
      </c>
      <c r="AA107" s="11">
        <v>0.80320591770000005</v>
      </c>
      <c r="AB107" s="11">
        <v>1.2819871389999999</v>
      </c>
      <c r="AC107" s="11">
        <v>0.83982964510000002</v>
      </c>
      <c r="AD107" s="11">
        <v>0.79079996509999995</v>
      </c>
      <c r="AE107" s="11">
        <v>0.76587824550000005</v>
      </c>
      <c r="AF107" s="11">
        <v>0.52396550040000001</v>
      </c>
      <c r="AG107" s="12">
        <f t="shared" si="0"/>
        <v>1.0084196158200003</v>
      </c>
      <c r="AH107" s="12">
        <f t="shared" si="1"/>
        <v>8.4196158200002813E-3</v>
      </c>
      <c r="AI107" s="8">
        <v>49</v>
      </c>
      <c r="AJ107" s="24"/>
      <c r="AK107" s="24"/>
      <c r="AL107" s="24"/>
    </row>
    <row r="108" spans="1:38" ht="15.75" customHeight="1" x14ac:dyDescent="0.2">
      <c r="A108" s="23">
        <v>44218</v>
      </c>
      <c r="B108" s="8">
        <v>50</v>
      </c>
      <c r="C108" s="9">
        <v>0.89680800000000005</v>
      </c>
      <c r="D108" s="10">
        <v>0.73319999999999996</v>
      </c>
      <c r="E108" s="10">
        <v>0.671875</v>
      </c>
      <c r="F108" s="10">
        <v>0.81142400000000003</v>
      </c>
      <c r="G108" s="11">
        <v>0.65342086710000002</v>
      </c>
      <c r="H108" s="11">
        <v>0.72955144439999997</v>
      </c>
      <c r="I108" s="11">
        <v>0.69346464370000005</v>
      </c>
      <c r="J108" s="11">
        <v>0.61747078320000004</v>
      </c>
      <c r="K108" s="11">
        <v>1.1736952940000001</v>
      </c>
      <c r="L108" s="11">
        <v>2.268629571</v>
      </c>
      <c r="M108" s="11">
        <v>6.4568227399999998</v>
      </c>
      <c r="N108" s="11">
        <v>1.1039478199999999</v>
      </c>
      <c r="O108" s="11">
        <v>0.83232384240000001</v>
      </c>
      <c r="P108" s="11">
        <v>0.72964167859999995</v>
      </c>
      <c r="Q108" s="11">
        <v>1.0247126660000001</v>
      </c>
      <c r="R108" s="11">
        <v>0.97367977900000002</v>
      </c>
      <c r="S108" s="11">
        <v>0.65929504640000003</v>
      </c>
      <c r="T108" s="11">
        <v>1.0358941580000001</v>
      </c>
      <c r="U108" s="11">
        <v>0.39352315809999999</v>
      </c>
      <c r="V108" s="11">
        <v>0.93749321559999998</v>
      </c>
      <c r="W108" s="11">
        <v>0.78567917040000002</v>
      </c>
      <c r="X108" s="11">
        <v>1.2128823520000001</v>
      </c>
      <c r="Y108" s="11">
        <v>1.094618165</v>
      </c>
      <c r="Z108" s="11">
        <v>0.86585555599999997</v>
      </c>
      <c r="AA108" s="11">
        <v>0.90744885949999998</v>
      </c>
      <c r="AB108" s="11">
        <v>0.88379074020000004</v>
      </c>
      <c r="AC108" s="11">
        <v>1.010183914</v>
      </c>
      <c r="AD108" s="11">
        <v>0.88764922570000004</v>
      </c>
      <c r="AE108" s="11">
        <v>0.63696513880000005</v>
      </c>
      <c r="AF108" s="11">
        <v>0.70176872749999997</v>
      </c>
      <c r="AG108" s="12">
        <f t="shared" si="0"/>
        <v>1.0794571852200001</v>
      </c>
      <c r="AH108" s="12">
        <f t="shared" si="1"/>
        <v>7.9457185220000115E-2</v>
      </c>
      <c r="AI108" s="8">
        <v>50</v>
      </c>
      <c r="AJ108" s="24"/>
      <c r="AK108" s="24"/>
      <c r="AL108" s="24"/>
    </row>
    <row r="109" spans="1:38" ht="15.75" customHeight="1" x14ac:dyDescent="0.2">
      <c r="A109" s="23">
        <v>44221</v>
      </c>
      <c r="B109" s="8">
        <v>51</v>
      </c>
      <c r="C109" s="9">
        <v>1.2799689999999999</v>
      </c>
      <c r="D109" s="10">
        <v>1.527606</v>
      </c>
      <c r="E109" s="10">
        <v>0.65896299999999997</v>
      </c>
      <c r="F109" s="10">
        <v>1.1173390000000001</v>
      </c>
      <c r="G109" s="11">
        <v>1.236816734</v>
      </c>
      <c r="H109" s="11">
        <v>0.71823040329999999</v>
      </c>
      <c r="I109" s="11">
        <v>0.78523443010000005</v>
      </c>
      <c r="J109" s="11">
        <v>0.86729870580000001</v>
      </c>
      <c r="K109" s="11">
        <v>1.5873964220000001</v>
      </c>
      <c r="L109" s="11">
        <v>1.639855361</v>
      </c>
      <c r="M109" s="11">
        <v>2.3216605019999998</v>
      </c>
      <c r="N109" s="11">
        <v>1.346446781</v>
      </c>
      <c r="O109" s="11">
        <v>0.91466857189999995</v>
      </c>
      <c r="P109" s="11">
        <v>0.86879645650000004</v>
      </c>
      <c r="Q109" s="11">
        <v>1.0812562590000001</v>
      </c>
      <c r="R109" s="11">
        <v>1.0698271020000001</v>
      </c>
      <c r="S109" s="11">
        <v>0.95289331249999998</v>
      </c>
      <c r="T109" s="11">
        <v>0.83528403979999999</v>
      </c>
      <c r="U109" s="11">
        <v>0.74761246410000004</v>
      </c>
      <c r="V109" s="11">
        <v>1.010777952</v>
      </c>
      <c r="W109" s="11">
        <v>1.3993101349999999</v>
      </c>
      <c r="X109" s="11">
        <v>1.084631967</v>
      </c>
      <c r="Y109" s="11">
        <v>1.464988467</v>
      </c>
      <c r="Z109" s="11">
        <v>0.89863356309999998</v>
      </c>
      <c r="AA109" s="11">
        <v>0.74693412680000004</v>
      </c>
      <c r="AB109" s="11">
        <v>0.85679006930000001</v>
      </c>
      <c r="AC109" s="11">
        <v>1.3854928280000001</v>
      </c>
      <c r="AD109" s="11">
        <v>2.3394616859999999</v>
      </c>
      <c r="AE109" s="11">
        <v>0.73889661920000005</v>
      </c>
      <c r="AF109" s="11">
        <v>0.69489711519999997</v>
      </c>
      <c r="AG109" s="12">
        <f t="shared" si="0"/>
        <v>1.1392656357866668</v>
      </c>
      <c r="AH109" s="12">
        <f t="shared" si="1"/>
        <v>0.13926563578666684</v>
      </c>
      <c r="AI109" s="8">
        <v>51</v>
      </c>
      <c r="AJ109" s="24"/>
      <c r="AK109" s="24"/>
      <c r="AL109" s="24"/>
    </row>
    <row r="110" spans="1:38" ht="15.75" customHeight="1" x14ac:dyDescent="0.2">
      <c r="A110" s="23">
        <v>44222</v>
      </c>
      <c r="B110" s="8">
        <v>52</v>
      </c>
      <c r="C110" s="9">
        <v>1.96546</v>
      </c>
      <c r="D110" s="10">
        <v>2.2163349999999999</v>
      </c>
      <c r="E110" s="10">
        <v>0.72316400000000003</v>
      </c>
      <c r="F110" s="10">
        <v>0.69750900000000005</v>
      </c>
      <c r="G110" s="11">
        <v>0.80774591579999999</v>
      </c>
      <c r="H110" s="11">
        <v>0.73114988150000004</v>
      </c>
      <c r="I110" s="11">
        <v>0.61979318289999996</v>
      </c>
      <c r="J110" s="11">
        <v>0.72074358620000001</v>
      </c>
      <c r="K110" s="11">
        <v>0.7377638111</v>
      </c>
      <c r="L110" s="11">
        <v>0.83320150500000001</v>
      </c>
      <c r="M110" s="11">
        <v>1.8141734810000001</v>
      </c>
      <c r="N110" s="11">
        <v>1.927283496</v>
      </c>
      <c r="O110" s="11">
        <v>0.72771984970000003</v>
      </c>
      <c r="P110" s="11">
        <v>0.96593888539999995</v>
      </c>
      <c r="Q110" s="11">
        <v>0.84134743759999997</v>
      </c>
      <c r="R110" s="11">
        <v>1.5867160950000001</v>
      </c>
      <c r="S110" s="11">
        <v>0.84385971989999997</v>
      </c>
      <c r="T110" s="11">
        <v>0.51062448549999995</v>
      </c>
      <c r="U110" s="11">
        <v>0.57665947250000005</v>
      </c>
      <c r="V110" s="11">
        <v>0.78666250790000003</v>
      </c>
      <c r="W110" s="11">
        <v>1.0083722319999999</v>
      </c>
      <c r="X110" s="11">
        <v>0.66604628789999998</v>
      </c>
      <c r="Y110" s="11">
        <v>0.91131934650000002</v>
      </c>
      <c r="Z110" s="11">
        <v>0.89340684709999996</v>
      </c>
      <c r="AA110" s="11">
        <v>0.71732409929999996</v>
      </c>
      <c r="AB110" s="11">
        <v>0.84352065050000002</v>
      </c>
      <c r="AC110" s="11">
        <v>2.3391238849999998</v>
      </c>
      <c r="AD110" s="11">
        <v>1.165374007</v>
      </c>
      <c r="AE110" s="11">
        <v>0.74505675439999997</v>
      </c>
      <c r="AF110" s="11">
        <v>0.54885429569999999</v>
      </c>
      <c r="AG110" s="12">
        <f t="shared" si="0"/>
        <v>1.01574165728</v>
      </c>
      <c r="AH110" s="12">
        <f t="shared" si="1"/>
        <v>1.5741657279999988E-2</v>
      </c>
      <c r="AI110" s="8">
        <v>52</v>
      </c>
    </row>
    <row r="111" spans="1:38" ht="15.75" customHeight="1" x14ac:dyDescent="0.2">
      <c r="A111" s="23">
        <v>44223</v>
      </c>
      <c r="B111" s="8">
        <v>53</v>
      </c>
      <c r="C111" s="9">
        <v>3.0908419999999999</v>
      </c>
      <c r="D111" s="10">
        <v>1.443287</v>
      </c>
      <c r="E111" s="10">
        <v>1.1654800000000001</v>
      </c>
      <c r="F111" s="10">
        <v>0.99846800000000002</v>
      </c>
      <c r="G111" s="11">
        <v>1.320041488</v>
      </c>
      <c r="H111" s="11">
        <v>0.95072123129999997</v>
      </c>
      <c r="I111" s="11">
        <v>1.4033928579999999</v>
      </c>
      <c r="J111" s="11">
        <v>1.4798695909999999</v>
      </c>
      <c r="K111" s="11">
        <v>1.376604081</v>
      </c>
      <c r="L111" s="11">
        <v>1.3158036799999999</v>
      </c>
      <c r="M111" s="11">
        <v>2.0604514530000002</v>
      </c>
      <c r="N111" s="11">
        <v>1.9275005679999999</v>
      </c>
      <c r="O111" s="11">
        <v>1.1329036960000001</v>
      </c>
      <c r="P111" s="11">
        <v>1.8150731959999999</v>
      </c>
      <c r="Q111" s="11">
        <v>1.7623843130000001</v>
      </c>
      <c r="R111" s="11">
        <v>2.2547441730000002</v>
      </c>
      <c r="S111" s="11">
        <v>1.2415413689999999</v>
      </c>
      <c r="T111" s="11">
        <v>0.77707316410000005</v>
      </c>
      <c r="U111" s="11">
        <v>1.0970206300000001</v>
      </c>
      <c r="V111" s="11">
        <v>1.293127446</v>
      </c>
      <c r="W111" s="11">
        <v>1.1903562889999999</v>
      </c>
      <c r="X111" s="11">
        <v>1.168441566</v>
      </c>
      <c r="Y111" s="11">
        <v>1.6453366279999999</v>
      </c>
      <c r="Z111" s="11">
        <v>1.1453768049999999</v>
      </c>
      <c r="AA111" s="11">
        <v>1.7390811509999999</v>
      </c>
      <c r="AB111" s="11">
        <v>1.6309102609999999</v>
      </c>
      <c r="AC111" s="13">
        <v>2.2987684069999998</v>
      </c>
      <c r="AD111" s="11">
        <v>1.670962252</v>
      </c>
      <c r="AE111" s="11">
        <v>2.1698496359999999</v>
      </c>
      <c r="AF111" s="11">
        <v>1.092135587</v>
      </c>
      <c r="AG111" s="12">
        <f t="shared" si="0"/>
        <v>1.5219182839800001</v>
      </c>
      <c r="AH111" s="12">
        <f t="shared" si="1"/>
        <v>0.52191828398000006</v>
      </c>
      <c r="AI111" s="8">
        <v>53</v>
      </c>
      <c r="AK111" s="24"/>
      <c r="AL111" s="24"/>
    </row>
    <row r="112" spans="1:38" ht="15.75" customHeight="1" x14ac:dyDescent="0.2">
      <c r="A112" s="23">
        <v>44224</v>
      </c>
      <c r="B112" s="8">
        <v>54</v>
      </c>
      <c r="C112" s="9">
        <v>1.585582</v>
      </c>
      <c r="D112" s="10">
        <v>1.436234</v>
      </c>
      <c r="E112" s="10">
        <v>1.8737649999999999</v>
      </c>
      <c r="F112" s="10">
        <v>1.0110680000000001</v>
      </c>
      <c r="G112" s="11">
        <v>1.1105657</v>
      </c>
      <c r="H112" s="11">
        <v>0.76176509469999998</v>
      </c>
      <c r="I112" s="11">
        <v>1.002354194</v>
      </c>
      <c r="J112" s="11">
        <v>1.3699995300000001</v>
      </c>
      <c r="K112" s="11">
        <v>1.2503442520000001</v>
      </c>
      <c r="L112" s="11">
        <v>1.3020327540000001</v>
      </c>
      <c r="M112" s="11">
        <v>1.3713201150000001</v>
      </c>
      <c r="N112" s="11">
        <v>1.21348506</v>
      </c>
      <c r="O112" s="11">
        <v>0.88564426380000005</v>
      </c>
      <c r="P112" s="11">
        <v>1.7943384179999999</v>
      </c>
      <c r="Q112" s="11">
        <v>1.408573061</v>
      </c>
      <c r="R112" s="11">
        <v>1.584830221</v>
      </c>
      <c r="S112" s="11">
        <v>0.99194775319999995</v>
      </c>
      <c r="T112" s="11">
        <v>0.73690130890000005</v>
      </c>
      <c r="U112" s="11">
        <v>0.54479116790000004</v>
      </c>
      <c r="V112" s="11">
        <v>1.065240199</v>
      </c>
      <c r="W112" s="11">
        <v>1.1557507149999999</v>
      </c>
      <c r="X112" s="11">
        <v>0.93296903679999998</v>
      </c>
      <c r="Y112" s="11">
        <v>1.252578499</v>
      </c>
      <c r="Z112" s="11">
        <v>1.1755180240000001</v>
      </c>
      <c r="AA112" s="11">
        <v>1.3776968599999999</v>
      </c>
      <c r="AB112" s="11">
        <v>0.94697747210000005</v>
      </c>
      <c r="AC112" s="11">
        <v>1.4815708919999999</v>
      </c>
      <c r="AD112" s="11">
        <v>1.339596467</v>
      </c>
      <c r="AE112" s="11">
        <v>0.85602317240000003</v>
      </c>
      <c r="AF112" s="11">
        <v>0.8143134917</v>
      </c>
      <c r="AG112" s="12">
        <f t="shared" si="0"/>
        <v>1.1877925574166666</v>
      </c>
      <c r="AH112" s="12">
        <f t="shared" si="1"/>
        <v>0.18779255741666656</v>
      </c>
      <c r="AI112" s="8">
        <v>54</v>
      </c>
      <c r="AJ112" s="24"/>
      <c r="AK112" s="24"/>
      <c r="AL112" s="24"/>
    </row>
    <row r="113" spans="1:39" ht="15.75" customHeight="1" x14ac:dyDescent="0.2">
      <c r="A113" s="23">
        <v>44225</v>
      </c>
      <c r="B113" s="8">
        <v>55</v>
      </c>
      <c r="C113" s="9">
        <v>1.6098140000000001</v>
      </c>
      <c r="D113" s="10">
        <v>1.255306</v>
      </c>
      <c r="E113" s="10">
        <v>1.365281</v>
      </c>
      <c r="F113" s="10">
        <v>1.2585</v>
      </c>
      <c r="G113" s="11">
        <v>1.463821174</v>
      </c>
      <c r="H113" s="11">
        <v>1.3730363000000001</v>
      </c>
      <c r="I113" s="11">
        <v>1.0706459290000001</v>
      </c>
      <c r="J113" s="11">
        <v>2.0950141879999999</v>
      </c>
      <c r="K113" s="11">
        <v>1.5531244559999999</v>
      </c>
      <c r="L113" s="11">
        <v>0.98590056579999996</v>
      </c>
      <c r="M113" s="11">
        <v>2.005992542</v>
      </c>
      <c r="N113" s="11">
        <v>3.0533661200000002</v>
      </c>
      <c r="O113" s="11">
        <v>0.95298258940000002</v>
      </c>
      <c r="P113" s="11">
        <v>1.728473052</v>
      </c>
      <c r="Q113" s="11">
        <v>1.1587681809999999</v>
      </c>
      <c r="R113" s="11">
        <v>1.3715876549999999</v>
      </c>
      <c r="S113" s="11">
        <v>1.1383195829999999</v>
      </c>
      <c r="T113" s="11">
        <v>0.6582831938</v>
      </c>
      <c r="U113" s="11">
        <v>0.71658465950000005</v>
      </c>
      <c r="V113" s="11">
        <v>1.136548331</v>
      </c>
      <c r="W113" s="11">
        <v>1.043585244</v>
      </c>
      <c r="X113" s="11">
        <v>1.0990671270000001</v>
      </c>
      <c r="Y113" s="11">
        <v>1.2680550150000001</v>
      </c>
      <c r="Z113" s="11">
        <v>1.5926495510000001</v>
      </c>
      <c r="AA113" s="11">
        <v>1.225113865</v>
      </c>
      <c r="AB113" s="11">
        <v>1.333027073</v>
      </c>
      <c r="AC113" s="11">
        <v>1.6192538540000001</v>
      </c>
      <c r="AD113" s="11">
        <v>2.6088890679999999</v>
      </c>
      <c r="AE113" s="11">
        <v>1.427785834</v>
      </c>
      <c r="AF113" s="11">
        <v>1.1870260770000001</v>
      </c>
      <c r="AG113" s="12">
        <f t="shared" si="0"/>
        <v>1.4118600742499996</v>
      </c>
      <c r="AH113" s="12">
        <f t="shared" si="1"/>
        <v>0.4118600742499996</v>
      </c>
      <c r="AI113" s="8">
        <v>55</v>
      </c>
      <c r="AJ113" s="12"/>
      <c r="AK113" s="26"/>
      <c r="AL113" s="24"/>
    </row>
    <row r="114" spans="1:39" ht="15.75" customHeight="1" x14ac:dyDescent="0.2">
      <c r="A114" s="23"/>
      <c r="B114" s="5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2"/>
      <c r="AI114" s="5"/>
      <c r="AJ114" s="12"/>
      <c r="AK114" s="26"/>
    </row>
    <row r="115" spans="1:39" ht="15.75" customHeight="1" x14ac:dyDescent="0.2">
      <c r="A115" s="23"/>
      <c r="B115" s="5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/>
      <c r="AI115" s="5"/>
      <c r="AJ115" s="12"/>
      <c r="AK115" s="26"/>
      <c r="AL115" s="24"/>
    </row>
    <row r="116" spans="1:39" ht="15.75" customHeight="1" x14ac:dyDescent="0.2">
      <c r="A116" s="23"/>
      <c r="B116" s="5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2"/>
      <c r="AI116" s="5"/>
      <c r="AJ116" s="12"/>
      <c r="AK116" s="26"/>
      <c r="AL116" s="24"/>
      <c r="AM116" s="24"/>
    </row>
    <row r="117" spans="1:39" ht="15.75" customHeight="1" x14ac:dyDescent="0.2">
      <c r="A117" s="23"/>
      <c r="B117" s="5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3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2"/>
      <c r="AI117" s="5"/>
      <c r="AJ117" s="12"/>
      <c r="AK117" s="26"/>
      <c r="AL117" s="24"/>
      <c r="AM117" s="24"/>
    </row>
    <row r="118" spans="1:39" ht="15.75" customHeight="1" x14ac:dyDescent="0.2">
      <c r="A118" s="23"/>
      <c r="B118" s="5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2"/>
      <c r="AI118" s="5"/>
    </row>
    <row r="119" spans="1:39" ht="15.75" customHeight="1" x14ac:dyDescent="0.2">
      <c r="A119" s="27"/>
      <c r="B119" s="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2"/>
      <c r="AI119" s="5"/>
    </row>
    <row r="120" spans="1:39" ht="15.75" customHeight="1" x14ac:dyDescent="0.2">
      <c r="A120" s="27"/>
      <c r="B120" s="5"/>
      <c r="C120" s="11"/>
      <c r="D120" s="11"/>
      <c r="E120" s="13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2"/>
      <c r="AI120" s="5"/>
    </row>
    <row r="121" spans="1:39" ht="15.75" customHeight="1" x14ac:dyDescent="0.2">
      <c r="A121" s="27"/>
      <c r="B121" s="5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3"/>
      <c r="AE121" s="11"/>
      <c r="AF121" s="11"/>
      <c r="AG121" s="12"/>
      <c r="AI121" s="5"/>
    </row>
    <row r="122" spans="1:39" ht="15.75" customHeight="1" x14ac:dyDescent="0.2">
      <c r="A122" s="27"/>
      <c r="B122" s="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2"/>
      <c r="AI122" s="5"/>
    </row>
    <row r="123" spans="1:39" ht="15.75" customHeight="1" x14ac:dyDescent="0.2">
      <c r="A123" s="27"/>
      <c r="B123" s="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2"/>
      <c r="AI123" s="5"/>
    </row>
    <row r="124" spans="1:39" ht="15.75" customHeight="1" x14ac:dyDescent="0.2">
      <c r="A124" s="27"/>
      <c r="B124" s="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2"/>
      <c r="AI124" s="5"/>
    </row>
    <row r="125" spans="1:39" ht="15.75" customHeight="1" x14ac:dyDescent="0.2">
      <c r="A125" s="27"/>
      <c r="B125" s="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2"/>
      <c r="AI125" s="5"/>
    </row>
    <row r="126" spans="1:39" ht="15.75" customHeight="1" x14ac:dyDescent="0.2">
      <c r="A126" s="27"/>
      <c r="B126" s="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3"/>
      <c r="Z126" s="11"/>
      <c r="AA126" s="11"/>
      <c r="AB126" s="11"/>
      <c r="AC126" s="11"/>
      <c r="AD126" s="11"/>
      <c r="AE126" s="11"/>
      <c r="AF126" s="11"/>
      <c r="AG126" s="12"/>
      <c r="AI126" s="5"/>
    </row>
    <row r="127" spans="1:39" ht="15.75" customHeight="1" x14ac:dyDescent="0.2">
      <c r="A127" s="27"/>
      <c r="B127" s="5"/>
      <c r="C127" s="11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2"/>
      <c r="AI127" s="5"/>
    </row>
    <row r="128" spans="1:39" ht="15.75" customHeight="1" x14ac:dyDescent="0.2">
      <c r="A128" s="27"/>
      <c r="B128" s="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2"/>
      <c r="AI128" s="5"/>
    </row>
    <row r="129" spans="1:35" ht="15.75" customHeight="1" x14ac:dyDescent="0.2">
      <c r="A129" s="27"/>
      <c r="B129" s="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3"/>
      <c r="AD129" s="11"/>
      <c r="AE129" s="11"/>
      <c r="AF129" s="11"/>
      <c r="AG129" s="12"/>
      <c r="AI129" s="5"/>
    </row>
    <row r="130" spans="1:35" ht="15.75" customHeight="1" x14ac:dyDescent="0.2">
      <c r="A130" s="27"/>
      <c r="B130" s="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3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2"/>
      <c r="AI130" s="5"/>
    </row>
    <row r="131" spans="1:35" ht="15.75" customHeight="1" x14ac:dyDescent="0.2">
      <c r="A131" s="27"/>
      <c r="B131" s="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3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2"/>
      <c r="AI131" s="5"/>
    </row>
    <row r="132" spans="1:35" ht="15.75" customHeight="1" x14ac:dyDescent="0.2">
      <c r="A132" s="27"/>
      <c r="B132" s="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I132" s="5"/>
    </row>
    <row r="133" spans="1:35" ht="15.75" customHeight="1" x14ac:dyDescent="0.2">
      <c r="A133" s="27"/>
      <c r="B133" s="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2"/>
      <c r="AI133" s="5"/>
    </row>
    <row r="134" spans="1:35" ht="15.75" customHeight="1" x14ac:dyDescent="0.2">
      <c r="A134" s="27"/>
      <c r="B134" s="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2"/>
      <c r="AI134" s="5"/>
    </row>
    <row r="135" spans="1:35" ht="15.75" customHeight="1" x14ac:dyDescent="0.2">
      <c r="A135" s="27"/>
      <c r="B135" s="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3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3"/>
      <c r="AD135" s="11"/>
      <c r="AE135" s="11"/>
      <c r="AF135" s="11"/>
      <c r="AG135" s="12"/>
      <c r="AI135" s="5"/>
    </row>
    <row r="136" spans="1:35" ht="15.75" customHeight="1" x14ac:dyDescent="0.2">
      <c r="A136" s="27"/>
      <c r="B136" s="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2"/>
      <c r="AI136" s="5"/>
    </row>
    <row r="137" spans="1:35" ht="15.75" customHeight="1" x14ac:dyDescent="0.2">
      <c r="A137" s="27"/>
      <c r="B137" s="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2"/>
      <c r="AI137" s="5"/>
    </row>
    <row r="138" spans="1:35" ht="15.75" customHeight="1" x14ac:dyDescent="0.2">
      <c r="A138" s="27"/>
      <c r="B138" s="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2"/>
      <c r="AI138" s="5"/>
    </row>
    <row r="139" spans="1:35" ht="15.75" customHeight="1" x14ac:dyDescent="0.2">
      <c r="B139" s="5"/>
      <c r="AI139" s="5"/>
    </row>
    <row r="140" spans="1:35" ht="15.75" customHeight="1" x14ac:dyDescent="0.2">
      <c r="B140" s="5"/>
      <c r="AI140" s="5"/>
    </row>
    <row r="141" spans="1:35" ht="15.75" customHeight="1" x14ac:dyDescent="0.2">
      <c r="B141" s="5"/>
      <c r="AI141" s="5"/>
    </row>
    <row r="142" spans="1:35" ht="15.75" customHeight="1" x14ac:dyDescent="0.2">
      <c r="B142" s="5"/>
      <c r="AI142" s="5"/>
    </row>
    <row r="143" spans="1:35" ht="15.75" customHeight="1" x14ac:dyDescent="0.2">
      <c r="B143" s="5"/>
      <c r="AI143" s="5"/>
    </row>
    <row r="144" spans="1:35" ht="15.75" customHeight="1" x14ac:dyDescent="0.2">
      <c r="B144" s="5"/>
      <c r="AI144" s="5"/>
    </row>
    <row r="145" spans="2:35" ht="15.75" customHeight="1" x14ac:dyDescent="0.2">
      <c r="B145" s="5"/>
      <c r="AI145" s="5"/>
    </row>
    <row r="146" spans="2:35" ht="15.75" customHeight="1" x14ac:dyDescent="0.2">
      <c r="B146" s="5"/>
      <c r="AI146" s="5"/>
    </row>
    <row r="147" spans="2:35" ht="15.75" customHeight="1" x14ac:dyDescent="0.2">
      <c r="B147" s="5"/>
      <c r="AI147" s="5"/>
    </row>
    <row r="148" spans="2:35" ht="15.75" customHeight="1" x14ac:dyDescent="0.2">
      <c r="B148" s="5"/>
      <c r="AI148" s="5"/>
    </row>
    <row r="149" spans="2:35" ht="15.75" customHeight="1" x14ac:dyDescent="0.2">
      <c r="B149" s="5"/>
      <c r="AI149" s="5"/>
    </row>
    <row r="150" spans="2:35" ht="15.75" customHeight="1" x14ac:dyDescent="0.2">
      <c r="B150" s="5"/>
      <c r="AI150" s="5"/>
    </row>
    <row r="151" spans="2:35" ht="15.75" customHeight="1" x14ac:dyDescent="0.2">
      <c r="B151" s="5"/>
      <c r="AI151" s="5"/>
    </row>
    <row r="152" spans="2:35" ht="15.75" customHeight="1" x14ac:dyDescent="0.2">
      <c r="B152" s="5"/>
      <c r="AI152" s="5"/>
    </row>
    <row r="153" spans="2:35" ht="15.75" customHeight="1" x14ac:dyDescent="0.2">
      <c r="B153" s="5"/>
      <c r="AI153" s="5"/>
    </row>
    <row r="154" spans="2:35" ht="15.75" customHeight="1" x14ac:dyDescent="0.2">
      <c r="B154" s="5"/>
      <c r="AI154" s="5"/>
    </row>
    <row r="155" spans="2:35" ht="15.75" customHeight="1" x14ac:dyDescent="0.2">
      <c r="B155" s="5"/>
      <c r="AI155" s="5"/>
    </row>
    <row r="156" spans="2:35" ht="15.75" customHeight="1" x14ac:dyDescent="0.2">
      <c r="B156" s="5"/>
      <c r="AI156" s="5"/>
    </row>
    <row r="157" spans="2:35" ht="15.75" customHeight="1" x14ac:dyDescent="0.2">
      <c r="B157" s="5"/>
      <c r="AI157" s="5"/>
    </row>
    <row r="158" spans="2:35" ht="15.75" customHeight="1" x14ac:dyDescent="0.2">
      <c r="B158" s="5"/>
      <c r="AI158" s="5"/>
    </row>
    <row r="159" spans="2:35" ht="15.75" customHeight="1" x14ac:dyDescent="0.2">
      <c r="B159" s="5"/>
      <c r="AI159" s="5"/>
    </row>
    <row r="160" spans="2:35" ht="15.75" customHeight="1" x14ac:dyDescent="0.2">
      <c r="B160" s="5"/>
      <c r="AI160" s="5"/>
    </row>
    <row r="161" spans="2:35" ht="15.75" customHeight="1" x14ac:dyDescent="0.2">
      <c r="B161" s="5"/>
      <c r="AI161" s="5"/>
    </row>
    <row r="162" spans="2:35" ht="15.75" customHeight="1" x14ac:dyDescent="0.2">
      <c r="B162" s="5"/>
      <c r="AI162" s="5"/>
    </row>
    <row r="163" spans="2:35" ht="15.75" customHeight="1" x14ac:dyDescent="0.2">
      <c r="B163" s="5"/>
      <c r="AI163" s="5"/>
    </row>
    <row r="164" spans="2:35" ht="15.75" customHeight="1" x14ac:dyDescent="0.2">
      <c r="B164" s="5"/>
      <c r="AI164" s="5"/>
    </row>
    <row r="165" spans="2:35" ht="15.75" customHeight="1" x14ac:dyDescent="0.2">
      <c r="B165" s="5"/>
      <c r="AI165" s="5"/>
    </row>
    <row r="166" spans="2:35" ht="15.75" customHeight="1" x14ac:dyDescent="0.2">
      <c r="B166" s="5"/>
      <c r="AI166" s="5"/>
    </row>
    <row r="167" spans="2:35" ht="15.75" customHeight="1" x14ac:dyDescent="0.2">
      <c r="B167" s="5"/>
      <c r="AI167" s="5"/>
    </row>
    <row r="168" spans="2:35" ht="15.75" customHeight="1" x14ac:dyDescent="0.2">
      <c r="B168" s="5"/>
      <c r="AI168" s="5"/>
    </row>
    <row r="169" spans="2:35" ht="15.75" customHeight="1" x14ac:dyDescent="0.2">
      <c r="B169" s="5"/>
      <c r="AI169" s="5"/>
    </row>
    <row r="170" spans="2:35" ht="15.75" customHeight="1" x14ac:dyDescent="0.2">
      <c r="B170" s="5"/>
      <c r="AI170" s="5"/>
    </row>
    <row r="171" spans="2:35" ht="15.75" customHeight="1" x14ac:dyDescent="0.2">
      <c r="B171" s="5"/>
      <c r="AI171" s="5"/>
    </row>
    <row r="172" spans="2:35" ht="15.75" customHeight="1" x14ac:dyDescent="0.2">
      <c r="B172" s="5"/>
      <c r="AI172" s="5"/>
    </row>
    <row r="173" spans="2:35" ht="15.75" customHeight="1" x14ac:dyDescent="0.2">
      <c r="B173" s="5"/>
      <c r="AI173" s="5"/>
    </row>
    <row r="174" spans="2:35" ht="15.75" customHeight="1" x14ac:dyDescent="0.2">
      <c r="B174" s="5"/>
      <c r="AI174" s="5"/>
    </row>
    <row r="175" spans="2:35" ht="15.75" customHeight="1" x14ac:dyDescent="0.2">
      <c r="B175" s="5"/>
      <c r="AI175" s="5"/>
    </row>
    <row r="176" spans="2:35" ht="15.75" customHeight="1" x14ac:dyDescent="0.2">
      <c r="B176" s="5"/>
      <c r="AI176" s="5"/>
    </row>
    <row r="177" spans="2:35" ht="15.75" customHeight="1" x14ac:dyDescent="0.2">
      <c r="B177" s="5"/>
      <c r="AI177" s="5"/>
    </row>
    <row r="178" spans="2:35" ht="15.75" customHeight="1" x14ac:dyDescent="0.2">
      <c r="B178" s="5"/>
      <c r="AI178" s="5"/>
    </row>
    <row r="179" spans="2:35" ht="15.75" customHeight="1" x14ac:dyDescent="0.2">
      <c r="B179" s="5"/>
      <c r="AI179" s="5"/>
    </row>
    <row r="180" spans="2:35" ht="15.75" customHeight="1" x14ac:dyDescent="0.2">
      <c r="B180" s="5"/>
      <c r="AI180" s="5"/>
    </row>
    <row r="181" spans="2:35" ht="15.75" customHeight="1" x14ac:dyDescent="0.2">
      <c r="B181" s="5"/>
      <c r="AI181" s="5"/>
    </row>
    <row r="182" spans="2:35" ht="15.75" customHeight="1" x14ac:dyDescent="0.2">
      <c r="B182" s="5"/>
      <c r="AI182" s="5"/>
    </row>
    <row r="183" spans="2:35" ht="15.75" customHeight="1" x14ac:dyDescent="0.2">
      <c r="B183" s="5"/>
      <c r="AI183" s="5"/>
    </row>
    <row r="184" spans="2:35" ht="15.75" customHeight="1" x14ac:dyDescent="0.2">
      <c r="B184" s="5"/>
      <c r="AI184" s="5"/>
    </row>
    <row r="185" spans="2:35" ht="15.75" customHeight="1" x14ac:dyDescent="0.2">
      <c r="B185" s="5"/>
      <c r="AI185" s="5"/>
    </row>
    <row r="186" spans="2:35" ht="15.75" customHeight="1" x14ac:dyDescent="0.2">
      <c r="B186" s="5"/>
      <c r="AI186" s="5"/>
    </row>
    <row r="187" spans="2:35" ht="15.75" customHeight="1" x14ac:dyDescent="0.2">
      <c r="B187" s="5"/>
      <c r="AI187" s="5"/>
    </row>
    <row r="188" spans="2:35" ht="15.75" customHeight="1" x14ac:dyDescent="0.2">
      <c r="B188" s="5"/>
      <c r="AI188" s="5"/>
    </row>
    <row r="189" spans="2:35" ht="15.75" customHeight="1" x14ac:dyDescent="0.2">
      <c r="B189" s="5"/>
      <c r="AI189" s="5"/>
    </row>
    <row r="190" spans="2:35" ht="15.75" customHeight="1" x14ac:dyDescent="0.2">
      <c r="B190" s="5"/>
      <c r="AI190" s="5"/>
    </row>
    <row r="191" spans="2:35" ht="15.75" customHeight="1" x14ac:dyDescent="0.2">
      <c r="B191" s="5"/>
      <c r="AI191" s="5"/>
    </row>
    <row r="192" spans="2:35" ht="15.75" customHeight="1" x14ac:dyDescent="0.2">
      <c r="B192" s="5"/>
      <c r="AI192" s="5"/>
    </row>
    <row r="193" spans="2:35" ht="15.75" customHeight="1" x14ac:dyDescent="0.2">
      <c r="B193" s="5"/>
      <c r="AI193" s="5"/>
    </row>
    <row r="194" spans="2:35" ht="15.75" customHeight="1" x14ac:dyDescent="0.2">
      <c r="B194" s="5"/>
      <c r="AI194" s="5"/>
    </row>
    <row r="195" spans="2:35" ht="15.75" customHeight="1" x14ac:dyDescent="0.2">
      <c r="B195" s="5"/>
      <c r="AI195" s="5"/>
    </row>
    <row r="196" spans="2:35" ht="15.75" customHeight="1" x14ac:dyDescent="0.2">
      <c r="B196" s="5"/>
      <c r="AI196" s="5"/>
    </row>
    <row r="197" spans="2:35" ht="15.75" customHeight="1" x14ac:dyDescent="0.2">
      <c r="B197" s="5"/>
      <c r="AI197" s="5"/>
    </row>
    <row r="198" spans="2:35" ht="15.75" customHeight="1" x14ac:dyDescent="0.2">
      <c r="B198" s="5"/>
      <c r="AI198" s="5"/>
    </row>
    <row r="199" spans="2:35" ht="15.75" customHeight="1" x14ac:dyDescent="0.2">
      <c r="B199" s="5"/>
      <c r="AI199" s="5"/>
    </row>
    <row r="200" spans="2:35" ht="15.75" customHeight="1" x14ac:dyDescent="0.2">
      <c r="B200" s="5"/>
      <c r="AI200" s="5"/>
    </row>
    <row r="201" spans="2:35" ht="15.75" customHeight="1" x14ac:dyDescent="0.2">
      <c r="B201" s="5"/>
      <c r="AI201" s="5"/>
    </row>
    <row r="202" spans="2:35" ht="15.75" customHeight="1" x14ac:dyDescent="0.2">
      <c r="B202" s="5"/>
      <c r="AI202" s="5"/>
    </row>
    <row r="203" spans="2:35" ht="15.75" customHeight="1" x14ac:dyDescent="0.2">
      <c r="B203" s="5"/>
      <c r="AI203" s="5"/>
    </row>
    <row r="204" spans="2:35" ht="15.75" customHeight="1" x14ac:dyDescent="0.2">
      <c r="B204" s="5"/>
      <c r="AI204" s="5"/>
    </row>
    <row r="205" spans="2:35" ht="15.75" customHeight="1" x14ac:dyDescent="0.2">
      <c r="B205" s="5"/>
      <c r="AI205" s="5"/>
    </row>
    <row r="206" spans="2:35" ht="15.75" customHeight="1" x14ac:dyDescent="0.2">
      <c r="B206" s="5"/>
      <c r="AI206" s="5"/>
    </row>
    <row r="207" spans="2:35" ht="15.75" customHeight="1" x14ac:dyDescent="0.2">
      <c r="B207" s="5"/>
      <c r="AI207" s="5"/>
    </row>
    <row r="208" spans="2:35" ht="15.75" customHeight="1" x14ac:dyDescent="0.2">
      <c r="B208" s="5"/>
      <c r="AI208" s="5"/>
    </row>
    <row r="209" spans="2:35" ht="15.75" customHeight="1" x14ac:dyDescent="0.2">
      <c r="B209" s="5"/>
      <c r="AI209" s="5"/>
    </row>
    <row r="210" spans="2:35" ht="15.75" customHeight="1" x14ac:dyDescent="0.2">
      <c r="B210" s="5"/>
      <c r="AI210" s="5"/>
    </row>
    <row r="211" spans="2:35" ht="15.75" customHeight="1" x14ac:dyDescent="0.2">
      <c r="B211" s="5"/>
      <c r="AI211" s="5"/>
    </row>
    <row r="212" spans="2:35" ht="15.75" customHeight="1" x14ac:dyDescent="0.2">
      <c r="B212" s="5"/>
      <c r="AI212" s="5"/>
    </row>
    <row r="213" spans="2:35" ht="15.75" customHeight="1" x14ac:dyDescent="0.2">
      <c r="B213" s="5"/>
      <c r="AI213" s="5"/>
    </row>
    <row r="214" spans="2:35" ht="15.75" customHeight="1" x14ac:dyDescent="0.2">
      <c r="B214" s="5"/>
      <c r="AI214" s="5"/>
    </row>
    <row r="215" spans="2:35" ht="15.75" customHeight="1" x14ac:dyDescent="0.2">
      <c r="B215" s="5"/>
      <c r="AI215" s="5"/>
    </row>
    <row r="216" spans="2:35" ht="15.75" customHeight="1" x14ac:dyDescent="0.2">
      <c r="B216" s="5"/>
      <c r="AI216" s="5"/>
    </row>
    <row r="217" spans="2:35" ht="15.75" customHeight="1" x14ac:dyDescent="0.2">
      <c r="B217" s="5"/>
      <c r="AI217" s="5"/>
    </row>
    <row r="218" spans="2:35" ht="15.75" customHeight="1" x14ac:dyDescent="0.2">
      <c r="B218" s="5"/>
      <c r="AI218" s="5"/>
    </row>
    <row r="219" spans="2:35" ht="15.75" customHeight="1" x14ac:dyDescent="0.2">
      <c r="B219" s="5"/>
      <c r="AI219" s="5"/>
    </row>
    <row r="220" spans="2:35" ht="15.75" customHeight="1" x14ac:dyDescent="0.2">
      <c r="B220" s="5"/>
      <c r="AI220" s="5"/>
    </row>
    <row r="221" spans="2:35" ht="15.75" customHeight="1" x14ac:dyDescent="0.2">
      <c r="B221" s="5"/>
      <c r="AI221" s="5"/>
    </row>
    <row r="222" spans="2:35" ht="15.75" customHeight="1" x14ac:dyDescent="0.2">
      <c r="B222" s="5"/>
      <c r="AI222" s="5"/>
    </row>
    <row r="223" spans="2:35" ht="15.75" customHeight="1" x14ac:dyDescent="0.2">
      <c r="B223" s="5"/>
      <c r="AI223" s="5"/>
    </row>
    <row r="224" spans="2:35" ht="15.75" customHeight="1" x14ac:dyDescent="0.2">
      <c r="B224" s="5"/>
      <c r="AI224" s="5"/>
    </row>
    <row r="225" spans="2:35" ht="15.75" customHeight="1" x14ac:dyDescent="0.2">
      <c r="B225" s="5"/>
      <c r="AI225" s="5"/>
    </row>
    <row r="226" spans="2:35" ht="15.75" customHeight="1" x14ac:dyDescent="0.2">
      <c r="B226" s="5"/>
      <c r="AI226" s="5"/>
    </row>
    <row r="227" spans="2:35" ht="15.75" customHeight="1" x14ac:dyDescent="0.2">
      <c r="B227" s="5"/>
      <c r="AI227" s="5"/>
    </row>
    <row r="228" spans="2:35" ht="15.75" customHeight="1" x14ac:dyDescent="0.2">
      <c r="B228" s="5"/>
      <c r="AI228" s="5"/>
    </row>
    <row r="229" spans="2:35" ht="15.75" customHeight="1" x14ac:dyDescent="0.2">
      <c r="B229" s="5"/>
      <c r="AI229" s="5"/>
    </row>
    <row r="230" spans="2:35" ht="15.75" customHeight="1" x14ac:dyDescent="0.2">
      <c r="B230" s="5"/>
      <c r="AI230" s="5"/>
    </row>
    <row r="231" spans="2:35" ht="15.75" customHeight="1" x14ac:dyDescent="0.2">
      <c r="B231" s="5"/>
      <c r="AI231" s="5"/>
    </row>
    <row r="232" spans="2:35" ht="15.75" customHeight="1" x14ac:dyDescent="0.2">
      <c r="B232" s="5"/>
      <c r="AI232" s="5"/>
    </row>
    <row r="233" spans="2:35" ht="15.75" customHeight="1" x14ac:dyDescent="0.2">
      <c r="B233" s="5"/>
      <c r="AI233" s="5"/>
    </row>
    <row r="234" spans="2:35" ht="15.75" customHeight="1" x14ac:dyDescent="0.2">
      <c r="B234" s="5"/>
      <c r="AI234" s="5"/>
    </row>
    <row r="235" spans="2:35" ht="15.75" customHeight="1" x14ac:dyDescent="0.2">
      <c r="B235" s="5"/>
      <c r="AI235" s="5"/>
    </row>
    <row r="236" spans="2:35" ht="15.75" customHeight="1" x14ac:dyDescent="0.2">
      <c r="B236" s="5"/>
      <c r="AI236" s="5"/>
    </row>
    <row r="237" spans="2:35" ht="15.75" customHeight="1" x14ac:dyDescent="0.2">
      <c r="B237" s="5"/>
      <c r="AI237" s="5"/>
    </row>
    <row r="238" spans="2:35" ht="15.75" customHeight="1" x14ac:dyDescent="0.2">
      <c r="B238" s="5"/>
      <c r="AI238" s="5"/>
    </row>
    <row r="239" spans="2:35" ht="15.75" customHeight="1" x14ac:dyDescent="0.2">
      <c r="B239" s="5"/>
      <c r="AI239" s="5"/>
    </row>
    <row r="240" spans="2:35" ht="15.75" customHeight="1" x14ac:dyDescent="0.2">
      <c r="B240" s="5"/>
      <c r="AI240" s="5"/>
    </row>
    <row r="241" spans="2:35" ht="15.75" customHeight="1" x14ac:dyDescent="0.2">
      <c r="B241" s="5"/>
      <c r="AI241" s="5"/>
    </row>
    <row r="242" spans="2:35" ht="15.75" customHeight="1" x14ac:dyDescent="0.2">
      <c r="B242" s="5"/>
      <c r="AI242" s="5"/>
    </row>
    <row r="243" spans="2:35" ht="15.75" customHeight="1" x14ac:dyDescent="0.2">
      <c r="B243" s="5"/>
      <c r="AI243" s="5"/>
    </row>
    <row r="244" spans="2:35" ht="15.75" customHeight="1" x14ac:dyDescent="0.2">
      <c r="B244" s="5"/>
      <c r="AI244" s="5"/>
    </row>
    <row r="245" spans="2:35" ht="15.75" customHeight="1" x14ac:dyDescent="0.2">
      <c r="B245" s="5"/>
      <c r="AI245" s="5"/>
    </row>
    <row r="246" spans="2:35" ht="15.75" customHeight="1" x14ac:dyDescent="0.2">
      <c r="B246" s="5"/>
      <c r="AI246" s="5"/>
    </row>
    <row r="247" spans="2:35" ht="15.75" customHeight="1" x14ac:dyDescent="0.2">
      <c r="B247" s="5"/>
      <c r="AI247" s="5"/>
    </row>
    <row r="248" spans="2:35" ht="15.75" customHeight="1" x14ac:dyDescent="0.2">
      <c r="B248" s="5"/>
      <c r="AI248" s="5"/>
    </row>
    <row r="249" spans="2:35" ht="15.75" customHeight="1" x14ac:dyDescent="0.2">
      <c r="B249" s="5"/>
      <c r="AI249" s="5"/>
    </row>
    <row r="250" spans="2:35" ht="15.75" customHeight="1" x14ac:dyDescent="0.2">
      <c r="B250" s="5"/>
      <c r="AI250" s="5"/>
    </row>
    <row r="251" spans="2:35" ht="15.75" customHeight="1" x14ac:dyDescent="0.2">
      <c r="B251" s="5"/>
      <c r="AI251" s="5"/>
    </row>
    <row r="252" spans="2:35" ht="15.75" customHeight="1" x14ac:dyDescent="0.2">
      <c r="B252" s="5"/>
      <c r="AI252" s="5"/>
    </row>
    <row r="253" spans="2:35" ht="15.75" customHeight="1" x14ac:dyDescent="0.2">
      <c r="B253" s="5"/>
      <c r="AI253" s="5"/>
    </row>
    <row r="254" spans="2:35" ht="15.75" customHeight="1" x14ac:dyDescent="0.2">
      <c r="B254" s="5"/>
      <c r="AI254" s="5"/>
    </row>
    <row r="255" spans="2:35" ht="15.75" customHeight="1" x14ac:dyDescent="0.2">
      <c r="B255" s="5"/>
      <c r="AI255" s="5"/>
    </row>
    <row r="256" spans="2:35" ht="15.75" customHeight="1" x14ac:dyDescent="0.2">
      <c r="B256" s="5"/>
      <c r="AI256" s="5"/>
    </row>
    <row r="257" spans="2:35" ht="15.75" customHeight="1" x14ac:dyDescent="0.2">
      <c r="B257" s="5"/>
      <c r="AI257" s="5"/>
    </row>
    <row r="258" spans="2:35" ht="15.75" customHeight="1" x14ac:dyDescent="0.2">
      <c r="B258" s="5"/>
      <c r="AI258" s="5"/>
    </row>
    <row r="259" spans="2:35" ht="15.75" customHeight="1" x14ac:dyDescent="0.2">
      <c r="B259" s="5"/>
      <c r="AI259" s="5"/>
    </row>
    <row r="260" spans="2:35" ht="15.75" customHeight="1" x14ac:dyDescent="0.2">
      <c r="B260" s="5"/>
      <c r="AI260" s="5"/>
    </row>
    <row r="261" spans="2:35" ht="15.75" customHeight="1" x14ac:dyDescent="0.2">
      <c r="B261" s="5"/>
      <c r="AI261" s="5"/>
    </row>
    <row r="262" spans="2:35" ht="15.75" customHeight="1" x14ac:dyDescent="0.2">
      <c r="B262" s="5"/>
      <c r="AI262" s="5"/>
    </row>
    <row r="263" spans="2:35" ht="15.75" customHeight="1" x14ac:dyDescent="0.2">
      <c r="B263" s="5"/>
      <c r="AI263" s="5"/>
    </row>
    <row r="264" spans="2:35" ht="15.75" customHeight="1" x14ac:dyDescent="0.2">
      <c r="B264" s="5"/>
      <c r="AI264" s="5"/>
    </row>
    <row r="265" spans="2:35" ht="15.75" customHeight="1" x14ac:dyDescent="0.2">
      <c r="B265" s="5"/>
      <c r="AI265" s="5"/>
    </row>
    <row r="266" spans="2:35" ht="15.75" customHeight="1" x14ac:dyDescent="0.2">
      <c r="B266" s="5"/>
      <c r="AI266" s="5"/>
    </row>
    <row r="267" spans="2:35" ht="15.75" customHeight="1" x14ac:dyDescent="0.2">
      <c r="B267" s="5"/>
      <c r="AI267" s="5"/>
    </row>
    <row r="268" spans="2:35" ht="15.75" customHeight="1" x14ac:dyDescent="0.2">
      <c r="B268" s="5"/>
      <c r="AI268" s="5"/>
    </row>
    <row r="269" spans="2:35" ht="15.75" customHeight="1" x14ac:dyDescent="0.2">
      <c r="B269" s="5"/>
      <c r="AI269" s="5"/>
    </row>
    <row r="270" spans="2:35" ht="15.75" customHeight="1" x14ac:dyDescent="0.2">
      <c r="B270" s="5"/>
      <c r="AI270" s="5"/>
    </row>
    <row r="271" spans="2:35" ht="15.75" customHeight="1" x14ac:dyDescent="0.2">
      <c r="B271" s="5"/>
      <c r="AI271" s="5"/>
    </row>
    <row r="272" spans="2:35" ht="15.75" customHeight="1" x14ac:dyDescent="0.2">
      <c r="B272" s="5"/>
      <c r="AI272" s="5"/>
    </row>
    <row r="273" spans="2:35" ht="15.75" customHeight="1" x14ac:dyDescent="0.2">
      <c r="B273" s="5"/>
      <c r="AI273" s="5"/>
    </row>
    <row r="274" spans="2:35" ht="15.75" customHeight="1" x14ac:dyDescent="0.2">
      <c r="B274" s="5"/>
      <c r="AI274" s="5"/>
    </row>
    <row r="275" spans="2:35" ht="15.75" customHeight="1" x14ac:dyDescent="0.2">
      <c r="B275" s="5"/>
      <c r="AI275" s="5"/>
    </row>
    <row r="276" spans="2:35" ht="15.75" customHeight="1" x14ac:dyDescent="0.2">
      <c r="B276" s="5"/>
      <c r="AI276" s="5"/>
    </row>
    <row r="277" spans="2:35" ht="15.75" customHeight="1" x14ac:dyDescent="0.2">
      <c r="B277" s="5"/>
      <c r="AI277" s="5"/>
    </row>
    <row r="278" spans="2:35" ht="15.75" customHeight="1" x14ac:dyDescent="0.2">
      <c r="B278" s="5"/>
      <c r="AI278" s="5"/>
    </row>
    <row r="279" spans="2:35" ht="15.75" customHeight="1" x14ac:dyDescent="0.2">
      <c r="B279" s="5"/>
      <c r="AI279" s="5"/>
    </row>
    <row r="280" spans="2:35" ht="15.75" customHeight="1" x14ac:dyDescent="0.2">
      <c r="B280" s="5"/>
      <c r="AI280" s="5"/>
    </row>
    <row r="281" spans="2:35" ht="15.75" customHeight="1" x14ac:dyDescent="0.2">
      <c r="B281" s="5"/>
      <c r="AI281" s="5"/>
    </row>
    <row r="282" spans="2:35" ht="15.75" customHeight="1" x14ac:dyDescent="0.2">
      <c r="B282" s="5"/>
      <c r="AI282" s="5"/>
    </row>
    <row r="283" spans="2:35" ht="15.75" customHeight="1" x14ac:dyDescent="0.2">
      <c r="B283" s="5"/>
      <c r="AI283" s="5"/>
    </row>
    <row r="284" spans="2:35" ht="15.75" customHeight="1" x14ac:dyDescent="0.2">
      <c r="B284" s="5"/>
      <c r="AI284" s="5"/>
    </row>
    <row r="285" spans="2:35" ht="15.75" customHeight="1" x14ac:dyDescent="0.2">
      <c r="B285" s="5"/>
      <c r="AI285" s="5"/>
    </row>
    <row r="286" spans="2:35" ht="15.75" customHeight="1" x14ac:dyDescent="0.2">
      <c r="B286" s="5"/>
      <c r="AI286" s="5"/>
    </row>
    <row r="287" spans="2:35" ht="15.75" customHeight="1" x14ac:dyDescent="0.2">
      <c r="B287" s="5"/>
      <c r="AI287" s="5"/>
    </row>
    <row r="288" spans="2:35" ht="15.75" customHeight="1" x14ac:dyDescent="0.2">
      <c r="B288" s="5"/>
      <c r="AI288" s="5"/>
    </row>
    <row r="289" spans="2:35" ht="15.75" customHeight="1" x14ac:dyDescent="0.2">
      <c r="B289" s="5"/>
      <c r="AI289" s="5"/>
    </row>
    <row r="290" spans="2:35" ht="15.75" customHeight="1" x14ac:dyDescent="0.2">
      <c r="B290" s="5"/>
      <c r="AI290" s="5"/>
    </row>
    <row r="291" spans="2:35" ht="15.75" customHeight="1" x14ac:dyDescent="0.2">
      <c r="B291" s="5"/>
      <c r="AI291" s="5"/>
    </row>
    <row r="292" spans="2:35" ht="15.75" customHeight="1" x14ac:dyDescent="0.2">
      <c r="B292" s="5"/>
      <c r="AI292" s="5"/>
    </row>
    <row r="293" spans="2:35" ht="15.75" customHeight="1" x14ac:dyDescent="0.2">
      <c r="B293" s="5"/>
      <c r="AI293" s="5"/>
    </row>
    <row r="294" spans="2:35" ht="15.75" customHeight="1" x14ac:dyDescent="0.2">
      <c r="B294" s="5"/>
      <c r="AI294" s="5"/>
    </row>
    <row r="295" spans="2:35" ht="15.75" customHeight="1" x14ac:dyDescent="0.2">
      <c r="B295" s="5"/>
      <c r="AI295" s="5"/>
    </row>
    <row r="296" spans="2:35" ht="15.75" customHeight="1" x14ac:dyDescent="0.2">
      <c r="B296" s="5"/>
      <c r="AI296" s="5"/>
    </row>
    <row r="297" spans="2:35" ht="15.75" customHeight="1" x14ac:dyDescent="0.2">
      <c r="B297" s="5"/>
      <c r="AI297" s="5"/>
    </row>
    <row r="298" spans="2:35" ht="15.75" customHeight="1" x14ac:dyDescent="0.2">
      <c r="B298" s="5"/>
      <c r="AI298" s="5"/>
    </row>
    <row r="299" spans="2:35" ht="15.75" customHeight="1" x14ac:dyDescent="0.2">
      <c r="B299" s="5"/>
      <c r="AI299" s="5"/>
    </row>
    <row r="300" spans="2:35" ht="15.75" customHeight="1" x14ac:dyDescent="0.2">
      <c r="B300" s="5"/>
      <c r="AI300" s="5"/>
    </row>
    <row r="301" spans="2:35" ht="15.75" customHeight="1" x14ac:dyDescent="0.2">
      <c r="B301" s="5"/>
      <c r="AI301" s="5"/>
    </row>
    <row r="302" spans="2:35" ht="15.75" customHeight="1" x14ac:dyDescent="0.2">
      <c r="B302" s="5"/>
      <c r="AI302" s="5"/>
    </row>
    <row r="303" spans="2:35" ht="15.75" customHeight="1" x14ac:dyDescent="0.2">
      <c r="B303" s="5"/>
      <c r="AI303" s="5"/>
    </row>
    <row r="304" spans="2:35" ht="15.75" customHeight="1" x14ac:dyDescent="0.2">
      <c r="B304" s="5"/>
      <c r="AI304" s="5"/>
    </row>
    <row r="305" spans="2:35" ht="15.75" customHeight="1" x14ac:dyDescent="0.2">
      <c r="B305" s="5"/>
      <c r="AI305" s="5"/>
    </row>
    <row r="306" spans="2:35" ht="15.75" customHeight="1" x14ac:dyDescent="0.2">
      <c r="B306" s="5"/>
      <c r="AI306" s="5"/>
    </row>
    <row r="307" spans="2:35" ht="15.75" customHeight="1" x14ac:dyDescent="0.2">
      <c r="B307" s="5"/>
      <c r="AI307" s="5"/>
    </row>
    <row r="308" spans="2:35" ht="15.75" customHeight="1" x14ac:dyDescent="0.2">
      <c r="B308" s="5"/>
      <c r="AI308" s="5"/>
    </row>
    <row r="309" spans="2:35" ht="15.75" customHeight="1" x14ac:dyDescent="0.2">
      <c r="B309" s="5"/>
      <c r="AI309" s="5"/>
    </row>
    <row r="310" spans="2:35" ht="15.75" customHeight="1" x14ac:dyDescent="0.2">
      <c r="B310" s="5"/>
      <c r="AI310" s="5"/>
    </row>
    <row r="311" spans="2:35" ht="15.75" customHeight="1" x14ac:dyDescent="0.2">
      <c r="B311" s="5"/>
      <c r="AI311" s="5"/>
    </row>
    <row r="312" spans="2:35" ht="15.75" customHeight="1" x14ac:dyDescent="0.2">
      <c r="B312" s="5"/>
      <c r="AI312" s="5"/>
    </row>
    <row r="313" spans="2:35" ht="15.75" customHeight="1" x14ac:dyDescent="0.2">
      <c r="B313" s="5"/>
      <c r="AI313" s="5"/>
    </row>
    <row r="314" spans="2:35" ht="15.75" customHeight="1" x14ac:dyDescent="0.2">
      <c r="B314" s="5"/>
      <c r="AI314" s="5"/>
    </row>
    <row r="315" spans="2:35" ht="15.75" customHeight="1" x14ac:dyDescent="0.2">
      <c r="B315" s="5"/>
      <c r="AI315" s="5"/>
    </row>
    <row r="316" spans="2:35" ht="15.75" customHeight="1" x14ac:dyDescent="0.2">
      <c r="B316" s="5"/>
      <c r="AI316" s="5"/>
    </row>
    <row r="317" spans="2:35" ht="15.75" customHeight="1" x14ac:dyDescent="0.2">
      <c r="B317" s="5"/>
      <c r="AI317" s="5"/>
    </row>
    <row r="318" spans="2:35" ht="15.75" customHeight="1" x14ac:dyDescent="0.2">
      <c r="B318" s="5"/>
      <c r="AI318" s="5"/>
    </row>
    <row r="319" spans="2:35" ht="15.75" customHeight="1" x14ac:dyDescent="0.2">
      <c r="B319" s="5"/>
      <c r="AI319" s="5"/>
    </row>
    <row r="320" spans="2:35" ht="15.75" customHeight="1" x14ac:dyDescent="0.2">
      <c r="B320" s="5"/>
      <c r="AI320" s="5"/>
    </row>
    <row r="321" spans="2:35" ht="15.75" customHeight="1" x14ac:dyDescent="0.2">
      <c r="B321" s="5"/>
      <c r="AI321" s="5"/>
    </row>
    <row r="322" spans="2:35" ht="15.75" customHeight="1" x14ac:dyDescent="0.2">
      <c r="B322" s="5"/>
      <c r="AI322" s="5"/>
    </row>
    <row r="323" spans="2:35" ht="15.75" customHeight="1" x14ac:dyDescent="0.2">
      <c r="B323" s="5"/>
      <c r="AI323" s="5"/>
    </row>
    <row r="324" spans="2:35" ht="15.75" customHeight="1" x14ac:dyDescent="0.2">
      <c r="B324" s="5"/>
      <c r="AI324" s="5"/>
    </row>
    <row r="325" spans="2:35" ht="15.75" customHeight="1" x14ac:dyDescent="0.2">
      <c r="B325" s="5"/>
      <c r="AI325" s="5"/>
    </row>
    <row r="326" spans="2:35" ht="15.75" customHeight="1" x14ac:dyDescent="0.2">
      <c r="B326" s="5"/>
      <c r="AI326" s="5"/>
    </row>
    <row r="327" spans="2:35" ht="15.75" customHeight="1" x14ac:dyDescent="0.2">
      <c r="B327" s="5"/>
      <c r="AI327" s="5"/>
    </row>
    <row r="328" spans="2:35" ht="15.75" customHeight="1" x14ac:dyDescent="0.2">
      <c r="B328" s="5"/>
      <c r="AI328" s="5"/>
    </row>
    <row r="329" spans="2:35" ht="15.75" customHeight="1" x14ac:dyDescent="0.2">
      <c r="B329" s="5"/>
      <c r="AI329" s="5"/>
    </row>
    <row r="330" spans="2:35" ht="15.75" customHeight="1" x14ac:dyDescent="0.2">
      <c r="B330" s="5"/>
      <c r="AI330" s="5"/>
    </row>
    <row r="331" spans="2:35" ht="15.75" customHeight="1" x14ac:dyDescent="0.2">
      <c r="B331" s="5"/>
      <c r="AI331" s="5"/>
    </row>
    <row r="332" spans="2:35" ht="15.75" customHeight="1" x14ac:dyDescent="0.2">
      <c r="B332" s="5"/>
      <c r="AI332" s="5"/>
    </row>
    <row r="333" spans="2:35" ht="15.75" customHeight="1" x14ac:dyDescent="0.2">
      <c r="B333" s="5"/>
      <c r="AI333" s="5"/>
    </row>
    <row r="334" spans="2:35" ht="15.75" customHeight="1" x14ac:dyDescent="0.2">
      <c r="B334" s="5"/>
      <c r="AI334" s="5"/>
    </row>
    <row r="335" spans="2:35" ht="15.75" customHeight="1" x14ac:dyDescent="0.2">
      <c r="B335" s="5"/>
      <c r="AI335" s="5"/>
    </row>
    <row r="336" spans="2:35" ht="15.75" customHeight="1" x14ac:dyDescent="0.2">
      <c r="B336" s="5"/>
      <c r="AI336" s="5"/>
    </row>
    <row r="337" spans="2:35" ht="15.75" customHeight="1" x14ac:dyDescent="0.2">
      <c r="B337" s="5"/>
      <c r="AI337" s="5"/>
    </row>
    <row r="338" spans="2:35" ht="15.75" customHeight="1" x14ac:dyDescent="0.2">
      <c r="B338" s="5"/>
      <c r="AI338" s="5"/>
    </row>
    <row r="339" spans="2:35" ht="15.75" customHeight="1" x14ac:dyDescent="0.2">
      <c r="B339" s="5"/>
      <c r="AI339" s="5"/>
    </row>
    <row r="340" spans="2:35" ht="15.75" customHeight="1" x14ac:dyDescent="0.2">
      <c r="B340" s="5"/>
      <c r="AI340" s="5"/>
    </row>
    <row r="341" spans="2:35" ht="15.75" customHeight="1" x14ac:dyDescent="0.2">
      <c r="B341" s="5"/>
      <c r="AI341" s="5"/>
    </row>
    <row r="342" spans="2:35" ht="15.75" customHeight="1" x14ac:dyDescent="0.2">
      <c r="B342" s="5"/>
      <c r="AI342" s="5"/>
    </row>
    <row r="343" spans="2:35" ht="15.75" customHeight="1" x14ac:dyDescent="0.2">
      <c r="B343" s="5"/>
      <c r="AI343" s="5"/>
    </row>
    <row r="344" spans="2:35" ht="15.75" customHeight="1" x14ac:dyDescent="0.2">
      <c r="B344" s="5"/>
      <c r="AI344" s="5"/>
    </row>
    <row r="345" spans="2:35" ht="15.75" customHeight="1" x14ac:dyDescent="0.2">
      <c r="B345" s="5"/>
      <c r="AI345" s="5"/>
    </row>
    <row r="346" spans="2:35" ht="15.75" customHeight="1" x14ac:dyDescent="0.2">
      <c r="B346" s="5"/>
      <c r="AI346" s="5"/>
    </row>
    <row r="347" spans="2:35" ht="15.75" customHeight="1" x14ac:dyDescent="0.2">
      <c r="B347" s="5"/>
      <c r="AI347" s="5"/>
    </row>
    <row r="348" spans="2:35" ht="15.75" customHeight="1" x14ac:dyDescent="0.2">
      <c r="B348" s="5"/>
      <c r="AI348" s="5"/>
    </row>
    <row r="349" spans="2:35" ht="15.75" customHeight="1" x14ac:dyDescent="0.2">
      <c r="B349" s="5"/>
      <c r="AI349" s="5"/>
    </row>
    <row r="350" spans="2:35" ht="15.75" customHeight="1" x14ac:dyDescent="0.2">
      <c r="B350" s="5"/>
      <c r="AI350" s="5"/>
    </row>
    <row r="351" spans="2:35" ht="15.75" customHeight="1" x14ac:dyDescent="0.2">
      <c r="B351" s="5"/>
      <c r="AI351" s="5"/>
    </row>
    <row r="352" spans="2:35" ht="15.75" customHeight="1" x14ac:dyDescent="0.2">
      <c r="B352" s="5"/>
      <c r="AI352" s="5"/>
    </row>
    <row r="353" spans="2:35" ht="15.75" customHeight="1" x14ac:dyDescent="0.2">
      <c r="B353" s="5"/>
      <c r="AI353" s="5"/>
    </row>
    <row r="354" spans="2:35" ht="15.75" customHeight="1" x14ac:dyDescent="0.2">
      <c r="B354" s="5"/>
      <c r="AI354" s="5"/>
    </row>
    <row r="355" spans="2:35" ht="15.75" customHeight="1" x14ac:dyDescent="0.2">
      <c r="B355" s="5"/>
      <c r="AI355" s="5"/>
    </row>
    <row r="356" spans="2:35" ht="15.75" customHeight="1" x14ac:dyDescent="0.2">
      <c r="B356" s="5"/>
      <c r="AI356" s="5"/>
    </row>
    <row r="357" spans="2:35" ht="15.75" customHeight="1" x14ac:dyDescent="0.2">
      <c r="B357" s="5"/>
      <c r="AI357" s="5"/>
    </row>
    <row r="358" spans="2:35" ht="15.75" customHeight="1" x14ac:dyDescent="0.2">
      <c r="B358" s="5"/>
      <c r="AI358" s="5"/>
    </row>
    <row r="359" spans="2:35" ht="15.75" customHeight="1" x14ac:dyDescent="0.2">
      <c r="B359" s="5"/>
      <c r="AI359" s="5"/>
    </row>
    <row r="360" spans="2:35" ht="15.75" customHeight="1" x14ac:dyDescent="0.2">
      <c r="B360" s="5"/>
      <c r="AI360" s="5"/>
    </row>
    <row r="361" spans="2:35" ht="15.75" customHeight="1" x14ac:dyDescent="0.2">
      <c r="B361" s="5"/>
      <c r="AI361" s="5"/>
    </row>
    <row r="362" spans="2:35" ht="15.75" customHeight="1" x14ac:dyDescent="0.2">
      <c r="B362" s="5"/>
      <c r="AI362" s="5"/>
    </row>
    <row r="363" spans="2:35" ht="15.75" customHeight="1" x14ac:dyDescent="0.2">
      <c r="B363" s="5"/>
      <c r="AI363" s="5"/>
    </row>
    <row r="364" spans="2:35" ht="15.75" customHeight="1" x14ac:dyDescent="0.2">
      <c r="B364" s="5"/>
      <c r="AI364" s="5"/>
    </row>
    <row r="365" spans="2:35" ht="15.75" customHeight="1" x14ac:dyDescent="0.2">
      <c r="B365" s="5"/>
      <c r="AI365" s="5"/>
    </row>
    <row r="366" spans="2:35" ht="15.75" customHeight="1" x14ac:dyDescent="0.2">
      <c r="B366" s="5"/>
      <c r="AI366" s="5"/>
    </row>
    <row r="367" spans="2:35" ht="15.75" customHeight="1" x14ac:dyDescent="0.2">
      <c r="B367" s="5"/>
      <c r="AI367" s="5"/>
    </row>
    <row r="368" spans="2:35" ht="15.75" customHeight="1" x14ac:dyDescent="0.2">
      <c r="B368" s="5"/>
      <c r="AI368" s="5"/>
    </row>
    <row r="369" spans="2:35" ht="15.75" customHeight="1" x14ac:dyDescent="0.2">
      <c r="B369" s="5"/>
      <c r="AI369" s="5"/>
    </row>
    <row r="370" spans="2:35" ht="15.75" customHeight="1" x14ac:dyDescent="0.2">
      <c r="B370" s="5"/>
      <c r="AI370" s="5"/>
    </row>
    <row r="371" spans="2:35" ht="15.75" customHeight="1" x14ac:dyDescent="0.2">
      <c r="B371" s="5"/>
      <c r="AI371" s="5"/>
    </row>
    <row r="372" spans="2:35" ht="15.75" customHeight="1" x14ac:dyDescent="0.2">
      <c r="B372" s="5"/>
      <c r="AI372" s="5"/>
    </row>
    <row r="373" spans="2:35" ht="15.75" customHeight="1" x14ac:dyDescent="0.2">
      <c r="B373" s="5"/>
      <c r="AI373" s="5"/>
    </row>
    <row r="374" spans="2:35" ht="15.75" customHeight="1" x14ac:dyDescent="0.2">
      <c r="B374" s="5"/>
      <c r="AI374" s="5"/>
    </row>
    <row r="375" spans="2:35" ht="15.75" customHeight="1" x14ac:dyDescent="0.2">
      <c r="B375" s="5"/>
      <c r="AI375" s="5"/>
    </row>
    <row r="376" spans="2:35" ht="15.75" customHeight="1" x14ac:dyDescent="0.2">
      <c r="B376" s="5"/>
      <c r="AI376" s="5"/>
    </row>
    <row r="377" spans="2:35" ht="15.75" customHeight="1" x14ac:dyDescent="0.2">
      <c r="B377" s="5"/>
      <c r="AI377" s="5"/>
    </row>
    <row r="378" spans="2:35" ht="15.75" customHeight="1" x14ac:dyDescent="0.2">
      <c r="B378" s="5"/>
      <c r="AI378" s="5"/>
    </row>
    <row r="379" spans="2:35" ht="15.75" customHeight="1" x14ac:dyDescent="0.2">
      <c r="B379" s="5"/>
      <c r="AI379" s="5"/>
    </row>
    <row r="380" spans="2:35" ht="15.75" customHeight="1" x14ac:dyDescent="0.2">
      <c r="B380" s="5"/>
      <c r="AI380" s="5"/>
    </row>
    <row r="381" spans="2:35" ht="15.75" customHeight="1" x14ac:dyDescent="0.2">
      <c r="B381" s="5"/>
      <c r="AI381" s="5"/>
    </row>
    <row r="382" spans="2:35" ht="15.75" customHeight="1" x14ac:dyDescent="0.2">
      <c r="B382" s="5"/>
      <c r="AI382" s="5"/>
    </row>
    <row r="383" spans="2:35" ht="15.75" customHeight="1" x14ac:dyDescent="0.2">
      <c r="B383" s="5"/>
      <c r="AI383" s="5"/>
    </row>
    <row r="384" spans="2:35" ht="15.75" customHeight="1" x14ac:dyDescent="0.2">
      <c r="B384" s="5"/>
      <c r="AI384" s="5"/>
    </row>
    <row r="385" spans="2:35" ht="15.75" customHeight="1" x14ac:dyDescent="0.2">
      <c r="B385" s="5"/>
      <c r="AI385" s="5"/>
    </row>
    <row r="386" spans="2:35" ht="15.75" customHeight="1" x14ac:dyDescent="0.2">
      <c r="B386" s="5"/>
      <c r="AI386" s="5"/>
    </row>
    <row r="387" spans="2:35" ht="15.75" customHeight="1" x14ac:dyDescent="0.2">
      <c r="B387" s="5"/>
      <c r="AI387" s="5"/>
    </row>
    <row r="388" spans="2:35" ht="15.75" customHeight="1" x14ac:dyDescent="0.2">
      <c r="B388" s="5"/>
      <c r="AI388" s="5"/>
    </row>
    <row r="389" spans="2:35" ht="15.75" customHeight="1" x14ac:dyDescent="0.2">
      <c r="B389" s="5"/>
      <c r="AI389" s="5"/>
    </row>
    <row r="390" spans="2:35" ht="15.75" customHeight="1" x14ac:dyDescent="0.2">
      <c r="B390" s="5"/>
      <c r="AI390" s="5"/>
    </row>
    <row r="391" spans="2:35" ht="15.75" customHeight="1" x14ac:dyDescent="0.2">
      <c r="B391" s="5"/>
      <c r="AI391" s="5"/>
    </row>
    <row r="392" spans="2:35" ht="15.75" customHeight="1" x14ac:dyDescent="0.2">
      <c r="B392" s="5"/>
      <c r="AI392" s="5"/>
    </row>
    <row r="393" spans="2:35" ht="15.75" customHeight="1" x14ac:dyDescent="0.2">
      <c r="B393" s="5"/>
      <c r="AI393" s="5"/>
    </row>
    <row r="394" spans="2:35" ht="15.75" customHeight="1" x14ac:dyDescent="0.2">
      <c r="B394" s="5"/>
      <c r="AI394" s="5"/>
    </row>
    <row r="395" spans="2:35" ht="15.75" customHeight="1" x14ac:dyDescent="0.2">
      <c r="B395" s="5"/>
      <c r="AI395" s="5"/>
    </row>
    <row r="396" spans="2:35" ht="15.75" customHeight="1" x14ac:dyDescent="0.2">
      <c r="B396" s="5"/>
      <c r="AI396" s="5"/>
    </row>
    <row r="397" spans="2:35" ht="15.75" customHeight="1" x14ac:dyDescent="0.2">
      <c r="B397" s="5"/>
      <c r="AI397" s="5"/>
    </row>
    <row r="398" spans="2:35" ht="15.75" customHeight="1" x14ac:dyDescent="0.2">
      <c r="B398" s="5"/>
      <c r="AI398" s="5"/>
    </row>
    <row r="399" spans="2:35" ht="15.75" customHeight="1" x14ac:dyDescent="0.2">
      <c r="B399" s="5"/>
      <c r="AI399" s="5"/>
    </row>
    <row r="400" spans="2:35" ht="15.75" customHeight="1" x14ac:dyDescent="0.2">
      <c r="B400" s="5"/>
      <c r="AI400" s="5"/>
    </row>
    <row r="401" spans="2:35" ht="15.75" customHeight="1" x14ac:dyDescent="0.2">
      <c r="B401" s="5"/>
      <c r="AI401" s="5"/>
    </row>
    <row r="402" spans="2:35" ht="15.75" customHeight="1" x14ac:dyDescent="0.2">
      <c r="B402" s="5"/>
      <c r="AI402" s="5"/>
    </row>
    <row r="403" spans="2:35" ht="15.75" customHeight="1" x14ac:dyDescent="0.2">
      <c r="B403" s="5"/>
      <c r="AI403" s="5"/>
    </row>
    <row r="404" spans="2:35" ht="15.75" customHeight="1" x14ac:dyDescent="0.2">
      <c r="B404" s="5"/>
      <c r="AI404" s="5"/>
    </row>
    <row r="405" spans="2:35" ht="15.75" customHeight="1" x14ac:dyDescent="0.2">
      <c r="B405" s="5"/>
      <c r="AI405" s="5"/>
    </row>
    <row r="406" spans="2:35" ht="15.75" customHeight="1" x14ac:dyDescent="0.2">
      <c r="B406" s="5"/>
      <c r="AI406" s="5"/>
    </row>
    <row r="407" spans="2:35" ht="15.75" customHeight="1" x14ac:dyDescent="0.2">
      <c r="B407" s="5"/>
      <c r="AI407" s="5"/>
    </row>
    <row r="408" spans="2:35" ht="15.75" customHeight="1" x14ac:dyDescent="0.2">
      <c r="B408" s="5"/>
      <c r="AI408" s="5"/>
    </row>
    <row r="409" spans="2:35" ht="15.75" customHeight="1" x14ac:dyDescent="0.2">
      <c r="B409" s="5"/>
      <c r="AI409" s="5"/>
    </row>
    <row r="410" spans="2:35" ht="15.75" customHeight="1" x14ac:dyDescent="0.2">
      <c r="B410" s="5"/>
      <c r="AI410" s="5"/>
    </row>
    <row r="411" spans="2:35" ht="15.75" customHeight="1" x14ac:dyDescent="0.2">
      <c r="B411" s="5"/>
      <c r="AI411" s="5"/>
    </row>
    <row r="412" spans="2:35" ht="15.75" customHeight="1" x14ac:dyDescent="0.2">
      <c r="B412" s="5"/>
      <c r="AI412" s="5"/>
    </row>
    <row r="413" spans="2:35" ht="15.75" customHeight="1" x14ac:dyDescent="0.2">
      <c r="B413" s="5"/>
      <c r="AI413" s="5"/>
    </row>
    <row r="414" spans="2:35" ht="15.75" customHeight="1" x14ac:dyDescent="0.2">
      <c r="B414" s="5"/>
      <c r="AI414" s="5"/>
    </row>
    <row r="415" spans="2:35" ht="15.75" customHeight="1" x14ac:dyDescent="0.2">
      <c r="B415" s="5"/>
      <c r="AI415" s="5"/>
    </row>
    <row r="416" spans="2:35" ht="15.75" customHeight="1" x14ac:dyDescent="0.2">
      <c r="B416" s="5"/>
      <c r="AI416" s="5"/>
    </row>
    <row r="417" spans="2:35" ht="15.75" customHeight="1" x14ac:dyDescent="0.2">
      <c r="B417" s="5"/>
      <c r="AI417" s="5"/>
    </row>
    <row r="418" spans="2:35" ht="15.75" customHeight="1" x14ac:dyDescent="0.2">
      <c r="B418" s="5"/>
      <c r="AI418" s="5"/>
    </row>
    <row r="419" spans="2:35" ht="15.75" customHeight="1" x14ac:dyDescent="0.2">
      <c r="B419" s="5"/>
      <c r="AI419" s="5"/>
    </row>
    <row r="420" spans="2:35" ht="15.75" customHeight="1" x14ac:dyDescent="0.2">
      <c r="B420" s="5"/>
      <c r="AI420" s="5"/>
    </row>
    <row r="421" spans="2:35" ht="15.75" customHeight="1" x14ac:dyDescent="0.2">
      <c r="B421" s="5"/>
      <c r="AI421" s="5"/>
    </row>
    <row r="422" spans="2:35" ht="15.75" customHeight="1" x14ac:dyDescent="0.2">
      <c r="B422" s="5"/>
      <c r="AI422" s="5"/>
    </row>
    <row r="423" spans="2:35" ht="15.75" customHeight="1" x14ac:dyDescent="0.2">
      <c r="B423" s="5"/>
      <c r="AI423" s="5"/>
    </row>
    <row r="424" spans="2:35" ht="15.75" customHeight="1" x14ac:dyDescent="0.2">
      <c r="B424" s="5"/>
      <c r="AI424" s="5"/>
    </row>
    <row r="425" spans="2:35" ht="15.75" customHeight="1" x14ac:dyDescent="0.2">
      <c r="B425" s="5"/>
      <c r="AI425" s="5"/>
    </row>
    <row r="426" spans="2:35" ht="15.75" customHeight="1" x14ac:dyDescent="0.2">
      <c r="B426" s="5"/>
      <c r="AI426" s="5"/>
    </row>
    <row r="427" spans="2:35" ht="15.75" customHeight="1" x14ac:dyDescent="0.2">
      <c r="B427" s="5"/>
      <c r="AI427" s="5"/>
    </row>
    <row r="428" spans="2:35" ht="15.75" customHeight="1" x14ac:dyDescent="0.2">
      <c r="B428" s="5"/>
      <c r="AI428" s="5"/>
    </row>
    <row r="429" spans="2:35" ht="15.75" customHeight="1" x14ac:dyDescent="0.2">
      <c r="B429" s="5"/>
      <c r="AI429" s="5"/>
    </row>
    <row r="430" spans="2:35" ht="15.75" customHeight="1" x14ac:dyDescent="0.2">
      <c r="B430" s="5"/>
      <c r="AI430" s="5"/>
    </row>
    <row r="431" spans="2:35" ht="15.75" customHeight="1" x14ac:dyDescent="0.2">
      <c r="B431" s="5"/>
      <c r="AI431" s="5"/>
    </row>
    <row r="432" spans="2:35" ht="15.75" customHeight="1" x14ac:dyDescent="0.2">
      <c r="B432" s="5"/>
      <c r="AI432" s="5"/>
    </row>
    <row r="433" spans="2:35" ht="15.75" customHeight="1" x14ac:dyDescent="0.2">
      <c r="B433" s="5"/>
      <c r="AI433" s="5"/>
    </row>
    <row r="434" spans="2:35" ht="15.75" customHeight="1" x14ac:dyDescent="0.2">
      <c r="B434" s="5"/>
      <c r="AI434" s="5"/>
    </row>
    <row r="435" spans="2:35" ht="15.75" customHeight="1" x14ac:dyDescent="0.2">
      <c r="B435" s="5"/>
      <c r="AI435" s="5"/>
    </row>
    <row r="436" spans="2:35" ht="15.75" customHeight="1" x14ac:dyDescent="0.2">
      <c r="B436" s="5"/>
      <c r="AI436" s="5"/>
    </row>
    <row r="437" spans="2:35" ht="15.75" customHeight="1" x14ac:dyDescent="0.2">
      <c r="B437" s="5"/>
      <c r="AI437" s="5"/>
    </row>
    <row r="438" spans="2:35" ht="15.75" customHeight="1" x14ac:dyDescent="0.2">
      <c r="B438" s="5"/>
      <c r="AI438" s="5"/>
    </row>
    <row r="439" spans="2:35" ht="15.75" customHeight="1" x14ac:dyDescent="0.2">
      <c r="B439" s="5"/>
      <c r="AI439" s="5"/>
    </row>
    <row r="440" spans="2:35" ht="15.75" customHeight="1" x14ac:dyDescent="0.2">
      <c r="B440" s="5"/>
      <c r="AI440" s="5"/>
    </row>
    <row r="441" spans="2:35" ht="15.75" customHeight="1" x14ac:dyDescent="0.2">
      <c r="B441" s="5"/>
      <c r="AI441" s="5"/>
    </row>
    <row r="442" spans="2:35" ht="15.75" customHeight="1" x14ac:dyDescent="0.2">
      <c r="B442" s="5"/>
      <c r="AI442" s="5"/>
    </row>
    <row r="443" spans="2:35" ht="15.75" customHeight="1" x14ac:dyDescent="0.2">
      <c r="B443" s="5"/>
      <c r="AI443" s="5"/>
    </row>
    <row r="444" spans="2:35" ht="15.75" customHeight="1" x14ac:dyDescent="0.2">
      <c r="B444" s="5"/>
      <c r="AI444" s="5"/>
    </row>
    <row r="445" spans="2:35" ht="15.75" customHeight="1" x14ac:dyDescent="0.2">
      <c r="B445" s="5"/>
      <c r="AI445" s="5"/>
    </row>
    <row r="446" spans="2:35" ht="15.75" customHeight="1" x14ac:dyDescent="0.2">
      <c r="B446" s="5"/>
      <c r="AI446" s="5"/>
    </row>
    <row r="447" spans="2:35" ht="15.75" customHeight="1" x14ac:dyDescent="0.2">
      <c r="B447" s="5"/>
      <c r="AI447" s="5"/>
    </row>
    <row r="448" spans="2:35" ht="15.75" customHeight="1" x14ac:dyDescent="0.2">
      <c r="B448" s="5"/>
      <c r="AI448" s="5"/>
    </row>
    <row r="449" spans="2:35" ht="15.75" customHeight="1" x14ac:dyDescent="0.2">
      <c r="B449" s="5"/>
      <c r="AI449" s="5"/>
    </row>
    <row r="450" spans="2:35" ht="15.75" customHeight="1" x14ac:dyDescent="0.2">
      <c r="B450" s="5"/>
      <c r="AI450" s="5"/>
    </row>
    <row r="451" spans="2:35" ht="15.75" customHeight="1" x14ac:dyDescent="0.2">
      <c r="B451" s="5"/>
      <c r="AI451" s="5"/>
    </row>
    <row r="452" spans="2:35" ht="15.75" customHeight="1" x14ac:dyDescent="0.2">
      <c r="B452" s="5"/>
      <c r="AI452" s="5"/>
    </row>
    <row r="453" spans="2:35" ht="15.75" customHeight="1" x14ac:dyDescent="0.2">
      <c r="B453" s="5"/>
      <c r="AI453" s="5"/>
    </row>
    <row r="454" spans="2:35" ht="15.75" customHeight="1" x14ac:dyDescent="0.2">
      <c r="B454" s="5"/>
      <c r="AI454" s="5"/>
    </row>
    <row r="455" spans="2:35" ht="15.75" customHeight="1" x14ac:dyDescent="0.2">
      <c r="B455" s="5"/>
      <c r="AI455" s="5"/>
    </row>
    <row r="456" spans="2:35" ht="15.75" customHeight="1" x14ac:dyDescent="0.2">
      <c r="B456" s="5"/>
      <c r="AI456" s="5"/>
    </row>
    <row r="457" spans="2:35" ht="15.75" customHeight="1" x14ac:dyDescent="0.2">
      <c r="B457" s="5"/>
      <c r="AI457" s="5"/>
    </row>
    <row r="458" spans="2:35" ht="15.75" customHeight="1" x14ac:dyDescent="0.2">
      <c r="B458" s="5"/>
      <c r="AI458" s="5"/>
    </row>
    <row r="459" spans="2:35" ht="15.75" customHeight="1" x14ac:dyDescent="0.2">
      <c r="B459" s="5"/>
      <c r="AI459" s="5"/>
    </row>
    <row r="460" spans="2:35" ht="15.75" customHeight="1" x14ac:dyDescent="0.2">
      <c r="B460" s="5"/>
      <c r="AI460" s="5"/>
    </row>
    <row r="461" spans="2:35" ht="15.75" customHeight="1" x14ac:dyDescent="0.2">
      <c r="B461" s="5"/>
      <c r="AI461" s="5"/>
    </row>
    <row r="462" spans="2:35" ht="15.75" customHeight="1" x14ac:dyDescent="0.2">
      <c r="B462" s="5"/>
      <c r="AI462" s="5"/>
    </row>
    <row r="463" spans="2:35" ht="15.75" customHeight="1" x14ac:dyDescent="0.2">
      <c r="B463" s="5"/>
      <c r="AI463" s="5"/>
    </row>
    <row r="464" spans="2:35" ht="15.75" customHeight="1" x14ac:dyDescent="0.2">
      <c r="B464" s="5"/>
      <c r="AI464" s="5"/>
    </row>
    <row r="465" spans="2:35" ht="15.75" customHeight="1" x14ac:dyDescent="0.2">
      <c r="B465" s="5"/>
      <c r="AI465" s="5"/>
    </row>
    <row r="466" spans="2:35" ht="15.75" customHeight="1" x14ac:dyDescent="0.2">
      <c r="B466" s="5"/>
      <c r="AI466" s="5"/>
    </row>
    <row r="467" spans="2:35" ht="15.75" customHeight="1" x14ac:dyDescent="0.2">
      <c r="B467" s="5"/>
      <c r="AI467" s="5"/>
    </row>
    <row r="468" spans="2:35" ht="15.75" customHeight="1" x14ac:dyDescent="0.2">
      <c r="B468" s="5"/>
      <c r="AI468" s="5"/>
    </row>
    <row r="469" spans="2:35" ht="15.75" customHeight="1" x14ac:dyDescent="0.2">
      <c r="B469" s="5"/>
      <c r="AI469" s="5"/>
    </row>
    <row r="470" spans="2:35" ht="15.75" customHeight="1" x14ac:dyDescent="0.2">
      <c r="B470" s="5"/>
      <c r="AI470" s="5"/>
    </row>
    <row r="471" spans="2:35" ht="15.75" customHeight="1" x14ac:dyDescent="0.2">
      <c r="B471" s="5"/>
      <c r="AI471" s="5"/>
    </row>
    <row r="472" spans="2:35" ht="15.75" customHeight="1" x14ac:dyDescent="0.2">
      <c r="B472" s="5"/>
      <c r="AI472" s="5"/>
    </row>
    <row r="473" spans="2:35" ht="15.75" customHeight="1" x14ac:dyDescent="0.2">
      <c r="B473" s="5"/>
      <c r="AI473" s="5"/>
    </row>
    <row r="474" spans="2:35" ht="15.75" customHeight="1" x14ac:dyDescent="0.2">
      <c r="B474" s="5"/>
      <c r="AI474" s="5"/>
    </row>
    <row r="475" spans="2:35" ht="15.75" customHeight="1" x14ac:dyDescent="0.2">
      <c r="B475" s="5"/>
      <c r="AI475" s="5"/>
    </row>
    <row r="476" spans="2:35" ht="15.75" customHeight="1" x14ac:dyDescent="0.2">
      <c r="B476" s="5"/>
      <c r="AI476" s="5"/>
    </row>
    <row r="477" spans="2:35" ht="15.75" customHeight="1" x14ac:dyDescent="0.2">
      <c r="B477" s="5"/>
      <c r="AI477" s="5"/>
    </row>
    <row r="478" spans="2:35" ht="15.75" customHeight="1" x14ac:dyDescent="0.2">
      <c r="B478" s="5"/>
      <c r="AI478" s="5"/>
    </row>
    <row r="479" spans="2:35" ht="15.75" customHeight="1" x14ac:dyDescent="0.2">
      <c r="B479" s="5"/>
      <c r="AI479" s="5"/>
    </row>
    <row r="480" spans="2:35" ht="15.75" customHeight="1" x14ac:dyDescent="0.2">
      <c r="B480" s="5"/>
      <c r="AI480" s="5"/>
    </row>
    <row r="481" spans="2:35" ht="15.75" customHeight="1" x14ac:dyDescent="0.2">
      <c r="B481" s="5"/>
      <c r="AI481" s="5"/>
    </row>
    <row r="482" spans="2:35" ht="15.75" customHeight="1" x14ac:dyDescent="0.2">
      <c r="B482" s="5"/>
      <c r="AI482" s="5"/>
    </row>
    <row r="483" spans="2:35" ht="15.75" customHeight="1" x14ac:dyDescent="0.2">
      <c r="B483" s="5"/>
      <c r="AI483" s="5"/>
    </row>
    <row r="484" spans="2:35" ht="15.75" customHeight="1" x14ac:dyDescent="0.2">
      <c r="B484" s="5"/>
      <c r="AI484" s="5"/>
    </row>
    <row r="485" spans="2:35" ht="15.75" customHeight="1" x14ac:dyDescent="0.2">
      <c r="B485" s="5"/>
      <c r="AI485" s="5"/>
    </row>
    <row r="486" spans="2:35" ht="15.75" customHeight="1" x14ac:dyDescent="0.2">
      <c r="B486" s="5"/>
      <c r="AI486" s="5"/>
    </row>
    <row r="487" spans="2:35" ht="15.75" customHeight="1" x14ac:dyDescent="0.2">
      <c r="B487" s="5"/>
      <c r="AI487" s="5"/>
    </row>
    <row r="488" spans="2:35" ht="15.75" customHeight="1" x14ac:dyDescent="0.2">
      <c r="B488" s="5"/>
      <c r="AI488" s="5"/>
    </row>
    <row r="489" spans="2:35" ht="15.75" customHeight="1" x14ac:dyDescent="0.2">
      <c r="B489" s="5"/>
      <c r="AI489" s="5"/>
    </row>
    <row r="490" spans="2:35" ht="15.75" customHeight="1" x14ac:dyDescent="0.2">
      <c r="B490" s="5"/>
      <c r="AI490" s="5"/>
    </row>
    <row r="491" spans="2:35" ht="15.75" customHeight="1" x14ac:dyDescent="0.2">
      <c r="B491" s="5"/>
      <c r="AI491" s="5"/>
    </row>
    <row r="492" spans="2:35" ht="15.75" customHeight="1" x14ac:dyDescent="0.2">
      <c r="B492" s="5"/>
      <c r="AI492" s="5"/>
    </row>
    <row r="493" spans="2:35" ht="15.75" customHeight="1" x14ac:dyDescent="0.2">
      <c r="B493" s="5"/>
      <c r="AI493" s="5"/>
    </row>
    <row r="494" spans="2:35" ht="15.75" customHeight="1" x14ac:dyDescent="0.2">
      <c r="B494" s="5"/>
      <c r="AI494" s="5"/>
    </row>
    <row r="495" spans="2:35" ht="15.75" customHeight="1" x14ac:dyDescent="0.2">
      <c r="B495" s="5"/>
      <c r="AI495" s="5"/>
    </row>
    <row r="496" spans="2:35" ht="15.75" customHeight="1" x14ac:dyDescent="0.2">
      <c r="B496" s="5"/>
      <c r="AI496" s="5"/>
    </row>
    <row r="497" spans="2:35" ht="15.75" customHeight="1" x14ac:dyDescent="0.2">
      <c r="B497" s="5"/>
      <c r="AI497" s="5"/>
    </row>
    <row r="498" spans="2:35" ht="15.75" customHeight="1" x14ac:dyDescent="0.2">
      <c r="B498" s="5"/>
      <c r="AI498" s="5"/>
    </row>
    <row r="499" spans="2:35" ht="15.75" customHeight="1" x14ac:dyDescent="0.2">
      <c r="B499" s="5"/>
      <c r="AI499" s="5"/>
    </row>
    <row r="500" spans="2:35" ht="15.75" customHeight="1" x14ac:dyDescent="0.2">
      <c r="B500" s="5"/>
      <c r="AI500" s="5"/>
    </row>
    <row r="501" spans="2:35" ht="15.75" customHeight="1" x14ac:dyDescent="0.2">
      <c r="B501" s="5"/>
      <c r="AI501" s="5"/>
    </row>
    <row r="502" spans="2:35" ht="15.75" customHeight="1" x14ac:dyDescent="0.2">
      <c r="B502" s="5"/>
      <c r="AI502" s="5"/>
    </row>
    <row r="503" spans="2:35" ht="15.75" customHeight="1" x14ac:dyDescent="0.2">
      <c r="B503" s="5"/>
      <c r="AI503" s="5"/>
    </row>
    <row r="504" spans="2:35" ht="15.75" customHeight="1" x14ac:dyDescent="0.2">
      <c r="B504" s="5"/>
      <c r="AI504" s="5"/>
    </row>
    <row r="505" spans="2:35" ht="15.75" customHeight="1" x14ac:dyDescent="0.2">
      <c r="B505" s="5"/>
      <c r="AI505" s="5"/>
    </row>
    <row r="506" spans="2:35" ht="15.75" customHeight="1" x14ac:dyDescent="0.2">
      <c r="B506" s="5"/>
      <c r="AI506" s="5"/>
    </row>
    <row r="507" spans="2:35" ht="15.75" customHeight="1" x14ac:dyDescent="0.2">
      <c r="B507" s="5"/>
      <c r="AI507" s="5"/>
    </row>
    <row r="508" spans="2:35" ht="15.75" customHeight="1" x14ac:dyDescent="0.2">
      <c r="B508" s="5"/>
      <c r="AI508" s="5"/>
    </row>
    <row r="509" spans="2:35" ht="15.75" customHeight="1" x14ac:dyDescent="0.2">
      <c r="B509" s="5"/>
      <c r="AI509" s="5"/>
    </row>
    <row r="510" spans="2:35" ht="15.75" customHeight="1" x14ac:dyDescent="0.2">
      <c r="B510" s="5"/>
      <c r="AI510" s="5"/>
    </row>
    <row r="511" spans="2:35" ht="15.75" customHeight="1" x14ac:dyDescent="0.2">
      <c r="B511" s="5"/>
      <c r="AI511" s="5"/>
    </row>
    <row r="512" spans="2:35" ht="15.75" customHeight="1" x14ac:dyDescent="0.2">
      <c r="B512" s="5"/>
      <c r="AI512" s="5"/>
    </row>
    <row r="513" spans="2:35" ht="15.75" customHeight="1" x14ac:dyDescent="0.2">
      <c r="B513" s="5"/>
      <c r="AI513" s="5"/>
    </row>
    <row r="514" spans="2:35" ht="15.75" customHeight="1" x14ac:dyDescent="0.2">
      <c r="B514" s="5"/>
      <c r="AI514" s="5"/>
    </row>
    <row r="515" spans="2:35" ht="15.75" customHeight="1" x14ac:dyDescent="0.2">
      <c r="B515" s="5"/>
      <c r="AI515" s="5"/>
    </row>
    <row r="516" spans="2:35" ht="15.75" customHeight="1" x14ac:dyDescent="0.2">
      <c r="B516" s="5"/>
      <c r="AI516" s="5"/>
    </row>
    <row r="517" spans="2:35" ht="15.75" customHeight="1" x14ac:dyDescent="0.2">
      <c r="B517" s="5"/>
      <c r="AI517" s="5"/>
    </row>
    <row r="518" spans="2:35" ht="15.75" customHeight="1" x14ac:dyDescent="0.2">
      <c r="B518" s="5"/>
      <c r="AI518" s="5"/>
    </row>
    <row r="519" spans="2:35" ht="15.75" customHeight="1" x14ac:dyDescent="0.2">
      <c r="B519" s="5"/>
      <c r="AI519" s="5"/>
    </row>
    <row r="520" spans="2:35" ht="15.75" customHeight="1" x14ac:dyDescent="0.2">
      <c r="B520" s="5"/>
      <c r="AI520" s="5"/>
    </row>
    <row r="521" spans="2:35" ht="15.75" customHeight="1" x14ac:dyDescent="0.2">
      <c r="B521" s="5"/>
      <c r="AI521" s="5"/>
    </row>
    <row r="522" spans="2:35" ht="15.75" customHeight="1" x14ac:dyDescent="0.2">
      <c r="B522" s="5"/>
      <c r="AI522" s="5"/>
    </row>
    <row r="523" spans="2:35" ht="15.75" customHeight="1" x14ac:dyDescent="0.2">
      <c r="B523" s="5"/>
      <c r="AI523" s="5"/>
    </row>
    <row r="524" spans="2:35" ht="15.75" customHeight="1" x14ac:dyDescent="0.2">
      <c r="B524" s="5"/>
      <c r="AI524" s="5"/>
    </row>
    <row r="525" spans="2:35" ht="15.75" customHeight="1" x14ac:dyDescent="0.2">
      <c r="B525" s="5"/>
      <c r="AI525" s="5"/>
    </row>
    <row r="526" spans="2:35" ht="15.75" customHeight="1" x14ac:dyDescent="0.2">
      <c r="B526" s="5"/>
      <c r="AI526" s="5"/>
    </row>
    <row r="527" spans="2:35" ht="15.75" customHeight="1" x14ac:dyDescent="0.2">
      <c r="B527" s="5"/>
      <c r="AI527" s="5"/>
    </row>
    <row r="528" spans="2:35" ht="15.75" customHeight="1" x14ac:dyDescent="0.2">
      <c r="B528" s="5"/>
      <c r="AI528" s="5"/>
    </row>
    <row r="529" spans="2:35" ht="15.75" customHeight="1" x14ac:dyDescent="0.2">
      <c r="B529" s="5"/>
      <c r="AI529" s="5"/>
    </row>
    <row r="530" spans="2:35" ht="15.75" customHeight="1" x14ac:dyDescent="0.2">
      <c r="B530" s="5"/>
      <c r="AI530" s="5"/>
    </row>
    <row r="531" spans="2:35" ht="15.75" customHeight="1" x14ac:dyDescent="0.2">
      <c r="B531" s="5"/>
      <c r="AI531" s="5"/>
    </row>
    <row r="532" spans="2:35" ht="15.75" customHeight="1" x14ac:dyDescent="0.2">
      <c r="B532" s="5"/>
      <c r="AI532" s="5"/>
    </row>
    <row r="533" spans="2:35" ht="15.75" customHeight="1" x14ac:dyDescent="0.2">
      <c r="B533" s="5"/>
      <c r="AI533" s="5"/>
    </row>
    <row r="534" spans="2:35" ht="15.75" customHeight="1" x14ac:dyDescent="0.2">
      <c r="B534" s="5"/>
      <c r="AI534" s="5"/>
    </row>
    <row r="535" spans="2:35" ht="15.75" customHeight="1" x14ac:dyDescent="0.2">
      <c r="B535" s="5"/>
      <c r="AI535" s="5"/>
    </row>
    <row r="536" spans="2:35" ht="15.75" customHeight="1" x14ac:dyDescent="0.2">
      <c r="B536" s="5"/>
      <c r="AI536" s="5"/>
    </row>
    <row r="537" spans="2:35" ht="15.75" customHeight="1" x14ac:dyDescent="0.2">
      <c r="B537" s="5"/>
      <c r="AI537" s="5"/>
    </row>
    <row r="538" spans="2:35" ht="15.75" customHeight="1" x14ac:dyDescent="0.2">
      <c r="B538" s="5"/>
      <c r="AI538" s="5"/>
    </row>
    <row r="539" spans="2:35" ht="15.75" customHeight="1" x14ac:dyDescent="0.2">
      <c r="B539" s="5"/>
      <c r="AI539" s="5"/>
    </row>
    <row r="540" spans="2:35" ht="15.75" customHeight="1" x14ac:dyDescent="0.2">
      <c r="B540" s="5"/>
      <c r="AI540" s="5"/>
    </row>
    <row r="541" spans="2:35" ht="15.75" customHeight="1" x14ac:dyDescent="0.2">
      <c r="B541" s="5"/>
      <c r="AI541" s="5"/>
    </row>
    <row r="542" spans="2:35" ht="15.75" customHeight="1" x14ac:dyDescent="0.2">
      <c r="B542" s="5"/>
      <c r="AI542" s="5"/>
    </row>
    <row r="543" spans="2:35" ht="15.75" customHeight="1" x14ac:dyDescent="0.2">
      <c r="B543" s="5"/>
      <c r="AI543" s="5"/>
    </row>
    <row r="544" spans="2:35" ht="15.75" customHeight="1" x14ac:dyDescent="0.2">
      <c r="B544" s="5"/>
      <c r="AI544" s="5"/>
    </row>
    <row r="545" spans="2:35" ht="15.75" customHeight="1" x14ac:dyDescent="0.2">
      <c r="B545" s="5"/>
      <c r="AI545" s="5"/>
    </row>
    <row r="546" spans="2:35" ht="15.75" customHeight="1" x14ac:dyDescent="0.2">
      <c r="B546" s="5"/>
      <c r="AI546" s="5"/>
    </row>
    <row r="547" spans="2:35" ht="15.75" customHeight="1" x14ac:dyDescent="0.2">
      <c r="B547" s="5"/>
      <c r="AI547" s="5"/>
    </row>
    <row r="548" spans="2:35" ht="15.75" customHeight="1" x14ac:dyDescent="0.2">
      <c r="B548" s="5"/>
      <c r="AI548" s="5"/>
    </row>
    <row r="549" spans="2:35" ht="15.75" customHeight="1" x14ac:dyDescent="0.2">
      <c r="B549" s="5"/>
      <c r="AI549" s="5"/>
    </row>
    <row r="550" spans="2:35" ht="15.75" customHeight="1" x14ac:dyDescent="0.2">
      <c r="B550" s="5"/>
      <c r="AI550" s="5"/>
    </row>
    <row r="551" spans="2:35" ht="15.75" customHeight="1" x14ac:dyDescent="0.2">
      <c r="B551" s="5"/>
      <c r="AI551" s="5"/>
    </row>
    <row r="552" spans="2:35" ht="15.75" customHeight="1" x14ac:dyDescent="0.2">
      <c r="B552" s="5"/>
      <c r="AI552" s="5"/>
    </row>
    <row r="553" spans="2:35" ht="15.75" customHeight="1" x14ac:dyDescent="0.2">
      <c r="B553" s="5"/>
      <c r="AI553" s="5"/>
    </row>
    <row r="554" spans="2:35" ht="15.75" customHeight="1" x14ac:dyDescent="0.2">
      <c r="B554" s="5"/>
      <c r="AI554" s="5"/>
    </row>
    <row r="555" spans="2:35" ht="15.75" customHeight="1" x14ac:dyDescent="0.2">
      <c r="B555" s="5"/>
      <c r="AI555" s="5"/>
    </row>
    <row r="556" spans="2:35" ht="15.75" customHeight="1" x14ac:dyDescent="0.2">
      <c r="B556" s="5"/>
      <c r="AI556" s="5"/>
    </row>
    <row r="557" spans="2:35" ht="15.75" customHeight="1" x14ac:dyDescent="0.2">
      <c r="B557" s="5"/>
      <c r="AI557" s="5"/>
    </row>
    <row r="558" spans="2:35" ht="15.75" customHeight="1" x14ac:dyDescent="0.2">
      <c r="B558" s="5"/>
      <c r="AI558" s="5"/>
    </row>
    <row r="559" spans="2:35" ht="15.75" customHeight="1" x14ac:dyDescent="0.2">
      <c r="B559" s="5"/>
      <c r="AI559" s="5"/>
    </row>
    <row r="560" spans="2:35" ht="15.75" customHeight="1" x14ac:dyDescent="0.2">
      <c r="B560" s="5"/>
      <c r="AI560" s="5"/>
    </row>
    <row r="561" spans="2:35" ht="15.75" customHeight="1" x14ac:dyDescent="0.2">
      <c r="B561" s="5"/>
      <c r="AI561" s="5"/>
    </row>
    <row r="562" spans="2:35" ht="15.75" customHeight="1" x14ac:dyDescent="0.2">
      <c r="B562" s="5"/>
      <c r="AI562" s="5"/>
    </row>
    <row r="563" spans="2:35" ht="15.75" customHeight="1" x14ac:dyDescent="0.2">
      <c r="B563" s="5"/>
      <c r="AI563" s="5"/>
    </row>
    <row r="564" spans="2:35" ht="15.75" customHeight="1" x14ac:dyDescent="0.2">
      <c r="B564" s="5"/>
      <c r="AI564" s="5"/>
    </row>
    <row r="565" spans="2:35" ht="15.75" customHeight="1" x14ac:dyDescent="0.2">
      <c r="B565" s="5"/>
      <c r="AI565" s="5"/>
    </row>
    <row r="566" spans="2:35" ht="15.75" customHeight="1" x14ac:dyDescent="0.2">
      <c r="B566" s="5"/>
      <c r="AI566" s="5"/>
    </row>
    <row r="567" spans="2:35" ht="15.75" customHeight="1" x14ac:dyDescent="0.2">
      <c r="B567" s="5"/>
      <c r="AI567" s="5"/>
    </row>
    <row r="568" spans="2:35" ht="15.75" customHeight="1" x14ac:dyDescent="0.2">
      <c r="B568" s="5"/>
      <c r="AI568" s="5"/>
    </row>
    <row r="569" spans="2:35" ht="15.75" customHeight="1" x14ac:dyDescent="0.2">
      <c r="B569" s="5"/>
      <c r="AI569" s="5"/>
    </row>
    <row r="570" spans="2:35" ht="15.75" customHeight="1" x14ac:dyDescent="0.2">
      <c r="B570" s="5"/>
      <c r="AI570" s="5"/>
    </row>
    <row r="571" spans="2:35" ht="15.75" customHeight="1" x14ac:dyDescent="0.2">
      <c r="B571" s="5"/>
      <c r="AI571" s="5"/>
    </row>
    <row r="572" spans="2:35" ht="15.75" customHeight="1" x14ac:dyDescent="0.2">
      <c r="B572" s="5"/>
      <c r="AI572" s="5"/>
    </row>
    <row r="573" spans="2:35" ht="15.75" customHeight="1" x14ac:dyDescent="0.2">
      <c r="B573" s="5"/>
      <c r="AI573" s="5"/>
    </row>
    <row r="574" spans="2:35" ht="15.75" customHeight="1" x14ac:dyDescent="0.2">
      <c r="B574" s="5"/>
      <c r="AI574" s="5"/>
    </row>
    <row r="575" spans="2:35" ht="15.75" customHeight="1" x14ac:dyDescent="0.2">
      <c r="B575" s="5"/>
      <c r="AI575" s="5"/>
    </row>
    <row r="576" spans="2:35" ht="15.75" customHeight="1" x14ac:dyDescent="0.2">
      <c r="B576" s="5"/>
      <c r="AI576" s="5"/>
    </row>
    <row r="577" spans="2:35" ht="15.75" customHeight="1" x14ac:dyDescent="0.2">
      <c r="B577" s="5"/>
      <c r="AI577" s="5"/>
    </row>
    <row r="578" spans="2:35" ht="15.75" customHeight="1" x14ac:dyDescent="0.2">
      <c r="B578" s="5"/>
      <c r="AI578" s="5"/>
    </row>
    <row r="579" spans="2:35" ht="15.75" customHeight="1" x14ac:dyDescent="0.2">
      <c r="B579" s="5"/>
      <c r="AI579" s="5"/>
    </row>
    <row r="580" spans="2:35" ht="15.75" customHeight="1" x14ac:dyDescent="0.2">
      <c r="B580" s="5"/>
      <c r="AI580" s="5"/>
    </row>
    <row r="581" spans="2:35" ht="15.75" customHeight="1" x14ac:dyDescent="0.2">
      <c r="B581" s="5"/>
      <c r="AI581" s="5"/>
    </row>
    <row r="582" spans="2:35" ht="15.75" customHeight="1" x14ac:dyDescent="0.2">
      <c r="B582" s="5"/>
      <c r="AI582" s="5"/>
    </row>
    <row r="583" spans="2:35" ht="15.75" customHeight="1" x14ac:dyDescent="0.2">
      <c r="B583" s="5"/>
      <c r="AI583" s="5"/>
    </row>
    <row r="584" spans="2:35" ht="15.75" customHeight="1" x14ac:dyDescent="0.2">
      <c r="B584" s="5"/>
      <c r="AI584" s="5"/>
    </row>
    <row r="585" spans="2:35" ht="15.75" customHeight="1" x14ac:dyDescent="0.2">
      <c r="B585" s="5"/>
      <c r="AI585" s="5"/>
    </row>
    <row r="586" spans="2:35" ht="15.75" customHeight="1" x14ac:dyDescent="0.2">
      <c r="B586" s="5"/>
      <c r="AI586" s="5"/>
    </row>
    <row r="587" spans="2:35" ht="15.75" customHeight="1" x14ac:dyDescent="0.2">
      <c r="B587" s="5"/>
      <c r="AI587" s="5"/>
    </row>
    <row r="588" spans="2:35" ht="15.75" customHeight="1" x14ac:dyDescent="0.2">
      <c r="B588" s="5"/>
      <c r="AI588" s="5"/>
    </row>
    <row r="589" spans="2:35" ht="15.75" customHeight="1" x14ac:dyDescent="0.2">
      <c r="B589" s="5"/>
      <c r="AI589" s="5"/>
    </row>
    <row r="590" spans="2:35" ht="15.75" customHeight="1" x14ac:dyDescent="0.2">
      <c r="B590" s="5"/>
      <c r="AI590" s="5"/>
    </row>
    <row r="591" spans="2:35" ht="15.75" customHeight="1" x14ac:dyDescent="0.2">
      <c r="B591" s="5"/>
      <c r="AI591" s="5"/>
    </row>
    <row r="592" spans="2:35" ht="15.75" customHeight="1" x14ac:dyDescent="0.2">
      <c r="B592" s="5"/>
      <c r="AI592" s="5"/>
    </row>
    <row r="593" spans="2:35" ht="15.75" customHeight="1" x14ac:dyDescent="0.2">
      <c r="B593" s="5"/>
      <c r="AI593" s="5"/>
    </row>
    <row r="594" spans="2:35" ht="15.75" customHeight="1" x14ac:dyDescent="0.2">
      <c r="B594" s="5"/>
      <c r="AI594" s="5"/>
    </row>
    <row r="595" spans="2:35" ht="15.75" customHeight="1" x14ac:dyDescent="0.2">
      <c r="B595" s="5"/>
      <c r="AI595" s="5"/>
    </row>
    <row r="596" spans="2:35" ht="15.75" customHeight="1" x14ac:dyDescent="0.2">
      <c r="B596" s="5"/>
      <c r="AI596" s="5"/>
    </row>
    <row r="597" spans="2:35" ht="15.75" customHeight="1" x14ac:dyDescent="0.2">
      <c r="B597" s="5"/>
      <c r="AI597" s="5"/>
    </row>
    <row r="598" spans="2:35" ht="15.75" customHeight="1" x14ac:dyDescent="0.2">
      <c r="B598" s="5"/>
      <c r="AI598" s="5"/>
    </row>
    <row r="599" spans="2:35" ht="15.75" customHeight="1" x14ac:dyDescent="0.2">
      <c r="B599" s="5"/>
      <c r="AI599" s="5"/>
    </row>
    <row r="600" spans="2:35" ht="15.75" customHeight="1" x14ac:dyDescent="0.2">
      <c r="B600" s="5"/>
      <c r="AI600" s="5"/>
    </row>
    <row r="601" spans="2:35" ht="15.75" customHeight="1" x14ac:dyDescent="0.2">
      <c r="B601" s="5"/>
      <c r="AI601" s="5"/>
    </row>
    <row r="602" spans="2:35" ht="15.75" customHeight="1" x14ac:dyDescent="0.2">
      <c r="B602" s="5"/>
      <c r="AI602" s="5"/>
    </row>
    <row r="603" spans="2:35" ht="15.75" customHeight="1" x14ac:dyDescent="0.2">
      <c r="B603" s="5"/>
      <c r="AI603" s="5"/>
    </row>
    <row r="604" spans="2:35" ht="15.75" customHeight="1" x14ac:dyDescent="0.2">
      <c r="B604" s="5"/>
      <c r="AI604" s="5"/>
    </row>
    <row r="605" spans="2:35" ht="15.75" customHeight="1" x14ac:dyDescent="0.2">
      <c r="B605" s="5"/>
      <c r="AI605" s="5"/>
    </row>
    <row r="606" spans="2:35" ht="15.75" customHeight="1" x14ac:dyDescent="0.2">
      <c r="B606" s="5"/>
      <c r="AI606" s="5"/>
    </row>
    <row r="607" spans="2:35" ht="15.75" customHeight="1" x14ac:dyDescent="0.2">
      <c r="B607" s="5"/>
      <c r="AI607" s="5"/>
    </row>
    <row r="608" spans="2:35" ht="15.75" customHeight="1" x14ac:dyDescent="0.2">
      <c r="B608" s="5"/>
      <c r="AI608" s="5"/>
    </row>
    <row r="609" spans="2:35" ht="15.75" customHeight="1" x14ac:dyDescent="0.2">
      <c r="B609" s="5"/>
      <c r="AI609" s="5"/>
    </row>
    <row r="610" spans="2:35" ht="15.75" customHeight="1" x14ac:dyDescent="0.2">
      <c r="B610" s="5"/>
      <c r="AI610" s="5"/>
    </row>
    <row r="611" spans="2:35" ht="15.75" customHeight="1" x14ac:dyDescent="0.2">
      <c r="B611" s="5"/>
      <c r="AI611" s="5"/>
    </row>
    <row r="612" spans="2:35" ht="15.75" customHeight="1" x14ac:dyDescent="0.2">
      <c r="B612" s="5"/>
      <c r="AI612" s="5"/>
    </row>
    <row r="613" spans="2:35" ht="15.75" customHeight="1" x14ac:dyDescent="0.2">
      <c r="B613" s="5"/>
      <c r="AI613" s="5"/>
    </row>
    <row r="614" spans="2:35" ht="15.75" customHeight="1" x14ac:dyDescent="0.2">
      <c r="B614" s="5"/>
      <c r="AI614" s="5"/>
    </row>
    <row r="615" spans="2:35" ht="15.75" customHeight="1" x14ac:dyDescent="0.2">
      <c r="B615" s="5"/>
      <c r="AI615" s="5"/>
    </row>
    <row r="616" spans="2:35" ht="15.75" customHeight="1" x14ac:dyDescent="0.2">
      <c r="B616" s="5"/>
      <c r="AI616" s="5"/>
    </row>
    <row r="617" spans="2:35" ht="15.75" customHeight="1" x14ac:dyDescent="0.2">
      <c r="B617" s="5"/>
      <c r="AI617" s="5"/>
    </row>
    <row r="618" spans="2:35" ht="15.75" customHeight="1" x14ac:dyDescent="0.2">
      <c r="B618" s="5"/>
      <c r="AI618" s="5"/>
    </row>
    <row r="619" spans="2:35" ht="15.75" customHeight="1" x14ac:dyDescent="0.2">
      <c r="B619" s="5"/>
      <c r="AI619" s="5"/>
    </row>
    <row r="620" spans="2:35" ht="15.75" customHeight="1" x14ac:dyDescent="0.2">
      <c r="B620" s="5"/>
      <c r="AI620" s="5"/>
    </row>
    <row r="621" spans="2:35" ht="15.75" customHeight="1" x14ac:dyDescent="0.2">
      <c r="B621" s="5"/>
      <c r="AI621" s="5"/>
    </row>
    <row r="622" spans="2:35" ht="15.75" customHeight="1" x14ac:dyDescent="0.2">
      <c r="B622" s="5"/>
      <c r="AI622" s="5"/>
    </row>
    <row r="623" spans="2:35" ht="15.75" customHeight="1" x14ac:dyDescent="0.2">
      <c r="B623" s="5"/>
      <c r="AI623" s="5"/>
    </row>
    <row r="624" spans="2:35" ht="15.75" customHeight="1" x14ac:dyDescent="0.2">
      <c r="B624" s="5"/>
      <c r="AI624" s="5"/>
    </row>
    <row r="625" spans="2:35" ht="15.75" customHeight="1" x14ac:dyDescent="0.2">
      <c r="B625" s="5"/>
      <c r="AI625" s="5"/>
    </row>
    <row r="626" spans="2:35" ht="15.75" customHeight="1" x14ac:dyDescent="0.2">
      <c r="B626" s="5"/>
      <c r="AI626" s="5"/>
    </row>
    <row r="627" spans="2:35" ht="15.75" customHeight="1" x14ac:dyDescent="0.2">
      <c r="B627" s="5"/>
      <c r="AI627" s="5"/>
    </row>
    <row r="628" spans="2:35" ht="15.75" customHeight="1" x14ac:dyDescent="0.2">
      <c r="B628" s="5"/>
      <c r="AI628" s="5"/>
    </row>
    <row r="629" spans="2:35" ht="15.75" customHeight="1" x14ac:dyDescent="0.2">
      <c r="B629" s="5"/>
      <c r="AI629" s="5"/>
    </row>
    <row r="630" spans="2:35" ht="15.75" customHeight="1" x14ac:dyDescent="0.2">
      <c r="B630" s="5"/>
      <c r="AI630" s="5"/>
    </row>
    <row r="631" spans="2:35" ht="15.75" customHeight="1" x14ac:dyDescent="0.2">
      <c r="B631" s="5"/>
      <c r="AI631" s="5"/>
    </row>
    <row r="632" spans="2:35" ht="15.75" customHeight="1" x14ac:dyDescent="0.2">
      <c r="B632" s="5"/>
      <c r="AI632" s="5"/>
    </row>
    <row r="633" spans="2:35" ht="15.75" customHeight="1" x14ac:dyDescent="0.2">
      <c r="B633" s="5"/>
      <c r="AI633" s="5"/>
    </row>
    <row r="634" spans="2:35" ht="15.75" customHeight="1" x14ac:dyDescent="0.2">
      <c r="B634" s="5"/>
      <c r="AI634" s="5"/>
    </row>
    <row r="635" spans="2:35" ht="15.75" customHeight="1" x14ac:dyDescent="0.2">
      <c r="B635" s="5"/>
      <c r="AI635" s="5"/>
    </row>
    <row r="636" spans="2:35" ht="15.75" customHeight="1" x14ac:dyDescent="0.2">
      <c r="B636" s="5"/>
      <c r="AI636" s="5"/>
    </row>
    <row r="637" spans="2:35" ht="15.75" customHeight="1" x14ac:dyDescent="0.2">
      <c r="B637" s="5"/>
      <c r="AI637" s="5"/>
    </row>
    <row r="638" spans="2:35" ht="15.75" customHeight="1" x14ac:dyDescent="0.2">
      <c r="B638" s="5"/>
      <c r="AI638" s="5"/>
    </row>
    <row r="639" spans="2:35" ht="15.75" customHeight="1" x14ac:dyDescent="0.2">
      <c r="B639" s="5"/>
      <c r="AI639" s="5"/>
    </row>
    <row r="640" spans="2:35" ht="15.75" customHeight="1" x14ac:dyDescent="0.2">
      <c r="B640" s="5"/>
      <c r="AI640" s="5"/>
    </row>
    <row r="641" spans="2:35" ht="15.75" customHeight="1" x14ac:dyDescent="0.2">
      <c r="B641" s="5"/>
      <c r="AI641" s="5"/>
    </row>
    <row r="642" spans="2:35" ht="15.75" customHeight="1" x14ac:dyDescent="0.2">
      <c r="B642" s="5"/>
      <c r="AI642" s="5"/>
    </row>
    <row r="643" spans="2:35" ht="15.75" customHeight="1" x14ac:dyDescent="0.2">
      <c r="B643" s="5"/>
      <c r="AI643" s="5"/>
    </row>
    <row r="644" spans="2:35" ht="15.75" customHeight="1" x14ac:dyDescent="0.2">
      <c r="B644" s="5"/>
      <c r="AI644" s="5"/>
    </row>
    <row r="645" spans="2:35" ht="15.75" customHeight="1" x14ac:dyDescent="0.2">
      <c r="B645" s="5"/>
      <c r="AI645" s="5"/>
    </row>
    <row r="646" spans="2:35" ht="15.75" customHeight="1" x14ac:dyDescent="0.2">
      <c r="B646" s="5"/>
      <c r="AI646" s="5"/>
    </row>
    <row r="647" spans="2:35" ht="15.75" customHeight="1" x14ac:dyDescent="0.2">
      <c r="B647" s="5"/>
      <c r="AI647" s="5"/>
    </row>
    <row r="648" spans="2:35" ht="15.75" customHeight="1" x14ac:dyDescent="0.2">
      <c r="B648" s="5"/>
      <c r="AI648" s="5"/>
    </row>
    <row r="649" spans="2:35" ht="15.75" customHeight="1" x14ac:dyDescent="0.2">
      <c r="B649" s="5"/>
      <c r="AI649" s="5"/>
    </row>
    <row r="650" spans="2:35" ht="15.75" customHeight="1" x14ac:dyDescent="0.2">
      <c r="B650" s="5"/>
      <c r="AI650" s="5"/>
    </row>
    <row r="651" spans="2:35" ht="15.75" customHeight="1" x14ac:dyDescent="0.2">
      <c r="B651" s="5"/>
      <c r="AI651" s="5"/>
    </row>
    <row r="652" spans="2:35" ht="15.75" customHeight="1" x14ac:dyDescent="0.2">
      <c r="B652" s="5"/>
      <c r="AI652" s="5"/>
    </row>
    <row r="653" spans="2:35" ht="15.75" customHeight="1" x14ac:dyDescent="0.2">
      <c r="B653" s="5"/>
      <c r="AI653" s="5"/>
    </row>
    <row r="654" spans="2:35" ht="15.75" customHeight="1" x14ac:dyDescent="0.2">
      <c r="B654" s="5"/>
      <c r="AI654" s="5"/>
    </row>
    <row r="655" spans="2:35" ht="15.75" customHeight="1" x14ac:dyDescent="0.2">
      <c r="B655" s="5"/>
      <c r="AI655" s="5"/>
    </row>
    <row r="656" spans="2:35" ht="15.75" customHeight="1" x14ac:dyDescent="0.2">
      <c r="B656" s="5"/>
      <c r="AI656" s="5"/>
    </row>
    <row r="657" spans="2:35" ht="15.75" customHeight="1" x14ac:dyDescent="0.2">
      <c r="B657" s="5"/>
      <c r="AI657" s="5"/>
    </row>
    <row r="658" spans="2:35" ht="15.75" customHeight="1" x14ac:dyDescent="0.2">
      <c r="B658" s="5"/>
      <c r="AI658" s="5"/>
    </row>
    <row r="659" spans="2:35" ht="15.75" customHeight="1" x14ac:dyDescent="0.2">
      <c r="B659" s="5"/>
      <c r="AI659" s="5"/>
    </row>
    <row r="660" spans="2:35" ht="15.75" customHeight="1" x14ac:dyDescent="0.2">
      <c r="B660" s="5"/>
      <c r="AI660" s="5"/>
    </row>
    <row r="661" spans="2:35" ht="15.75" customHeight="1" x14ac:dyDescent="0.2">
      <c r="B661" s="5"/>
      <c r="AI661" s="5"/>
    </row>
    <row r="662" spans="2:35" ht="15.75" customHeight="1" x14ac:dyDescent="0.2">
      <c r="B662" s="5"/>
      <c r="AI662" s="5"/>
    </row>
    <row r="663" spans="2:35" ht="15.75" customHeight="1" x14ac:dyDescent="0.2">
      <c r="B663" s="5"/>
      <c r="AI663" s="5"/>
    </row>
    <row r="664" spans="2:35" ht="15.75" customHeight="1" x14ac:dyDescent="0.2">
      <c r="B664" s="5"/>
      <c r="AI664" s="5"/>
    </row>
    <row r="665" spans="2:35" ht="15.75" customHeight="1" x14ac:dyDescent="0.2">
      <c r="B665" s="5"/>
      <c r="AI665" s="5"/>
    </row>
    <row r="666" spans="2:35" ht="15.75" customHeight="1" x14ac:dyDescent="0.2">
      <c r="B666" s="5"/>
      <c r="AI666" s="5"/>
    </row>
    <row r="667" spans="2:35" ht="15.75" customHeight="1" x14ac:dyDescent="0.2">
      <c r="B667" s="5"/>
      <c r="AI667" s="5"/>
    </row>
    <row r="668" spans="2:35" ht="15.75" customHeight="1" x14ac:dyDescent="0.2">
      <c r="B668" s="5"/>
      <c r="AI668" s="5"/>
    </row>
    <row r="669" spans="2:35" ht="15.75" customHeight="1" x14ac:dyDescent="0.2">
      <c r="B669" s="5"/>
      <c r="AI669" s="5"/>
    </row>
    <row r="670" spans="2:35" ht="15.75" customHeight="1" x14ac:dyDescent="0.2">
      <c r="B670" s="5"/>
      <c r="AI670" s="5"/>
    </row>
    <row r="671" spans="2:35" ht="15.75" customHeight="1" x14ac:dyDescent="0.2">
      <c r="B671" s="5"/>
      <c r="AI671" s="5"/>
    </row>
    <row r="672" spans="2:35" ht="15.75" customHeight="1" x14ac:dyDescent="0.2">
      <c r="B672" s="5"/>
      <c r="AI672" s="5"/>
    </row>
    <row r="673" spans="2:35" ht="15.75" customHeight="1" x14ac:dyDescent="0.2">
      <c r="B673" s="5"/>
      <c r="AI673" s="5"/>
    </row>
    <row r="674" spans="2:35" ht="15.75" customHeight="1" x14ac:dyDescent="0.2">
      <c r="B674" s="5"/>
      <c r="AI674" s="5"/>
    </row>
    <row r="675" spans="2:35" ht="15.75" customHeight="1" x14ac:dyDescent="0.2">
      <c r="B675" s="5"/>
      <c r="AI675" s="5"/>
    </row>
    <row r="676" spans="2:35" ht="15.75" customHeight="1" x14ac:dyDescent="0.2">
      <c r="B676" s="5"/>
      <c r="AI676" s="5"/>
    </row>
    <row r="677" spans="2:35" ht="15.75" customHeight="1" x14ac:dyDescent="0.2">
      <c r="B677" s="5"/>
      <c r="AI677" s="5"/>
    </row>
    <row r="678" spans="2:35" ht="15.75" customHeight="1" x14ac:dyDescent="0.2">
      <c r="B678" s="5"/>
      <c r="AI678" s="5"/>
    </row>
    <row r="679" spans="2:35" ht="15.75" customHeight="1" x14ac:dyDescent="0.2">
      <c r="B679" s="5"/>
      <c r="AI679" s="5"/>
    </row>
    <row r="680" spans="2:35" ht="15.75" customHeight="1" x14ac:dyDescent="0.2">
      <c r="B680" s="5"/>
      <c r="AI680" s="5"/>
    </row>
    <row r="681" spans="2:35" ht="15.75" customHeight="1" x14ac:dyDescent="0.2">
      <c r="B681" s="5"/>
      <c r="AI681" s="5"/>
    </row>
    <row r="682" spans="2:35" ht="15.75" customHeight="1" x14ac:dyDescent="0.2">
      <c r="B682" s="5"/>
      <c r="AI682" s="5"/>
    </row>
    <row r="683" spans="2:35" ht="15.75" customHeight="1" x14ac:dyDescent="0.2">
      <c r="B683" s="5"/>
      <c r="AI683" s="5"/>
    </row>
    <row r="684" spans="2:35" ht="15.75" customHeight="1" x14ac:dyDescent="0.2">
      <c r="B684" s="5"/>
      <c r="AI684" s="5"/>
    </row>
    <row r="685" spans="2:35" ht="15.75" customHeight="1" x14ac:dyDescent="0.2">
      <c r="B685" s="5"/>
      <c r="AI685" s="5"/>
    </row>
    <row r="686" spans="2:35" ht="15.75" customHeight="1" x14ac:dyDescent="0.2">
      <c r="B686" s="5"/>
      <c r="AI686" s="5"/>
    </row>
    <row r="687" spans="2:35" ht="15.75" customHeight="1" x14ac:dyDescent="0.2">
      <c r="B687" s="5"/>
      <c r="AI687" s="5"/>
    </row>
    <row r="688" spans="2:35" ht="15.75" customHeight="1" x14ac:dyDescent="0.2">
      <c r="B688" s="5"/>
      <c r="AI688" s="5"/>
    </row>
    <row r="689" spans="2:35" ht="15.75" customHeight="1" x14ac:dyDescent="0.2">
      <c r="B689" s="5"/>
      <c r="AI689" s="5"/>
    </row>
    <row r="690" spans="2:35" ht="15.75" customHeight="1" x14ac:dyDescent="0.2">
      <c r="B690" s="5"/>
      <c r="AI690" s="5"/>
    </row>
    <row r="691" spans="2:35" ht="15.75" customHeight="1" x14ac:dyDescent="0.2">
      <c r="B691" s="5"/>
      <c r="AI691" s="5"/>
    </row>
    <row r="692" spans="2:35" ht="15.75" customHeight="1" x14ac:dyDescent="0.2">
      <c r="B692" s="5"/>
      <c r="AI692" s="5"/>
    </row>
    <row r="693" spans="2:35" ht="15.75" customHeight="1" x14ac:dyDescent="0.2">
      <c r="B693" s="5"/>
      <c r="AI693" s="5"/>
    </row>
    <row r="694" spans="2:35" ht="15.75" customHeight="1" x14ac:dyDescent="0.2">
      <c r="B694" s="5"/>
      <c r="AI694" s="5"/>
    </row>
    <row r="695" spans="2:35" ht="15.75" customHeight="1" x14ac:dyDescent="0.2">
      <c r="B695" s="5"/>
      <c r="AI695" s="5"/>
    </row>
    <row r="696" spans="2:35" ht="15.75" customHeight="1" x14ac:dyDescent="0.2">
      <c r="B696" s="5"/>
      <c r="AI696" s="5"/>
    </row>
    <row r="697" spans="2:35" ht="15.75" customHeight="1" x14ac:dyDescent="0.2">
      <c r="B697" s="5"/>
      <c r="AI697" s="5"/>
    </row>
    <row r="698" spans="2:35" ht="15.75" customHeight="1" x14ac:dyDescent="0.2">
      <c r="B698" s="5"/>
      <c r="AI698" s="5"/>
    </row>
    <row r="699" spans="2:35" ht="15.75" customHeight="1" x14ac:dyDescent="0.2">
      <c r="B699" s="5"/>
      <c r="AI699" s="5"/>
    </row>
    <row r="700" spans="2:35" ht="15.75" customHeight="1" x14ac:dyDescent="0.2">
      <c r="B700" s="5"/>
      <c r="AI700" s="5"/>
    </row>
    <row r="701" spans="2:35" ht="15.75" customHeight="1" x14ac:dyDescent="0.2">
      <c r="B701" s="5"/>
      <c r="AI701" s="5"/>
    </row>
    <row r="702" spans="2:35" ht="15.75" customHeight="1" x14ac:dyDescent="0.2">
      <c r="B702" s="5"/>
      <c r="AI702" s="5"/>
    </row>
    <row r="703" spans="2:35" ht="15.75" customHeight="1" x14ac:dyDescent="0.2">
      <c r="B703" s="5"/>
      <c r="AI703" s="5"/>
    </row>
    <row r="704" spans="2:35" ht="15.75" customHeight="1" x14ac:dyDescent="0.2">
      <c r="B704" s="5"/>
      <c r="AI704" s="5"/>
    </row>
    <row r="705" spans="2:35" ht="15.75" customHeight="1" x14ac:dyDescent="0.2">
      <c r="B705" s="5"/>
      <c r="AI705" s="5"/>
    </row>
    <row r="706" spans="2:35" ht="15.75" customHeight="1" x14ac:dyDescent="0.2">
      <c r="B706" s="5"/>
      <c r="AI706" s="5"/>
    </row>
    <row r="707" spans="2:35" ht="15.75" customHeight="1" x14ac:dyDescent="0.2">
      <c r="B707" s="5"/>
      <c r="AI707" s="5"/>
    </row>
    <row r="708" spans="2:35" ht="15.75" customHeight="1" x14ac:dyDescent="0.2">
      <c r="B708" s="5"/>
      <c r="AI708" s="5"/>
    </row>
    <row r="709" spans="2:35" ht="15.75" customHeight="1" x14ac:dyDescent="0.2">
      <c r="B709" s="5"/>
      <c r="AI709" s="5"/>
    </row>
    <row r="710" spans="2:35" ht="15.75" customHeight="1" x14ac:dyDescent="0.2">
      <c r="B710" s="5"/>
      <c r="AI710" s="5"/>
    </row>
    <row r="711" spans="2:35" ht="15.75" customHeight="1" x14ac:dyDescent="0.2">
      <c r="B711" s="5"/>
      <c r="AI711" s="5"/>
    </row>
    <row r="712" spans="2:35" ht="15.75" customHeight="1" x14ac:dyDescent="0.2">
      <c r="B712" s="5"/>
      <c r="AI712" s="5"/>
    </row>
    <row r="713" spans="2:35" ht="15.75" customHeight="1" x14ac:dyDescent="0.2">
      <c r="B713" s="5"/>
      <c r="AI713" s="5"/>
    </row>
    <row r="714" spans="2:35" ht="15.75" customHeight="1" x14ac:dyDescent="0.2">
      <c r="B714" s="5"/>
      <c r="AI714" s="5"/>
    </row>
    <row r="715" spans="2:35" ht="15.75" customHeight="1" x14ac:dyDescent="0.2">
      <c r="B715" s="5"/>
      <c r="AI715" s="5"/>
    </row>
    <row r="716" spans="2:35" ht="15.75" customHeight="1" x14ac:dyDescent="0.2">
      <c r="B716" s="5"/>
      <c r="AI716" s="5"/>
    </row>
    <row r="717" spans="2:35" ht="15.75" customHeight="1" x14ac:dyDescent="0.2">
      <c r="B717" s="5"/>
      <c r="AI717" s="5"/>
    </row>
    <row r="718" spans="2:35" ht="15.75" customHeight="1" x14ac:dyDescent="0.2">
      <c r="B718" s="5"/>
      <c r="AI718" s="5"/>
    </row>
    <row r="719" spans="2:35" ht="15.75" customHeight="1" x14ac:dyDescent="0.2">
      <c r="B719" s="5"/>
      <c r="AI719" s="5"/>
    </row>
    <row r="720" spans="2:35" ht="15.75" customHeight="1" x14ac:dyDescent="0.2">
      <c r="B720" s="5"/>
      <c r="AI720" s="5"/>
    </row>
    <row r="721" spans="2:35" ht="15.75" customHeight="1" x14ac:dyDescent="0.2">
      <c r="B721" s="5"/>
      <c r="AI721" s="5"/>
    </row>
    <row r="722" spans="2:35" ht="15.75" customHeight="1" x14ac:dyDescent="0.2">
      <c r="B722" s="5"/>
      <c r="AI722" s="5"/>
    </row>
    <row r="723" spans="2:35" ht="15.75" customHeight="1" x14ac:dyDescent="0.2">
      <c r="B723" s="5"/>
      <c r="AI723" s="5"/>
    </row>
    <row r="724" spans="2:35" ht="15.75" customHeight="1" x14ac:dyDescent="0.2">
      <c r="B724" s="5"/>
      <c r="AI724" s="5"/>
    </row>
    <row r="725" spans="2:35" ht="15.75" customHeight="1" x14ac:dyDescent="0.2">
      <c r="B725" s="5"/>
      <c r="AI725" s="5"/>
    </row>
    <row r="726" spans="2:35" ht="15.75" customHeight="1" x14ac:dyDescent="0.2">
      <c r="B726" s="5"/>
      <c r="AI726" s="5"/>
    </row>
    <row r="727" spans="2:35" ht="15.75" customHeight="1" x14ac:dyDescent="0.2">
      <c r="B727" s="5"/>
      <c r="AI727" s="5"/>
    </row>
    <row r="728" spans="2:35" ht="15.75" customHeight="1" x14ac:dyDescent="0.2">
      <c r="B728" s="5"/>
      <c r="AI728" s="5"/>
    </row>
    <row r="729" spans="2:35" ht="15.75" customHeight="1" x14ac:dyDescent="0.2">
      <c r="B729" s="5"/>
      <c r="AI729" s="5"/>
    </row>
    <row r="730" spans="2:35" ht="15.75" customHeight="1" x14ac:dyDescent="0.2">
      <c r="B730" s="5"/>
      <c r="AI730" s="5"/>
    </row>
    <row r="731" spans="2:35" ht="15.75" customHeight="1" x14ac:dyDescent="0.2">
      <c r="B731" s="5"/>
      <c r="AI731" s="5"/>
    </row>
    <row r="732" spans="2:35" ht="15.75" customHeight="1" x14ac:dyDescent="0.2">
      <c r="B732" s="5"/>
      <c r="AI732" s="5"/>
    </row>
    <row r="733" spans="2:35" ht="15.75" customHeight="1" x14ac:dyDescent="0.2">
      <c r="B733" s="5"/>
      <c r="AI733" s="5"/>
    </row>
    <row r="734" spans="2:35" ht="15.75" customHeight="1" x14ac:dyDescent="0.2">
      <c r="B734" s="5"/>
      <c r="AI734" s="5"/>
    </row>
    <row r="735" spans="2:35" ht="15.75" customHeight="1" x14ac:dyDescent="0.2">
      <c r="B735" s="5"/>
      <c r="AI735" s="5"/>
    </row>
    <row r="736" spans="2:35" ht="15.75" customHeight="1" x14ac:dyDescent="0.2">
      <c r="B736" s="5"/>
      <c r="AI736" s="5"/>
    </row>
    <row r="737" spans="2:35" ht="15.75" customHeight="1" x14ac:dyDescent="0.2">
      <c r="B737" s="5"/>
      <c r="AI737" s="5"/>
    </row>
    <row r="738" spans="2:35" ht="15.75" customHeight="1" x14ac:dyDescent="0.2">
      <c r="B738" s="5"/>
      <c r="AI738" s="5"/>
    </row>
    <row r="739" spans="2:35" ht="15.75" customHeight="1" x14ac:dyDescent="0.2">
      <c r="B739" s="5"/>
      <c r="AI739" s="5"/>
    </row>
    <row r="740" spans="2:35" ht="15.75" customHeight="1" x14ac:dyDescent="0.2">
      <c r="B740" s="5"/>
      <c r="AI740" s="5"/>
    </row>
    <row r="741" spans="2:35" ht="15.75" customHeight="1" x14ac:dyDescent="0.2">
      <c r="B741" s="5"/>
      <c r="AI741" s="5"/>
    </row>
    <row r="742" spans="2:35" ht="15.75" customHeight="1" x14ac:dyDescent="0.2">
      <c r="B742" s="5"/>
      <c r="AI742" s="5"/>
    </row>
    <row r="743" spans="2:35" ht="15.75" customHeight="1" x14ac:dyDescent="0.2">
      <c r="B743" s="5"/>
      <c r="AI743" s="5"/>
    </row>
    <row r="744" spans="2:35" ht="15.75" customHeight="1" x14ac:dyDescent="0.2">
      <c r="B744" s="5"/>
      <c r="AI744" s="5"/>
    </row>
    <row r="745" spans="2:35" ht="15.75" customHeight="1" x14ac:dyDescent="0.2">
      <c r="B745" s="5"/>
      <c r="AI745" s="5"/>
    </row>
    <row r="746" spans="2:35" ht="15.75" customHeight="1" x14ac:dyDescent="0.2">
      <c r="B746" s="5"/>
      <c r="AI746" s="5"/>
    </row>
    <row r="747" spans="2:35" ht="15.75" customHeight="1" x14ac:dyDescent="0.2">
      <c r="B747" s="5"/>
      <c r="AI747" s="5"/>
    </row>
    <row r="748" spans="2:35" ht="15.75" customHeight="1" x14ac:dyDescent="0.2">
      <c r="B748" s="5"/>
      <c r="AI748" s="5"/>
    </row>
    <row r="749" spans="2:35" ht="15.75" customHeight="1" x14ac:dyDescent="0.2">
      <c r="B749" s="5"/>
      <c r="AI749" s="5"/>
    </row>
    <row r="750" spans="2:35" ht="15.75" customHeight="1" x14ac:dyDescent="0.2">
      <c r="B750" s="5"/>
      <c r="AI750" s="5"/>
    </row>
    <row r="751" spans="2:35" ht="15.75" customHeight="1" x14ac:dyDescent="0.2">
      <c r="B751" s="5"/>
      <c r="AI751" s="5"/>
    </row>
    <row r="752" spans="2:35" ht="15.75" customHeight="1" x14ac:dyDescent="0.2">
      <c r="B752" s="5"/>
      <c r="AI752" s="5"/>
    </row>
    <row r="753" spans="2:35" ht="15.75" customHeight="1" x14ac:dyDescent="0.2">
      <c r="B753" s="5"/>
      <c r="AI753" s="5"/>
    </row>
    <row r="754" spans="2:35" ht="15.75" customHeight="1" x14ac:dyDescent="0.2">
      <c r="B754" s="5"/>
      <c r="AI754" s="5"/>
    </row>
    <row r="755" spans="2:35" ht="15.75" customHeight="1" x14ac:dyDescent="0.2">
      <c r="B755" s="5"/>
      <c r="AI755" s="5"/>
    </row>
    <row r="756" spans="2:35" ht="15.75" customHeight="1" x14ac:dyDescent="0.2">
      <c r="B756" s="5"/>
      <c r="AI756" s="5"/>
    </row>
    <row r="757" spans="2:35" ht="15.75" customHeight="1" x14ac:dyDescent="0.2">
      <c r="B757" s="5"/>
      <c r="AI757" s="5"/>
    </row>
    <row r="758" spans="2:35" ht="15.75" customHeight="1" x14ac:dyDescent="0.2">
      <c r="B758" s="5"/>
      <c r="AI758" s="5"/>
    </row>
    <row r="759" spans="2:35" ht="15.75" customHeight="1" x14ac:dyDescent="0.2">
      <c r="B759" s="5"/>
      <c r="AI759" s="5"/>
    </row>
    <row r="760" spans="2:35" ht="15.75" customHeight="1" x14ac:dyDescent="0.2">
      <c r="B760" s="5"/>
      <c r="AI760" s="5"/>
    </row>
    <row r="761" spans="2:35" ht="15.75" customHeight="1" x14ac:dyDescent="0.2">
      <c r="B761" s="5"/>
      <c r="AI761" s="5"/>
    </row>
    <row r="762" spans="2:35" ht="15.75" customHeight="1" x14ac:dyDescent="0.2">
      <c r="B762" s="5"/>
      <c r="AI762" s="5"/>
    </row>
    <row r="763" spans="2:35" ht="15.75" customHeight="1" x14ac:dyDescent="0.2">
      <c r="B763" s="5"/>
      <c r="AI763" s="5"/>
    </row>
    <row r="764" spans="2:35" ht="15.75" customHeight="1" x14ac:dyDescent="0.2">
      <c r="B764" s="5"/>
      <c r="AI764" s="5"/>
    </row>
    <row r="765" spans="2:35" ht="15.75" customHeight="1" x14ac:dyDescent="0.2">
      <c r="B765" s="5"/>
      <c r="AI765" s="5"/>
    </row>
    <row r="766" spans="2:35" ht="15.75" customHeight="1" x14ac:dyDescent="0.2">
      <c r="B766" s="5"/>
      <c r="AI766" s="5"/>
    </row>
    <row r="767" spans="2:35" ht="15.75" customHeight="1" x14ac:dyDescent="0.2">
      <c r="B767" s="5"/>
      <c r="AI767" s="5"/>
    </row>
    <row r="768" spans="2:35" ht="15.75" customHeight="1" x14ac:dyDescent="0.2">
      <c r="B768" s="5"/>
      <c r="AI768" s="5"/>
    </row>
    <row r="769" spans="2:35" ht="15.75" customHeight="1" x14ac:dyDescent="0.2">
      <c r="B769" s="5"/>
      <c r="AI769" s="5"/>
    </row>
    <row r="770" spans="2:35" ht="15.75" customHeight="1" x14ac:dyDescent="0.2">
      <c r="B770" s="5"/>
      <c r="AI770" s="5"/>
    </row>
    <row r="771" spans="2:35" ht="15.75" customHeight="1" x14ac:dyDescent="0.2">
      <c r="B771" s="5"/>
      <c r="AI771" s="5"/>
    </row>
    <row r="772" spans="2:35" ht="15.75" customHeight="1" x14ac:dyDescent="0.2">
      <c r="B772" s="5"/>
      <c r="AI772" s="5"/>
    </row>
    <row r="773" spans="2:35" ht="15.75" customHeight="1" x14ac:dyDescent="0.2">
      <c r="B773" s="5"/>
      <c r="AI773" s="5"/>
    </row>
    <row r="774" spans="2:35" ht="15.75" customHeight="1" x14ac:dyDescent="0.2">
      <c r="B774" s="5"/>
      <c r="AI774" s="5"/>
    </row>
    <row r="775" spans="2:35" ht="15.75" customHeight="1" x14ac:dyDescent="0.2">
      <c r="B775" s="5"/>
      <c r="AI775" s="5"/>
    </row>
    <row r="776" spans="2:35" ht="15.75" customHeight="1" x14ac:dyDescent="0.2">
      <c r="B776" s="5"/>
      <c r="AI776" s="5"/>
    </row>
    <row r="777" spans="2:35" ht="15.75" customHeight="1" x14ac:dyDescent="0.2">
      <c r="B777" s="5"/>
      <c r="AI777" s="5"/>
    </row>
    <row r="778" spans="2:35" ht="15.75" customHeight="1" x14ac:dyDescent="0.2">
      <c r="B778" s="5"/>
      <c r="AI778" s="5"/>
    </row>
    <row r="779" spans="2:35" ht="15.75" customHeight="1" x14ac:dyDescent="0.2">
      <c r="B779" s="5"/>
      <c r="AI779" s="5"/>
    </row>
    <row r="780" spans="2:35" ht="15.75" customHeight="1" x14ac:dyDescent="0.2">
      <c r="B780" s="5"/>
      <c r="AI780" s="5"/>
    </row>
    <row r="781" spans="2:35" ht="15.75" customHeight="1" x14ac:dyDescent="0.2">
      <c r="B781" s="5"/>
      <c r="AI781" s="5"/>
    </row>
    <row r="782" spans="2:35" ht="15.75" customHeight="1" x14ac:dyDescent="0.2">
      <c r="B782" s="5"/>
      <c r="AI782" s="5"/>
    </row>
    <row r="783" spans="2:35" ht="15.75" customHeight="1" x14ac:dyDescent="0.2">
      <c r="B783" s="5"/>
      <c r="AI783" s="5"/>
    </row>
    <row r="784" spans="2:35" ht="15.75" customHeight="1" x14ac:dyDescent="0.2">
      <c r="B784" s="5"/>
      <c r="AI784" s="5"/>
    </row>
    <row r="785" spans="2:35" ht="15.75" customHeight="1" x14ac:dyDescent="0.2">
      <c r="B785" s="5"/>
      <c r="AI785" s="5"/>
    </row>
    <row r="786" spans="2:35" ht="15.75" customHeight="1" x14ac:dyDescent="0.2">
      <c r="B786" s="5"/>
      <c r="AI786" s="5"/>
    </row>
    <row r="787" spans="2:35" ht="15.75" customHeight="1" x14ac:dyDescent="0.2">
      <c r="B787" s="5"/>
      <c r="AI787" s="5"/>
    </row>
    <row r="788" spans="2:35" ht="15.75" customHeight="1" x14ac:dyDescent="0.2">
      <c r="B788" s="5"/>
      <c r="AI788" s="5"/>
    </row>
    <row r="789" spans="2:35" ht="15.75" customHeight="1" x14ac:dyDescent="0.2">
      <c r="B789" s="5"/>
      <c r="AI789" s="5"/>
    </row>
    <row r="790" spans="2:35" ht="15.75" customHeight="1" x14ac:dyDescent="0.2">
      <c r="B790" s="5"/>
      <c r="AI790" s="5"/>
    </row>
    <row r="791" spans="2:35" ht="15.75" customHeight="1" x14ac:dyDescent="0.2">
      <c r="B791" s="5"/>
      <c r="AI791" s="5"/>
    </row>
    <row r="792" spans="2:35" ht="15.75" customHeight="1" x14ac:dyDescent="0.2">
      <c r="B792" s="5"/>
      <c r="AI792" s="5"/>
    </row>
    <row r="793" spans="2:35" ht="15.75" customHeight="1" x14ac:dyDescent="0.2">
      <c r="B793" s="5"/>
      <c r="AI793" s="5"/>
    </row>
    <row r="794" spans="2:35" ht="15.75" customHeight="1" x14ac:dyDescent="0.2">
      <c r="B794" s="5"/>
      <c r="AI794" s="5"/>
    </row>
    <row r="795" spans="2:35" ht="15.75" customHeight="1" x14ac:dyDescent="0.2">
      <c r="B795" s="5"/>
      <c r="AI795" s="5"/>
    </row>
    <row r="796" spans="2:35" ht="15.75" customHeight="1" x14ac:dyDescent="0.2">
      <c r="B796" s="5"/>
      <c r="AI796" s="5"/>
    </row>
    <row r="797" spans="2:35" ht="15.75" customHeight="1" x14ac:dyDescent="0.2">
      <c r="B797" s="5"/>
      <c r="AI797" s="5"/>
    </row>
    <row r="798" spans="2:35" ht="15.75" customHeight="1" x14ac:dyDescent="0.2">
      <c r="B798" s="5"/>
      <c r="AI798" s="5"/>
    </row>
    <row r="799" spans="2:35" ht="15.75" customHeight="1" x14ac:dyDescent="0.2">
      <c r="B799" s="5"/>
      <c r="AI799" s="5"/>
    </row>
    <row r="800" spans="2:35" ht="15.75" customHeight="1" x14ac:dyDescent="0.2">
      <c r="B800" s="5"/>
      <c r="AI800" s="5"/>
    </row>
    <row r="801" spans="2:35" ht="15.75" customHeight="1" x14ac:dyDescent="0.2">
      <c r="B801" s="5"/>
      <c r="AI801" s="5"/>
    </row>
    <row r="802" spans="2:35" ht="15.75" customHeight="1" x14ac:dyDescent="0.2">
      <c r="B802" s="5"/>
      <c r="AI802" s="5"/>
    </row>
    <row r="803" spans="2:35" ht="15.75" customHeight="1" x14ac:dyDescent="0.2">
      <c r="B803" s="5"/>
      <c r="AI803" s="5"/>
    </row>
    <row r="804" spans="2:35" ht="15.75" customHeight="1" x14ac:dyDescent="0.2">
      <c r="B804" s="5"/>
      <c r="AI804" s="5"/>
    </row>
    <row r="805" spans="2:35" ht="15.75" customHeight="1" x14ac:dyDescent="0.2">
      <c r="B805" s="5"/>
      <c r="AI805" s="5"/>
    </row>
    <row r="806" spans="2:35" ht="15.75" customHeight="1" x14ac:dyDescent="0.2">
      <c r="B806" s="5"/>
      <c r="AI806" s="5"/>
    </row>
    <row r="807" spans="2:35" ht="15.75" customHeight="1" x14ac:dyDescent="0.2">
      <c r="B807" s="5"/>
      <c r="AI807" s="5"/>
    </row>
    <row r="808" spans="2:35" ht="15.75" customHeight="1" x14ac:dyDescent="0.2">
      <c r="B808" s="5"/>
      <c r="AI808" s="5"/>
    </row>
    <row r="809" spans="2:35" ht="15.75" customHeight="1" x14ac:dyDescent="0.2">
      <c r="B809" s="5"/>
      <c r="AI809" s="5"/>
    </row>
    <row r="810" spans="2:35" ht="15.75" customHeight="1" x14ac:dyDescent="0.2">
      <c r="B810" s="5"/>
      <c r="AI810" s="5"/>
    </row>
    <row r="811" spans="2:35" ht="15.75" customHeight="1" x14ac:dyDescent="0.2">
      <c r="B811" s="5"/>
      <c r="AI811" s="5"/>
    </row>
    <row r="812" spans="2:35" ht="15.75" customHeight="1" x14ac:dyDescent="0.2">
      <c r="B812" s="5"/>
      <c r="AI812" s="5"/>
    </row>
    <row r="813" spans="2:35" ht="15.75" customHeight="1" x14ac:dyDescent="0.2">
      <c r="B813" s="5"/>
      <c r="AI813" s="5"/>
    </row>
    <row r="814" spans="2:35" ht="15.75" customHeight="1" x14ac:dyDescent="0.2">
      <c r="B814" s="5"/>
      <c r="AI814" s="5"/>
    </row>
    <row r="815" spans="2:35" ht="15.75" customHeight="1" x14ac:dyDescent="0.2">
      <c r="B815" s="5"/>
      <c r="AI815" s="5"/>
    </row>
    <row r="816" spans="2:35" ht="15.75" customHeight="1" x14ac:dyDescent="0.2">
      <c r="B816" s="5"/>
      <c r="AI816" s="5"/>
    </row>
    <row r="817" spans="2:35" ht="15.75" customHeight="1" x14ac:dyDescent="0.2">
      <c r="B817" s="5"/>
      <c r="AI817" s="5"/>
    </row>
    <row r="818" spans="2:35" ht="15.75" customHeight="1" x14ac:dyDescent="0.2">
      <c r="B818" s="5"/>
      <c r="AI818" s="5"/>
    </row>
    <row r="819" spans="2:35" ht="15.75" customHeight="1" x14ac:dyDescent="0.2">
      <c r="B819" s="5"/>
      <c r="AI819" s="5"/>
    </row>
    <row r="820" spans="2:35" ht="15.75" customHeight="1" x14ac:dyDescent="0.2">
      <c r="B820" s="5"/>
      <c r="AI820" s="5"/>
    </row>
    <row r="821" spans="2:35" ht="15.75" customHeight="1" x14ac:dyDescent="0.2">
      <c r="B821" s="5"/>
      <c r="AI821" s="5"/>
    </row>
    <row r="822" spans="2:35" ht="15.75" customHeight="1" x14ac:dyDescent="0.2">
      <c r="B822" s="5"/>
      <c r="AI822" s="5"/>
    </row>
    <row r="823" spans="2:35" ht="15.75" customHeight="1" x14ac:dyDescent="0.2">
      <c r="B823" s="5"/>
      <c r="AI823" s="5"/>
    </row>
    <row r="824" spans="2:35" ht="15.75" customHeight="1" x14ac:dyDescent="0.2">
      <c r="B824" s="5"/>
      <c r="AI824" s="5"/>
    </row>
    <row r="825" spans="2:35" ht="15.75" customHeight="1" x14ac:dyDescent="0.2">
      <c r="B825" s="5"/>
      <c r="AI825" s="5"/>
    </row>
    <row r="826" spans="2:35" ht="15.75" customHeight="1" x14ac:dyDescent="0.2">
      <c r="B826" s="5"/>
      <c r="AI826" s="5"/>
    </row>
    <row r="827" spans="2:35" ht="15.75" customHeight="1" x14ac:dyDescent="0.2">
      <c r="B827" s="5"/>
      <c r="AI827" s="5"/>
    </row>
    <row r="828" spans="2:35" ht="15.75" customHeight="1" x14ac:dyDescent="0.2">
      <c r="B828" s="5"/>
      <c r="AI828" s="5"/>
    </row>
    <row r="829" spans="2:35" ht="15.75" customHeight="1" x14ac:dyDescent="0.2">
      <c r="B829" s="5"/>
      <c r="AI829" s="5"/>
    </row>
    <row r="830" spans="2:35" ht="15.75" customHeight="1" x14ac:dyDescent="0.2">
      <c r="B830" s="5"/>
      <c r="AI830" s="5"/>
    </row>
    <row r="831" spans="2:35" ht="15.75" customHeight="1" x14ac:dyDescent="0.2">
      <c r="B831" s="5"/>
      <c r="AI831" s="5"/>
    </row>
    <row r="832" spans="2:35" ht="15.75" customHeight="1" x14ac:dyDescent="0.2">
      <c r="B832" s="5"/>
      <c r="AI832" s="5"/>
    </row>
    <row r="833" spans="2:35" ht="15.75" customHeight="1" x14ac:dyDescent="0.2">
      <c r="B833" s="5"/>
      <c r="AI833" s="5"/>
    </row>
    <row r="834" spans="2:35" ht="15.75" customHeight="1" x14ac:dyDescent="0.2">
      <c r="B834" s="5"/>
      <c r="AI834" s="5"/>
    </row>
    <row r="835" spans="2:35" ht="15.75" customHeight="1" x14ac:dyDescent="0.2">
      <c r="B835" s="5"/>
      <c r="AI835" s="5"/>
    </row>
    <row r="836" spans="2:35" ht="15.75" customHeight="1" x14ac:dyDescent="0.2">
      <c r="B836" s="5"/>
      <c r="AI836" s="5"/>
    </row>
    <row r="837" spans="2:35" ht="15.75" customHeight="1" x14ac:dyDescent="0.2">
      <c r="B837" s="5"/>
      <c r="AI837" s="5"/>
    </row>
    <row r="838" spans="2:35" ht="15.75" customHeight="1" x14ac:dyDescent="0.2">
      <c r="B838" s="5"/>
      <c r="AI838" s="5"/>
    </row>
    <row r="839" spans="2:35" ht="15.75" customHeight="1" x14ac:dyDescent="0.2">
      <c r="B839" s="5"/>
      <c r="AI839" s="5"/>
    </row>
    <row r="840" spans="2:35" ht="15.75" customHeight="1" x14ac:dyDescent="0.2">
      <c r="B840" s="5"/>
      <c r="AI840" s="5"/>
    </row>
    <row r="841" spans="2:35" ht="15.75" customHeight="1" x14ac:dyDescent="0.2">
      <c r="B841" s="5"/>
      <c r="AI841" s="5"/>
    </row>
    <row r="842" spans="2:35" ht="15.75" customHeight="1" x14ac:dyDescent="0.2">
      <c r="B842" s="5"/>
      <c r="AI842" s="5"/>
    </row>
    <row r="843" spans="2:35" ht="15.75" customHeight="1" x14ac:dyDescent="0.2">
      <c r="B843" s="5"/>
      <c r="AI843" s="5"/>
    </row>
    <row r="844" spans="2:35" ht="15.75" customHeight="1" x14ac:dyDescent="0.2">
      <c r="B844" s="5"/>
      <c r="AI844" s="5"/>
    </row>
    <row r="845" spans="2:35" ht="15.75" customHeight="1" x14ac:dyDescent="0.2">
      <c r="B845" s="5"/>
      <c r="AI845" s="5"/>
    </row>
    <row r="846" spans="2:35" ht="15.75" customHeight="1" x14ac:dyDescent="0.2">
      <c r="B846" s="5"/>
      <c r="AI846" s="5"/>
    </row>
    <row r="847" spans="2:35" ht="15.75" customHeight="1" x14ac:dyDescent="0.2">
      <c r="B847" s="5"/>
      <c r="AI847" s="5"/>
    </row>
    <row r="848" spans="2:35" ht="15.75" customHeight="1" x14ac:dyDescent="0.2">
      <c r="B848" s="5"/>
      <c r="AI848" s="5"/>
    </row>
    <row r="849" spans="2:35" ht="15.75" customHeight="1" x14ac:dyDescent="0.2">
      <c r="B849" s="5"/>
      <c r="AI849" s="5"/>
    </row>
    <row r="850" spans="2:35" ht="15.75" customHeight="1" x14ac:dyDescent="0.2">
      <c r="B850" s="5"/>
      <c r="AI850" s="5"/>
    </row>
    <row r="851" spans="2:35" ht="15.75" customHeight="1" x14ac:dyDescent="0.2">
      <c r="B851" s="5"/>
      <c r="AI851" s="5"/>
    </row>
    <row r="852" spans="2:35" ht="15.75" customHeight="1" x14ac:dyDescent="0.2">
      <c r="B852" s="5"/>
      <c r="AI852" s="5"/>
    </row>
    <row r="853" spans="2:35" ht="15.75" customHeight="1" x14ac:dyDescent="0.2">
      <c r="B853" s="5"/>
      <c r="AI853" s="5"/>
    </row>
    <row r="854" spans="2:35" ht="15.75" customHeight="1" x14ac:dyDescent="0.2">
      <c r="B854" s="5"/>
      <c r="AI854" s="5"/>
    </row>
    <row r="855" spans="2:35" ht="15.75" customHeight="1" x14ac:dyDescent="0.2">
      <c r="B855" s="5"/>
      <c r="AI855" s="5"/>
    </row>
    <row r="856" spans="2:35" ht="15.75" customHeight="1" x14ac:dyDescent="0.2">
      <c r="B856" s="5"/>
      <c r="AI856" s="5"/>
    </row>
    <row r="857" spans="2:35" ht="15.75" customHeight="1" x14ac:dyDescent="0.2">
      <c r="B857" s="5"/>
      <c r="AI857" s="5"/>
    </row>
    <row r="858" spans="2:35" ht="15.75" customHeight="1" x14ac:dyDescent="0.2">
      <c r="B858" s="5"/>
      <c r="AI858" s="5"/>
    </row>
    <row r="859" spans="2:35" ht="15.75" customHeight="1" x14ac:dyDescent="0.2">
      <c r="B859" s="5"/>
      <c r="AI859" s="5"/>
    </row>
    <row r="860" spans="2:35" ht="15.75" customHeight="1" x14ac:dyDescent="0.2">
      <c r="B860" s="5"/>
      <c r="AI860" s="5"/>
    </row>
    <row r="861" spans="2:35" ht="15.75" customHeight="1" x14ac:dyDescent="0.2">
      <c r="B861" s="5"/>
      <c r="AI861" s="5"/>
    </row>
    <row r="862" spans="2:35" ht="15.75" customHeight="1" x14ac:dyDescent="0.2">
      <c r="B862" s="5"/>
      <c r="AI862" s="5"/>
    </row>
    <row r="863" spans="2:35" ht="15.75" customHeight="1" x14ac:dyDescent="0.2">
      <c r="B863" s="5"/>
      <c r="AI863" s="5"/>
    </row>
    <row r="864" spans="2:35" ht="15.75" customHeight="1" x14ac:dyDescent="0.2">
      <c r="B864" s="5"/>
      <c r="AI864" s="5"/>
    </row>
    <row r="865" spans="2:35" ht="15.75" customHeight="1" x14ac:dyDescent="0.2">
      <c r="B865" s="5"/>
      <c r="AI865" s="5"/>
    </row>
    <row r="866" spans="2:35" ht="15.75" customHeight="1" x14ac:dyDescent="0.2">
      <c r="B866" s="5"/>
      <c r="AI866" s="5"/>
    </row>
    <row r="867" spans="2:35" ht="15.75" customHeight="1" x14ac:dyDescent="0.2">
      <c r="B867" s="5"/>
      <c r="AI867" s="5"/>
    </row>
    <row r="868" spans="2:35" ht="15.75" customHeight="1" x14ac:dyDescent="0.2">
      <c r="B868" s="5"/>
      <c r="AI868" s="5"/>
    </row>
    <row r="869" spans="2:35" ht="15.75" customHeight="1" x14ac:dyDescent="0.2">
      <c r="B869" s="5"/>
      <c r="AI869" s="5"/>
    </row>
    <row r="870" spans="2:35" ht="15.75" customHeight="1" x14ac:dyDescent="0.2">
      <c r="B870" s="5"/>
      <c r="AI870" s="5"/>
    </row>
    <row r="871" spans="2:35" ht="15.75" customHeight="1" x14ac:dyDescent="0.2">
      <c r="B871" s="5"/>
      <c r="AI871" s="5"/>
    </row>
    <row r="872" spans="2:35" ht="15.75" customHeight="1" x14ac:dyDescent="0.2">
      <c r="B872" s="5"/>
      <c r="AI872" s="5"/>
    </row>
    <row r="873" spans="2:35" ht="15.75" customHeight="1" x14ac:dyDescent="0.2">
      <c r="B873" s="5"/>
      <c r="AI873" s="5"/>
    </row>
    <row r="874" spans="2:35" ht="15.75" customHeight="1" x14ac:dyDescent="0.2">
      <c r="B874" s="5"/>
      <c r="AI874" s="5"/>
    </row>
    <row r="875" spans="2:35" ht="15.75" customHeight="1" x14ac:dyDescent="0.2">
      <c r="B875" s="5"/>
      <c r="AI875" s="5"/>
    </row>
    <row r="876" spans="2:35" ht="15.75" customHeight="1" x14ac:dyDescent="0.2">
      <c r="B876" s="5"/>
      <c r="AI876" s="5"/>
    </row>
    <row r="877" spans="2:35" ht="15.75" customHeight="1" x14ac:dyDescent="0.2">
      <c r="B877" s="5"/>
      <c r="AI877" s="5"/>
    </row>
    <row r="878" spans="2:35" ht="15.75" customHeight="1" x14ac:dyDescent="0.2">
      <c r="B878" s="5"/>
      <c r="AI878" s="5"/>
    </row>
    <row r="879" spans="2:35" ht="15.75" customHeight="1" x14ac:dyDescent="0.2">
      <c r="B879" s="5"/>
      <c r="AI879" s="5"/>
    </row>
    <row r="880" spans="2:35" ht="15.75" customHeight="1" x14ac:dyDescent="0.2">
      <c r="B880" s="5"/>
      <c r="AI880" s="5"/>
    </row>
    <row r="881" spans="2:35" ht="15.75" customHeight="1" x14ac:dyDescent="0.2">
      <c r="B881" s="5"/>
      <c r="AI881" s="5"/>
    </row>
    <row r="882" spans="2:35" ht="15.75" customHeight="1" x14ac:dyDescent="0.2">
      <c r="B882" s="5"/>
      <c r="AI882" s="5"/>
    </row>
    <row r="883" spans="2:35" ht="15.75" customHeight="1" x14ac:dyDescent="0.2">
      <c r="B883" s="5"/>
      <c r="AI883" s="5"/>
    </row>
    <row r="884" spans="2:35" ht="15.75" customHeight="1" x14ac:dyDescent="0.2">
      <c r="B884" s="5"/>
      <c r="AI884" s="5"/>
    </row>
    <row r="885" spans="2:35" ht="15.75" customHeight="1" x14ac:dyDescent="0.2">
      <c r="B885" s="5"/>
      <c r="AI885" s="5"/>
    </row>
    <row r="886" spans="2:35" ht="15.75" customHeight="1" x14ac:dyDescent="0.2">
      <c r="B886" s="5"/>
      <c r="AI886" s="5"/>
    </row>
    <row r="887" spans="2:35" ht="15.75" customHeight="1" x14ac:dyDescent="0.2">
      <c r="B887" s="5"/>
      <c r="AI887" s="5"/>
    </row>
    <row r="888" spans="2:35" ht="15.75" customHeight="1" x14ac:dyDescent="0.2">
      <c r="B888" s="5"/>
      <c r="AI888" s="5"/>
    </row>
    <row r="889" spans="2:35" ht="15.75" customHeight="1" x14ac:dyDescent="0.2">
      <c r="B889" s="5"/>
      <c r="AI889" s="5"/>
    </row>
    <row r="890" spans="2:35" ht="15.75" customHeight="1" x14ac:dyDescent="0.2">
      <c r="B890" s="5"/>
      <c r="AI890" s="5"/>
    </row>
    <row r="891" spans="2:35" ht="15.75" customHeight="1" x14ac:dyDescent="0.2">
      <c r="B891" s="5"/>
      <c r="AI891" s="5"/>
    </row>
    <row r="892" spans="2:35" ht="15.75" customHeight="1" x14ac:dyDescent="0.2">
      <c r="B892" s="5"/>
      <c r="AI892" s="5"/>
    </row>
    <row r="893" spans="2:35" ht="15.75" customHeight="1" x14ac:dyDescent="0.2">
      <c r="B893" s="5"/>
      <c r="AI893" s="5"/>
    </row>
    <row r="894" spans="2:35" ht="15.75" customHeight="1" x14ac:dyDescent="0.2">
      <c r="B894" s="5"/>
      <c r="AI894" s="5"/>
    </row>
    <row r="895" spans="2:35" ht="15.75" customHeight="1" x14ac:dyDescent="0.2">
      <c r="B895" s="5"/>
      <c r="AI895" s="5"/>
    </row>
    <row r="896" spans="2:35" ht="15.75" customHeight="1" x14ac:dyDescent="0.2">
      <c r="B896" s="5"/>
      <c r="AI896" s="5"/>
    </row>
    <row r="897" spans="2:35" ht="15.75" customHeight="1" x14ac:dyDescent="0.2">
      <c r="B897" s="5"/>
      <c r="AI897" s="5"/>
    </row>
    <row r="898" spans="2:35" ht="15.75" customHeight="1" x14ac:dyDescent="0.2">
      <c r="B898" s="5"/>
      <c r="AI898" s="5"/>
    </row>
    <row r="899" spans="2:35" ht="15.75" customHeight="1" x14ac:dyDescent="0.2">
      <c r="B899" s="5"/>
      <c r="AI899" s="5"/>
    </row>
    <row r="900" spans="2:35" ht="15.75" customHeight="1" x14ac:dyDescent="0.2">
      <c r="B900" s="5"/>
      <c r="AI900" s="5"/>
    </row>
    <row r="901" spans="2:35" ht="15.75" customHeight="1" x14ac:dyDescent="0.2">
      <c r="B901" s="5"/>
      <c r="AI901" s="5"/>
    </row>
    <row r="902" spans="2:35" ht="15.75" customHeight="1" x14ac:dyDescent="0.2">
      <c r="B902" s="5"/>
      <c r="AI902" s="5"/>
    </row>
    <row r="903" spans="2:35" ht="15.75" customHeight="1" x14ac:dyDescent="0.2">
      <c r="B903" s="5"/>
      <c r="AI903" s="5"/>
    </row>
    <row r="904" spans="2:35" ht="15.75" customHeight="1" x14ac:dyDescent="0.2">
      <c r="B904" s="5"/>
      <c r="AI904" s="5"/>
    </row>
    <row r="905" spans="2:35" ht="15.75" customHeight="1" x14ac:dyDescent="0.2">
      <c r="B905" s="5"/>
      <c r="AI905" s="5"/>
    </row>
    <row r="906" spans="2:35" ht="15.75" customHeight="1" x14ac:dyDescent="0.2">
      <c r="B906" s="5"/>
      <c r="AI906" s="5"/>
    </row>
    <row r="907" spans="2:35" ht="15.75" customHeight="1" x14ac:dyDescent="0.2">
      <c r="B907" s="5"/>
      <c r="AI907" s="5"/>
    </row>
    <row r="908" spans="2:35" ht="15.75" customHeight="1" x14ac:dyDescent="0.2">
      <c r="B908" s="5"/>
      <c r="AI908" s="5"/>
    </row>
    <row r="909" spans="2:35" ht="15.75" customHeight="1" x14ac:dyDescent="0.2">
      <c r="B909" s="5"/>
      <c r="AI909" s="5"/>
    </row>
    <row r="910" spans="2:35" ht="15.75" customHeight="1" x14ac:dyDescent="0.2">
      <c r="B910" s="5"/>
      <c r="AI910" s="5"/>
    </row>
    <row r="911" spans="2:35" ht="15.75" customHeight="1" x14ac:dyDescent="0.2">
      <c r="B911" s="5"/>
      <c r="AI911" s="5"/>
    </row>
    <row r="912" spans="2:35" ht="15.75" customHeight="1" x14ac:dyDescent="0.2">
      <c r="B912" s="5"/>
      <c r="AI912" s="5"/>
    </row>
    <row r="913" spans="2:35" ht="15.75" customHeight="1" x14ac:dyDescent="0.2">
      <c r="B913" s="5"/>
      <c r="AI913" s="5"/>
    </row>
    <row r="914" spans="2:35" ht="15.75" customHeight="1" x14ac:dyDescent="0.2">
      <c r="B914" s="5"/>
      <c r="AI914" s="5"/>
    </row>
    <row r="915" spans="2:35" ht="15.75" customHeight="1" x14ac:dyDescent="0.2">
      <c r="B915" s="5"/>
      <c r="AI915" s="5"/>
    </row>
    <row r="916" spans="2:35" ht="15.75" customHeight="1" x14ac:dyDescent="0.2">
      <c r="B916" s="5"/>
      <c r="AI916" s="5"/>
    </row>
    <row r="917" spans="2:35" ht="15.75" customHeight="1" x14ac:dyDescent="0.2">
      <c r="B917" s="5"/>
      <c r="AI917" s="5"/>
    </row>
    <row r="918" spans="2:35" ht="15.75" customHeight="1" x14ac:dyDescent="0.2">
      <c r="B918" s="5"/>
      <c r="AI918" s="5"/>
    </row>
    <row r="919" spans="2:35" ht="15.75" customHeight="1" x14ac:dyDescent="0.2">
      <c r="B919" s="5"/>
      <c r="AI919" s="5"/>
    </row>
    <row r="920" spans="2:35" ht="15.75" customHeight="1" x14ac:dyDescent="0.2">
      <c r="B920" s="5"/>
      <c r="AI920" s="5"/>
    </row>
    <row r="921" spans="2:35" ht="15.75" customHeight="1" x14ac:dyDescent="0.2">
      <c r="B921" s="5"/>
      <c r="AI921" s="5"/>
    </row>
    <row r="922" spans="2:35" ht="15.75" customHeight="1" x14ac:dyDescent="0.2">
      <c r="B922" s="5"/>
      <c r="AI922" s="5"/>
    </row>
    <row r="923" spans="2:35" ht="15.75" customHeight="1" x14ac:dyDescent="0.2">
      <c r="B923" s="5"/>
      <c r="AI923" s="5"/>
    </row>
    <row r="924" spans="2:35" ht="15.75" customHeight="1" x14ac:dyDescent="0.2">
      <c r="B924" s="5"/>
      <c r="AI924" s="5"/>
    </row>
    <row r="925" spans="2:35" ht="15.75" customHeight="1" x14ac:dyDescent="0.2">
      <c r="B925" s="5"/>
      <c r="AI925" s="5"/>
    </row>
    <row r="926" spans="2:35" ht="15.75" customHeight="1" x14ac:dyDescent="0.2">
      <c r="B926" s="5"/>
      <c r="AI926" s="5"/>
    </row>
    <row r="927" spans="2:35" ht="15.75" customHeight="1" x14ac:dyDescent="0.2">
      <c r="B927" s="5"/>
      <c r="AI927" s="5"/>
    </row>
    <row r="928" spans="2:35" ht="15.75" customHeight="1" x14ac:dyDescent="0.2">
      <c r="B928" s="5"/>
      <c r="AI928" s="5"/>
    </row>
    <row r="929" spans="2:35" ht="15.75" customHeight="1" x14ac:dyDescent="0.2">
      <c r="B929" s="5"/>
      <c r="AI929" s="5"/>
    </row>
    <row r="930" spans="2:35" ht="15.75" customHeight="1" x14ac:dyDescent="0.2">
      <c r="B930" s="5"/>
      <c r="AI930" s="5"/>
    </row>
    <row r="931" spans="2:35" ht="15.75" customHeight="1" x14ac:dyDescent="0.2">
      <c r="B931" s="5"/>
      <c r="AI931" s="5"/>
    </row>
    <row r="932" spans="2:35" ht="15.75" customHeight="1" x14ac:dyDescent="0.2">
      <c r="B932" s="5"/>
      <c r="AI932" s="5"/>
    </row>
    <row r="933" spans="2:35" ht="15.75" customHeight="1" x14ac:dyDescent="0.2">
      <c r="B933" s="5"/>
      <c r="AI933" s="5"/>
    </row>
    <row r="934" spans="2:35" ht="15.75" customHeight="1" x14ac:dyDescent="0.2">
      <c r="B934" s="5"/>
      <c r="AI934" s="5"/>
    </row>
    <row r="935" spans="2:35" ht="15.75" customHeight="1" x14ac:dyDescent="0.2">
      <c r="B935" s="5"/>
      <c r="AI935" s="5"/>
    </row>
    <row r="936" spans="2:35" ht="15.75" customHeight="1" x14ac:dyDescent="0.2">
      <c r="B936" s="5"/>
      <c r="AI936" s="5"/>
    </row>
    <row r="937" spans="2:35" ht="15.75" customHeight="1" x14ac:dyDescent="0.2">
      <c r="B937" s="5"/>
      <c r="AI937" s="5"/>
    </row>
    <row r="938" spans="2:35" ht="15.75" customHeight="1" x14ac:dyDescent="0.2">
      <c r="B938" s="5"/>
      <c r="AI938" s="5"/>
    </row>
    <row r="939" spans="2:35" ht="15.75" customHeight="1" x14ac:dyDescent="0.2">
      <c r="B939" s="5"/>
      <c r="AI939" s="5"/>
    </row>
    <row r="940" spans="2:35" ht="15.75" customHeight="1" x14ac:dyDescent="0.2">
      <c r="B940" s="5"/>
      <c r="AI940" s="5"/>
    </row>
    <row r="941" spans="2:35" ht="15.75" customHeight="1" x14ac:dyDescent="0.2">
      <c r="B941" s="5"/>
      <c r="AI941" s="5"/>
    </row>
    <row r="942" spans="2:35" ht="15.75" customHeight="1" x14ac:dyDescent="0.2">
      <c r="B942" s="5"/>
      <c r="AI942" s="5"/>
    </row>
    <row r="943" spans="2:35" ht="15.75" customHeight="1" x14ac:dyDescent="0.2">
      <c r="B943" s="5"/>
      <c r="AI943" s="5"/>
    </row>
    <row r="944" spans="2:35" ht="15.75" customHeight="1" x14ac:dyDescent="0.2">
      <c r="B944" s="5"/>
      <c r="AI944" s="5"/>
    </row>
    <row r="945" spans="2:35" ht="15.75" customHeight="1" x14ac:dyDescent="0.2">
      <c r="B945" s="5"/>
      <c r="AI945" s="5"/>
    </row>
    <row r="946" spans="2:35" ht="15.75" customHeight="1" x14ac:dyDescent="0.2">
      <c r="B946" s="5"/>
      <c r="AI946" s="5"/>
    </row>
    <row r="947" spans="2:35" ht="15.75" customHeight="1" x14ac:dyDescent="0.2">
      <c r="B947" s="5"/>
      <c r="AI947" s="5"/>
    </row>
    <row r="948" spans="2:35" ht="15.75" customHeight="1" x14ac:dyDescent="0.2">
      <c r="B948" s="5"/>
      <c r="AI948" s="5"/>
    </row>
    <row r="949" spans="2:35" ht="15.75" customHeight="1" x14ac:dyDescent="0.2">
      <c r="B949" s="5"/>
      <c r="AI949" s="5"/>
    </row>
    <row r="950" spans="2:35" ht="15.75" customHeight="1" x14ac:dyDescent="0.2">
      <c r="B950" s="5"/>
      <c r="AI950" s="5"/>
    </row>
    <row r="951" spans="2:35" ht="15.75" customHeight="1" x14ac:dyDescent="0.2">
      <c r="B951" s="5"/>
      <c r="AI951" s="5"/>
    </row>
    <row r="952" spans="2:35" ht="15.75" customHeight="1" x14ac:dyDescent="0.2">
      <c r="B952" s="5"/>
      <c r="AI952" s="5"/>
    </row>
    <row r="953" spans="2:35" ht="15.75" customHeight="1" x14ac:dyDescent="0.2">
      <c r="B953" s="5"/>
      <c r="AI953" s="5"/>
    </row>
    <row r="954" spans="2:35" ht="15.75" customHeight="1" x14ac:dyDescent="0.2">
      <c r="B954" s="5"/>
      <c r="AI954" s="5"/>
    </row>
    <row r="955" spans="2:35" ht="15.75" customHeight="1" x14ac:dyDescent="0.2">
      <c r="B955" s="5"/>
      <c r="AI955" s="5"/>
    </row>
    <row r="956" spans="2:35" ht="15.75" customHeight="1" x14ac:dyDescent="0.2">
      <c r="B956" s="5"/>
      <c r="AI956" s="5"/>
    </row>
    <row r="957" spans="2:35" ht="15.75" customHeight="1" x14ac:dyDescent="0.2">
      <c r="B957" s="5"/>
      <c r="AI957" s="5"/>
    </row>
    <row r="958" spans="2:35" ht="15.75" customHeight="1" x14ac:dyDescent="0.2">
      <c r="B958" s="5"/>
      <c r="AI958" s="5"/>
    </row>
    <row r="959" spans="2:35" ht="15.75" customHeight="1" x14ac:dyDescent="0.2">
      <c r="B959" s="5"/>
      <c r="AI959" s="5"/>
    </row>
    <row r="960" spans="2:35" ht="15.75" customHeight="1" x14ac:dyDescent="0.2">
      <c r="B960" s="5"/>
      <c r="AI960" s="5"/>
    </row>
    <row r="961" spans="2:35" ht="15.75" customHeight="1" x14ac:dyDescent="0.2">
      <c r="B961" s="5"/>
      <c r="AI961" s="5"/>
    </row>
    <row r="962" spans="2:35" ht="15.75" customHeight="1" x14ac:dyDescent="0.2">
      <c r="B962" s="5"/>
      <c r="AI962" s="5"/>
    </row>
    <row r="963" spans="2:35" ht="15.75" customHeight="1" x14ac:dyDescent="0.2">
      <c r="B963" s="5"/>
      <c r="AI963" s="5"/>
    </row>
    <row r="964" spans="2:35" ht="15.75" customHeight="1" x14ac:dyDescent="0.2">
      <c r="B964" s="5"/>
      <c r="AI964" s="5"/>
    </row>
    <row r="965" spans="2:35" ht="15.75" customHeight="1" x14ac:dyDescent="0.2">
      <c r="B965" s="5"/>
      <c r="AI965" s="5"/>
    </row>
    <row r="966" spans="2:35" ht="15.75" customHeight="1" x14ac:dyDescent="0.2">
      <c r="B966" s="5"/>
      <c r="AI966" s="5"/>
    </row>
    <row r="967" spans="2:35" ht="15.75" customHeight="1" x14ac:dyDescent="0.2">
      <c r="B967" s="5"/>
      <c r="AI967" s="5"/>
    </row>
    <row r="968" spans="2:35" ht="15.75" customHeight="1" x14ac:dyDescent="0.2">
      <c r="B968" s="5"/>
      <c r="AI968" s="5"/>
    </row>
    <row r="969" spans="2:35" ht="15.75" customHeight="1" x14ac:dyDescent="0.2">
      <c r="B969" s="5"/>
      <c r="AI969" s="5"/>
    </row>
    <row r="970" spans="2:35" ht="15.75" customHeight="1" x14ac:dyDescent="0.2">
      <c r="B970" s="5"/>
      <c r="AI970" s="5"/>
    </row>
    <row r="971" spans="2:35" ht="15.75" customHeight="1" x14ac:dyDescent="0.2">
      <c r="B971" s="5"/>
      <c r="AI971" s="5"/>
    </row>
    <row r="972" spans="2:35" ht="15.75" customHeight="1" x14ac:dyDescent="0.2">
      <c r="B972" s="5"/>
      <c r="AI972" s="5"/>
    </row>
    <row r="973" spans="2:35" ht="15.75" customHeight="1" x14ac:dyDescent="0.2">
      <c r="B973" s="5"/>
      <c r="AI973" s="5"/>
    </row>
    <row r="974" spans="2:35" ht="15.75" customHeight="1" x14ac:dyDescent="0.2">
      <c r="B974" s="5"/>
      <c r="AI974" s="5"/>
    </row>
    <row r="975" spans="2:35" ht="15.75" customHeight="1" x14ac:dyDescent="0.2">
      <c r="B975" s="5"/>
      <c r="AI975" s="5"/>
    </row>
    <row r="976" spans="2:35" ht="15.75" customHeight="1" x14ac:dyDescent="0.2">
      <c r="B976" s="5"/>
      <c r="AI976" s="5"/>
    </row>
    <row r="977" spans="2:35" ht="15.75" customHeight="1" x14ac:dyDescent="0.2">
      <c r="B977" s="5"/>
      <c r="AI977" s="5"/>
    </row>
    <row r="978" spans="2:35" ht="15.75" customHeight="1" x14ac:dyDescent="0.2">
      <c r="B978" s="5"/>
      <c r="AI978" s="5"/>
    </row>
    <row r="979" spans="2:35" ht="15.75" customHeight="1" x14ac:dyDescent="0.2">
      <c r="B979" s="5"/>
      <c r="AI979" s="5"/>
    </row>
    <row r="980" spans="2:35" ht="15.75" customHeight="1" x14ac:dyDescent="0.2">
      <c r="B980" s="5"/>
      <c r="AI980" s="6">
        <f>AAV!BO1002</f>
        <v>0</v>
      </c>
    </row>
    <row r="981" spans="2:35" ht="15.75" customHeight="1" x14ac:dyDescent="0.2">
      <c r="B981" s="5"/>
      <c r="AI981" s="6">
        <f>AAV!BO1003</f>
        <v>0</v>
      </c>
    </row>
    <row r="982" spans="2:35" ht="15.75" customHeight="1" x14ac:dyDescent="0.2">
      <c r="B982" s="5"/>
      <c r="AI982" s="6">
        <f>AAV!BO1004</f>
        <v>0</v>
      </c>
    </row>
    <row r="983" spans="2:35" ht="15.75" customHeight="1" x14ac:dyDescent="0.2">
      <c r="B983" s="5"/>
      <c r="AI983" s="6">
        <f>AAV!BO1005</f>
        <v>0</v>
      </c>
    </row>
    <row r="984" spans="2:35" ht="15.75" customHeight="1" x14ac:dyDescent="0.2">
      <c r="B984" s="5"/>
      <c r="AI984" s="6">
        <f>AAV!BO1006</f>
        <v>0</v>
      </c>
    </row>
    <row r="985" spans="2:35" ht="15.75" customHeight="1" x14ac:dyDescent="0.2">
      <c r="B985" s="5"/>
      <c r="AI985" s="6">
        <f>AAV!BO1007</f>
        <v>0</v>
      </c>
    </row>
    <row r="986" spans="2:35" ht="15.75" customHeight="1" x14ac:dyDescent="0.2">
      <c r="B986" s="5"/>
      <c r="AI986" s="6">
        <f>AAV!BO1008</f>
        <v>0</v>
      </c>
    </row>
    <row r="987" spans="2:35" ht="15.75" customHeight="1" x14ac:dyDescent="0.2">
      <c r="B987" s="5"/>
      <c r="AI987" s="6">
        <f>AAV!BO1009</f>
        <v>0</v>
      </c>
    </row>
    <row r="988" spans="2:35" ht="15.75" customHeight="1" x14ac:dyDescent="0.2">
      <c r="B988" s="5"/>
      <c r="AI988" s="6">
        <f>AAV!BO1010</f>
        <v>0</v>
      </c>
    </row>
    <row r="989" spans="2:35" ht="15.75" customHeight="1" x14ac:dyDescent="0.2">
      <c r="B989" s="5"/>
      <c r="AI989" s="6">
        <f>AAV!BO1011</f>
        <v>0</v>
      </c>
    </row>
    <row r="990" spans="2:35" ht="15.75" customHeight="1" x14ac:dyDescent="0.2">
      <c r="B990" s="5"/>
      <c r="AI990" s="6">
        <f>AAV!BO1012</f>
        <v>0</v>
      </c>
    </row>
    <row r="991" spans="2:35" ht="15.75" customHeight="1" x14ac:dyDescent="0.2">
      <c r="B991" s="5"/>
      <c r="AI991" s="5"/>
    </row>
    <row r="992" spans="2:35" ht="15.75" customHeight="1" x14ac:dyDescent="0.2">
      <c r="B992" s="5"/>
      <c r="AI992" s="5"/>
    </row>
    <row r="993" spans="2:35" ht="15.75" customHeight="1" x14ac:dyDescent="0.2">
      <c r="B993" s="5"/>
      <c r="AI993" s="5"/>
    </row>
    <row r="994" spans="2:35" ht="15.75" customHeight="1" x14ac:dyDescent="0.2">
      <c r="B994" s="5"/>
      <c r="AI994" s="5"/>
    </row>
    <row r="995" spans="2:35" ht="15.75" customHeight="1" x14ac:dyDescent="0.2">
      <c r="B995" s="5"/>
      <c r="AI995" s="5"/>
    </row>
    <row r="996" spans="2:35" ht="15.75" customHeight="1" x14ac:dyDescent="0.2">
      <c r="B996" s="5"/>
      <c r="AI996" s="5"/>
    </row>
    <row r="997" spans="2:35" ht="15.75" customHeight="1" x14ac:dyDescent="0.2">
      <c r="B997" s="5"/>
      <c r="AI997" s="5"/>
    </row>
    <row r="998" spans="2:35" ht="15.75" customHeight="1" x14ac:dyDescent="0.2">
      <c r="B998" s="5"/>
      <c r="AI998" s="5"/>
    </row>
    <row r="999" spans="2:35" ht="15.75" customHeight="1" x14ac:dyDescent="0.2">
      <c r="B999" s="5"/>
      <c r="AI999" s="5"/>
    </row>
    <row r="1000" spans="2:35" ht="15.75" customHeight="1" x14ac:dyDescent="0.2">
      <c r="B1000" s="5"/>
      <c r="AI1000" s="5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79"/>
  <sheetViews>
    <sheetView topLeftCell="B1" workbookViewId="0">
      <selection activeCell="H3" sqref="H3"/>
    </sheetView>
  </sheetViews>
  <sheetFormatPr baseColWidth="10" defaultColWidth="12.6640625" defaultRowHeight="15" customHeight="1" x14ac:dyDescent="0.15"/>
  <cols>
    <col min="1" max="1" width="12.5" customWidth="1"/>
    <col min="2" max="2" width="10.6640625" customWidth="1"/>
    <col min="3" max="3" width="11.6640625" customWidth="1"/>
    <col min="4" max="4" width="10.6640625" customWidth="1"/>
    <col min="5" max="5" width="28.33203125" customWidth="1"/>
    <col min="6" max="6" width="32" customWidth="1"/>
    <col min="7" max="7" width="18.83203125" customWidth="1"/>
    <col min="8" max="8" width="24.6640625" customWidth="1"/>
    <col min="9" max="27" width="10.6640625" customWidth="1"/>
  </cols>
  <sheetData>
    <row r="1" spans="1:27" ht="85.5" customHeight="1" x14ac:dyDescent="0.2">
      <c r="A1" s="52" t="s">
        <v>33</v>
      </c>
      <c r="B1" s="52" t="s">
        <v>35</v>
      </c>
      <c r="C1" s="53" t="s">
        <v>39</v>
      </c>
      <c r="D1" s="52" t="s">
        <v>40</v>
      </c>
      <c r="E1" s="52" t="s">
        <v>41</v>
      </c>
      <c r="F1" s="52" t="s">
        <v>42</v>
      </c>
      <c r="G1" s="52" t="s">
        <v>43</v>
      </c>
      <c r="H1" s="28"/>
      <c r="I1" s="29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3.5" customHeight="1" x14ac:dyDescent="0.2">
      <c r="A2" s="3">
        <v>-55</v>
      </c>
      <c r="B2" s="24">
        <f>AAV!AH3</f>
        <v>-0.11192564087999979</v>
      </c>
      <c r="C2" s="24">
        <f t="shared" ref="C2:C91" si="0">B2</f>
        <v>-0.11192564087999979</v>
      </c>
      <c r="D2" s="6">
        <f>1</f>
        <v>1</v>
      </c>
      <c r="E2" s="24">
        <f t="shared" ref="E2:E91" si="1">D2/COUNT($C$2:$C$91)</f>
        <v>1.1111111111111112E-2</v>
      </c>
      <c r="F2" s="24">
        <f>_xlfn.NORM.DIST(C2,AAV!$AJ$96,AAV!$AJ$51,1)</f>
        <v>0.31900578409227687</v>
      </c>
      <c r="G2" s="24">
        <f t="shared" ref="G2:G91" si="2">ABS(E2-F2)</f>
        <v>0.30789467298116574</v>
      </c>
      <c r="H2" s="30">
        <f>MAX(G2:G70)</f>
        <v>0.82490289688008422</v>
      </c>
      <c r="I2" s="31" t="s">
        <v>44</v>
      </c>
    </row>
    <row r="3" spans="1:27" ht="13.5" customHeight="1" x14ac:dyDescent="0.2">
      <c r="A3" s="3">
        <v>-54</v>
      </c>
      <c r="B3" s="24">
        <f>AAV!AH4</f>
        <v>-4.1368210106666581E-2</v>
      </c>
      <c r="C3" s="24">
        <f t="shared" si="0"/>
        <v>-4.1368210106666581E-2</v>
      </c>
      <c r="D3" s="6">
        <f t="shared" ref="D3:D91" si="3">1+D2</f>
        <v>2</v>
      </c>
      <c r="E3" s="24">
        <f t="shared" si="1"/>
        <v>2.2222222222222223E-2</v>
      </c>
      <c r="F3" s="24">
        <f>_xlfn.NORM.DIST(C3,AAV!$AJ$96,AAV!$AJ$51,1)</f>
        <v>0.4309752615847558</v>
      </c>
      <c r="G3" s="24">
        <f t="shared" si="2"/>
        <v>0.4087530393625336</v>
      </c>
      <c r="H3" s="32">
        <f>0.875897/(SQRT(D91))</f>
        <v>9.2327650523616772E-2</v>
      </c>
      <c r="I3" s="31" t="s">
        <v>45</v>
      </c>
    </row>
    <row r="4" spans="1:27" ht="13.5" customHeight="1" x14ac:dyDescent="0.2">
      <c r="A4" s="3">
        <v>-53</v>
      </c>
      <c r="B4" s="24">
        <f>AAV!AH5</f>
        <v>-2.0828418996666875E-2</v>
      </c>
      <c r="C4" s="24">
        <f t="shared" si="0"/>
        <v>-2.0828418996666875E-2</v>
      </c>
      <c r="D4" s="6">
        <f t="shared" si="3"/>
        <v>3</v>
      </c>
      <c r="E4" s="24">
        <f t="shared" si="1"/>
        <v>3.3333333333333333E-2</v>
      </c>
      <c r="F4" s="24">
        <f>_xlfn.NORM.DIST(C4,AAV!$AJ$96,AAV!$AJ$51,1)</f>
        <v>0.46511617481975159</v>
      </c>
      <c r="G4" s="24">
        <f t="shared" si="2"/>
        <v>0.43178284148641827</v>
      </c>
      <c r="H4" s="33" t="str">
        <f>IF(H2&gt;H3,"Reject Normality, then Corrado","Accept Normality, then t-test")</f>
        <v>Reject Normality, then Corrado</v>
      </c>
      <c r="I4" s="34" t="s">
        <v>46</v>
      </c>
    </row>
    <row r="5" spans="1:27" ht="13.5" customHeight="1" x14ac:dyDescent="0.2">
      <c r="A5" s="3">
        <v>-52</v>
      </c>
      <c r="B5" s="24">
        <f>AAV!AH6</f>
        <v>6.9660890380000007E-2</v>
      </c>
      <c r="C5" s="24">
        <f t="shared" si="0"/>
        <v>6.9660890380000007E-2</v>
      </c>
      <c r="D5" s="6">
        <f t="shared" si="3"/>
        <v>4</v>
      </c>
      <c r="E5" s="24">
        <f t="shared" si="1"/>
        <v>4.4444444444444446E-2</v>
      </c>
      <c r="F5" s="24">
        <f>_xlfn.NORM.DIST(C5,AAV!$AJ$96,AAV!$AJ$51,1)</f>
        <v>0.61517027794649271</v>
      </c>
      <c r="G5" s="24">
        <f t="shared" si="2"/>
        <v>0.57072583350204831</v>
      </c>
      <c r="I5" s="34" t="s">
        <v>47</v>
      </c>
    </row>
    <row r="6" spans="1:27" ht="13.5" customHeight="1" x14ac:dyDescent="0.2">
      <c r="A6" s="3">
        <v>-51</v>
      </c>
      <c r="B6" s="24">
        <f>AAV!AH7</f>
        <v>0.1597040700733332</v>
      </c>
      <c r="C6" s="24">
        <f t="shared" si="0"/>
        <v>0.1597040700733332</v>
      </c>
      <c r="D6" s="6">
        <f t="shared" si="3"/>
        <v>5</v>
      </c>
      <c r="E6" s="24">
        <f t="shared" si="1"/>
        <v>5.5555555555555552E-2</v>
      </c>
      <c r="F6" s="24">
        <f>_xlfn.NORM.DIST(C6,AAV!$AJ$96,AAV!$AJ$51,1)</f>
        <v>0.74899100599373314</v>
      </c>
      <c r="G6" s="24">
        <f t="shared" si="2"/>
        <v>0.69343545043817756</v>
      </c>
      <c r="I6" s="34" t="s">
        <v>48</v>
      </c>
    </row>
    <row r="7" spans="1:27" ht="13.5" customHeight="1" x14ac:dyDescent="0.2">
      <c r="A7" s="3">
        <v>-50</v>
      </c>
      <c r="B7" s="24">
        <f>AAV!AH8</f>
        <v>0.26376709753333349</v>
      </c>
      <c r="C7" s="24">
        <f t="shared" si="0"/>
        <v>0.26376709753333349</v>
      </c>
      <c r="D7" s="6">
        <f t="shared" si="3"/>
        <v>6</v>
      </c>
      <c r="E7" s="24">
        <f t="shared" si="1"/>
        <v>6.6666666666666666E-2</v>
      </c>
      <c r="F7" s="24">
        <f>_xlfn.NORM.DIST(C7,AAV!$AJ$96,AAV!$AJ$51,1)</f>
        <v>0.8662305790753162</v>
      </c>
      <c r="G7" s="24">
        <f t="shared" si="2"/>
        <v>0.79956391240864955</v>
      </c>
    </row>
    <row r="8" spans="1:27" ht="13.5" customHeight="1" x14ac:dyDescent="0.2">
      <c r="A8" s="3">
        <v>-49</v>
      </c>
      <c r="B8" s="24">
        <f>AAV!AH9</f>
        <v>0.1058387955200002</v>
      </c>
      <c r="C8" s="24">
        <f t="shared" si="0"/>
        <v>0.1058387955200002</v>
      </c>
      <c r="D8" s="6">
        <f t="shared" si="3"/>
        <v>7</v>
      </c>
      <c r="E8" s="24">
        <f t="shared" si="1"/>
        <v>7.7777777777777779E-2</v>
      </c>
      <c r="F8" s="24">
        <f>_xlfn.NORM.DIST(C8,AAV!$AJ$96,AAV!$AJ$51,1)</f>
        <v>0.67180205366694645</v>
      </c>
      <c r="G8" s="24">
        <f t="shared" si="2"/>
        <v>0.59402427588916873</v>
      </c>
    </row>
    <row r="9" spans="1:27" ht="13.5" customHeight="1" x14ac:dyDescent="0.2">
      <c r="A9" s="3">
        <v>-48</v>
      </c>
      <c r="B9" s="24">
        <f>AAV!AH10</f>
        <v>1.6553367313333345E-2</v>
      </c>
      <c r="C9" s="24">
        <f t="shared" si="0"/>
        <v>1.6553367313333345E-2</v>
      </c>
      <c r="D9" s="6">
        <f t="shared" si="3"/>
        <v>8</v>
      </c>
      <c r="E9" s="24">
        <f t="shared" si="1"/>
        <v>8.8888888888888892E-2</v>
      </c>
      <c r="F9" s="24">
        <f>_xlfn.NORM.DIST(C9,AAV!$AJ$96,AAV!$AJ$51,1)</f>
        <v>0.52773692850679221</v>
      </c>
      <c r="G9" s="24">
        <f t="shared" si="2"/>
        <v>0.43884803961790331</v>
      </c>
    </row>
    <row r="10" spans="1:27" ht="13.5" customHeight="1" x14ac:dyDescent="0.2">
      <c r="A10" s="3">
        <v>-47</v>
      </c>
      <c r="B10" s="35">
        <f>AAV!AH11</f>
        <v>0.20939505199666675</v>
      </c>
      <c r="C10" s="35">
        <f t="shared" si="0"/>
        <v>0.20939505199666675</v>
      </c>
      <c r="D10" s="6">
        <f t="shared" si="3"/>
        <v>9</v>
      </c>
      <c r="E10" s="24">
        <f t="shared" si="1"/>
        <v>0.1</v>
      </c>
      <c r="F10" s="24">
        <f>_xlfn.NORM.DIST(C10,AAV!$AJ$96,AAV!$AJ$51,1)</f>
        <v>0.81062305352257435</v>
      </c>
      <c r="G10" s="24">
        <f t="shared" si="2"/>
        <v>0.71062305352257438</v>
      </c>
    </row>
    <row r="11" spans="1:27" ht="13.5" customHeight="1" x14ac:dyDescent="0.2">
      <c r="A11" s="3">
        <v>-46</v>
      </c>
      <c r="B11" s="24">
        <f>AAV!AH12</f>
        <v>0.36211341254666651</v>
      </c>
      <c r="C11" s="24">
        <f t="shared" si="0"/>
        <v>0.36211341254666651</v>
      </c>
      <c r="D11" s="6">
        <f t="shared" si="3"/>
        <v>10</v>
      </c>
      <c r="E11" s="24">
        <f t="shared" si="1"/>
        <v>0.1111111111111111</v>
      </c>
      <c r="F11" s="24">
        <f>_xlfn.NORM.DIST(C11,AAV!$AJ$96,AAV!$AJ$51,1)</f>
        <v>0.93601400799119527</v>
      </c>
      <c r="G11" s="24">
        <f t="shared" si="2"/>
        <v>0.82490289688008422</v>
      </c>
    </row>
    <row r="12" spans="1:27" ht="13.5" customHeight="1" x14ac:dyDescent="0.2">
      <c r="A12" s="3">
        <v>-45</v>
      </c>
      <c r="B12" s="24">
        <f>AAV!AH13</f>
        <v>0.27116873383999973</v>
      </c>
      <c r="C12" s="24">
        <f t="shared" si="0"/>
        <v>0.27116873383999973</v>
      </c>
      <c r="D12" s="6">
        <f t="shared" si="3"/>
        <v>11</v>
      </c>
      <c r="E12" s="24">
        <f t="shared" si="1"/>
        <v>0.12222222222222222</v>
      </c>
      <c r="F12" s="24">
        <f>_xlfn.NORM.DIST(C12,AAV!$AJ$96,AAV!$AJ$51,1)</f>
        <v>0.87282789687543583</v>
      </c>
      <c r="G12" s="24">
        <f t="shared" si="2"/>
        <v>0.75060567465321359</v>
      </c>
    </row>
    <row r="13" spans="1:27" ht="13.5" customHeight="1" x14ac:dyDescent="0.2">
      <c r="A13" s="3">
        <v>-44</v>
      </c>
      <c r="B13" s="24">
        <f>AAV!AH14</f>
        <v>0.24587030131000009</v>
      </c>
      <c r="C13" s="24">
        <f t="shared" si="0"/>
        <v>0.24587030131000009</v>
      </c>
      <c r="D13" s="6">
        <f t="shared" si="3"/>
        <v>12</v>
      </c>
      <c r="E13" s="24">
        <f t="shared" si="1"/>
        <v>0.13333333333333333</v>
      </c>
      <c r="F13" s="24">
        <f>_xlfn.NORM.DIST(C13,AAV!$AJ$96,AAV!$AJ$51,1)</f>
        <v>0.84931940145275864</v>
      </c>
      <c r="G13" s="24">
        <f t="shared" si="2"/>
        <v>0.71598606811942533</v>
      </c>
    </row>
    <row r="14" spans="1:27" ht="13.5" customHeight="1" x14ac:dyDescent="0.2">
      <c r="A14" s="3">
        <v>-43</v>
      </c>
      <c r="B14" s="24">
        <f>AAV!AH15</f>
        <v>1.7595881483333242E-2</v>
      </c>
      <c r="C14" s="24">
        <f t="shared" si="0"/>
        <v>1.7595881483333242E-2</v>
      </c>
      <c r="D14" s="6">
        <f t="shared" si="3"/>
        <v>13</v>
      </c>
      <c r="E14" s="24">
        <f t="shared" si="1"/>
        <v>0.14444444444444443</v>
      </c>
      <c r="F14" s="24">
        <f>_xlfn.NORM.DIST(C14,AAV!$AJ$96,AAV!$AJ$51,1)</f>
        <v>0.52948068308133034</v>
      </c>
      <c r="G14" s="24">
        <f t="shared" si="2"/>
        <v>0.38503623863688591</v>
      </c>
    </row>
    <row r="15" spans="1:27" ht="13.5" customHeight="1" x14ac:dyDescent="0.2">
      <c r="A15" s="3">
        <v>-42</v>
      </c>
      <c r="B15" s="24">
        <f>AAV!AH16</f>
        <v>-7.276057177999995E-2</v>
      </c>
      <c r="C15" s="24">
        <f t="shared" si="0"/>
        <v>-7.276057177999995E-2</v>
      </c>
      <c r="D15" s="6">
        <f t="shared" si="3"/>
        <v>14</v>
      </c>
      <c r="E15" s="24">
        <f t="shared" si="1"/>
        <v>0.15555555555555556</v>
      </c>
      <c r="F15" s="24">
        <f>_xlfn.NORM.DIST(C15,AAV!$AJ$96,AAV!$AJ$51,1)</f>
        <v>0.37985945311282054</v>
      </c>
      <c r="G15" s="24">
        <f t="shared" si="2"/>
        <v>0.22430389755726499</v>
      </c>
    </row>
    <row r="16" spans="1:27" ht="13.5" customHeight="1" x14ac:dyDescent="0.2">
      <c r="A16" s="3">
        <v>-41</v>
      </c>
      <c r="B16" s="24">
        <f>AAV!AH17</f>
        <v>-8.4886780696666886E-2</v>
      </c>
      <c r="C16" s="24">
        <f t="shared" si="0"/>
        <v>-8.4886780696666886E-2</v>
      </c>
      <c r="D16" s="6">
        <f t="shared" si="3"/>
        <v>15</v>
      </c>
      <c r="E16" s="24">
        <f t="shared" si="1"/>
        <v>0.16666666666666666</v>
      </c>
      <c r="F16" s="24">
        <f>_xlfn.NORM.DIST(C16,AAV!$AJ$96,AAV!$AJ$51,1)</f>
        <v>0.36061230819455703</v>
      </c>
      <c r="G16" s="24">
        <f t="shared" si="2"/>
        <v>0.19394564152789037</v>
      </c>
    </row>
    <row r="17" spans="1:7" ht="13.5" customHeight="1" x14ac:dyDescent="0.2">
      <c r="A17" s="3">
        <v>-40</v>
      </c>
      <c r="B17" s="24">
        <f>AAV!AH18</f>
        <v>-0.13975037495333309</v>
      </c>
      <c r="C17" s="24">
        <f t="shared" si="0"/>
        <v>-0.13975037495333309</v>
      </c>
      <c r="D17" s="6">
        <f t="shared" si="3"/>
        <v>16</v>
      </c>
      <c r="E17" s="24">
        <f t="shared" si="1"/>
        <v>0.17777777777777778</v>
      </c>
      <c r="F17" s="24">
        <f>_xlfn.NORM.DIST(C17,AAV!$AJ$96,AAV!$AJ$51,1)</f>
        <v>0.27845332049818738</v>
      </c>
      <c r="G17" s="24">
        <f t="shared" si="2"/>
        <v>0.1006755427204096</v>
      </c>
    </row>
    <row r="18" spans="1:7" ht="13.5" customHeight="1" x14ac:dyDescent="0.2">
      <c r="A18" s="3">
        <v>-39</v>
      </c>
      <c r="B18" s="24">
        <f>AAV!AH19</f>
        <v>-0.12851502620666677</v>
      </c>
      <c r="C18" s="24">
        <f t="shared" si="0"/>
        <v>-0.12851502620666677</v>
      </c>
      <c r="D18" s="6">
        <f t="shared" si="3"/>
        <v>17</v>
      </c>
      <c r="E18" s="24">
        <f t="shared" si="1"/>
        <v>0.18888888888888888</v>
      </c>
      <c r="F18" s="24">
        <f>_xlfn.NORM.DIST(C18,AAV!$AJ$96,AAV!$AJ$51,1)</f>
        <v>0.29452457343359573</v>
      </c>
      <c r="G18" s="24">
        <f t="shared" si="2"/>
        <v>0.10563568454470684</v>
      </c>
    </row>
    <row r="19" spans="1:7" ht="13.5" customHeight="1" x14ac:dyDescent="0.2">
      <c r="A19" s="3">
        <v>-38</v>
      </c>
      <c r="B19" s="24">
        <f>AAV!AH20</f>
        <v>-1.5151644623333294E-2</v>
      </c>
      <c r="C19" s="24">
        <f t="shared" si="0"/>
        <v>-1.5151644623333294E-2</v>
      </c>
      <c r="D19" s="6">
        <f t="shared" si="3"/>
        <v>18</v>
      </c>
      <c r="E19" s="24">
        <f t="shared" si="1"/>
        <v>0.2</v>
      </c>
      <c r="F19" s="24">
        <f>_xlfn.NORM.DIST(C19,AAV!$AJ$96,AAV!$AJ$51,1)</f>
        <v>0.47460848605134637</v>
      </c>
      <c r="G19" s="24">
        <f t="shared" si="2"/>
        <v>0.27460848605134636</v>
      </c>
    </row>
    <row r="20" spans="1:7" ht="13.5" customHeight="1" x14ac:dyDescent="0.2">
      <c r="A20" s="3">
        <v>-37</v>
      </c>
      <c r="B20" s="24">
        <f>AAV!AH21</f>
        <v>-3.6966539150000033E-2</v>
      </c>
      <c r="C20" s="24">
        <f t="shared" si="0"/>
        <v>-3.6966539150000033E-2</v>
      </c>
      <c r="D20" s="6">
        <f t="shared" si="3"/>
        <v>19</v>
      </c>
      <c r="E20" s="24">
        <f t="shared" si="1"/>
        <v>0.21111111111111111</v>
      </c>
      <c r="F20" s="24">
        <f>_xlfn.NORM.DIST(C20,AAV!$AJ$96,AAV!$AJ$51,1)</f>
        <v>0.43825721338794221</v>
      </c>
      <c r="G20" s="24">
        <f t="shared" si="2"/>
        <v>0.2271461022768311</v>
      </c>
    </row>
    <row r="21" spans="1:7" ht="13.5" customHeight="1" x14ac:dyDescent="0.2">
      <c r="A21" s="3">
        <v>-36</v>
      </c>
      <c r="B21" s="24">
        <f>AAV!AH22</f>
        <v>0.55338225861333323</v>
      </c>
      <c r="C21" s="24">
        <f t="shared" si="0"/>
        <v>0.55338225861333323</v>
      </c>
      <c r="D21" s="6">
        <f t="shared" si="3"/>
        <v>20</v>
      </c>
      <c r="E21" s="24">
        <f t="shared" si="1"/>
        <v>0.22222222222222221</v>
      </c>
      <c r="F21" s="24">
        <f>_xlfn.NORM.DIST(C21,AAV!$AJ$96,AAV!$AJ$51,1)</f>
        <v>0.98999469713765254</v>
      </c>
      <c r="G21" s="24">
        <f t="shared" si="2"/>
        <v>0.76777247491543033</v>
      </c>
    </row>
    <row r="22" spans="1:7" ht="13.5" customHeight="1" x14ac:dyDescent="0.2">
      <c r="A22" s="3">
        <v>-35</v>
      </c>
      <c r="B22" s="24">
        <f>AAV!AH23</f>
        <v>0.24543831298666685</v>
      </c>
      <c r="C22" s="24">
        <f t="shared" si="0"/>
        <v>0.24543831298666685</v>
      </c>
      <c r="D22" s="6">
        <f t="shared" si="3"/>
        <v>21</v>
      </c>
      <c r="E22" s="24">
        <f t="shared" si="1"/>
        <v>0.23333333333333334</v>
      </c>
      <c r="F22" s="24">
        <f>_xlfn.NORM.DIST(C22,AAV!$AJ$96,AAV!$AJ$51,1)</f>
        <v>0.84889433826280891</v>
      </c>
      <c r="G22" s="24">
        <f t="shared" si="2"/>
        <v>0.61556100492947552</v>
      </c>
    </row>
    <row r="23" spans="1:7" ht="13.5" customHeight="1" x14ac:dyDescent="0.2">
      <c r="A23" s="3">
        <v>-34</v>
      </c>
      <c r="B23" s="24">
        <f>AAV!AH24</f>
        <v>-9.431164752333332E-2</v>
      </c>
      <c r="C23" s="24">
        <f t="shared" si="0"/>
        <v>-9.431164752333332E-2</v>
      </c>
      <c r="D23" s="6">
        <f t="shared" si="3"/>
        <v>22</v>
      </c>
      <c r="E23" s="24">
        <f t="shared" si="1"/>
        <v>0.24444444444444444</v>
      </c>
      <c r="F23" s="24">
        <f>_xlfn.NORM.DIST(C23,AAV!$AJ$96,AAV!$AJ$51,1)</f>
        <v>0.34589017946256251</v>
      </c>
      <c r="G23" s="24">
        <f t="shared" si="2"/>
        <v>0.10144573501811807</v>
      </c>
    </row>
    <row r="24" spans="1:7" ht="13.5" customHeight="1" x14ac:dyDescent="0.2">
      <c r="A24" s="3">
        <v>-33</v>
      </c>
      <c r="B24" s="24">
        <f>AAV!AH25</f>
        <v>0.22125155802333341</v>
      </c>
      <c r="C24" s="24">
        <f t="shared" si="0"/>
        <v>0.22125155802333341</v>
      </c>
      <c r="D24" s="6">
        <f t="shared" si="3"/>
        <v>23</v>
      </c>
      <c r="E24" s="24">
        <f t="shared" si="1"/>
        <v>0.25555555555555554</v>
      </c>
      <c r="F24" s="24">
        <f>_xlfn.NORM.DIST(C24,AAV!$AJ$96,AAV!$AJ$51,1)</f>
        <v>0.8238231495463465</v>
      </c>
      <c r="G24" s="24">
        <f t="shared" si="2"/>
        <v>0.56826759399079096</v>
      </c>
    </row>
    <row r="25" spans="1:7" ht="13.5" customHeight="1" x14ac:dyDescent="0.2">
      <c r="A25" s="3">
        <v>-32</v>
      </c>
      <c r="B25" s="24">
        <f>AAV!AH26</f>
        <v>-1.1724983239999931E-2</v>
      </c>
      <c r="C25" s="24">
        <f t="shared" si="0"/>
        <v>-1.1724983239999931E-2</v>
      </c>
      <c r="D25" s="6">
        <f t="shared" si="3"/>
        <v>24</v>
      </c>
      <c r="E25" s="24">
        <f t="shared" si="1"/>
        <v>0.26666666666666666</v>
      </c>
      <c r="F25" s="24">
        <f>_xlfn.NORM.DIST(C25,AAV!$AJ$96,AAV!$AJ$51,1)</f>
        <v>0.48034564532378887</v>
      </c>
      <c r="G25" s="24">
        <f t="shared" si="2"/>
        <v>0.21367897865712221</v>
      </c>
    </row>
    <row r="26" spans="1:7" ht="13.5" customHeight="1" x14ac:dyDescent="0.2">
      <c r="A26" s="3">
        <v>-31</v>
      </c>
      <c r="B26" s="24">
        <f>AAV!AH27</f>
        <v>-0.14892873920666683</v>
      </c>
      <c r="C26" s="24">
        <f t="shared" si="0"/>
        <v>-0.14892873920666683</v>
      </c>
      <c r="D26" s="6">
        <f t="shared" si="3"/>
        <v>25</v>
      </c>
      <c r="E26" s="24">
        <f t="shared" si="1"/>
        <v>0.27777777777777779</v>
      </c>
      <c r="F26" s="24">
        <f>_xlfn.NORM.DIST(C26,AAV!$AJ$96,AAV!$AJ$51,1)</f>
        <v>0.265649685174002</v>
      </c>
      <c r="G26" s="24">
        <f t="shared" si="2"/>
        <v>1.2128092603775786E-2</v>
      </c>
    </row>
    <row r="27" spans="1:7" ht="13.5" customHeight="1" x14ac:dyDescent="0.2">
      <c r="A27" s="3">
        <v>-30</v>
      </c>
      <c r="B27" s="24">
        <f>AAV!AH28</f>
        <v>-0.10303463233333332</v>
      </c>
      <c r="C27" s="24">
        <f t="shared" si="0"/>
        <v>-0.10303463233333332</v>
      </c>
      <c r="D27" s="6">
        <f t="shared" si="3"/>
        <v>26</v>
      </c>
      <c r="E27" s="24">
        <f t="shared" si="1"/>
        <v>0.28888888888888886</v>
      </c>
      <c r="F27" s="24">
        <f>_xlfn.NORM.DIST(C27,AAV!$AJ$96,AAV!$AJ$51,1)</f>
        <v>0.3324684056551836</v>
      </c>
      <c r="G27" s="24">
        <f t="shared" si="2"/>
        <v>4.3579516766294735E-2</v>
      </c>
    </row>
    <row r="28" spans="1:7" ht="13.5" customHeight="1" x14ac:dyDescent="0.2">
      <c r="A28" s="3">
        <v>-29</v>
      </c>
      <c r="B28" s="24">
        <f>AAV!AH29</f>
        <v>-0.26536482178666676</v>
      </c>
      <c r="C28" s="24">
        <f t="shared" si="0"/>
        <v>-0.26536482178666676</v>
      </c>
      <c r="D28" s="6">
        <f t="shared" si="3"/>
        <v>27</v>
      </c>
      <c r="E28" s="24">
        <f t="shared" si="1"/>
        <v>0.3</v>
      </c>
      <c r="F28" s="24">
        <f>_xlfn.NORM.DIST(C28,AAV!$AJ$96,AAV!$AJ$51,1)</f>
        <v>0.13232577404188092</v>
      </c>
      <c r="G28" s="24">
        <f t="shared" si="2"/>
        <v>0.16767422595811907</v>
      </c>
    </row>
    <row r="29" spans="1:7" ht="13.5" customHeight="1" x14ac:dyDescent="0.2">
      <c r="A29" s="3">
        <v>-28</v>
      </c>
      <c r="B29" s="24">
        <f>AAV!AH30</f>
        <v>0.12368589423666654</v>
      </c>
      <c r="C29" s="24">
        <f t="shared" si="0"/>
        <v>0.12368589423666654</v>
      </c>
      <c r="D29" s="6">
        <f t="shared" si="3"/>
        <v>28</v>
      </c>
      <c r="E29" s="24">
        <f t="shared" si="1"/>
        <v>0.31111111111111112</v>
      </c>
      <c r="F29" s="24">
        <f>_xlfn.NORM.DIST(C29,AAV!$AJ$96,AAV!$AJ$51,1)</f>
        <v>0.69843863815142282</v>
      </c>
      <c r="G29" s="24">
        <f t="shared" si="2"/>
        <v>0.3873275270403117</v>
      </c>
    </row>
    <row r="30" spans="1:7" ht="13.5" customHeight="1" x14ac:dyDescent="0.2">
      <c r="A30" s="3">
        <v>-27</v>
      </c>
      <c r="B30" s="24">
        <f>AAV!AH31</f>
        <v>-0.10580553780333346</v>
      </c>
      <c r="C30" s="24">
        <f t="shared" si="0"/>
        <v>-0.10580553780333346</v>
      </c>
      <c r="D30" s="6">
        <f t="shared" si="3"/>
        <v>29</v>
      </c>
      <c r="E30" s="24">
        <f t="shared" si="1"/>
        <v>0.32222222222222224</v>
      </c>
      <c r="F30" s="24">
        <f>_xlfn.NORM.DIST(C30,AAV!$AJ$96,AAV!$AJ$51,1)</f>
        <v>0.328248464555987</v>
      </c>
      <c r="G30" s="24">
        <f t="shared" si="2"/>
        <v>6.026242333764753E-3</v>
      </c>
    </row>
    <row r="31" spans="1:7" ht="13.5" customHeight="1" x14ac:dyDescent="0.2">
      <c r="A31" s="3">
        <v>-26</v>
      </c>
      <c r="B31" s="24">
        <f>AAV!AH32</f>
        <v>-0.12420967304333319</v>
      </c>
      <c r="C31" s="24">
        <f t="shared" si="0"/>
        <v>-0.12420967304333319</v>
      </c>
      <c r="D31" s="6">
        <f t="shared" si="3"/>
        <v>30</v>
      </c>
      <c r="E31" s="24">
        <f t="shared" si="1"/>
        <v>0.33333333333333331</v>
      </c>
      <c r="F31" s="24">
        <f>_xlfn.NORM.DIST(C31,AAV!$AJ$96,AAV!$AJ$51,1)</f>
        <v>0.3007944879959516</v>
      </c>
      <c r="G31" s="24">
        <f t="shared" si="2"/>
        <v>3.2538845337381717E-2</v>
      </c>
    </row>
    <row r="32" spans="1:7" ht="13.5" customHeight="1" x14ac:dyDescent="0.2">
      <c r="A32" s="3">
        <v>-25</v>
      </c>
      <c r="B32" s="24">
        <f>AAV!AH33</f>
        <v>-0.22303149097333352</v>
      </c>
      <c r="C32" s="24">
        <f t="shared" si="0"/>
        <v>-0.22303149097333352</v>
      </c>
      <c r="D32" s="6">
        <f t="shared" si="3"/>
        <v>31</v>
      </c>
      <c r="E32" s="24">
        <f t="shared" si="1"/>
        <v>0.34444444444444444</v>
      </c>
      <c r="F32" s="24">
        <f>_xlfn.NORM.DIST(C32,AAV!$AJ$96,AAV!$AJ$51,1)</f>
        <v>0.17424671581623474</v>
      </c>
      <c r="G32" s="24">
        <f t="shared" si="2"/>
        <v>0.1701977286282097</v>
      </c>
    </row>
    <row r="33" spans="1:7" ht="13.5" customHeight="1" x14ac:dyDescent="0.2">
      <c r="A33" s="3">
        <v>-24</v>
      </c>
      <c r="B33" s="24">
        <f>AAV!AH34</f>
        <v>-6.8382100719999839E-2</v>
      </c>
      <c r="C33" s="24">
        <f t="shared" si="0"/>
        <v>-6.8382100719999839E-2</v>
      </c>
      <c r="D33" s="6">
        <f t="shared" si="3"/>
        <v>32</v>
      </c>
      <c r="E33" s="24">
        <f t="shared" si="1"/>
        <v>0.35555555555555557</v>
      </c>
      <c r="F33" s="24">
        <f>_xlfn.NORM.DIST(C33,AAV!$AJ$96,AAV!$AJ$51,1)</f>
        <v>0.38688581240426673</v>
      </c>
      <c r="G33" s="24">
        <f t="shared" si="2"/>
        <v>3.1330256848711158E-2</v>
      </c>
    </row>
    <row r="34" spans="1:7" ht="13.5" customHeight="1" x14ac:dyDescent="0.2">
      <c r="A34" s="3">
        <v>-23</v>
      </c>
      <c r="B34" s="24">
        <f>AAV!AH35</f>
        <v>-0.18687821989666686</v>
      </c>
      <c r="C34" s="24">
        <f t="shared" si="0"/>
        <v>-0.18687821989666686</v>
      </c>
      <c r="D34" s="6">
        <f t="shared" si="3"/>
        <v>33</v>
      </c>
      <c r="E34" s="24">
        <f t="shared" si="1"/>
        <v>0.36666666666666664</v>
      </c>
      <c r="F34" s="24">
        <f>_xlfn.NORM.DIST(C34,AAV!$AJ$96,AAV!$AJ$51,1)</f>
        <v>0.21606709650177044</v>
      </c>
      <c r="G34" s="24">
        <f t="shared" si="2"/>
        <v>0.1505995701648962</v>
      </c>
    </row>
    <row r="35" spans="1:7" ht="13.5" customHeight="1" x14ac:dyDescent="0.2">
      <c r="A35" s="3">
        <v>-22</v>
      </c>
      <c r="B35" s="24">
        <f>AAV!AH36</f>
        <v>-0.12242258374333326</v>
      </c>
      <c r="C35" s="24">
        <f t="shared" si="0"/>
        <v>-0.12242258374333326</v>
      </c>
      <c r="D35" s="6">
        <f t="shared" si="3"/>
        <v>34</v>
      </c>
      <c r="E35" s="24">
        <f t="shared" si="1"/>
        <v>0.37777777777777777</v>
      </c>
      <c r="F35" s="24">
        <f>_xlfn.NORM.DIST(C35,AAV!$AJ$96,AAV!$AJ$51,1)</f>
        <v>0.30341460596903319</v>
      </c>
      <c r="G35" s="24">
        <f t="shared" si="2"/>
        <v>7.4363171808744577E-2</v>
      </c>
    </row>
    <row r="36" spans="1:7" ht="13.5" customHeight="1" x14ac:dyDescent="0.2">
      <c r="A36" s="3">
        <v>-21</v>
      </c>
      <c r="B36" s="24">
        <f>AAV!AH37</f>
        <v>-0.14270183479333332</v>
      </c>
      <c r="C36" s="24">
        <f t="shared" si="0"/>
        <v>-0.14270183479333332</v>
      </c>
      <c r="D36" s="6">
        <f t="shared" si="3"/>
        <v>35</v>
      </c>
      <c r="E36" s="24">
        <f t="shared" si="1"/>
        <v>0.3888888888888889</v>
      </c>
      <c r="F36" s="24">
        <f>_xlfn.NORM.DIST(C36,AAV!$AJ$96,AAV!$AJ$51,1)</f>
        <v>0.2743034794947663</v>
      </c>
      <c r="G36" s="24">
        <f t="shared" si="2"/>
        <v>0.11458540939412259</v>
      </c>
    </row>
    <row r="37" spans="1:7" ht="13.5" customHeight="1" x14ac:dyDescent="0.2">
      <c r="A37" s="3">
        <v>-20</v>
      </c>
      <c r="B37" s="24">
        <f>AAV!AH38</f>
        <v>-8.0749568393333582E-2</v>
      </c>
      <c r="C37" s="24">
        <f t="shared" si="0"/>
        <v>-8.0749568393333582E-2</v>
      </c>
      <c r="D37" s="6">
        <f t="shared" si="3"/>
        <v>36</v>
      </c>
      <c r="E37" s="24">
        <f t="shared" si="1"/>
        <v>0.4</v>
      </c>
      <c r="F37" s="24">
        <f>_xlfn.NORM.DIST(C37,AAV!$AJ$96,AAV!$AJ$51,1)</f>
        <v>0.36714224123308448</v>
      </c>
      <c r="G37" s="24">
        <f t="shared" si="2"/>
        <v>3.2857758766915546E-2</v>
      </c>
    </row>
    <row r="38" spans="1:7" ht="13.5" customHeight="1" x14ac:dyDescent="0.2">
      <c r="A38" s="3">
        <v>-19</v>
      </c>
      <c r="B38" s="24">
        <f>AAV!AH39</f>
        <v>-1.8829780993333545E-2</v>
      </c>
      <c r="C38" s="24">
        <f t="shared" si="0"/>
        <v>-1.8829780993333545E-2</v>
      </c>
      <c r="D38" s="6">
        <f t="shared" si="3"/>
        <v>37</v>
      </c>
      <c r="E38" s="24">
        <f t="shared" si="1"/>
        <v>0.41111111111111109</v>
      </c>
      <c r="F38" s="24">
        <f>_xlfn.NORM.DIST(C38,AAV!$AJ$96,AAV!$AJ$51,1)</f>
        <v>0.46845617577253601</v>
      </c>
      <c r="G38" s="24">
        <f t="shared" si="2"/>
        <v>5.7345064661424916E-2</v>
      </c>
    </row>
    <row r="39" spans="1:7" ht="13.5" customHeight="1" x14ac:dyDescent="0.2">
      <c r="A39" s="3">
        <v>-18</v>
      </c>
      <c r="B39" s="24">
        <f>AAV!AH40</f>
        <v>-0.12019717012333331</v>
      </c>
      <c r="C39" s="24">
        <f t="shared" si="0"/>
        <v>-0.12019717012333331</v>
      </c>
      <c r="D39" s="6">
        <f t="shared" si="3"/>
        <v>38</v>
      </c>
      <c r="E39" s="24">
        <f t="shared" si="1"/>
        <v>0.42222222222222222</v>
      </c>
      <c r="F39" s="24">
        <f>_xlfn.NORM.DIST(C39,AAV!$AJ$96,AAV!$AJ$51,1)</f>
        <v>0.30669154212551841</v>
      </c>
      <c r="G39" s="24">
        <f t="shared" si="2"/>
        <v>0.11553068009670381</v>
      </c>
    </row>
    <row r="40" spans="1:7" ht="13.5" customHeight="1" x14ac:dyDescent="0.2">
      <c r="A40" s="3">
        <v>-17</v>
      </c>
      <c r="B40" s="24">
        <f>AAV!AH41</f>
        <v>-0.16128536586999997</v>
      </c>
      <c r="C40" s="24">
        <f t="shared" si="0"/>
        <v>-0.16128536586999997</v>
      </c>
      <c r="D40" s="6">
        <f t="shared" si="3"/>
        <v>39</v>
      </c>
      <c r="E40" s="24">
        <f t="shared" si="1"/>
        <v>0.43333333333333335</v>
      </c>
      <c r="F40" s="24">
        <f>_xlfn.NORM.DIST(C40,AAV!$AJ$96,AAV!$AJ$51,1)</f>
        <v>0.2488969527400603</v>
      </c>
      <c r="G40" s="24">
        <f t="shared" si="2"/>
        <v>0.18443638059327305</v>
      </c>
    </row>
    <row r="41" spans="1:7" ht="13.5" customHeight="1" x14ac:dyDescent="0.2">
      <c r="A41" s="3">
        <v>-16</v>
      </c>
      <c r="B41" s="24">
        <f>AAV!AH42</f>
        <v>-9.864577166666666E-2</v>
      </c>
      <c r="C41" s="24">
        <f t="shared" si="0"/>
        <v>-9.864577166666666E-2</v>
      </c>
      <c r="D41" s="6">
        <f t="shared" si="3"/>
        <v>40</v>
      </c>
      <c r="E41" s="24">
        <f t="shared" si="1"/>
        <v>0.44444444444444442</v>
      </c>
      <c r="F41" s="24">
        <f>_xlfn.NORM.DIST(C41,AAV!$AJ$96,AAV!$AJ$51,1)</f>
        <v>0.3391958912471974</v>
      </c>
      <c r="G41" s="24">
        <f t="shared" si="2"/>
        <v>0.10524855319724702</v>
      </c>
    </row>
    <row r="42" spans="1:7" ht="13.5" customHeight="1" x14ac:dyDescent="0.2">
      <c r="A42" s="3">
        <v>-15</v>
      </c>
      <c r="B42" s="24">
        <f>AAV!AH43</f>
        <v>-0.17835808864666658</v>
      </c>
      <c r="C42" s="24">
        <f t="shared" si="0"/>
        <v>-0.17835808864666658</v>
      </c>
      <c r="D42" s="6">
        <f t="shared" si="3"/>
        <v>41</v>
      </c>
      <c r="E42" s="24">
        <f t="shared" si="1"/>
        <v>0.45555555555555555</v>
      </c>
      <c r="F42" s="24">
        <f>_xlfn.NORM.DIST(C42,AAV!$AJ$96,AAV!$AJ$51,1)</f>
        <v>0.22670855850025434</v>
      </c>
      <c r="G42" s="24">
        <f t="shared" si="2"/>
        <v>0.2288469970553012</v>
      </c>
    </row>
    <row r="43" spans="1:7" ht="13.5" customHeight="1" x14ac:dyDescent="0.2">
      <c r="A43" s="3">
        <v>-14</v>
      </c>
      <c r="B43" s="24">
        <f>AAV!AH44</f>
        <v>-0.12381580416333315</v>
      </c>
      <c r="C43" s="24">
        <f t="shared" si="0"/>
        <v>-0.12381580416333315</v>
      </c>
      <c r="D43" s="6">
        <f t="shared" si="3"/>
        <v>42</v>
      </c>
      <c r="E43" s="24">
        <f t="shared" si="1"/>
        <v>0.46666666666666667</v>
      </c>
      <c r="F43" s="24">
        <f>_xlfn.NORM.DIST(C43,AAV!$AJ$96,AAV!$AJ$51,1)</f>
        <v>0.30137107640331462</v>
      </c>
      <c r="G43" s="24">
        <f t="shared" si="2"/>
        <v>0.16529559026335205</v>
      </c>
    </row>
    <row r="44" spans="1:7" ht="13.5" customHeight="1" x14ac:dyDescent="0.2">
      <c r="A44" s="3">
        <v>-13</v>
      </c>
      <c r="B44" s="24">
        <f>AAV!AH45</f>
        <v>-0.20250941079999996</v>
      </c>
      <c r="C44" s="24">
        <f t="shared" si="0"/>
        <v>-0.20250941079999996</v>
      </c>
      <c r="D44" s="6">
        <f t="shared" si="3"/>
        <v>43</v>
      </c>
      <c r="E44" s="24">
        <f t="shared" si="1"/>
        <v>0.4777777777777778</v>
      </c>
      <c r="F44" s="24">
        <f>_xlfn.NORM.DIST(C44,AAV!$AJ$96,AAV!$AJ$51,1)</f>
        <v>0.1973150426377088</v>
      </c>
      <c r="G44" s="24">
        <f t="shared" si="2"/>
        <v>0.28046273514006903</v>
      </c>
    </row>
    <row r="45" spans="1:7" ht="13.5" customHeight="1" x14ac:dyDescent="0.2">
      <c r="A45" s="3">
        <v>-12</v>
      </c>
      <c r="B45" s="24">
        <f>AAV!AH46</f>
        <v>-0.1975265134433335</v>
      </c>
      <c r="C45" s="24">
        <f t="shared" si="0"/>
        <v>-0.1975265134433335</v>
      </c>
      <c r="D45" s="6">
        <f t="shared" si="3"/>
        <v>44</v>
      </c>
      <c r="E45" s="24">
        <f t="shared" si="1"/>
        <v>0.48888888888888887</v>
      </c>
      <c r="F45" s="24">
        <f>_xlfn.NORM.DIST(C45,AAV!$AJ$96,AAV!$AJ$51,1)</f>
        <v>0.20318316230035363</v>
      </c>
      <c r="G45" s="24">
        <f t="shared" si="2"/>
        <v>0.28570572658853521</v>
      </c>
    </row>
    <row r="46" spans="1:7" ht="13.5" customHeight="1" x14ac:dyDescent="0.2">
      <c r="A46" s="3">
        <v>-11</v>
      </c>
      <c r="B46" s="24">
        <f>AAV!AH47</f>
        <v>-0.20135895250333335</v>
      </c>
      <c r="C46" s="24">
        <f t="shared" si="0"/>
        <v>-0.20135895250333335</v>
      </c>
      <c r="D46" s="6">
        <f t="shared" si="3"/>
        <v>45</v>
      </c>
      <c r="E46" s="24">
        <f t="shared" si="1"/>
        <v>0.5</v>
      </c>
      <c r="F46" s="24">
        <f>_xlfn.NORM.DIST(C46,AAV!$AJ$96,AAV!$AJ$51,1)</f>
        <v>0.19866070104813166</v>
      </c>
      <c r="G46" s="24">
        <f t="shared" si="2"/>
        <v>0.30133929895186834</v>
      </c>
    </row>
    <row r="47" spans="1:7" ht="13.5" customHeight="1" x14ac:dyDescent="0.2">
      <c r="A47" s="3">
        <v>11</v>
      </c>
      <c r="B47" s="24">
        <f>AAV!AH69</f>
        <v>0.19273630261000019</v>
      </c>
      <c r="C47" s="24">
        <f t="shared" si="0"/>
        <v>0.19273630261000019</v>
      </c>
      <c r="D47" s="6">
        <f t="shared" si="3"/>
        <v>46</v>
      </c>
      <c r="E47" s="24">
        <f t="shared" si="1"/>
        <v>0.51111111111111107</v>
      </c>
      <c r="F47" s="24">
        <f>_xlfn.NORM.DIST(C47,AAV!$AJ$96,AAV!$AJ$51,1)</f>
        <v>0.79107857680148974</v>
      </c>
      <c r="G47" s="24">
        <f t="shared" si="2"/>
        <v>0.27996746569037867</v>
      </c>
    </row>
    <row r="48" spans="1:7" ht="13.5" customHeight="1" x14ac:dyDescent="0.2">
      <c r="A48" s="3">
        <v>12</v>
      </c>
      <c r="B48" s="24">
        <f>AAV!AH70</f>
        <v>-0.11278314733999995</v>
      </c>
      <c r="C48" s="24">
        <f t="shared" si="0"/>
        <v>-0.11278314733999995</v>
      </c>
      <c r="D48" s="6">
        <f t="shared" si="3"/>
        <v>47</v>
      </c>
      <c r="E48" s="24">
        <f t="shared" si="1"/>
        <v>0.52222222222222225</v>
      </c>
      <c r="F48" s="24">
        <f>_xlfn.NORM.DIST(C48,AAV!$AJ$96,AAV!$AJ$51,1)</f>
        <v>0.31771953641046735</v>
      </c>
      <c r="G48" s="24">
        <f t="shared" si="2"/>
        <v>0.2045026858117549</v>
      </c>
    </row>
    <row r="49" spans="1:7" ht="13.5" customHeight="1" x14ac:dyDescent="0.2">
      <c r="A49" s="3">
        <v>13</v>
      </c>
      <c r="B49" s="24">
        <f>AAV!AH71</f>
        <v>-0.52245310694000002</v>
      </c>
      <c r="C49" s="24">
        <f t="shared" si="0"/>
        <v>-0.52245310694000002</v>
      </c>
      <c r="D49" s="6">
        <f t="shared" si="3"/>
        <v>48</v>
      </c>
      <c r="E49" s="24">
        <f t="shared" si="1"/>
        <v>0.53333333333333333</v>
      </c>
      <c r="F49" s="24">
        <f>_xlfn.NORM.DIST(C49,AAV!$AJ$96,AAV!$AJ$51,1)</f>
        <v>1.4041037482001891E-2</v>
      </c>
      <c r="G49" s="24">
        <f t="shared" si="2"/>
        <v>0.51929229585133141</v>
      </c>
    </row>
    <row r="50" spans="1:7" ht="13.5" customHeight="1" x14ac:dyDescent="0.2">
      <c r="A50" s="3">
        <v>14</v>
      </c>
      <c r="B50" s="24">
        <f>AAV!AH72</f>
        <v>0.46606398789333303</v>
      </c>
      <c r="C50" s="24">
        <f t="shared" si="0"/>
        <v>0.46606398789333303</v>
      </c>
      <c r="D50" s="6">
        <f t="shared" si="3"/>
        <v>49</v>
      </c>
      <c r="E50" s="24">
        <f t="shared" si="1"/>
        <v>0.5444444444444444</v>
      </c>
      <c r="F50" s="24">
        <f>_xlfn.NORM.DIST(C50,AAV!$AJ$96,AAV!$AJ$51,1)</f>
        <v>0.97494978693074441</v>
      </c>
      <c r="G50" s="24">
        <f t="shared" si="2"/>
        <v>0.43050534248630001</v>
      </c>
    </row>
    <row r="51" spans="1:7" ht="13.5" customHeight="1" x14ac:dyDescent="0.2">
      <c r="A51" s="3">
        <v>15</v>
      </c>
      <c r="B51" s="24">
        <f>AAV!AH73</f>
        <v>6.5125332740000097E-2</v>
      </c>
      <c r="C51" s="24">
        <f t="shared" si="0"/>
        <v>6.5125332740000097E-2</v>
      </c>
      <c r="D51" s="6">
        <f t="shared" si="3"/>
        <v>50</v>
      </c>
      <c r="E51" s="24">
        <f t="shared" si="1"/>
        <v>0.55555555555555558</v>
      </c>
      <c r="F51" s="24">
        <f>_xlfn.NORM.DIST(C51,AAV!$AJ$96,AAV!$AJ$51,1)</f>
        <v>0.60786359089376441</v>
      </c>
      <c r="G51" s="24">
        <f t="shared" si="2"/>
        <v>5.2308035338208825E-2</v>
      </c>
    </row>
    <row r="52" spans="1:7" ht="13.5" customHeight="1" x14ac:dyDescent="0.2">
      <c r="A52" s="3">
        <v>16</v>
      </c>
      <c r="B52" s="24">
        <f>AAV!AH74</f>
        <v>7.0337591056666593E-2</v>
      </c>
      <c r="C52" s="24">
        <f t="shared" si="0"/>
        <v>7.0337591056666593E-2</v>
      </c>
      <c r="D52" s="6">
        <f t="shared" si="3"/>
        <v>51</v>
      </c>
      <c r="E52" s="24">
        <f t="shared" si="1"/>
        <v>0.56666666666666665</v>
      </c>
      <c r="F52" s="24">
        <f>_xlfn.NORM.DIST(C52,AAV!$AJ$96,AAV!$AJ$51,1)</f>
        <v>0.61625700004608708</v>
      </c>
      <c r="G52" s="24">
        <f t="shared" si="2"/>
        <v>4.9590333379420426E-2</v>
      </c>
    </row>
    <row r="53" spans="1:7" ht="13.5" customHeight="1" x14ac:dyDescent="0.2">
      <c r="A53" s="3">
        <v>17</v>
      </c>
      <c r="B53" s="24">
        <f>AAV!AH75</f>
        <v>8.0095478800000119E-2</v>
      </c>
      <c r="C53" s="24">
        <f t="shared" si="0"/>
        <v>8.0095478800000119E-2</v>
      </c>
      <c r="D53" s="6">
        <f t="shared" si="3"/>
        <v>52</v>
      </c>
      <c r="E53" s="24">
        <f t="shared" si="1"/>
        <v>0.57777777777777772</v>
      </c>
      <c r="F53" s="24">
        <f>_xlfn.NORM.DIST(C53,AAV!$AJ$96,AAV!$AJ$51,1)</f>
        <v>0.63182179794749327</v>
      </c>
      <c r="G53" s="24">
        <f t="shared" si="2"/>
        <v>5.4044020169715545E-2</v>
      </c>
    </row>
    <row r="54" spans="1:7" ht="13.5" customHeight="1" x14ac:dyDescent="0.2">
      <c r="A54" s="3">
        <v>18</v>
      </c>
      <c r="B54" s="24">
        <f>AAV!AH76</f>
        <v>3.1502781296666615E-2</v>
      </c>
      <c r="C54" s="24">
        <f t="shared" si="0"/>
        <v>3.1502781296666615E-2</v>
      </c>
      <c r="D54" s="6">
        <f t="shared" si="3"/>
        <v>53</v>
      </c>
      <c r="E54" s="24">
        <f t="shared" si="1"/>
        <v>0.58888888888888891</v>
      </c>
      <c r="F54" s="24">
        <f>_xlfn.NORM.DIST(C54,AAV!$AJ$96,AAV!$AJ$51,1)</f>
        <v>0.55267486879250483</v>
      </c>
      <c r="G54" s="24">
        <f t="shared" si="2"/>
        <v>3.6214020096384081E-2</v>
      </c>
    </row>
    <row r="55" spans="1:7" ht="13.5" customHeight="1" x14ac:dyDescent="0.2">
      <c r="A55" s="3">
        <v>19</v>
      </c>
      <c r="B55" s="24">
        <f>AAV!AH77</f>
        <v>-1.3482032086666651E-2</v>
      </c>
      <c r="C55" s="24">
        <f t="shared" si="0"/>
        <v>-1.3482032086666651E-2</v>
      </c>
      <c r="D55" s="6">
        <f t="shared" si="3"/>
        <v>54</v>
      </c>
      <c r="E55" s="24">
        <f t="shared" si="1"/>
        <v>0.6</v>
      </c>
      <c r="F55" s="24">
        <f>_xlfn.NORM.DIST(C55,AAV!$AJ$96,AAV!$AJ$51,1)</f>
        <v>0.47740328589819575</v>
      </c>
      <c r="G55" s="24">
        <f t="shared" si="2"/>
        <v>0.12259671410180423</v>
      </c>
    </row>
    <row r="56" spans="1:7" ht="13.5" customHeight="1" x14ac:dyDescent="0.2">
      <c r="A56" s="3">
        <v>20</v>
      </c>
      <c r="B56" s="24">
        <f>AAV!AH78</f>
        <v>-0.15787609553333326</v>
      </c>
      <c r="C56" s="24">
        <f t="shared" si="0"/>
        <v>-0.15787609553333326</v>
      </c>
      <c r="D56" s="6">
        <f t="shared" si="3"/>
        <v>55</v>
      </c>
      <c r="E56" s="24">
        <f t="shared" si="1"/>
        <v>0.61111111111111116</v>
      </c>
      <c r="F56" s="24">
        <f>_xlfn.NORM.DIST(C56,AAV!$AJ$96,AAV!$AJ$51,1)</f>
        <v>0.25346227643353469</v>
      </c>
      <c r="G56" s="24">
        <f t="shared" si="2"/>
        <v>0.35764883467757647</v>
      </c>
    </row>
    <row r="57" spans="1:7" ht="13.5" customHeight="1" x14ac:dyDescent="0.2">
      <c r="A57" s="3">
        <v>21</v>
      </c>
      <c r="B57" s="24">
        <f>AAV!AH79</f>
        <v>-3.8194150253333281E-2</v>
      </c>
      <c r="C57" s="24">
        <f t="shared" si="0"/>
        <v>-3.8194150253333281E-2</v>
      </c>
      <c r="D57" s="6">
        <f t="shared" si="3"/>
        <v>56</v>
      </c>
      <c r="E57" s="24">
        <f t="shared" si="1"/>
        <v>0.62222222222222223</v>
      </c>
      <c r="F57" s="24">
        <f>_xlfn.NORM.DIST(C57,AAV!$AJ$96,AAV!$AJ$51,1)</f>
        <v>0.43622408910598331</v>
      </c>
      <c r="G57" s="24">
        <f t="shared" si="2"/>
        <v>0.18599813311623892</v>
      </c>
    </row>
    <row r="58" spans="1:7" ht="13.5" customHeight="1" x14ac:dyDescent="0.2">
      <c r="A58" s="3">
        <v>22</v>
      </c>
      <c r="B58" s="35">
        <f>AAV!AH80</f>
        <v>-0.12309403573666666</v>
      </c>
      <c r="C58" s="35">
        <f t="shared" si="0"/>
        <v>-0.12309403573666666</v>
      </c>
      <c r="D58" s="6">
        <f t="shared" si="3"/>
        <v>57</v>
      </c>
      <c r="E58" s="24">
        <f t="shared" si="1"/>
        <v>0.6333333333333333</v>
      </c>
      <c r="F58" s="24">
        <f>_xlfn.NORM.DIST(C58,AAV!$AJ$96,AAV!$AJ$51,1)</f>
        <v>0.30242896925999962</v>
      </c>
      <c r="G58" s="24">
        <f t="shared" si="2"/>
        <v>0.33090436407333368</v>
      </c>
    </row>
    <row r="59" spans="1:7" ht="13.5" customHeight="1" x14ac:dyDescent="0.2">
      <c r="A59" s="3">
        <v>23</v>
      </c>
      <c r="B59" s="24">
        <f>AAV!AH81</f>
        <v>6.5518179419999933E-2</v>
      </c>
      <c r="C59" s="24">
        <f t="shared" si="0"/>
        <v>6.5518179419999933E-2</v>
      </c>
      <c r="D59" s="6">
        <f t="shared" si="3"/>
        <v>58</v>
      </c>
      <c r="E59" s="24">
        <f t="shared" si="1"/>
        <v>0.64444444444444449</v>
      </c>
      <c r="F59" s="24">
        <f>_xlfn.NORM.DIST(C59,AAV!$AJ$96,AAV!$AJ$51,1)</f>
        <v>0.60849800621997852</v>
      </c>
      <c r="G59" s="24">
        <f t="shared" si="2"/>
        <v>3.5946438224465971E-2</v>
      </c>
    </row>
    <row r="60" spans="1:7" ht="13.5" customHeight="1" x14ac:dyDescent="0.2">
      <c r="A60" s="3">
        <v>24</v>
      </c>
      <c r="B60" s="24">
        <f>AAV!AH82</f>
        <v>9.208448520000001E-2</v>
      </c>
      <c r="C60" s="24">
        <f t="shared" si="0"/>
        <v>9.208448520000001E-2</v>
      </c>
      <c r="D60" s="6">
        <f t="shared" si="3"/>
        <v>59</v>
      </c>
      <c r="E60" s="24">
        <f t="shared" si="1"/>
        <v>0.65555555555555556</v>
      </c>
      <c r="F60" s="24">
        <f>_xlfn.NORM.DIST(C60,AAV!$AJ$96,AAV!$AJ$51,1)</f>
        <v>0.65065085564320024</v>
      </c>
      <c r="G60" s="24">
        <f t="shared" si="2"/>
        <v>4.9046999123553148E-3</v>
      </c>
    </row>
    <row r="61" spans="1:7" ht="13.5" customHeight="1" x14ac:dyDescent="0.2">
      <c r="A61" s="3">
        <v>25</v>
      </c>
      <c r="B61" s="24">
        <f>AAV!AH83</f>
        <v>-3.6055697693333277E-2</v>
      </c>
      <c r="C61" s="24">
        <f t="shared" si="0"/>
        <v>-3.6055697693333277E-2</v>
      </c>
      <c r="D61" s="6">
        <f t="shared" si="3"/>
        <v>60</v>
      </c>
      <c r="E61" s="24">
        <f t="shared" si="1"/>
        <v>0.66666666666666663</v>
      </c>
      <c r="F61" s="24">
        <f>_xlfn.NORM.DIST(C61,AAV!$AJ$96,AAV!$AJ$51,1)</f>
        <v>0.43976677234558448</v>
      </c>
      <c r="G61" s="24">
        <f t="shared" si="2"/>
        <v>0.22689989432108215</v>
      </c>
    </row>
    <row r="62" spans="1:7" ht="13.5" customHeight="1" x14ac:dyDescent="0.2">
      <c r="A62" s="3">
        <v>26</v>
      </c>
      <c r="B62" s="24">
        <f>AAV!AH84</f>
        <v>-0.11022175545333335</v>
      </c>
      <c r="C62" s="24">
        <f t="shared" si="0"/>
        <v>-0.11022175545333335</v>
      </c>
      <c r="D62" s="6">
        <f t="shared" si="3"/>
        <v>61</v>
      </c>
      <c r="E62" s="24">
        <f t="shared" si="1"/>
        <v>0.67777777777777781</v>
      </c>
      <c r="F62" s="24">
        <f>_xlfn.NORM.DIST(C62,AAV!$AJ$96,AAV!$AJ$51,1)</f>
        <v>0.32156805443329961</v>
      </c>
      <c r="G62" s="24">
        <f t="shared" si="2"/>
        <v>0.3562097233444782</v>
      </c>
    </row>
    <row r="63" spans="1:7" ht="13.5" customHeight="1" x14ac:dyDescent="0.2">
      <c r="A63" s="3">
        <v>27</v>
      </c>
      <c r="B63" s="24">
        <f>AAV!AH85</f>
        <v>-9.163169858333331E-2</v>
      </c>
      <c r="C63" s="24">
        <f t="shared" si="0"/>
        <v>-9.163169858333331E-2</v>
      </c>
      <c r="D63" s="6">
        <f t="shared" si="3"/>
        <v>62</v>
      </c>
      <c r="E63" s="24">
        <f t="shared" si="1"/>
        <v>0.68888888888888888</v>
      </c>
      <c r="F63" s="24">
        <f>_xlfn.NORM.DIST(C63,AAV!$AJ$96,AAV!$AJ$51,1)</f>
        <v>0.35005390328478059</v>
      </c>
      <c r="G63" s="24">
        <f t="shared" si="2"/>
        <v>0.3388349856041083</v>
      </c>
    </row>
    <row r="64" spans="1:7" ht="13.5" customHeight="1" x14ac:dyDescent="0.2">
      <c r="A64" s="3">
        <v>28</v>
      </c>
      <c r="B64" s="24">
        <f>AAV!AH86</f>
        <v>1.1213074004266668</v>
      </c>
      <c r="C64" s="24">
        <f t="shared" si="0"/>
        <v>1.1213074004266668</v>
      </c>
      <c r="D64" s="6">
        <f t="shared" si="3"/>
        <v>63</v>
      </c>
      <c r="E64" s="24">
        <f t="shared" si="1"/>
        <v>0.7</v>
      </c>
      <c r="F64" s="24">
        <f>_xlfn.NORM.DIST(C64,AAV!$AJ$96,AAV!$AJ$51,1)</f>
        <v>0.9999987820874422</v>
      </c>
      <c r="G64" s="24">
        <f t="shared" si="2"/>
        <v>0.29999878208744224</v>
      </c>
    </row>
    <row r="65" spans="1:7" ht="13.5" customHeight="1" x14ac:dyDescent="0.2">
      <c r="A65" s="3">
        <v>29</v>
      </c>
      <c r="B65" s="24">
        <f>AAV!AH87</f>
        <v>0.12532573429000005</v>
      </c>
      <c r="C65" s="24">
        <f t="shared" si="0"/>
        <v>0.12532573429000005</v>
      </c>
      <c r="D65" s="6">
        <f t="shared" si="3"/>
        <v>64</v>
      </c>
      <c r="E65" s="24">
        <f t="shared" si="1"/>
        <v>0.71111111111111114</v>
      </c>
      <c r="F65" s="24">
        <f>_xlfn.NORM.DIST(C65,AAV!$AJ$96,AAV!$AJ$51,1)</f>
        <v>0.70083661493443594</v>
      </c>
      <c r="G65" s="24">
        <f t="shared" si="2"/>
        <v>1.0274496176675196E-2</v>
      </c>
    </row>
    <row r="66" spans="1:7" ht="13.5" customHeight="1" x14ac:dyDescent="0.2">
      <c r="A66" s="3">
        <v>30</v>
      </c>
      <c r="B66" s="24">
        <f>AAV!AH88</f>
        <v>-0.1499759165633332</v>
      </c>
      <c r="C66" s="24">
        <f t="shared" si="0"/>
        <v>-0.1499759165633332</v>
      </c>
      <c r="D66" s="6">
        <f t="shared" si="3"/>
        <v>65</v>
      </c>
      <c r="E66" s="24">
        <f t="shared" si="1"/>
        <v>0.72222222222222221</v>
      </c>
      <c r="F66" s="24">
        <f>_xlfn.NORM.DIST(C66,AAV!$AJ$96,AAV!$AJ$51,1)</f>
        <v>0.26420809535342987</v>
      </c>
      <c r="G66" s="24">
        <f t="shared" si="2"/>
        <v>0.45801412686879234</v>
      </c>
    </row>
    <row r="67" spans="1:7" ht="13.5" customHeight="1" x14ac:dyDescent="0.2">
      <c r="A67" s="3">
        <v>31</v>
      </c>
      <c r="B67" s="24">
        <f>AAV!AH89</f>
        <v>-0.29944484351999989</v>
      </c>
      <c r="C67" s="24">
        <f t="shared" si="0"/>
        <v>-0.29944484351999989</v>
      </c>
      <c r="D67" s="6">
        <f t="shared" si="3"/>
        <v>66</v>
      </c>
      <c r="E67" s="24">
        <f t="shared" si="1"/>
        <v>0.73333333333333328</v>
      </c>
      <c r="F67" s="24">
        <f>_xlfn.NORM.DIST(C67,AAV!$AJ$96,AAV!$AJ$51,1)</f>
        <v>0.1040657446834217</v>
      </c>
      <c r="G67" s="24">
        <f t="shared" si="2"/>
        <v>0.62926758864991161</v>
      </c>
    </row>
    <row r="68" spans="1:7" ht="13.5" customHeight="1" x14ac:dyDescent="0.2">
      <c r="A68" s="3">
        <v>32</v>
      </c>
      <c r="B68" s="24">
        <f>AAV!AH90</f>
        <v>-0.67851087918666664</v>
      </c>
      <c r="C68" s="24">
        <f t="shared" si="0"/>
        <v>-0.67851087918666664</v>
      </c>
      <c r="D68" s="6">
        <f t="shared" si="3"/>
        <v>67</v>
      </c>
      <c r="E68" s="24">
        <f t="shared" si="1"/>
        <v>0.74444444444444446</v>
      </c>
      <c r="F68" s="24">
        <f>_xlfn.NORM.DIST(C68,AAV!$AJ$96,AAV!$AJ$51,1)</f>
        <v>2.1713763103601577E-3</v>
      </c>
      <c r="G68" s="24">
        <f t="shared" si="2"/>
        <v>0.74227306813408434</v>
      </c>
    </row>
    <row r="69" spans="1:7" ht="13.5" customHeight="1" x14ac:dyDescent="0.2">
      <c r="A69" s="3">
        <v>33</v>
      </c>
      <c r="B69" s="24">
        <f>AAV!AH91</f>
        <v>-0.32759369256000004</v>
      </c>
      <c r="C69" s="24">
        <f t="shared" si="0"/>
        <v>-0.32759369256000004</v>
      </c>
      <c r="D69" s="6">
        <f t="shared" si="3"/>
        <v>68</v>
      </c>
      <c r="E69" s="24">
        <f t="shared" si="1"/>
        <v>0.75555555555555554</v>
      </c>
      <c r="F69" s="24">
        <f>_xlfn.NORM.DIST(C69,AAV!$AJ$96,AAV!$AJ$51,1)</f>
        <v>8.4249320521995727E-2</v>
      </c>
      <c r="G69" s="24">
        <f t="shared" si="2"/>
        <v>0.67130623503355979</v>
      </c>
    </row>
    <row r="70" spans="1:7" ht="13.5" customHeight="1" x14ac:dyDescent="0.2">
      <c r="A70" s="3">
        <v>34</v>
      </c>
      <c r="B70" s="24">
        <f>AAV!AH92</f>
        <v>-0.3262952165966666</v>
      </c>
      <c r="C70" s="24">
        <f t="shared" si="0"/>
        <v>-0.3262952165966666</v>
      </c>
      <c r="D70" s="6">
        <f t="shared" si="3"/>
        <v>69</v>
      </c>
      <c r="E70" s="24">
        <f t="shared" si="1"/>
        <v>0.76666666666666672</v>
      </c>
      <c r="F70" s="24">
        <f>_xlfn.NORM.DIST(C70,AAV!$AJ$96,AAV!$AJ$51,1)</f>
        <v>8.5096200248785378E-2</v>
      </c>
      <c r="G70" s="24">
        <f t="shared" si="2"/>
        <v>0.68157046641788133</v>
      </c>
    </row>
    <row r="71" spans="1:7" ht="13.5" customHeight="1" x14ac:dyDescent="0.2">
      <c r="A71" s="3">
        <v>35</v>
      </c>
      <c r="B71" s="24">
        <f>AAV!AH93</f>
        <v>-0.31956208814666676</v>
      </c>
      <c r="C71" s="24">
        <f t="shared" si="0"/>
        <v>-0.31956208814666676</v>
      </c>
      <c r="D71" s="6">
        <f t="shared" si="3"/>
        <v>70</v>
      </c>
      <c r="E71" s="24">
        <f t="shared" si="1"/>
        <v>0.77777777777777779</v>
      </c>
      <c r="F71" s="24">
        <f>_xlfn.NORM.DIST(C71,AAV!$AJ$96,AAV!$AJ$51,1)</f>
        <v>8.9590166583036202E-2</v>
      </c>
      <c r="G71" s="24">
        <f t="shared" si="2"/>
        <v>0.68818761119474159</v>
      </c>
    </row>
    <row r="72" spans="1:7" ht="13.5" customHeight="1" x14ac:dyDescent="0.2">
      <c r="A72" s="3">
        <v>36</v>
      </c>
      <c r="B72" s="24">
        <f>AAV!AH94</f>
        <v>-0.34255543535999999</v>
      </c>
      <c r="C72" s="24">
        <f t="shared" si="0"/>
        <v>-0.34255543535999999</v>
      </c>
      <c r="D72" s="6">
        <f t="shared" si="3"/>
        <v>71</v>
      </c>
      <c r="E72" s="24">
        <f t="shared" si="1"/>
        <v>0.78888888888888886</v>
      </c>
      <c r="F72" s="24">
        <f>_xlfn.NORM.DIST(C72,AAV!$AJ$96,AAV!$AJ$51,1)</f>
        <v>7.4942770815579512E-2</v>
      </c>
      <c r="G72" s="24">
        <f t="shared" si="2"/>
        <v>0.71394611807330932</v>
      </c>
    </row>
    <row r="73" spans="1:7" ht="13.5" customHeight="1" x14ac:dyDescent="0.2">
      <c r="A73" s="3">
        <v>37</v>
      </c>
      <c r="B73" s="24">
        <f>AAV!AH95</f>
        <v>0.16380796997666636</v>
      </c>
      <c r="C73" s="24">
        <f t="shared" si="0"/>
        <v>0.16380796997666636</v>
      </c>
      <c r="D73" s="6">
        <f t="shared" si="3"/>
        <v>72</v>
      </c>
      <c r="E73" s="24">
        <f t="shared" si="1"/>
        <v>0.8</v>
      </c>
      <c r="F73" s="24">
        <f>_xlfn.NORM.DIST(C73,AAV!$AJ$96,AAV!$AJ$51,1)</f>
        <v>0.75445265842626674</v>
      </c>
      <c r="G73" s="24">
        <f t="shared" si="2"/>
        <v>4.5547341573733302E-2</v>
      </c>
    </row>
    <row r="74" spans="1:7" ht="13.5" customHeight="1" x14ac:dyDescent="0.2">
      <c r="A74" s="3">
        <v>38</v>
      </c>
      <c r="B74" s="24">
        <f>AAV!AH96</f>
        <v>-7.9049107213333025E-2</v>
      </c>
      <c r="C74" s="24">
        <f t="shared" si="0"/>
        <v>-7.9049107213333025E-2</v>
      </c>
      <c r="D74" s="6">
        <f t="shared" si="3"/>
        <v>73</v>
      </c>
      <c r="E74" s="24">
        <f t="shared" si="1"/>
        <v>0.81111111111111112</v>
      </c>
      <c r="F74" s="24">
        <f>_xlfn.NORM.DIST(C74,AAV!$AJ$96,AAV!$AJ$51,1)</f>
        <v>0.36983745951906</v>
      </c>
      <c r="G74" s="24">
        <f t="shared" si="2"/>
        <v>0.44127365159205112</v>
      </c>
    </row>
    <row r="75" spans="1:7" ht="13.5" customHeight="1" x14ac:dyDescent="0.2">
      <c r="A75" s="3">
        <v>39</v>
      </c>
      <c r="B75" s="24">
        <f>AAV!AH97</f>
        <v>0.30931672578333336</v>
      </c>
      <c r="C75" s="24">
        <f t="shared" si="0"/>
        <v>0.30931672578333336</v>
      </c>
      <c r="D75" s="6">
        <f t="shared" si="3"/>
        <v>74</v>
      </c>
      <c r="E75" s="24">
        <f t="shared" si="1"/>
        <v>0.82222222222222219</v>
      </c>
      <c r="F75" s="24">
        <f>_xlfn.NORM.DIST(C75,AAV!$AJ$96,AAV!$AJ$51,1)</f>
        <v>0.90323662226483858</v>
      </c>
      <c r="G75" s="24">
        <f t="shared" si="2"/>
        <v>8.1014400042616397E-2</v>
      </c>
    </row>
    <row r="76" spans="1:7" ht="13.5" customHeight="1" x14ac:dyDescent="0.2">
      <c r="A76" s="3">
        <v>40</v>
      </c>
      <c r="B76" s="24">
        <f>AAV!AH98</f>
        <v>0.18727647093666655</v>
      </c>
      <c r="C76" s="24">
        <f t="shared" si="0"/>
        <v>0.18727647093666655</v>
      </c>
      <c r="D76" s="6">
        <f t="shared" si="3"/>
        <v>75</v>
      </c>
      <c r="E76" s="24">
        <f t="shared" si="1"/>
        <v>0.83333333333333337</v>
      </c>
      <c r="F76" s="24">
        <f>_xlfn.NORM.DIST(C76,AAV!$AJ$96,AAV!$AJ$51,1)</f>
        <v>0.78442312931094116</v>
      </c>
      <c r="G76" s="24">
        <f t="shared" si="2"/>
        <v>4.8910204022392212E-2</v>
      </c>
    </row>
    <row r="77" spans="1:7" ht="13.5" customHeight="1" x14ac:dyDescent="0.2">
      <c r="A77" s="3">
        <v>41</v>
      </c>
      <c r="B77" s="24">
        <f>AAV!AH99</f>
        <v>-8.5039399600002064E-3</v>
      </c>
      <c r="C77" s="24">
        <f t="shared" si="0"/>
        <v>-8.5039399600002064E-3</v>
      </c>
      <c r="D77" s="6">
        <f t="shared" si="3"/>
        <v>76</v>
      </c>
      <c r="E77" s="24">
        <f t="shared" si="1"/>
        <v>0.84444444444444444</v>
      </c>
      <c r="F77" s="24">
        <f>_xlfn.NORM.DIST(C77,AAV!$AJ$96,AAV!$AJ$51,1)</f>
        <v>0.48574228077585802</v>
      </c>
      <c r="G77" s="24">
        <f t="shared" si="2"/>
        <v>0.35870216366858643</v>
      </c>
    </row>
    <row r="78" spans="1:7" ht="13.5" customHeight="1" x14ac:dyDescent="0.2">
      <c r="A78" s="3">
        <v>42</v>
      </c>
      <c r="B78" s="24">
        <f>AAV!AH100</f>
        <v>-6.1167503206666751E-2</v>
      </c>
      <c r="C78" s="24">
        <f t="shared" si="0"/>
        <v>-6.1167503206666751E-2</v>
      </c>
      <c r="D78" s="6">
        <f t="shared" si="3"/>
        <v>77</v>
      </c>
      <c r="E78" s="24">
        <f t="shared" si="1"/>
        <v>0.85555555555555551</v>
      </c>
      <c r="F78" s="24">
        <f>_xlfn.NORM.DIST(C78,AAV!$AJ$96,AAV!$AJ$51,1)</f>
        <v>0.39854371290804863</v>
      </c>
      <c r="G78" s="24">
        <f t="shared" si="2"/>
        <v>0.45701184264750688</v>
      </c>
    </row>
    <row r="79" spans="1:7" ht="13.5" customHeight="1" x14ac:dyDescent="0.2">
      <c r="A79" s="3">
        <v>43</v>
      </c>
      <c r="B79" s="24">
        <f>AAV!AH101</f>
        <v>-5.8272372626666402E-2</v>
      </c>
      <c r="C79" s="24">
        <f t="shared" si="0"/>
        <v>-5.8272372626666402E-2</v>
      </c>
      <c r="D79" s="6">
        <f t="shared" si="3"/>
        <v>78</v>
      </c>
      <c r="E79" s="24">
        <f t="shared" si="1"/>
        <v>0.8666666666666667</v>
      </c>
      <c r="F79" s="24">
        <f>_xlfn.NORM.DIST(C79,AAV!$AJ$96,AAV!$AJ$51,1)</f>
        <v>0.40324810876058403</v>
      </c>
      <c r="G79" s="24">
        <f t="shared" si="2"/>
        <v>0.46341855790608266</v>
      </c>
    </row>
    <row r="80" spans="1:7" ht="13.5" customHeight="1" x14ac:dyDescent="0.2">
      <c r="A80" s="3">
        <v>44</v>
      </c>
      <c r="B80" s="24">
        <f>AAV!AH102</f>
        <v>-7.5335039849999896E-2</v>
      </c>
      <c r="C80" s="24">
        <f t="shared" si="0"/>
        <v>-7.5335039849999896E-2</v>
      </c>
      <c r="D80" s="6">
        <f t="shared" si="3"/>
        <v>79</v>
      </c>
      <c r="E80" s="24">
        <f t="shared" si="1"/>
        <v>0.87777777777777777</v>
      </c>
      <c r="F80" s="24">
        <f>_xlfn.NORM.DIST(C80,AAV!$AJ$96,AAV!$AJ$51,1)</f>
        <v>0.37574634610894309</v>
      </c>
      <c r="G80" s="24">
        <f t="shared" si="2"/>
        <v>0.50203143166883468</v>
      </c>
    </row>
    <row r="81" spans="1:7" ht="13.5" customHeight="1" x14ac:dyDescent="0.2">
      <c r="A81" s="3">
        <v>45</v>
      </c>
      <c r="B81" s="24">
        <f>AAV!AH103</f>
        <v>9.049074294333348E-2</v>
      </c>
      <c r="C81" s="24">
        <f t="shared" si="0"/>
        <v>9.049074294333348E-2</v>
      </c>
      <c r="D81" s="6">
        <f t="shared" si="3"/>
        <v>80</v>
      </c>
      <c r="E81" s="24">
        <f t="shared" si="1"/>
        <v>0.88888888888888884</v>
      </c>
      <c r="F81" s="24">
        <f>_xlfn.NORM.DIST(C81,AAV!$AJ$96,AAV!$AJ$51,1)</f>
        <v>0.64816792072797225</v>
      </c>
      <c r="G81" s="24">
        <f t="shared" si="2"/>
        <v>0.24072096816091659</v>
      </c>
    </row>
    <row r="82" spans="1:7" ht="13.5" customHeight="1" x14ac:dyDescent="0.2">
      <c r="A82" s="3">
        <v>46</v>
      </c>
      <c r="B82" s="24">
        <f>AAV!AH104</f>
        <v>0.15547459466000024</v>
      </c>
      <c r="C82" s="24">
        <f t="shared" si="0"/>
        <v>0.15547459466000024</v>
      </c>
      <c r="D82" s="6">
        <f t="shared" si="3"/>
        <v>81</v>
      </c>
      <c r="E82" s="24">
        <f t="shared" si="1"/>
        <v>0.9</v>
      </c>
      <c r="F82" s="24">
        <f>_xlfn.NORM.DIST(C82,AAV!$AJ$96,AAV!$AJ$51,1)</f>
        <v>0.74329567593296453</v>
      </c>
      <c r="G82" s="24">
        <f t="shared" si="2"/>
        <v>0.15670432406703549</v>
      </c>
    </row>
    <row r="83" spans="1:7" ht="13.5" customHeight="1" x14ac:dyDescent="0.2">
      <c r="A83" s="3">
        <v>47</v>
      </c>
      <c r="B83" s="24">
        <f>AAV!AH105</f>
        <v>8.3687360713333492E-2</v>
      </c>
      <c r="C83" s="24">
        <f t="shared" si="0"/>
        <v>8.3687360713333492E-2</v>
      </c>
      <c r="D83" s="6">
        <f t="shared" si="3"/>
        <v>82</v>
      </c>
      <c r="E83" s="24">
        <f t="shared" si="1"/>
        <v>0.91111111111111109</v>
      </c>
      <c r="F83" s="24">
        <f>_xlfn.NORM.DIST(C83,AAV!$AJ$96,AAV!$AJ$51,1)</f>
        <v>0.63749867942241423</v>
      </c>
      <c r="G83" s="24">
        <f t="shared" si="2"/>
        <v>0.27361243168869687</v>
      </c>
    </row>
    <row r="84" spans="1:7" ht="13.5" customHeight="1" x14ac:dyDescent="0.2">
      <c r="A84" s="3">
        <v>48</v>
      </c>
      <c r="B84" s="24">
        <f>AAV!AH106</f>
        <v>3.4251679663333201E-2</v>
      </c>
      <c r="C84" s="24">
        <f t="shared" si="0"/>
        <v>3.4251679663333201E-2</v>
      </c>
      <c r="D84" s="6">
        <f t="shared" si="3"/>
        <v>83</v>
      </c>
      <c r="E84" s="24">
        <f t="shared" si="1"/>
        <v>0.92222222222222228</v>
      </c>
      <c r="F84" s="24">
        <f>_xlfn.NORM.DIST(C84,AAV!$AJ$96,AAV!$AJ$51,1)</f>
        <v>0.55724082068658998</v>
      </c>
      <c r="G84" s="24">
        <f t="shared" si="2"/>
        <v>0.3649814015356323</v>
      </c>
    </row>
    <row r="85" spans="1:7" ht="13.5" customHeight="1" x14ac:dyDescent="0.2">
      <c r="A85" s="3">
        <v>49</v>
      </c>
      <c r="B85" s="24">
        <f>AAV!AH107</f>
        <v>8.4196158200002813E-3</v>
      </c>
      <c r="C85" s="24">
        <f t="shared" si="0"/>
        <v>8.4196158200002813E-3</v>
      </c>
      <c r="D85" s="6">
        <f t="shared" si="3"/>
        <v>84</v>
      </c>
      <c r="E85" s="24">
        <f t="shared" si="1"/>
        <v>0.93333333333333335</v>
      </c>
      <c r="F85" s="24">
        <f>_xlfn.NORM.DIST(C85,AAV!$AJ$96,AAV!$AJ$51,1)</f>
        <v>0.51411640055257113</v>
      </c>
      <c r="G85" s="24">
        <f t="shared" si="2"/>
        <v>0.41921693278076222</v>
      </c>
    </row>
    <row r="86" spans="1:7" ht="13.5" customHeight="1" x14ac:dyDescent="0.2">
      <c r="A86" s="3">
        <v>50</v>
      </c>
      <c r="B86" s="24">
        <f>AAV!AH108</f>
        <v>7.9457185220000115E-2</v>
      </c>
      <c r="C86" s="24">
        <f t="shared" si="0"/>
        <v>7.9457185220000115E-2</v>
      </c>
      <c r="D86" s="6">
        <f t="shared" si="3"/>
        <v>85</v>
      </c>
      <c r="E86" s="24">
        <f t="shared" si="1"/>
        <v>0.94444444444444442</v>
      </c>
      <c r="F86" s="24">
        <f>_xlfn.NORM.DIST(C86,AAV!$AJ$96,AAV!$AJ$51,1)</f>
        <v>0.63080993017513165</v>
      </c>
      <c r="G86" s="24">
        <f t="shared" si="2"/>
        <v>0.31363451426931277</v>
      </c>
    </row>
    <row r="87" spans="1:7" ht="13.5" customHeight="1" x14ac:dyDescent="0.2">
      <c r="A87" s="3">
        <v>51</v>
      </c>
      <c r="B87" s="24">
        <f>AAV!AH109</f>
        <v>0.13926563578666684</v>
      </c>
      <c r="C87" s="24">
        <f t="shared" si="0"/>
        <v>0.13926563578666684</v>
      </c>
      <c r="D87" s="6">
        <f t="shared" si="3"/>
        <v>86</v>
      </c>
      <c r="E87" s="24">
        <f t="shared" si="1"/>
        <v>0.9555555555555556</v>
      </c>
      <c r="F87" s="24">
        <f>_xlfn.NORM.DIST(C87,AAV!$AJ$96,AAV!$AJ$51,1)</f>
        <v>0.72086220844656301</v>
      </c>
      <c r="G87" s="24">
        <f t="shared" si="2"/>
        <v>0.23469334710899259</v>
      </c>
    </row>
    <row r="88" spans="1:7" ht="13.5" customHeight="1" x14ac:dyDescent="0.2">
      <c r="A88" s="3">
        <v>52</v>
      </c>
      <c r="B88" s="24">
        <f>AAV!AH110</f>
        <v>1.5741657279999988E-2</v>
      </c>
      <c r="C88" s="24">
        <f t="shared" si="0"/>
        <v>1.5741657279999988E-2</v>
      </c>
      <c r="D88" s="6">
        <f t="shared" si="3"/>
        <v>87</v>
      </c>
      <c r="E88" s="24">
        <f t="shared" si="1"/>
        <v>0.96666666666666667</v>
      </c>
      <c r="F88" s="24">
        <f>_xlfn.NORM.DIST(C88,AAV!$AJ$96,AAV!$AJ$51,1)</f>
        <v>0.52637885704844467</v>
      </c>
      <c r="G88" s="24">
        <f t="shared" si="2"/>
        <v>0.440287809618222</v>
      </c>
    </row>
    <row r="89" spans="1:7" ht="13.5" customHeight="1" x14ac:dyDescent="0.2">
      <c r="A89" s="3">
        <v>53</v>
      </c>
      <c r="B89" s="24">
        <f>AAV!AH111</f>
        <v>0.52191828398000006</v>
      </c>
      <c r="C89" s="24">
        <f t="shared" si="0"/>
        <v>0.52191828398000006</v>
      </c>
      <c r="D89" s="6">
        <f t="shared" si="3"/>
        <v>88</v>
      </c>
      <c r="E89" s="24">
        <f t="shared" si="1"/>
        <v>0.97777777777777775</v>
      </c>
      <c r="F89" s="24">
        <f>_xlfn.NORM.DIST(C89,AAV!$AJ$96,AAV!$AJ$51,1)</f>
        <v>0.9858783321334621</v>
      </c>
      <c r="G89" s="24">
        <f t="shared" si="2"/>
        <v>8.1005543556843529E-3</v>
      </c>
    </row>
    <row r="90" spans="1:7" ht="13.5" customHeight="1" x14ac:dyDescent="0.2">
      <c r="A90" s="3">
        <v>54</v>
      </c>
      <c r="B90" s="24">
        <f>AAV!AH112</f>
        <v>0.18779255741666656</v>
      </c>
      <c r="C90" s="24">
        <f t="shared" si="0"/>
        <v>0.18779255741666656</v>
      </c>
      <c r="D90" s="6">
        <f t="shared" si="3"/>
        <v>89</v>
      </c>
      <c r="E90" s="24">
        <f t="shared" si="1"/>
        <v>0.98888888888888893</v>
      </c>
      <c r="F90" s="24">
        <f>_xlfn.NORM.DIST(C90,AAV!$AJ$96,AAV!$AJ$51,1)</f>
        <v>0.78505744377899289</v>
      </c>
      <c r="G90" s="24">
        <f t="shared" si="2"/>
        <v>0.20383144510989604</v>
      </c>
    </row>
    <row r="91" spans="1:7" ht="13.5" customHeight="1" x14ac:dyDescent="0.2">
      <c r="A91" s="3">
        <v>55</v>
      </c>
      <c r="B91" s="24">
        <f>AAV!AH113</f>
        <v>0.4118600742499996</v>
      </c>
      <c r="C91" s="24">
        <f t="shared" si="0"/>
        <v>0.4118600742499996</v>
      </c>
      <c r="D91" s="6">
        <f t="shared" si="3"/>
        <v>90</v>
      </c>
      <c r="E91" s="24">
        <f t="shared" si="1"/>
        <v>1</v>
      </c>
      <c r="F91" s="24">
        <f>_xlfn.NORM.DIST(C91,AAV!$AJ$96,AAV!$AJ$51,1)</f>
        <v>0.9582971880532557</v>
      </c>
      <c r="G91" s="24">
        <f t="shared" si="2"/>
        <v>4.17028119467443E-2</v>
      </c>
    </row>
    <row r="92" spans="1:7" ht="13.5" customHeight="1" x14ac:dyDescent="0.2">
      <c r="A92" s="5"/>
      <c r="B92" s="24">
        <f>AAV!AH114</f>
        <v>0</v>
      </c>
      <c r="D92" s="5"/>
    </row>
    <row r="93" spans="1:7" ht="13.5" customHeight="1" x14ac:dyDescent="0.2">
      <c r="A93" s="5"/>
      <c r="D93" s="5"/>
    </row>
    <row r="94" spans="1:7" ht="13.5" customHeight="1" x14ac:dyDescent="0.2">
      <c r="A94" s="5"/>
      <c r="D94" s="5"/>
    </row>
    <row r="95" spans="1:7" ht="13.5" customHeight="1" x14ac:dyDescent="0.2">
      <c r="A95" s="5"/>
      <c r="D95" s="5"/>
    </row>
    <row r="96" spans="1:7" ht="13.5" customHeight="1" x14ac:dyDescent="0.2">
      <c r="A96" s="5"/>
      <c r="D96" s="5"/>
    </row>
    <row r="97" spans="1:4" ht="13.5" customHeight="1" x14ac:dyDescent="0.2">
      <c r="A97" s="5"/>
      <c r="D97" s="5"/>
    </row>
    <row r="98" spans="1:4" ht="13.5" customHeight="1" x14ac:dyDescent="0.2">
      <c r="A98" s="5"/>
      <c r="D98" s="5"/>
    </row>
    <row r="99" spans="1:4" ht="13.5" customHeight="1" x14ac:dyDescent="0.2">
      <c r="A99" s="5"/>
      <c r="D99" s="5"/>
    </row>
    <row r="100" spans="1:4" ht="13.5" customHeight="1" x14ac:dyDescent="0.2">
      <c r="A100" s="5"/>
      <c r="D100" s="5"/>
    </row>
    <row r="101" spans="1:4" ht="13.5" customHeight="1" x14ac:dyDescent="0.2">
      <c r="A101" s="5"/>
      <c r="D101" s="5"/>
    </row>
    <row r="102" spans="1:4" ht="13.5" customHeight="1" x14ac:dyDescent="0.2">
      <c r="A102" s="5"/>
      <c r="D102" s="5"/>
    </row>
    <row r="103" spans="1:4" ht="13.5" customHeight="1" x14ac:dyDescent="0.2">
      <c r="A103" s="5"/>
      <c r="D103" s="5"/>
    </row>
    <row r="104" spans="1:4" ht="13.5" customHeight="1" x14ac:dyDescent="0.2">
      <c r="A104" s="5"/>
      <c r="D104" s="5"/>
    </row>
    <row r="105" spans="1:4" ht="13.5" customHeight="1" x14ac:dyDescent="0.2">
      <c r="A105" s="5"/>
      <c r="D105" s="5"/>
    </row>
    <row r="106" spans="1:4" ht="13.5" customHeight="1" x14ac:dyDescent="0.2">
      <c r="A106" s="5"/>
      <c r="D106" s="5"/>
    </row>
    <row r="107" spans="1:4" ht="13.5" customHeight="1" x14ac:dyDescent="0.2">
      <c r="A107" s="5"/>
      <c r="D107" s="5"/>
    </row>
    <row r="108" spans="1:4" ht="13.5" customHeight="1" x14ac:dyDescent="0.2">
      <c r="A108" s="5"/>
      <c r="D108" s="5"/>
    </row>
    <row r="109" spans="1:4" ht="13.5" customHeight="1" x14ac:dyDescent="0.2">
      <c r="A109" s="5"/>
      <c r="D109" s="5"/>
    </row>
    <row r="110" spans="1:4" ht="13.5" customHeight="1" x14ac:dyDescent="0.2">
      <c r="A110" s="5"/>
      <c r="D110" s="5"/>
    </row>
    <row r="111" spans="1:4" ht="13.5" customHeight="1" x14ac:dyDescent="0.2">
      <c r="A111" s="5"/>
      <c r="D111" s="5"/>
    </row>
    <row r="112" spans="1:4" ht="13.5" customHeight="1" x14ac:dyDescent="0.2">
      <c r="A112" s="5"/>
      <c r="D112" s="5"/>
    </row>
    <row r="113" spans="1:4" ht="13.5" customHeight="1" x14ac:dyDescent="0.2">
      <c r="A113" s="5"/>
      <c r="D113" s="5"/>
    </row>
    <row r="114" spans="1:4" ht="13.5" customHeight="1" x14ac:dyDescent="0.2">
      <c r="A114" s="5"/>
      <c r="D114" s="5"/>
    </row>
    <row r="115" spans="1:4" ht="13.5" customHeight="1" x14ac:dyDescent="0.2">
      <c r="A115" s="5"/>
      <c r="D115" s="5"/>
    </row>
    <row r="116" spans="1:4" ht="13.5" customHeight="1" x14ac:dyDescent="0.2">
      <c r="A116" s="5"/>
      <c r="D116" s="5"/>
    </row>
    <row r="117" spans="1:4" ht="13.5" customHeight="1" x14ac:dyDescent="0.2">
      <c r="A117" s="5"/>
      <c r="D117" s="5"/>
    </row>
    <row r="118" spans="1:4" ht="13.5" customHeight="1" x14ac:dyDescent="0.2">
      <c r="A118" s="5"/>
      <c r="D118" s="5"/>
    </row>
    <row r="119" spans="1:4" ht="13.5" customHeight="1" x14ac:dyDescent="0.2">
      <c r="A119" s="5"/>
      <c r="D119" s="5"/>
    </row>
    <row r="120" spans="1:4" ht="13.5" customHeight="1" x14ac:dyDescent="0.2">
      <c r="A120" s="5"/>
      <c r="D120" s="5"/>
    </row>
    <row r="121" spans="1:4" ht="13.5" customHeight="1" x14ac:dyDescent="0.2">
      <c r="A121" s="5"/>
      <c r="D121" s="5"/>
    </row>
    <row r="122" spans="1:4" ht="13.5" customHeight="1" x14ac:dyDescent="0.2">
      <c r="A122" s="5"/>
      <c r="D122" s="5"/>
    </row>
    <row r="123" spans="1:4" ht="13.5" customHeight="1" x14ac:dyDescent="0.2">
      <c r="A123" s="5"/>
      <c r="D123" s="5"/>
    </row>
    <row r="124" spans="1:4" ht="13.5" customHeight="1" x14ac:dyDescent="0.2">
      <c r="A124" s="5"/>
      <c r="D124" s="5"/>
    </row>
    <row r="125" spans="1:4" ht="13.5" customHeight="1" x14ac:dyDescent="0.2">
      <c r="A125" s="5"/>
      <c r="D125" s="5"/>
    </row>
    <row r="126" spans="1:4" ht="13.5" customHeight="1" x14ac:dyDescent="0.2">
      <c r="A126" s="5"/>
      <c r="D126" s="5"/>
    </row>
    <row r="127" spans="1:4" ht="13.5" customHeight="1" x14ac:dyDescent="0.2">
      <c r="A127" s="5"/>
      <c r="D127" s="5"/>
    </row>
    <row r="128" spans="1:4" ht="13.5" customHeight="1" x14ac:dyDescent="0.2">
      <c r="A128" s="5"/>
      <c r="D128" s="5"/>
    </row>
    <row r="129" spans="1:4" ht="13.5" customHeight="1" x14ac:dyDescent="0.2">
      <c r="A129" s="5"/>
      <c r="D129" s="5"/>
    </row>
    <row r="130" spans="1:4" ht="13.5" customHeight="1" x14ac:dyDescent="0.2">
      <c r="A130" s="5"/>
      <c r="D130" s="5"/>
    </row>
    <row r="131" spans="1:4" ht="13.5" customHeight="1" x14ac:dyDescent="0.2">
      <c r="A131" s="5"/>
      <c r="D131" s="5"/>
    </row>
    <row r="132" spans="1:4" ht="13.5" customHeight="1" x14ac:dyDescent="0.2">
      <c r="A132" s="5"/>
      <c r="D132" s="5"/>
    </row>
    <row r="133" spans="1:4" ht="13.5" customHeight="1" x14ac:dyDescent="0.2">
      <c r="A133" s="5"/>
      <c r="D133" s="5"/>
    </row>
    <row r="134" spans="1:4" ht="13.5" customHeight="1" x14ac:dyDescent="0.2">
      <c r="A134" s="5"/>
      <c r="D134" s="5"/>
    </row>
    <row r="135" spans="1:4" ht="13.5" customHeight="1" x14ac:dyDescent="0.2">
      <c r="A135" s="5"/>
      <c r="D135" s="5"/>
    </row>
    <row r="136" spans="1:4" ht="13.5" customHeight="1" x14ac:dyDescent="0.2">
      <c r="A136" s="5"/>
      <c r="D136" s="5"/>
    </row>
    <row r="137" spans="1:4" ht="13.5" customHeight="1" x14ac:dyDescent="0.2">
      <c r="A137" s="5"/>
      <c r="D137" s="5"/>
    </row>
    <row r="138" spans="1:4" ht="13.5" customHeight="1" x14ac:dyDescent="0.2">
      <c r="A138" s="5"/>
      <c r="D138" s="5"/>
    </row>
    <row r="139" spans="1:4" ht="13.5" customHeight="1" x14ac:dyDescent="0.2">
      <c r="A139" s="5"/>
      <c r="D139" s="5"/>
    </row>
    <row r="140" spans="1:4" ht="13.5" customHeight="1" x14ac:dyDescent="0.2">
      <c r="A140" s="5"/>
      <c r="D140" s="5"/>
    </row>
    <row r="141" spans="1:4" ht="13.5" customHeight="1" x14ac:dyDescent="0.2">
      <c r="A141" s="5"/>
      <c r="D141" s="5"/>
    </row>
    <row r="142" spans="1:4" ht="13.5" customHeight="1" x14ac:dyDescent="0.2">
      <c r="A142" s="5"/>
      <c r="D142" s="5"/>
    </row>
    <row r="143" spans="1:4" ht="13.5" customHeight="1" x14ac:dyDescent="0.2">
      <c r="A143" s="5"/>
      <c r="D143" s="5"/>
    </row>
    <row r="144" spans="1:4" ht="13.5" customHeight="1" x14ac:dyDescent="0.2">
      <c r="A144" s="5"/>
      <c r="D144" s="5"/>
    </row>
    <row r="145" spans="1:4" ht="13.5" customHeight="1" x14ac:dyDescent="0.2">
      <c r="A145" s="5"/>
      <c r="D145" s="5"/>
    </row>
    <row r="146" spans="1:4" ht="13.5" customHeight="1" x14ac:dyDescent="0.2">
      <c r="A146" s="5"/>
      <c r="D146" s="5"/>
    </row>
    <row r="147" spans="1:4" ht="13.5" customHeight="1" x14ac:dyDescent="0.2">
      <c r="A147" s="5"/>
      <c r="D147" s="5"/>
    </row>
    <row r="148" spans="1:4" ht="13.5" customHeight="1" x14ac:dyDescent="0.2">
      <c r="A148" s="5"/>
      <c r="D148" s="5"/>
    </row>
    <row r="149" spans="1:4" ht="13.5" customHeight="1" x14ac:dyDescent="0.2">
      <c r="A149" s="5"/>
      <c r="D149" s="5"/>
    </row>
    <row r="150" spans="1:4" ht="13.5" customHeight="1" x14ac:dyDescent="0.2">
      <c r="A150" s="5"/>
      <c r="D150" s="5"/>
    </row>
    <row r="151" spans="1:4" ht="13.5" customHeight="1" x14ac:dyDescent="0.2">
      <c r="A151" s="5"/>
      <c r="D151" s="5"/>
    </row>
    <row r="152" spans="1:4" ht="13.5" customHeight="1" x14ac:dyDescent="0.2">
      <c r="A152" s="5"/>
      <c r="D152" s="5"/>
    </row>
    <row r="153" spans="1:4" ht="13.5" customHeight="1" x14ac:dyDescent="0.2">
      <c r="A153" s="5"/>
      <c r="D153" s="5"/>
    </row>
    <row r="154" spans="1:4" ht="13.5" customHeight="1" x14ac:dyDescent="0.2">
      <c r="A154" s="5"/>
      <c r="D154" s="5"/>
    </row>
    <row r="155" spans="1:4" ht="13.5" customHeight="1" x14ac:dyDescent="0.2">
      <c r="A155" s="5"/>
      <c r="D155" s="5"/>
    </row>
    <row r="156" spans="1:4" ht="13.5" customHeight="1" x14ac:dyDescent="0.2">
      <c r="A156" s="5"/>
      <c r="D156" s="5"/>
    </row>
    <row r="157" spans="1:4" ht="13.5" customHeight="1" x14ac:dyDescent="0.2">
      <c r="A157" s="5"/>
      <c r="D157" s="5"/>
    </row>
    <row r="158" spans="1:4" ht="13.5" customHeight="1" x14ac:dyDescent="0.2">
      <c r="A158" s="5"/>
      <c r="D158" s="5"/>
    </row>
    <row r="159" spans="1:4" ht="13.5" customHeight="1" x14ac:dyDescent="0.2">
      <c r="A159" s="5"/>
      <c r="D159" s="5"/>
    </row>
    <row r="160" spans="1:4" ht="13.5" customHeight="1" x14ac:dyDescent="0.2">
      <c r="A160" s="5"/>
      <c r="D160" s="5"/>
    </row>
    <row r="161" spans="1:4" ht="13.5" customHeight="1" x14ac:dyDescent="0.2">
      <c r="A161" s="5"/>
      <c r="D161" s="5"/>
    </row>
    <row r="162" spans="1:4" ht="13.5" customHeight="1" x14ac:dyDescent="0.2">
      <c r="A162" s="5"/>
      <c r="D162" s="5"/>
    </row>
    <row r="163" spans="1:4" ht="13.5" customHeight="1" x14ac:dyDescent="0.2">
      <c r="A163" s="5"/>
      <c r="D163" s="5"/>
    </row>
    <row r="164" spans="1:4" ht="13.5" customHeight="1" x14ac:dyDescent="0.2">
      <c r="A164" s="5"/>
      <c r="D164" s="5"/>
    </row>
    <row r="165" spans="1:4" ht="13.5" customHeight="1" x14ac:dyDescent="0.2">
      <c r="A165" s="5"/>
      <c r="D165" s="5"/>
    </row>
    <row r="166" spans="1:4" ht="13.5" customHeight="1" x14ac:dyDescent="0.2">
      <c r="A166" s="5"/>
      <c r="D166" s="5"/>
    </row>
    <row r="167" spans="1:4" ht="13.5" customHeight="1" x14ac:dyDescent="0.2">
      <c r="A167" s="5"/>
      <c r="D167" s="5"/>
    </row>
    <row r="168" spans="1:4" ht="13.5" customHeight="1" x14ac:dyDescent="0.2">
      <c r="A168" s="5"/>
      <c r="D168" s="5"/>
    </row>
    <row r="169" spans="1:4" ht="13.5" customHeight="1" x14ac:dyDescent="0.2">
      <c r="A169" s="5"/>
      <c r="D169" s="5"/>
    </row>
    <row r="170" spans="1:4" ht="13.5" customHeight="1" x14ac:dyDescent="0.2">
      <c r="A170" s="5"/>
      <c r="D170" s="5"/>
    </row>
    <row r="171" spans="1:4" ht="13.5" customHeight="1" x14ac:dyDescent="0.2">
      <c r="A171" s="5"/>
      <c r="D171" s="5"/>
    </row>
    <row r="172" spans="1:4" ht="13.5" customHeight="1" x14ac:dyDescent="0.2">
      <c r="A172" s="5"/>
      <c r="D172" s="5"/>
    </row>
    <row r="173" spans="1:4" ht="13.5" customHeight="1" x14ac:dyDescent="0.2">
      <c r="A173" s="5"/>
      <c r="D173" s="5"/>
    </row>
    <row r="174" spans="1:4" ht="13.5" customHeight="1" x14ac:dyDescent="0.2">
      <c r="A174" s="5"/>
      <c r="D174" s="5"/>
    </row>
    <row r="175" spans="1:4" ht="13.5" customHeight="1" x14ac:dyDescent="0.2">
      <c r="A175" s="5"/>
      <c r="D175" s="5"/>
    </row>
    <row r="176" spans="1:4" ht="13.5" customHeight="1" x14ac:dyDescent="0.2">
      <c r="A176" s="5"/>
      <c r="D176" s="5"/>
    </row>
    <row r="177" spans="1:4" ht="13.5" customHeight="1" x14ac:dyDescent="0.2">
      <c r="A177" s="5"/>
      <c r="D177" s="5"/>
    </row>
    <row r="178" spans="1:4" ht="13.5" customHeight="1" x14ac:dyDescent="0.2">
      <c r="A178" s="5"/>
      <c r="D178" s="5"/>
    </row>
    <row r="179" spans="1:4" ht="13.5" customHeight="1" x14ac:dyDescent="0.2">
      <c r="A179" s="5"/>
      <c r="D179" s="5"/>
    </row>
    <row r="180" spans="1:4" ht="13.5" customHeight="1" x14ac:dyDescent="0.2">
      <c r="A180" s="5"/>
      <c r="D180" s="5"/>
    </row>
    <row r="181" spans="1:4" ht="13.5" customHeight="1" x14ac:dyDescent="0.2">
      <c r="A181" s="5"/>
      <c r="D181" s="5"/>
    </row>
    <row r="182" spans="1:4" ht="13.5" customHeight="1" x14ac:dyDescent="0.2">
      <c r="A182" s="5"/>
      <c r="D182" s="5"/>
    </row>
    <row r="183" spans="1:4" ht="13.5" customHeight="1" x14ac:dyDescent="0.2">
      <c r="A183" s="5"/>
      <c r="D183" s="5"/>
    </row>
    <row r="184" spans="1:4" ht="13.5" customHeight="1" x14ac:dyDescent="0.2">
      <c r="A184" s="5"/>
      <c r="D184" s="5"/>
    </row>
    <row r="185" spans="1:4" ht="13.5" customHeight="1" x14ac:dyDescent="0.2">
      <c r="A185" s="5"/>
      <c r="D185" s="5"/>
    </row>
    <row r="186" spans="1:4" ht="13.5" customHeight="1" x14ac:dyDescent="0.2">
      <c r="A186" s="5"/>
      <c r="D186" s="5"/>
    </row>
    <row r="187" spans="1:4" ht="13.5" customHeight="1" x14ac:dyDescent="0.2">
      <c r="A187" s="5"/>
      <c r="D187" s="5"/>
    </row>
    <row r="188" spans="1:4" ht="13.5" customHeight="1" x14ac:dyDescent="0.2">
      <c r="A188" s="5"/>
      <c r="D188" s="5"/>
    </row>
    <row r="189" spans="1:4" ht="13.5" customHeight="1" x14ac:dyDescent="0.2">
      <c r="A189" s="5"/>
      <c r="D189" s="5"/>
    </row>
    <row r="190" spans="1:4" ht="13.5" customHeight="1" x14ac:dyDescent="0.2">
      <c r="A190" s="5"/>
      <c r="D190" s="5"/>
    </row>
    <row r="191" spans="1:4" ht="13.5" customHeight="1" x14ac:dyDescent="0.2">
      <c r="A191" s="5"/>
      <c r="D191" s="5"/>
    </row>
    <row r="192" spans="1:4" ht="13.5" customHeight="1" x14ac:dyDescent="0.2">
      <c r="A192" s="5"/>
      <c r="D192" s="5"/>
    </row>
    <row r="193" spans="1:4" ht="13.5" customHeight="1" x14ac:dyDescent="0.2">
      <c r="A193" s="5"/>
      <c r="D193" s="5"/>
    </row>
    <row r="194" spans="1:4" ht="13.5" customHeight="1" x14ac:dyDescent="0.2">
      <c r="A194" s="5"/>
      <c r="D194" s="5"/>
    </row>
    <row r="195" spans="1:4" ht="13.5" customHeight="1" x14ac:dyDescent="0.2">
      <c r="A195" s="5"/>
      <c r="D195" s="5"/>
    </row>
    <row r="196" spans="1:4" ht="13.5" customHeight="1" x14ac:dyDescent="0.2">
      <c r="A196" s="5"/>
      <c r="D196" s="5"/>
    </row>
    <row r="197" spans="1:4" ht="13.5" customHeight="1" x14ac:dyDescent="0.2">
      <c r="A197" s="5"/>
      <c r="D197" s="5"/>
    </row>
    <row r="198" spans="1:4" ht="13.5" customHeight="1" x14ac:dyDescent="0.2">
      <c r="A198" s="5"/>
      <c r="D198" s="5"/>
    </row>
    <row r="199" spans="1:4" ht="13.5" customHeight="1" x14ac:dyDescent="0.2">
      <c r="A199" s="5"/>
      <c r="D199" s="5"/>
    </row>
    <row r="200" spans="1:4" ht="13.5" customHeight="1" x14ac:dyDescent="0.2">
      <c r="A200" s="5"/>
      <c r="D200" s="5"/>
    </row>
    <row r="201" spans="1:4" ht="13.5" customHeight="1" x14ac:dyDescent="0.2">
      <c r="A201" s="5"/>
      <c r="D201" s="5"/>
    </row>
    <row r="202" spans="1:4" ht="13.5" customHeight="1" x14ac:dyDescent="0.2">
      <c r="A202" s="5"/>
      <c r="D202" s="5"/>
    </row>
    <row r="203" spans="1:4" ht="13.5" customHeight="1" x14ac:dyDescent="0.2">
      <c r="A203" s="5"/>
      <c r="D203" s="5"/>
    </row>
    <row r="204" spans="1:4" ht="13.5" customHeight="1" x14ac:dyDescent="0.2">
      <c r="A204" s="5"/>
      <c r="D204" s="5"/>
    </row>
    <row r="205" spans="1:4" ht="13.5" customHeight="1" x14ac:dyDescent="0.2">
      <c r="A205" s="5"/>
      <c r="D205" s="5"/>
    </row>
    <row r="206" spans="1:4" ht="13.5" customHeight="1" x14ac:dyDescent="0.2">
      <c r="A206" s="5"/>
      <c r="D206" s="5"/>
    </row>
    <row r="207" spans="1:4" ht="13.5" customHeight="1" x14ac:dyDescent="0.2">
      <c r="A207" s="5"/>
      <c r="D207" s="5"/>
    </row>
    <row r="208" spans="1:4" ht="13.5" customHeight="1" x14ac:dyDescent="0.2">
      <c r="A208" s="5"/>
      <c r="D208" s="5"/>
    </row>
    <row r="209" spans="1:4" ht="13.5" customHeight="1" x14ac:dyDescent="0.2">
      <c r="A209" s="5"/>
      <c r="D209" s="5"/>
    </row>
    <row r="210" spans="1:4" ht="13.5" customHeight="1" x14ac:dyDescent="0.2">
      <c r="A210" s="5"/>
      <c r="D210" s="5"/>
    </row>
    <row r="211" spans="1:4" ht="13.5" customHeight="1" x14ac:dyDescent="0.2">
      <c r="A211" s="5"/>
      <c r="D211" s="5"/>
    </row>
    <row r="212" spans="1:4" ht="13.5" customHeight="1" x14ac:dyDescent="0.2">
      <c r="A212" s="5"/>
      <c r="D212" s="5"/>
    </row>
    <row r="213" spans="1:4" ht="13.5" customHeight="1" x14ac:dyDescent="0.2">
      <c r="A213" s="5"/>
      <c r="D213" s="5"/>
    </row>
    <row r="214" spans="1:4" ht="13.5" customHeight="1" x14ac:dyDescent="0.2">
      <c r="A214" s="5"/>
      <c r="D214" s="5"/>
    </row>
    <row r="215" spans="1:4" ht="13.5" customHeight="1" x14ac:dyDescent="0.2">
      <c r="A215" s="5"/>
      <c r="D215" s="5"/>
    </row>
    <row r="216" spans="1:4" ht="13.5" customHeight="1" x14ac:dyDescent="0.2">
      <c r="A216" s="5"/>
      <c r="D216" s="5"/>
    </row>
    <row r="217" spans="1:4" ht="13.5" customHeight="1" x14ac:dyDescent="0.2">
      <c r="A217" s="5"/>
      <c r="D217" s="5"/>
    </row>
    <row r="218" spans="1:4" ht="13.5" customHeight="1" x14ac:dyDescent="0.2">
      <c r="A218" s="5"/>
      <c r="D218" s="5"/>
    </row>
    <row r="219" spans="1:4" ht="13.5" customHeight="1" x14ac:dyDescent="0.2">
      <c r="A219" s="5"/>
      <c r="D219" s="5"/>
    </row>
    <row r="220" spans="1:4" ht="13.5" customHeight="1" x14ac:dyDescent="0.2">
      <c r="A220" s="5"/>
      <c r="D220" s="5"/>
    </row>
    <row r="221" spans="1:4" ht="13.5" customHeight="1" x14ac:dyDescent="0.2">
      <c r="A221" s="5"/>
      <c r="D221" s="5"/>
    </row>
    <row r="222" spans="1:4" ht="13.5" customHeight="1" x14ac:dyDescent="0.2">
      <c r="A222" s="5"/>
      <c r="D222" s="5"/>
    </row>
    <row r="223" spans="1:4" ht="13.5" customHeight="1" x14ac:dyDescent="0.2">
      <c r="A223" s="5"/>
      <c r="D223" s="5"/>
    </row>
    <row r="224" spans="1:4" ht="13.5" customHeight="1" x14ac:dyDescent="0.2">
      <c r="A224" s="5"/>
      <c r="D224" s="5"/>
    </row>
    <row r="225" spans="1:4" ht="13.5" customHeight="1" x14ac:dyDescent="0.2">
      <c r="A225" s="5"/>
      <c r="D225" s="5"/>
    </row>
    <row r="226" spans="1:4" ht="13.5" customHeight="1" x14ac:dyDescent="0.2">
      <c r="A226" s="5"/>
      <c r="D226" s="5"/>
    </row>
    <row r="227" spans="1:4" ht="13.5" customHeight="1" x14ac:dyDescent="0.2">
      <c r="A227" s="5"/>
      <c r="D227" s="5"/>
    </row>
    <row r="228" spans="1:4" ht="13.5" customHeight="1" x14ac:dyDescent="0.2">
      <c r="A228" s="5"/>
      <c r="D228" s="5"/>
    </row>
    <row r="229" spans="1:4" ht="13.5" customHeight="1" x14ac:dyDescent="0.2">
      <c r="A229" s="5"/>
      <c r="D229" s="5"/>
    </row>
    <row r="230" spans="1:4" ht="13.5" customHeight="1" x14ac:dyDescent="0.2">
      <c r="A230" s="5"/>
      <c r="D230" s="5"/>
    </row>
    <row r="231" spans="1:4" ht="13.5" customHeight="1" x14ac:dyDescent="0.2">
      <c r="A231" s="5"/>
      <c r="D231" s="5"/>
    </row>
    <row r="232" spans="1:4" ht="13.5" customHeight="1" x14ac:dyDescent="0.2">
      <c r="A232" s="5"/>
      <c r="D232" s="5"/>
    </row>
    <row r="233" spans="1:4" ht="13.5" customHeight="1" x14ac:dyDescent="0.2">
      <c r="A233" s="5"/>
      <c r="D233" s="5"/>
    </row>
    <row r="234" spans="1:4" ht="13.5" customHeight="1" x14ac:dyDescent="0.2">
      <c r="A234" s="5"/>
      <c r="D234" s="5"/>
    </row>
    <row r="235" spans="1:4" ht="13.5" customHeight="1" x14ac:dyDescent="0.2">
      <c r="A235" s="5"/>
      <c r="D235" s="5"/>
    </row>
    <row r="236" spans="1:4" ht="13.5" customHeight="1" x14ac:dyDescent="0.2">
      <c r="A236" s="5"/>
      <c r="D236" s="5"/>
    </row>
    <row r="237" spans="1:4" ht="13.5" customHeight="1" x14ac:dyDescent="0.2">
      <c r="A237" s="5"/>
      <c r="D237" s="5"/>
    </row>
    <row r="238" spans="1:4" ht="13.5" customHeight="1" x14ac:dyDescent="0.2">
      <c r="A238" s="5"/>
      <c r="D238" s="5"/>
    </row>
    <row r="239" spans="1:4" ht="13.5" customHeight="1" x14ac:dyDescent="0.2">
      <c r="A239" s="5"/>
      <c r="D239" s="5"/>
    </row>
    <row r="240" spans="1:4" ht="13.5" customHeight="1" x14ac:dyDescent="0.2">
      <c r="A240" s="5"/>
      <c r="D240" s="5"/>
    </row>
    <row r="241" spans="1:4" ht="13.5" customHeight="1" x14ac:dyDescent="0.2">
      <c r="A241" s="5"/>
      <c r="D241" s="5"/>
    </row>
    <row r="242" spans="1:4" ht="13.5" customHeight="1" x14ac:dyDescent="0.2">
      <c r="A242" s="5"/>
      <c r="D242" s="5"/>
    </row>
    <row r="243" spans="1:4" ht="13.5" customHeight="1" x14ac:dyDescent="0.2">
      <c r="A243" s="5"/>
      <c r="D243" s="5"/>
    </row>
    <row r="244" spans="1:4" ht="13.5" customHeight="1" x14ac:dyDescent="0.2">
      <c r="A244" s="5"/>
      <c r="D244" s="5"/>
    </row>
    <row r="245" spans="1:4" ht="13.5" customHeight="1" x14ac:dyDescent="0.2">
      <c r="A245" s="5"/>
      <c r="D245" s="5"/>
    </row>
    <row r="246" spans="1:4" ht="13.5" customHeight="1" x14ac:dyDescent="0.2">
      <c r="A246" s="5"/>
      <c r="D246" s="5"/>
    </row>
    <row r="247" spans="1:4" ht="13.5" customHeight="1" x14ac:dyDescent="0.2">
      <c r="A247" s="5"/>
      <c r="D247" s="5"/>
    </row>
    <row r="248" spans="1:4" ht="13.5" customHeight="1" x14ac:dyDescent="0.2">
      <c r="A248" s="5"/>
      <c r="D248" s="5"/>
    </row>
    <row r="249" spans="1:4" ht="13.5" customHeight="1" x14ac:dyDescent="0.2">
      <c r="A249" s="5"/>
      <c r="D249" s="5"/>
    </row>
    <row r="250" spans="1:4" ht="13.5" customHeight="1" x14ac:dyDescent="0.2">
      <c r="A250" s="5"/>
      <c r="D250" s="5"/>
    </row>
    <row r="251" spans="1:4" ht="13.5" customHeight="1" x14ac:dyDescent="0.2">
      <c r="A251" s="5"/>
      <c r="D251" s="5"/>
    </row>
    <row r="252" spans="1:4" ht="13.5" customHeight="1" x14ac:dyDescent="0.2">
      <c r="A252" s="5"/>
      <c r="D252" s="5"/>
    </row>
    <row r="253" spans="1:4" ht="13.5" customHeight="1" x14ac:dyDescent="0.2">
      <c r="A253" s="5"/>
      <c r="D253" s="5"/>
    </row>
    <row r="254" spans="1:4" ht="13.5" customHeight="1" x14ac:dyDescent="0.2">
      <c r="A254" s="5"/>
      <c r="D254" s="5"/>
    </row>
    <row r="255" spans="1:4" ht="13.5" customHeight="1" x14ac:dyDescent="0.2">
      <c r="A255" s="5"/>
      <c r="D255" s="5"/>
    </row>
    <row r="256" spans="1:4" ht="13.5" customHeight="1" x14ac:dyDescent="0.2">
      <c r="A256" s="5"/>
      <c r="D256" s="5"/>
    </row>
    <row r="257" spans="1:4" ht="13.5" customHeight="1" x14ac:dyDescent="0.2">
      <c r="A257" s="5"/>
      <c r="D257" s="5"/>
    </row>
    <row r="258" spans="1:4" ht="13.5" customHeight="1" x14ac:dyDescent="0.2">
      <c r="A258" s="5"/>
      <c r="D258" s="5"/>
    </row>
    <row r="259" spans="1:4" ht="13.5" customHeight="1" x14ac:dyDescent="0.2">
      <c r="A259" s="5"/>
      <c r="D259" s="5"/>
    </row>
    <row r="260" spans="1:4" ht="13.5" customHeight="1" x14ac:dyDescent="0.2">
      <c r="A260" s="5"/>
      <c r="D260" s="5"/>
    </row>
    <row r="261" spans="1:4" ht="13.5" customHeight="1" x14ac:dyDescent="0.2">
      <c r="A261" s="5"/>
      <c r="D261" s="5"/>
    </row>
    <row r="262" spans="1:4" ht="13.5" customHeight="1" x14ac:dyDescent="0.2">
      <c r="A262" s="5"/>
      <c r="D262" s="5"/>
    </row>
    <row r="263" spans="1:4" ht="13.5" customHeight="1" x14ac:dyDescent="0.2">
      <c r="A263" s="5"/>
      <c r="D263" s="5"/>
    </row>
    <row r="264" spans="1:4" ht="13.5" customHeight="1" x14ac:dyDescent="0.2">
      <c r="A264" s="5"/>
      <c r="D264" s="5"/>
    </row>
    <row r="265" spans="1:4" ht="13.5" customHeight="1" x14ac:dyDescent="0.2">
      <c r="A265" s="5"/>
      <c r="D265" s="5"/>
    </row>
    <row r="266" spans="1:4" ht="13.5" customHeight="1" x14ac:dyDescent="0.2">
      <c r="A266" s="5"/>
      <c r="D266" s="5"/>
    </row>
    <row r="267" spans="1:4" ht="13.5" customHeight="1" x14ac:dyDescent="0.2">
      <c r="A267" s="5"/>
      <c r="D267" s="5"/>
    </row>
    <row r="268" spans="1:4" ht="13.5" customHeight="1" x14ac:dyDescent="0.2">
      <c r="A268" s="5"/>
      <c r="D268" s="5"/>
    </row>
    <row r="269" spans="1:4" ht="13.5" customHeight="1" x14ac:dyDescent="0.2">
      <c r="A269" s="5"/>
      <c r="D269" s="5"/>
    </row>
    <row r="270" spans="1:4" ht="13.5" customHeight="1" x14ac:dyDescent="0.2">
      <c r="A270" s="5"/>
      <c r="D270" s="5"/>
    </row>
    <row r="271" spans="1:4" ht="13.5" customHeight="1" x14ac:dyDescent="0.2">
      <c r="A271" s="5"/>
      <c r="D271" s="5"/>
    </row>
    <row r="272" spans="1:4" ht="13.5" customHeight="1" x14ac:dyDescent="0.2">
      <c r="A272" s="5"/>
      <c r="D272" s="5"/>
    </row>
    <row r="273" spans="1:4" ht="13.5" customHeight="1" x14ac:dyDescent="0.2">
      <c r="A273" s="5"/>
      <c r="D273" s="5"/>
    </row>
    <row r="274" spans="1:4" ht="13.5" customHeight="1" x14ac:dyDescent="0.2">
      <c r="A274" s="5"/>
      <c r="D274" s="5"/>
    </row>
    <row r="275" spans="1:4" ht="13.5" customHeight="1" x14ac:dyDescent="0.2">
      <c r="A275" s="5"/>
      <c r="D275" s="5"/>
    </row>
    <row r="276" spans="1:4" ht="13.5" customHeight="1" x14ac:dyDescent="0.2">
      <c r="A276" s="5"/>
      <c r="D276" s="5"/>
    </row>
    <row r="277" spans="1:4" ht="13.5" customHeight="1" x14ac:dyDescent="0.2">
      <c r="A277" s="5"/>
      <c r="D277" s="5"/>
    </row>
    <row r="278" spans="1:4" ht="13.5" customHeight="1" x14ac:dyDescent="0.2">
      <c r="A278" s="5"/>
      <c r="D278" s="5"/>
    </row>
    <row r="279" spans="1:4" ht="13.5" customHeight="1" x14ac:dyDescent="0.2">
      <c r="A279" s="5"/>
      <c r="D279" s="5"/>
    </row>
    <row r="280" spans="1:4" ht="13.5" customHeight="1" x14ac:dyDescent="0.2">
      <c r="A280" s="5"/>
      <c r="D280" s="5"/>
    </row>
    <row r="281" spans="1:4" ht="13.5" customHeight="1" x14ac:dyDescent="0.2">
      <c r="A281" s="5"/>
      <c r="D281" s="5"/>
    </row>
    <row r="282" spans="1:4" ht="13.5" customHeight="1" x14ac:dyDescent="0.2">
      <c r="A282" s="5"/>
      <c r="D282" s="5"/>
    </row>
    <row r="283" spans="1:4" ht="13.5" customHeight="1" x14ac:dyDescent="0.2">
      <c r="A283" s="5"/>
      <c r="D283" s="5"/>
    </row>
    <row r="284" spans="1:4" ht="13.5" customHeight="1" x14ac:dyDescent="0.2">
      <c r="A284" s="5"/>
      <c r="D284" s="5"/>
    </row>
    <row r="285" spans="1:4" ht="13.5" customHeight="1" x14ac:dyDescent="0.2">
      <c r="A285" s="5"/>
      <c r="D285" s="5"/>
    </row>
    <row r="286" spans="1:4" ht="13.5" customHeight="1" x14ac:dyDescent="0.2">
      <c r="A286" s="5"/>
      <c r="D286" s="5"/>
    </row>
    <row r="287" spans="1:4" ht="13.5" customHeight="1" x14ac:dyDescent="0.2">
      <c r="A287" s="5"/>
      <c r="D287" s="5"/>
    </row>
    <row r="288" spans="1:4" ht="13.5" customHeight="1" x14ac:dyDescent="0.2">
      <c r="A288" s="5"/>
      <c r="D288" s="5"/>
    </row>
    <row r="289" spans="1:4" ht="13.5" customHeight="1" x14ac:dyDescent="0.2">
      <c r="A289" s="5"/>
      <c r="D289" s="5"/>
    </row>
    <row r="290" spans="1:4" ht="13.5" customHeight="1" x14ac:dyDescent="0.2">
      <c r="A290" s="5"/>
      <c r="D290" s="5"/>
    </row>
    <row r="291" spans="1:4" ht="13.5" customHeight="1" x14ac:dyDescent="0.2">
      <c r="A291" s="5"/>
      <c r="D291" s="5"/>
    </row>
    <row r="292" spans="1:4" ht="13.5" customHeight="1" x14ac:dyDescent="0.2">
      <c r="A292" s="5"/>
      <c r="D292" s="5"/>
    </row>
    <row r="293" spans="1:4" ht="13.5" customHeight="1" x14ac:dyDescent="0.2">
      <c r="A293" s="5"/>
      <c r="D293" s="5"/>
    </row>
    <row r="294" spans="1:4" ht="13.5" customHeight="1" x14ac:dyDescent="0.2">
      <c r="A294" s="5"/>
      <c r="D294" s="5"/>
    </row>
    <row r="295" spans="1:4" ht="13.5" customHeight="1" x14ac:dyDescent="0.2">
      <c r="A295" s="5"/>
      <c r="D295" s="5"/>
    </row>
    <row r="296" spans="1:4" ht="13.5" customHeight="1" x14ac:dyDescent="0.2">
      <c r="A296" s="5"/>
      <c r="D296" s="5"/>
    </row>
    <row r="297" spans="1:4" ht="13.5" customHeight="1" x14ac:dyDescent="0.2">
      <c r="A297" s="5"/>
      <c r="D297" s="5"/>
    </row>
    <row r="298" spans="1:4" ht="13.5" customHeight="1" x14ac:dyDescent="0.2">
      <c r="A298" s="5"/>
      <c r="D298" s="5"/>
    </row>
    <row r="299" spans="1:4" ht="13.5" customHeight="1" x14ac:dyDescent="0.2">
      <c r="A299" s="5"/>
      <c r="D299" s="5"/>
    </row>
    <row r="300" spans="1:4" ht="13.5" customHeight="1" x14ac:dyDescent="0.2">
      <c r="A300" s="5"/>
      <c r="D300" s="5"/>
    </row>
    <row r="301" spans="1:4" ht="13.5" customHeight="1" x14ac:dyDescent="0.2">
      <c r="A301" s="5"/>
      <c r="D301" s="5"/>
    </row>
    <row r="302" spans="1:4" ht="13.5" customHeight="1" x14ac:dyDescent="0.2">
      <c r="A302" s="5"/>
      <c r="D302" s="5"/>
    </row>
    <row r="303" spans="1:4" ht="13.5" customHeight="1" x14ac:dyDescent="0.2">
      <c r="A303" s="5"/>
      <c r="D303" s="5"/>
    </row>
    <row r="304" spans="1:4" ht="13.5" customHeight="1" x14ac:dyDescent="0.2">
      <c r="A304" s="5"/>
      <c r="D304" s="5"/>
    </row>
    <row r="305" spans="1:4" ht="13.5" customHeight="1" x14ac:dyDescent="0.2">
      <c r="A305" s="5"/>
      <c r="D305" s="5"/>
    </row>
    <row r="306" spans="1:4" ht="13.5" customHeight="1" x14ac:dyDescent="0.2">
      <c r="A306" s="5"/>
      <c r="D306" s="5"/>
    </row>
    <row r="307" spans="1:4" ht="13.5" customHeight="1" x14ac:dyDescent="0.2">
      <c r="A307" s="5"/>
      <c r="D307" s="5"/>
    </row>
    <row r="308" spans="1:4" ht="13.5" customHeight="1" x14ac:dyDescent="0.2">
      <c r="A308" s="5"/>
      <c r="D308" s="5"/>
    </row>
    <row r="309" spans="1:4" ht="13.5" customHeight="1" x14ac:dyDescent="0.2">
      <c r="A309" s="5"/>
      <c r="D309" s="5"/>
    </row>
    <row r="310" spans="1:4" ht="13.5" customHeight="1" x14ac:dyDescent="0.2">
      <c r="A310" s="5"/>
      <c r="D310" s="5"/>
    </row>
    <row r="311" spans="1:4" ht="13.5" customHeight="1" x14ac:dyDescent="0.2">
      <c r="A311" s="5"/>
      <c r="D311" s="5"/>
    </row>
    <row r="312" spans="1:4" ht="13.5" customHeight="1" x14ac:dyDescent="0.2">
      <c r="A312" s="5"/>
      <c r="D312" s="5"/>
    </row>
    <row r="313" spans="1:4" ht="13.5" customHeight="1" x14ac:dyDescent="0.2">
      <c r="A313" s="5"/>
      <c r="D313" s="5"/>
    </row>
    <row r="314" spans="1:4" ht="13.5" customHeight="1" x14ac:dyDescent="0.2">
      <c r="A314" s="5"/>
      <c r="D314" s="5"/>
    </row>
    <row r="315" spans="1:4" ht="13.5" customHeight="1" x14ac:dyDescent="0.2">
      <c r="A315" s="5"/>
      <c r="D315" s="5"/>
    </row>
    <row r="316" spans="1:4" ht="13.5" customHeight="1" x14ac:dyDescent="0.2">
      <c r="A316" s="5"/>
      <c r="D316" s="5"/>
    </row>
    <row r="317" spans="1:4" ht="13.5" customHeight="1" x14ac:dyDescent="0.2">
      <c r="A317" s="5"/>
      <c r="D317" s="5"/>
    </row>
    <row r="318" spans="1:4" ht="13.5" customHeight="1" x14ac:dyDescent="0.2">
      <c r="A318" s="5"/>
      <c r="D318" s="5"/>
    </row>
    <row r="319" spans="1:4" ht="13.5" customHeight="1" x14ac:dyDescent="0.2">
      <c r="A319" s="5"/>
      <c r="D319" s="5"/>
    </row>
    <row r="320" spans="1:4" ht="13.5" customHeight="1" x14ac:dyDescent="0.2">
      <c r="A320" s="5"/>
      <c r="D320" s="5"/>
    </row>
    <row r="321" spans="1:4" ht="13.5" customHeight="1" x14ac:dyDescent="0.2">
      <c r="A321" s="5"/>
      <c r="D321" s="5"/>
    </row>
    <row r="322" spans="1:4" ht="13.5" customHeight="1" x14ac:dyDescent="0.2">
      <c r="A322" s="5"/>
      <c r="D322" s="5"/>
    </row>
    <row r="323" spans="1:4" ht="13.5" customHeight="1" x14ac:dyDescent="0.2">
      <c r="A323" s="5"/>
      <c r="D323" s="5"/>
    </row>
    <row r="324" spans="1:4" ht="13.5" customHeight="1" x14ac:dyDescent="0.2">
      <c r="A324" s="5"/>
      <c r="D324" s="5"/>
    </row>
    <row r="325" spans="1:4" ht="13.5" customHeight="1" x14ac:dyDescent="0.2">
      <c r="A325" s="5"/>
      <c r="D325" s="5"/>
    </row>
    <row r="326" spans="1:4" ht="13.5" customHeight="1" x14ac:dyDescent="0.2">
      <c r="A326" s="5"/>
      <c r="D326" s="5"/>
    </row>
    <row r="327" spans="1:4" ht="13.5" customHeight="1" x14ac:dyDescent="0.2">
      <c r="A327" s="5"/>
      <c r="D327" s="5"/>
    </row>
    <row r="328" spans="1:4" ht="13.5" customHeight="1" x14ac:dyDescent="0.2">
      <c r="A328" s="5"/>
      <c r="D328" s="5"/>
    </row>
    <row r="329" spans="1:4" ht="13.5" customHeight="1" x14ac:dyDescent="0.2">
      <c r="A329" s="5"/>
      <c r="D329" s="5"/>
    </row>
    <row r="330" spans="1:4" ht="13.5" customHeight="1" x14ac:dyDescent="0.2">
      <c r="A330" s="5"/>
      <c r="D330" s="5"/>
    </row>
    <row r="331" spans="1:4" ht="13.5" customHeight="1" x14ac:dyDescent="0.2">
      <c r="A331" s="5"/>
      <c r="D331" s="5"/>
    </row>
    <row r="332" spans="1:4" ht="13.5" customHeight="1" x14ac:dyDescent="0.2">
      <c r="A332" s="5"/>
      <c r="D332" s="5"/>
    </row>
    <row r="333" spans="1:4" ht="13.5" customHeight="1" x14ac:dyDescent="0.2">
      <c r="A333" s="5"/>
      <c r="D333" s="5"/>
    </row>
    <row r="334" spans="1:4" ht="13.5" customHeight="1" x14ac:dyDescent="0.2">
      <c r="A334" s="5"/>
      <c r="D334" s="5"/>
    </row>
    <row r="335" spans="1:4" ht="13.5" customHeight="1" x14ac:dyDescent="0.2">
      <c r="A335" s="5"/>
      <c r="D335" s="5"/>
    </row>
    <row r="336" spans="1:4" ht="13.5" customHeight="1" x14ac:dyDescent="0.2">
      <c r="A336" s="5"/>
      <c r="D336" s="5"/>
    </row>
    <row r="337" spans="1:4" ht="13.5" customHeight="1" x14ac:dyDescent="0.2">
      <c r="A337" s="5"/>
      <c r="D337" s="5"/>
    </row>
    <row r="338" spans="1:4" ht="13.5" customHeight="1" x14ac:dyDescent="0.2">
      <c r="A338" s="5"/>
      <c r="D338" s="5"/>
    </row>
    <row r="339" spans="1:4" ht="13.5" customHeight="1" x14ac:dyDescent="0.2">
      <c r="A339" s="5"/>
      <c r="D339" s="5"/>
    </row>
    <row r="340" spans="1:4" ht="13.5" customHeight="1" x14ac:dyDescent="0.2">
      <c r="A340" s="5"/>
      <c r="D340" s="5"/>
    </row>
    <row r="341" spans="1:4" ht="13.5" customHeight="1" x14ac:dyDescent="0.2">
      <c r="A341" s="5"/>
      <c r="D341" s="5"/>
    </row>
    <row r="342" spans="1:4" ht="13.5" customHeight="1" x14ac:dyDescent="0.2">
      <c r="A342" s="5"/>
      <c r="D342" s="5"/>
    </row>
    <row r="343" spans="1:4" ht="13.5" customHeight="1" x14ac:dyDescent="0.2">
      <c r="A343" s="5"/>
      <c r="D343" s="5"/>
    </row>
    <row r="344" spans="1:4" ht="13.5" customHeight="1" x14ac:dyDescent="0.2">
      <c r="A344" s="5"/>
      <c r="D344" s="5"/>
    </row>
    <row r="345" spans="1:4" ht="13.5" customHeight="1" x14ac:dyDescent="0.2">
      <c r="A345" s="5"/>
      <c r="D345" s="5"/>
    </row>
    <row r="346" spans="1:4" ht="13.5" customHeight="1" x14ac:dyDescent="0.2">
      <c r="A346" s="5"/>
      <c r="D346" s="5"/>
    </row>
    <row r="347" spans="1:4" ht="13.5" customHeight="1" x14ac:dyDescent="0.2">
      <c r="A347" s="5"/>
      <c r="D347" s="5"/>
    </row>
    <row r="348" spans="1:4" ht="13.5" customHeight="1" x14ac:dyDescent="0.2">
      <c r="A348" s="5"/>
      <c r="D348" s="5"/>
    </row>
    <row r="349" spans="1:4" ht="13.5" customHeight="1" x14ac:dyDescent="0.2">
      <c r="A349" s="5"/>
      <c r="D349" s="5"/>
    </row>
    <row r="350" spans="1:4" ht="13.5" customHeight="1" x14ac:dyDescent="0.2">
      <c r="A350" s="5"/>
      <c r="D350" s="5"/>
    </row>
    <row r="351" spans="1:4" ht="13.5" customHeight="1" x14ac:dyDescent="0.2">
      <c r="A351" s="5"/>
      <c r="D351" s="5"/>
    </row>
    <row r="352" spans="1:4" ht="13.5" customHeight="1" x14ac:dyDescent="0.2">
      <c r="A352" s="5"/>
      <c r="D352" s="5"/>
    </row>
    <row r="353" spans="1:4" ht="13.5" customHeight="1" x14ac:dyDescent="0.2">
      <c r="A353" s="5"/>
      <c r="D353" s="5"/>
    </row>
    <row r="354" spans="1:4" ht="13.5" customHeight="1" x14ac:dyDescent="0.2">
      <c r="A354" s="5"/>
      <c r="D354" s="5"/>
    </row>
    <row r="355" spans="1:4" ht="13.5" customHeight="1" x14ac:dyDescent="0.2">
      <c r="A355" s="5"/>
      <c r="D355" s="5"/>
    </row>
    <row r="356" spans="1:4" ht="13.5" customHeight="1" x14ac:dyDescent="0.2">
      <c r="A356" s="5"/>
      <c r="D356" s="5"/>
    </row>
    <row r="357" spans="1:4" ht="13.5" customHeight="1" x14ac:dyDescent="0.2">
      <c r="A357" s="5"/>
      <c r="D357" s="5"/>
    </row>
    <row r="358" spans="1:4" ht="13.5" customHeight="1" x14ac:dyDescent="0.2">
      <c r="A358" s="5"/>
      <c r="D358" s="5"/>
    </row>
    <row r="359" spans="1:4" ht="13.5" customHeight="1" x14ac:dyDescent="0.2">
      <c r="A359" s="5"/>
      <c r="D359" s="5"/>
    </row>
    <row r="360" spans="1:4" ht="13.5" customHeight="1" x14ac:dyDescent="0.2">
      <c r="A360" s="5"/>
      <c r="D360" s="5"/>
    </row>
    <row r="361" spans="1:4" ht="13.5" customHeight="1" x14ac:dyDescent="0.2">
      <c r="A361" s="5"/>
      <c r="D361" s="5"/>
    </row>
    <row r="362" spans="1:4" ht="13.5" customHeight="1" x14ac:dyDescent="0.2">
      <c r="A362" s="5"/>
      <c r="D362" s="5"/>
    </row>
    <row r="363" spans="1:4" ht="13.5" customHeight="1" x14ac:dyDescent="0.2">
      <c r="A363" s="5"/>
      <c r="D363" s="5"/>
    </row>
    <row r="364" spans="1:4" ht="13.5" customHeight="1" x14ac:dyDescent="0.2">
      <c r="A364" s="5"/>
      <c r="D364" s="5"/>
    </row>
    <row r="365" spans="1:4" ht="13.5" customHeight="1" x14ac:dyDescent="0.2">
      <c r="A365" s="5"/>
      <c r="D365" s="5"/>
    </row>
    <row r="366" spans="1:4" ht="13.5" customHeight="1" x14ac:dyDescent="0.2">
      <c r="A366" s="5"/>
      <c r="D366" s="5"/>
    </row>
    <row r="367" spans="1:4" ht="13.5" customHeight="1" x14ac:dyDescent="0.2">
      <c r="A367" s="5"/>
      <c r="D367" s="5"/>
    </row>
    <row r="368" spans="1:4" ht="13.5" customHeight="1" x14ac:dyDescent="0.2">
      <c r="A368" s="5"/>
      <c r="D368" s="5"/>
    </row>
    <row r="369" spans="1:4" ht="13.5" customHeight="1" x14ac:dyDescent="0.2">
      <c r="A369" s="5"/>
      <c r="D369" s="5"/>
    </row>
    <row r="370" spans="1:4" ht="13.5" customHeight="1" x14ac:dyDescent="0.2">
      <c r="A370" s="5"/>
      <c r="D370" s="5"/>
    </row>
    <row r="371" spans="1:4" ht="13.5" customHeight="1" x14ac:dyDescent="0.2">
      <c r="A371" s="5"/>
      <c r="D371" s="5"/>
    </row>
    <row r="372" spans="1:4" ht="13.5" customHeight="1" x14ac:dyDescent="0.2">
      <c r="A372" s="5"/>
      <c r="D372" s="5"/>
    </row>
    <row r="373" spans="1:4" ht="13.5" customHeight="1" x14ac:dyDescent="0.2">
      <c r="A373" s="5"/>
      <c r="D373" s="5"/>
    </row>
    <row r="374" spans="1:4" ht="13.5" customHeight="1" x14ac:dyDescent="0.2">
      <c r="A374" s="5"/>
      <c r="D374" s="5"/>
    </row>
    <row r="375" spans="1:4" ht="13.5" customHeight="1" x14ac:dyDescent="0.2">
      <c r="A375" s="5"/>
      <c r="D375" s="5"/>
    </row>
    <row r="376" spans="1:4" ht="13.5" customHeight="1" x14ac:dyDescent="0.2">
      <c r="A376" s="5"/>
      <c r="D376" s="5"/>
    </row>
    <row r="377" spans="1:4" ht="13.5" customHeight="1" x14ac:dyDescent="0.2">
      <c r="A377" s="5"/>
      <c r="D377" s="5"/>
    </row>
    <row r="378" spans="1:4" ht="13.5" customHeight="1" x14ac:dyDescent="0.2">
      <c r="A378" s="5"/>
      <c r="D378" s="5"/>
    </row>
    <row r="379" spans="1:4" ht="13.5" customHeight="1" x14ac:dyDescent="0.2">
      <c r="A379" s="5"/>
      <c r="D379" s="5"/>
    </row>
    <row r="380" spans="1:4" ht="13.5" customHeight="1" x14ac:dyDescent="0.2">
      <c r="A380" s="5"/>
      <c r="D380" s="5"/>
    </row>
    <row r="381" spans="1:4" ht="13.5" customHeight="1" x14ac:dyDescent="0.2">
      <c r="A381" s="5"/>
      <c r="D381" s="5"/>
    </row>
    <row r="382" spans="1:4" ht="13.5" customHeight="1" x14ac:dyDescent="0.2">
      <c r="A382" s="5"/>
      <c r="D382" s="5"/>
    </row>
    <row r="383" spans="1:4" ht="13.5" customHeight="1" x14ac:dyDescent="0.2">
      <c r="A383" s="5"/>
      <c r="D383" s="5"/>
    </row>
    <row r="384" spans="1:4" ht="13.5" customHeight="1" x14ac:dyDescent="0.2">
      <c r="A384" s="5"/>
      <c r="D384" s="5"/>
    </row>
    <row r="385" spans="1:4" ht="13.5" customHeight="1" x14ac:dyDescent="0.2">
      <c r="A385" s="5"/>
      <c r="D385" s="5"/>
    </row>
    <row r="386" spans="1:4" ht="13.5" customHeight="1" x14ac:dyDescent="0.2">
      <c r="A386" s="5"/>
      <c r="D386" s="5"/>
    </row>
    <row r="387" spans="1:4" ht="13.5" customHeight="1" x14ac:dyDescent="0.2">
      <c r="A387" s="5"/>
      <c r="D387" s="5"/>
    </row>
    <row r="388" spans="1:4" ht="13.5" customHeight="1" x14ac:dyDescent="0.2">
      <c r="A388" s="5"/>
      <c r="D388" s="5"/>
    </row>
    <row r="389" spans="1:4" ht="13.5" customHeight="1" x14ac:dyDescent="0.2">
      <c r="A389" s="5"/>
      <c r="D389" s="5"/>
    </row>
    <row r="390" spans="1:4" ht="13.5" customHeight="1" x14ac:dyDescent="0.2">
      <c r="A390" s="5"/>
      <c r="D390" s="5"/>
    </row>
    <row r="391" spans="1:4" ht="13.5" customHeight="1" x14ac:dyDescent="0.2">
      <c r="A391" s="5"/>
      <c r="D391" s="5"/>
    </row>
    <row r="392" spans="1:4" ht="13.5" customHeight="1" x14ac:dyDescent="0.2">
      <c r="A392" s="5"/>
      <c r="D392" s="5"/>
    </row>
    <row r="393" spans="1:4" ht="13.5" customHeight="1" x14ac:dyDescent="0.2">
      <c r="A393" s="5"/>
      <c r="D393" s="5"/>
    </row>
    <row r="394" spans="1:4" ht="13.5" customHeight="1" x14ac:dyDescent="0.2">
      <c r="A394" s="5"/>
      <c r="D394" s="5"/>
    </row>
    <row r="395" spans="1:4" ht="13.5" customHeight="1" x14ac:dyDescent="0.2">
      <c r="A395" s="5"/>
      <c r="D395" s="5"/>
    </row>
    <row r="396" spans="1:4" ht="13.5" customHeight="1" x14ac:dyDescent="0.2">
      <c r="A396" s="5"/>
      <c r="D396" s="5"/>
    </row>
    <row r="397" spans="1:4" ht="13.5" customHeight="1" x14ac:dyDescent="0.2">
      <c r="A397" s="5"/>
      <c r="D397" s="5"/>
    </row>
    <row r="398" spans="1:4" ht="13.5" customHeight="1" x14ac:dyDescent="0.2">
      <c r="A398" s="5"/>
      <c r="D398" s="5"/>
    </row>
    <row r="399" spans="1:4" ht="13.5" customHeight="1" x14ac:dyDescent="0.2">
      <c r="A399" s="5"/>
      <c r="D399" s="5"/>
    </row>
    <row r="400" spans="1:4" ht="13.5" customHeight="1" x14ac:dyDescent="0.2">
      <c r="A400" s="5"/>
      <c r="D400" s="5"/>
    </row>
    <row r="401" spans="1:4" ht="13.5" customHeight="1" x14ac:dyDescent="0.2">
      <c r="A401" s="5"/>
      <c r="D401" s="5"/>
    </row>
    <row r="402" spans="1:4" ht="13.5" customHeight="1" x14ac:dyDescent="0.2">
      <c r="A402" s="5"/>
      <c r="D402" s="5"/>
    </row>
    <row r="403" spans="1:4" ht="13.5" customHeight="1" x14ac:dyDescent="0.2">
      <c r="A403" s="5"/>
      <c r="D403" s="5"/>
    </row>
    <row r="404" spans="1:4" ht="13.5" customHeight="1" x14ac:dyDescent="0.2">
      <c r="A404" s="5"/>
      <c r="D404" s="5"/>
    </row>
    <row r="405" spans="1:4" ht="13.5" customHeight="1" x14ac:dyDescent="0.2">
      <c r="A405" s="5"/>
      <c r="D405" s="5"/>
    </row>
    <row r="406" spans="1:4" ht="13.5" customHeight="1" x14ac:dyDescent="0.2">
      <c r="A406" s="5"/>
      <c r="D406" s="5"/>
    </row>
    <row r="407" spans="1:4" ht="13.5" customHeight="1" x14ac:dyDescent="0.2">
      <c r="A407" s="5"/>
      <c r="D407" s="5"/>
    </row>
    <row r="408" spans="1:4" ht="13.5" customHeight="1" x14ac:dyDescent="0.2">
      <c r="A408" s="5"/>
      <c r="D408" s="5"/>
    </row>
    <row r="409" spans="1:4" ht="13.5" customHeight="1" x14ac:dyDescent="0.2">
      <c r="A409" s="5"/>
      <c r="D409" s="5"/>
    </row>
    <row r="410" spans="1:4" ht="13.5" customHeight="1" x14ac:dyDescent="0.2">
      <c r="A410" s="5"/>
      <c r="D410" s="5"/>
    </row>
    <row r="411" spans="1:4" ht="13.5" customHeight="1" x14ac:dyDescent="0.2">
      <c r="A411" s="5"/>
      <c r="D411" s="5"/>
    </row>
    <row r="412" spans="1:4" ht="13.5" customHeight="1" x14ac:dyDescent="0.2">
      <c r="A412" s="5"/>
      <c r="D412" s="5"/>
    </row>
    <row r="413" spans="1:4" ht="13.5" customHeight="1" x14ac:dyDescent="0.2">
      <c r="A413" s="5"/>
      <c r="D413" s="5"/>
    </row>
    <row r="414" spans="1:4" ht="13.5" customHeight="1" x14ac:dyDescent="0.2">
      <c r="A414" s="5"/>
      <c r="D414" s="5"/>
    </row>
    <row r="415" spans="1:4" ht="13.5" customHeight="1" x14ac:dyDescent="0.2">
      <c r="A415" s="5"/>
      <c r="D415" s="5"/>
    </row>
    <row r="416" spans="1:4" ht="13.5" customHeight="1" x14ac:dyDescent="0.2">
      <c r="A416" s="5"/>
      <c r="D416" s="5"/>
    </row>
    <row r="417" spans="1:4" ht="13.5" customHeight="1" x14ac:dyDescent="0.2">
      <c r="A417" s="5"/>
      <c r="D417" s="5"/>
    </row>
    <row r="418" spans="1:4" ht="13.5" customHeight="1" x14ac:dyDescent="0.2">
      <c r="A418" s="5"/>
      <c r="D418" s="5"/>
    </row>
    <row r="419" spans="1:4" ht="13.5" customHeight="1" x14ac:dyDescent="0.2">
      <c r="A419" s="5"/>
      <c r="D419" s="5"/>
    </row>
    <row r="420" spans="1:4" ht="13.5" customHeight="1" x14ac:dyDescent="0.2">
      <c r="A420" s="5"/>
      <c r="D420" s="5"/>
    </row>
    <row r="421" spans="1:4" ht="13.5" customHeight="1" x14ac:dyDescent="0.2">
      <c r="A421" s="5"/>
      <c r="D421" s="5"/>
    </row>
    <row r="422" spans="1:4" ht="13.5" customHeight="1" x14ac:dyDescent="0.2">
      <c r="A422" s="5"/>
      <c r="D422" s="5"/>
    </row>
    <row r="423" spans="1:4" ht="13.5" customHeight="1" x14ac:dyDescent="0.2">
      <c r="A423" s="5"/>
      <c r="D423" s="5"/>
    </row>
    <row r="424" spans="1:4" ht="13.5" customHeight="1" x14ac:dyDescent="0.2">
      <c r="A424" s="5"/>
      <c r="D424" s="5"/>
    </row>
    <row r="425" spans="1:4" ht="13.5" customHeight="1" x14ac:dyDescent="0.2">
      <c r="A425" s="5"/>
      <c r="D425" s="5"/>
    </row>
    <row r="426" spans="1:4" ht="13.5" customHeight="1" x14ac:dyDescent="0.2">
      <c r="A426" s="5"/>
      <c r="D426" s="5"/>
    </row>
    <row r="427" spans="1:4" ht="13.5" customHeight="1" x14ac:dyDescent="0.2">
      <c r="A427" s="5"/>
      <c r="D427" s="5"/>
    </row>
    <row r="428" spans="1:4" ht="13.5" customHeight="1" x14ac:dyDescent="0.2">
      <c r="A428" s="5"/>
      <c r="D428" s="5"/>
    </row>
    <row r="429" spans="1:4" ht="13.5" customHeight="1" x14ac:dyDescent="0.2">
      <c r="A429" s="5"/>
      <c r="D429" s="5"/>
    </row>
    <row r="430" spans="1:4" ht="13.5" customHeight="1" x14ac:dyDescent="0.2">
      <c r="A430" s="5"/>
      <c r="D430" s="5"/>
    </row>
    <row r="431" spans="1:4" ht="13.5" customHeight="1" x14ac:dyDescent="0.2">
      <c r="A431" s="5"/>
      <c r="D431" s="5"/>
    </row>
    <row r="432" spans="1:4" ht="13.5" customHeight="1" x14ac:dyDescent="0.2">
      <c r="A432" s="5"/>
      <c r="D432" s="5"/>
    </row>
    <row r="433" spans="1:4" ht="13.5" customHeight="1" x14ac:dyDescent="0.2">
      <c r="A433" s="5"/>
      <c r="D433" s="5"/>
    </row>
    <row r="434" spans="1:4" ht="13.5" customHeight="1" x14ac:dyDescent="0.2">
      <c r="A434" s="5"/>
      <c r="D434" s="5"/>
    </row>
    <row r="435" spans="1:4" ht="13.5" customHeight="1" x14ac:dyDescent="0.2">
      <c r="A435" s="5"/>
      <c r="D435" s="5"/>
    </row>
    <row r="436" spans="1:4" ht="13.5" customHeight="1" x14ac:dyDescent="0.2">
      <c r="A436" s="5"/>
      <c r="D436" s="5"/>
    </row>
    <row r="437" spans="1:4" ht="13.5" customHeight="1" x14ac:dyDescent="0.2">
      <c r="A437" s="5"/>
      <c r="D437" s="5"/>
    </row>
    <row r="438" spans="1:4" ht="13.5" customHeight="1" x14ac:dyDescent="0.2">
      <c r="A438" s="5"/>
      <c r="D438" s="5"/>
    </row>
    <row r="439" spans="1:4" ht="13.5" customHeight="1" x14ac:dyDescent="0.2">
      <c r="A439" s="5"/>
      <c r="D439" s="5"/>
    </row>
    <row r="440" spans="1:4" ht="13.5" customHeight="1" x14ac:dyDescent="0.2">
      <c r="A440" s="5"/>
      <c r="D440" s="5"/>
    </row>
    <row r="441" spans="1:4" ht="13.5" customHeight="1" x14ac:dyDescent="0.2">
      <c r="A441" s="5"/>
      <c r="D441" s="5"/>
    </row>
    <row r="442" spans="1:4" ht="13.5" customHeight="1" x14ac:dyDescent="0.2">
      <c r="A442" s="5"/>
      <c r="D442" s="5"/>
    </row>
    <row r="443" spans="1:4" ht="13.5" customHeight="1" x14ac:dyDescent="0.2">
      <c r="A443" s="5"/>
      <c r="D443" s="5"/>
    </row>
    <row r="444" spans="1:4" ht="13.5" customHeight="1" x14ac:dyDescent="0.2">
      <c r="A444" s="5"/>
      <c r="D444" s="5"/>
    </row>
    <row r="445" spans="1:4" ht="13.5" customHeight="1" x14ac:dyDescent="0.2">
      <c r="A445" s="5"/>
      <c r="D445" s="5"/>
    </row>
    <row r="446" spans="1:4" ht="13.5" customHeight="1" x14ac:dyDescent="0.2">
      <c r="A446" s="5"/>
      <c r="D446" s="5"/>
    </row>
    <row r="447" spans="1:4" ht="13.5" customHeight="1" x14ac:dyDescent="0.2">
      <c r="A447" s="5"/>
      <c r="D447" s="5"/>
    </row>
    <row r="448" spans="1:4" ht="13.5" customHeight="1" x14ac:dyDescent="0.2">
      <c r="A448" s="5"/>
      <c r="D448" s="5"/>
    </row>
    <row r="449" spans="1:4" ht="13.5" customHeight="1" x14ac:dyDescent="0.2">
      <c r="A449" s="5"/>
      <c r="D449" s="5"/>
    </row>
    <row r="450" spans="1:4" ht="13.5" customHeight="1" x14ac:dyDescent="0.2">
      <c r="A450" s="5"/>
      <c r="D450" s="5"/>
    </row>
    <row r="451" spans="1:4" ht="13.5" customHeight="1" x14ac:dyDescent="0.2">
      <c r="A451" s="5"/>
      <c r="D451" s="5"/>
    </row>
    <row r="452" spans="1:4" ht="13.5" customHeight="1" x14ac:dyDescent="0.2">
      <c r="A452" s="5"/>
      <c r="D452" s="5"/>
    </row>
    <row r="453" spans="1:4" ht="13.5" customHeight="1" x14ac:dyDescent="0.2">
      <c r="A453" s="5"/>
      <c r="D453" s="5"/>
    </row>
    <row r="454" spans="1:4" ht="13.5" customHeight="1" x14ac:dyDescent="0.2">
      <c r="A454" s="5"/>
      <c r="D454" s="5"/>
    </row>
    <row r="455" spans="1:4" ht="13.5" customHeight="1" x14ac:dyDescent="0.2">
      <c r="A455" s="5"/>
      <c r="D455" s="5"/>
    </row>
    <row r="456" spans="1:4" ht="13.5" customHeight="1" x14ac:dyDescent="0.2">
      <c r="A456" s="5"/>
      <c r="D456" s="5"/>
    </row>
    <row r="457" spans="1:4" ht="13.5" customHeight="1" x14ac:dyDescent="0.2">
      <c r="A457" s="5"/>
      <c r="D457" s="5"/>
    </row>
    <row r="458" spans="1:4" ht="13.5" customHeight="1" x14ac:dyDescent="0.2">
      <c r="A458" s="5"/>
      <c r="D458" s="5"/>
    </row>
    <row r="459" spans="1:4" ht="13.5" customHeight="1" x14ac:dyDescent="0.2">
      <c r="A459" s="5"/>
      <c r="D459" s="5"/>
    </row>
    <row r="460" spans="1:4" ht="13.5" customHeight="1" x14ac:dyDescent="0.2">
      <c r="A460" s="5"/>
      <c r="D460" s="5"/>
    </row>
    <row r="461" spans="1:4" ht="13.5" customHeight="1" x14ac:dyDescent="0.2">
      <c r="A461" s="5"/>
      <c r="D461" s="5"/>
    </row>
    <row r="462" spans="1:4" ht="13.5" customHeight="1" x14ac:dyDescent="0.2">
      <c r="A462" s="5"/>
      <c r="D462" s="5"/>
    </row>
    <row r="463" spans="1:4" ht="13.5" customHeight="1" x14ac:dyDescent="0.2">
      <c r="A463" s="5"/>
      <c r="D463" s="5"/>
    </row>
    <row r="464" spans="1:4" ht="13.5" customHeight="1" x14ac:dyDescent="0.2">
      <c r="A464" s="5"/>
      <c r="D464" s="5"/>
    </row>
    <row r="465" spans="1:4" ht="13.5" customHeight="1" x14ac:dyDescent="0.2">
      <c r="A465" s="5"/>
      <c r="D465" s="5"/>
    </row>
    <row r="466" spans="1:4" ht="13.5" customHeight="1" x14ac:dyDescent="0.2">
      <c r="A466" s="5"/>
      <c r="D466" s="5"/>
    </row>
    <row r="467" spans="1:4" ht="13.5" customHeight="1" x14ac:dyDescent="0.2">
      <c r="A467" s="5"/>
      <c r="D467" s="5"/>
    </row>
    <row r="468" spans="1:4" ht="13.5" customHeight="1" x14ac:dyDescent="0.2">
      <c r="A468" s="5"/>
      <c r="D468" s="5"/>
    </row>
    <row r="469" spans="1:4" ht="13.5" customHeight="1" x14ac:dyDescent="0.2">
      <c r="A469" s="5"/>
      <c r="D469" s="5"/>
    </row>
    <row r="470" spans="1:4" ht="13.5" customHeight="1" x14ac:dyDescent="0.2">
      <c r="A470" s="5"/>
      <c r="D470" s="5"/>
    </row>
    <row r="471" spans="1:4" ht="13.5" customHeight="1" x14ac:dyDescent="0.2">
      <c r="A471" s="5"/>
      <c r="D471" s="5"/>
    </row>
    <row r="472" spans="1:4" ht="13.5" customHeight="1" x14ac:dyDescent="0.2">
      <c r="A472" s="5"/>
      <c r="D472" s="5"/>
    </row>
    <row r="473" spans="1:4" ht="13.5" customHeight="1" x14ac:dyDescent="0.2">
      <c r="A473" s="5"/>
      <c r="D473" s="5"/>
    </row>
    <row r="474" spans="1:4" ht="13.5" customHeight="1" x14ac:dyDescent="0.2">
      <c r="A474" s="5"/>
      <c r="D474" s="5"/>
    </row>
    <row r="475" spans="1:4" ht="13.5" customHeight="1" x14ac:dyDescent="0.2">
      <c r="A475" s="5"/>
      <c r="D475" s="5"/>
    </row>
    <row r="476" spans="1:4" ht="13.5" customHeight="1" x14ac:dyDescent="0.2">
      <c r="A476" s="5"/>
      <c r="D476" s="5"/>
    </row>
    <row r="477" spans="1:4" ht="13.5" customHeight="1" x14ac:dyDescent="0.2">
      <c r="A477" s="5"/>
      <c r="D477" s="5"/>
    </row>
    <row r="478" spans="1:4" ht="13.5" customHeight="1" x14ac:dyDescent="0.2">
      <c r="A478" s="5"/>
      <c r="D478" s="5"/>
    </row>
    <row r="479" spans="1:4" ht="13.5" customHeight="1" x14ac:dyDescent="0.2">
      <c r="A479" s="5"/>
      <c r="D479" s="5"/>
    </row>
    <row r="480" spans="1:4" ht="13.5" customHeight="1" x14ac:dyDescent="0.2">
      <c r="A480" s="5"/>
      <c r="D480" s="5"/>
    </row>
    <row r="481" spans="1:4" ht="13.5" customHeight="1" x14ac:dyDescent="0.2">
      <c r="A481" s="5"/>
      <c r="D481" s="5"/>
    </row>
    <row r="482" spans="1:4" ht="13.5" customHeight="1" x14ac:dyDescent="0.2">
      <c r="A482" s="5"/>
      <c r="D482" s="5"/>
    </row>
    <row r="483" spans="1:4" ht="13.5" customHeight="1" x14ac:dyDescent="0.2">
      <c r="A483" s="5"/>
      <c r="D483" s="5"/>
    </row>
    <row r="484" spans="1:4" ht="13.5" customHeight="1" x14ac:dyDescent="0.2">
      <c r="A484" s="5"/>
      <c r="D484" s="5"/>
    </row>
    <row r="485" spans="1:4" ht="13.5" customHeight="1" x14ac:dyDescent="0.2">
      <c r="A485" s="5"/>
      <c r="D485" s="5"/>
    </row>
    <row r="486" spans="1:4" ht="13.5" customHeight="1" x14ac:dyDescent="0.2">
      <c r="A486" s="5"/>
      <c r="D486" s="5"/>
    </row>
    <row r="487" spans="1:4" ht="13.5" customHeight="1" x14ac:dyDescent="0.2">
      <c r="A487" s="5"/>
      <c r="D487" s="5"/>
    </row>
    <row r="488" spans="1:4" ht="13.5" customHeight="1" x14ac:dyDescent="0.2">
      <c r="A488" s="5"/>
      <c r="D488" s="5"/>
    </row>
    <row r="489" spans="1:4" ht="13.5" customHeight="1" x14ac:dyDescent="0.2">
      <c r="A489" s="5"/>
      <c r="D489" s="5"/>
    </row>
    <row r="490" spans="1:4" ht="13.5" customHeight="1" x14ac:dyDescent="0.2">
      <c r="A490" s="5"/>
      <c r="D490" s="5"/>
    </row>
    <row r="491" spans="1:4" ht="13.5" customHeight="1" x14ac:dyDescent="0.2">
      <c r="A491" s="5"/>
      <c r="D491" s="5"/>
    </row>
    <row r="492" spans="1:4" ht="13.5" customHeight="1" x14ac:dyDescent="0.2">
      <c r="A492" s="5"/>
      <c r="D492" s="5"/>
    </row>
    <row r="493" spans="1:4" ht="13.5" customHeight="1" x14ac:dyDescent="0.2">
      <c r="A493" s="5"/>
      <c r="D493" s="5"/>
    </row>
    <row r="494" spans="1:4" ht="13.5" customHeight="1" x14ac:dyDescent="0.2">
      <c r="A494" s="5"/>
      <c r="D494" s="5"/>
    </row>
    <row r="495" spans="1:4" ht="13.5" customHeight="1" x14ac:dyDescent="0.2">
      <c r="A495" s="5"/>
      <c r="D495" s="5"/>
    </row>
    <row r="496" spans="1:4" ht="13.5" customHeight="1" x14ac:dyDescent="0.2">
      <c r="A496" s="5"/>
      <c r="D496" s="5"/>
    </row>
    <row r="497" spans="1:4" ht="13.5" customHeight="1" x14ac:dyDescent="0.2">
      <c r="A497" s="5"/>
      <c r="D497" s="5"/>
    </row>
    <row r="498" spans="1:4" ht="13.5" customHeight="1" x14ac:dyDescent="0.2">
      <c r="A498" s="5"/>
      <c r="D498" s="5"/>
    </row>
    <row r="499" spans="1:4" ht="13.5" customHeight="1" x14ac:dyDescent="0.2">
      <c r="A499" s="5"/>
      <c r="D499" s="5"/>
    </row>
    <row r="500" spans="1:4" ht="13.5" customHeight="1" x14ac:dyDescent="0.2">
      <c r="A500" s="5"/>
      <c r="D500" s="5"/>
    </row>
    <row r="501" spans="1:4" ht="13.5" customHeight="1" x14ac:dyDescent="0.2">
      <c r="A501" s="5"/>
      <c r="D501" s="5"/>
    </row>
    <row r="502" spans="1:4" ht="13.5" customHeight="1" x14ac:dyDescent="0.2">
      <c r="A502" s="5"/>
      <c r="D502" s="5"/>
    </row>
    <row r="503" spans="1:4" ht="13.5" customHeight="1" x14ac:dyDescent="0.2">
      <c r="A503" s="5"/>
      <c r="D503" s="5"/>
    </row>
    <row r="504" spans="1:4" ht="13.5" customHeight="1" x14ac:dyDescent="0.2">
      <c r="A504" s="5"/>
      <c r="D504" s="5"/>
    </row>
    <row r="505" spans="1:4" ht="13.5" customHeight="1" x14ac:dyDescent="0.2">
      <c r="A505" s="5"/>
      <c r="D505" s="5"/>
    </row>
    <row r="506" spans="1:4" ht="13.5" customHeight="1" x14ac:dyDescent="0.2">
      <c r="A506" s="5"/>
      <c r="D506" s="5"/>
    </row>
    <row r="507" spans="1:4" ht="13.5" customHeight="1" x14ac:dyDescent="0.2">
      <c r="A507" s="5"/>
      <c r="D507" s="5"/>
    </row>
    <row r="508" spans="1:4" ht="13.5" customHeight="1" x14ac:dyDescent="0.2">
      <c r="A508" s="5"/>
      <c r="D508" s="5"/>
    </row>
    <row r="509" spans="1:4" ht="13.5" customHeight="1" x14ac:dyDescent="0.2">
      <c r="A509" s="5"/>
      <c r="D509" s="5"/>
    </row>
    <row r="510" spans="1:4" ht="13.5" customHeight="1" x14ac:dyDescent="0.2">
      <c r="A510" s="5"/>
      <c r="D510" s="5"/>
    </row>
    <row r="511" spans="1:4" ht="13.5" customHeight="1" x14ac:dyDescent="0.2">
      <c r="A511" s="5"/>
      <c r="D511" s="5"/>
    </row>
    <row r="512" spans="1:4" ht="13.5" customHeight="1" x14ac:dyDescent="0.2">
      <c r="A512" s="5"/>
      <c r="D512" s="5"/>
    </row>
    <row r="513" spans="1:4" ht="13.5" customHeight="1" x14ac:dyDescent="0.2">
      <c r="A513" s="5"/>
      <c r="D513" s="5"/>
    </row>
    <row r="514" spans="1:4" ht="13.5" customHeight="1" x14ac:dyDescent="0.2">
      <c r="A514" s="5"/>
      <c r="D514" s="5"/>
    </row>
    <row r="515" spans="1:4" ht="13.5" customHeight="1" x14ac:dyDescent="0.2">
      <c r="A515" s="5"/>
      <c r="D515" s="5"/>
    </row>
    <row r="516" spans="1:4" ht="13.5" customHeight="1" x14ac:dyDescent="0.2">
      <c r="A516" s="5"/>
      <c r="D516" s="5"/>
    </row>
    <row r="517" spans="1:4" ht="13.5" customHeight="1" x14ac:dyDescent="0.2">
      <c r="A517" s="5"/>
      <c r="D517" s="5"/>
    </row>
    <row r="518" spans="1:4" ht="13.5" customHeight="1" x14ac:dyDescent="0.2">
      <c r="A518" s="5"/>
      <c r="D518" s="5"/>
    </row>
    <row r="519" spans="1:4" ht="13.5" customHeight="1" x14ac:dyDescent="0.2">
      <c r="A519" s="5"/>
      <c r="D519" s="5"/>
    </row>
    <row r="520" spans="1:4" ht="13.5" customHeight="1" x14ac:dyDescent="0.2">
      <c r="A520" s="5"/>
      <c r="D520" s="5"/>
    </row>
    <row r="521" spans="1:4" ht="13.5" customHeight="1" x14ac:dyDescent="0.2">
      <c r="A521" s="5"/>
      <c r="D521" s="5"/>
    </row>
    <row r="522" spans="1:4" ht="13.5" customHeight="1" x14ac:dyDescent="0.2">
      <c r="A522" s="5"/>
      <c r="D522" s="5"/>
    </row>
    <row r="523" spans="1:4" ht="13.5" customHeight="1" x14ac:dyDescent="0.2">
      <c r="A523" s="5"/>
      <c r="D523" s="5"/>
    </row>
    <row r="524" spans="1:4" ht="13.5" customHeight="1" x14ac:dyDescent="0.2">
      <c r="A524" s="5"/>
      <c r="D524" s="5"/>
    </row>
    <row r="525" spans="1:4" ht="13.5" customHeight="1" x14ac:dyDescent="0.2">
      <c r="A525" s="5"/>
      <c r="D525" s="5"/>
    </row>
    <row r="526" spans="1:4" ht="13.5" customHeight="1" x14ac:dyDescent="0.2">
      <c r="A526" s="5"/>
      <c r="D526" s="5"/>
    </row>
    <row r="527" spans="1:4" ht="13.5" customHeight="1" x14ac:dyDescent="0.2">
      <c r="A527" s="5"/>
      <c r="D527" s="5"/>
    </row>
    <row r="528" spans="1:4" ht="13.5" customHeight="1" x14ac:dyDescent="0.2">
      <c r="A528" s="5"/>
      <c r="D528" s="5"/>
    </row>
    <row r="529" spans="1:4" ht="13.5" customHeight="1" x14ac:dyDescent="0.2">
      <c r="A529" s="5"/>
      <c r="D529" s="5"/>
    </row>
    <row r="530" spans="1:4" ht="13.5" customHeight="1" x14ac:dyDescent="0.2">
      <c r="A530" s="5"/>
      <c r="D530" s="5"/>
    </row>
    <row r="531" spans="1:4" ht="13.5" customHeight="1" x14ac:dyDescent="0.2">
      <c r="A531" s="5"/>
      <c r="D531" s="5"/>
    </row>
    <row r="532" spans="1:4" ht="13.5" customHeight="1" x14ac:dyDescent="0.2">
      <c r="A532" s="5"/>
      <c r="D532" s="5"/>
    </row>
    <row r="533" spans="1:4" ht="13.5" customHeight="1" x14ac:dyDescent="0.2">
      <c r="A533" s="5"/>
      <c r="D533" s="5"/>
    </row>
    <row r="534" spans="1:4" ht="13.5" customHeight="1" x14ac:dyDescent="0.2">
      <c r="A534" s="5"/>
      <c r="D534" s="5"/>
    </row>
    <row r="535" spans="1:4" ht="13.5" customHeight="1" x14ac:dyDescent="0.2">
      <c r="A535" s="5"/>
      <c r="D535" s="5"/>
    </row>
    <row r="536" spans="1:4" ht="13.5" customHeight="1" x14ac:dyDescent="0.2">
      <c r="A536" s="5"/>
      <c r="D536" s="5"/>
    </row>
    <row r="537" spans="1:4" ht="13.5" customHeight="1" x14ac:dyDescent="0.2">
      <c r="A537" s="5"/>
      <c r="D537" s="5"/>
    </row>
    <row r="538" spans="1:4" ht="13.5" customHeight="1" x14ac:dyDescent="0.2">
      <c r="A538" s="5"/>
      <c r="D538" s="5"/>
    </row>
    <row r="539" spans="1:4" ht="13.5" customHeight="1" x14ac:dyDescent="0.2">
      <c r="A539" s="5"/>
      <c r="D539" s="5"/>
    </row>
    <row r="540" spans="1:4" ht="13.5" customHeight="1" x14ac:dyDescent="0.2">
      <c r="A540" s="5"/>
      <c r="D540" s="5"/>
    </row>
    <row r="541" spans="1:4" ht="13.5" customHeight="1" x14ac:dyDescent="0.2">
      <c r="A541" s="5"/>
      <c r="D541" s="5"/>
    </row>
    <row r="542" spans="1:4" ht="13.5" customHeight="1" x14ac:dyDescent="0.2">
      <c r="A542" s="5"/>
      <c r="D542" s="5"/>
    </row>
    <row r="543" spans="1:4" ht="13.5" customHeight="1" x14ac:dyDescent="0.2">
      <c r="A543" s="5"/>
      <c r="D543" s="5"/>
    </row>
    <row r="544" spans="1:4" ht="13.5" customHeight="1" x14ac:dyDescent="0.2">
      <c r="A544" s="5"/>
      <c r="D544" s="5"/>
    </row>
    <row r="545" spans="1:4" ht="13.5" customHeight="1" x14ac:dyDescent="0.2">
      <c r="A545" s="5"/>
      <c r="D545" s="5"/>
    </row>
    <row r="546" spans="1:4" ht="13.5" customHeight="1" x14ac:dyDescent="0.2">
      <c r="A546" s="5"/>
      <c r="D546" s="5"/>
    </row>
    <row r="547" spans="1:4" ht="13.5" customHeight="1" x14ac:dyDescent="0.2">
      <c r="A547" s="5"/>
      <c r="D547" s="5"/>
    </row>
    <row r="548" spans="1:4" ht="13.5" customHeight="1" x14ac:dyDescent="0.2">
      <c r="A548" s="5"/>
      <c r="D548" s="5"/>
    </row>
    <row r="549" spans="1:4" ht="13.5" customHeight="1" x14ac:dyDescent="0.2">
      <c r="A549" s="5"/>
      <c r="D549" s="5"/>
    </row>
    <row r="550" spans="1:4" ht="13.5" customHeight="1" x14ac:dyDescent="0.2">
      <c r="A550" s="5"/>
      <c r="D550" s="5"/>
    </row>
    <row r="551" spans="1:4" ht="13.5" customHeight="1" x14ac:dyDescent="0.2">
      <c r="A551" s="5"/>
      <c r="D551" s="5"/>
    </row>
    <row r="552" spans="1:4" ht="13.5" customHeight="1" x14ac:dyDescent="0.2">
      <c r="A552" s="5"/>
      <c r="D552" s="5"/>
    </row>
    <row r="553" spans="1:4" ht="13.5" customHeight="1" x14ac:dyDescent="0.2">
      <c r="A553" s="5"/>
      <c r="D553" s="5"/>
    </row>
    <row r="554" spans="1:4" ht="13.5" customHeight="1" x14ac:dyDescent="0.2">
      <c r="A554" s="5"/>
      <c r="D554" s="5"/>
    </row>
    <row r="555" spans="1:4" ht="13.5" customHeight="1" x14ac:dyDescent="0.2">
      <c r="A555" s="5"/>
      <c r="D555" s="5"/>
    </row>
    <row r="556" spans="1:4" ht="13.5" customHeight="1" x14ac:dyDescent="0.2">
      <c r="A556" s="5"/>
      <c r="D556" s="5"/>
    </row>
    <row r="557" spans="1:4" ht="13.5" customHeight="1" x14ac:dyDescent="0.2">
      <c r="A557" s="5"/>
      <c r="D557" s="5"/>
    </row>
    <row r="558" spans="1:4" ht="13.5" customHeight="1" x14ac:dyDescent="0.2">
      <c r="A558" s="5"/>
      <c r="D558" s="5"/>
    </row>
    <row r="559" spans="1:4" ht="13.5" customHeight="1" x14ac:dyDescent="0.2">
      <c r="A559" s="5"/>
      <c r="D559" s="5"/>
    </row>
    <row r="560" spans="1:4" ht="13.5" customHeight="1" x14ac:dyDescent="0.2">
      <c r="A560" s="5"/>
      <c r="D560" s="5"/>
    </row>
    <row r="561" spans="1:4" ht="13.5" customHeight="1" x14ac:dyDescent="0.2">
      <c r="A561" s="5"/>
      <c r="D561" s="5"/>
    </row>
    <row r="562" spans="1:4" ht="13.5" customHeight="1" x14ac:dyDescent="0.2">
      <c r="A562" s="5"/>
      <c r="D562" s="5"/>
    </row>
    <row r="563" spans="1:4" ht="13.5" customHeight="1" x14ac:dyDescent="0.2">
      <c r="A563" s="5"/>
      <c r="D563" s="5"/>
    </row>
    <row r="564" spans="1:4" ht="13.5" customHeight="1" x14ac:dyDescent="0.2">
      <c r="A564" s="5"/>
      <c r="D564" s="5"/>
    </row>
    <row r="565" spans="1:4" ht="13.5" customHeight="1" x14ac:dyDescent="0.2">
      <c r="A565" s="5"/>
      <c r="D565" s="5"/>
    </row>
    <row r="566" spans="1:4" ht="13.5" customHeight="1" x14ac:dyDescent="0.2">
      <c r="A566" s="5"/>
      <c r="D566" s="5"/>
    </row>
    <row r="567" spans="1:4" ht="13.5" customHeight="1" x14ac:dyDescent="0.2">
      <c r="A567" s="5"/>
      <c r="D567" s="5"/>
    </row>
    <row r="568" spans="1:4" ht="13.5" customHeight="1" x14ac:dyDescent="0.2">
      <c r="A568" s="5"/>
      <c r="D568" s="5"/>
    </row>
    <row r="569" spans="1:4" ht="13.5" customHeight="1" x14ac:dyDescent="0.2">
      <c r="A569" s="5"/>
      <c r="D569" s="5"/>
    </row>
    <row r="570" spans="1:4" ht="13.5" customHeight="1" x14ac:dyDescent="0.2">
      <c r="A570" s="5"/>
      <c r="D570" s="5"/>
    </row>
    <row r="571" spans="1:4" ht="13.5" customHeight="1" x14ac:dyDescent="0.2">
      <c r="A571" s="5"/>
      <c r="D571" s="5"/>
    </row>
    <row r="572" spans="1:4" ht="13.5" customHeight="1" x14ac:dyDescent="0.2">
      <c r="A572" s="5"/>
      <c r="D572" s="5"/>
    </row>
    <row r="573" spans="1:4" ht="13.5" customHeight="1" x14ac:dyDescent="0.2">
      <c r="A573" s="5"/>
      <c r="D573" s="5"/>
    </row>
    <row r="574" spans="1:4" ht="13.5" customHeight="1" x14ac:dyDescent="0.2">
      <c r="A574" s="5"/>
      <c r="D574" s="5"/>
    </row>
    <row r="575" spans="1:4" ht="13.5" customHeight="1" x14ac:dyDescent="0.2">
      <c r="A575" s="5"/>
      <c r="D575" s="5"/>
    </row>
    <row r="576" spans="1:4" ht="13.5" customHeight="1" x14ac:dyDescent="0.2">
      <c r="A576" s="5"/>
      <c r="D576" s="5"/>
    </row>
    <row r="577" spans="1:4" ht="13.5" customHeight="1" x14ac:dyDescent="0.2">
      <c r="A577" s="5"/>
      <c r="D577" s="5"/>
    </row>
    <row r="578" spans="1:4" ht="13.5" customHeight="1" x14ac:dyDescent="0.2">
      <c r="A578" s="5"/>
      <c r="D578" s="5"/>
    </row>
    <row r="579" spans="1:4" ht="13.5" customHeight="1" x14ac:dyDescent="0.2">
      <c r="A579" s="5"/>
      <c r="D579" s="5"/>
    </row>
    <row r="580" spans="1:4" ht="13.5" customHeight="1" x14ac:dyDescent="0.2">
      <c r="A580" s="5"/>
      <c r="D580" s="5"/>
    </row>
    <row r="581" spans="1:4" ht="13.5" customHeight="1" x14ac:dyDescent="0.2">
      <c r="A581" s="5"/>
      <c r="D581" s="5"/>
    </row>
    <row r="582" spans="1:4" ht="13.5" customHeight="1" x14ac:dyDescent="0.2">
      <c r="A582" s="5"/>
      <c r="D582" s="5"/>
    </row>
    <row r="583" spans="1:4" ht="13.5" customHeight="1" x14ac:dyDescent="0.2">
      <c r="A583" s="5"/>
      <c r="D583" s="5"/>
    </row>
    <row r="584" spans="1:4" ht="13.5" customHeight="1" x14ac:dyDescent="0.2">
      <c r="A584" s="5"/>
      <c r="D584" s="5"/>
    </row>
    <row r="585" spans="1:4" ht="13.5" customHeight="1" x14ac:dyDescent="0.2">
      <c r="A585" s="5"/>
      <c r="D585" s="5"/>
    </row>
    <row r="586" spans="1:4" ht="13.5" customHeight="1" x14ac:dyDescent="0.2">
      <c r="A586" s="5"/>
      <c r="D586" s="5"/>
    </row>
    <row r="587" spans="1:4" ht="13.5" customHeight="1" x14ac:dyDescent="0.2">
      <c r="A587" s="5"/>
      <c r="D587" s="5"/>
    </row>
    <row r="588" spans="1:4" ht="13.5" customHeight="1" x14ac:dyDescent="0.2">
      <c r="A588" s="5"/>
      <c r="D588" s="5"/>
    </row>
    <row r="589" spans="1:4" ht="13.5" customHeight="1" x14ac:dyDescent="0.2">
      <c r="A589" s="5"/>
      <c r="D589" s="5"/>
    </row>
    <row r="590" spans="1:4" ht="13.5" customHeight="1" x14ac:dyDescent="0.2">
      <c r="A590" s="5"/>
      <c r="D590" s="5"/>
    </row>
    <row r="591" spans="1:4" ht="13.5" customHeight="1" x14ac:dyDescent="0.2">
      <c r="A591" s="5"/>
      <c r="D591" s="5"/>
    </row>
    <row r="592" spans="1:4" ht="13.5" customHeight="1" x14ac:dyDescent="0.2">
      <c r="A592" s="5"/>
      <c r="D592" s="5"/>
    </row>
    <row r="593" spans="1:4" ht="13.5" customHeight="1" x14ac:dyDescent="0.2">
      <c r="A593" s="5"/>
      <c r="D593" s="5"/>
    </row>
    <row r="594" spans="1:4" ht="13.5" customHeight="1" x14ac:dyDescent="0.2">
      <c r="A594" s="5"/>
      <c r="D594" s="5"/>
    </row>
    <row r="595" spans="1:4" ht="13.5" customHeight="1" x14ac:dyDescent="0.2">
      <c r="A595" s="5"/>
      <c r="D595" s="5"/>
    </row>
    <row r="596" spans="1:4" ht="13.5" customHeight="1" x14ac:dyDescent="0.2">
      <c r="A596" s="5"/>
      <c r="D596" s="5"/>
    </row>
    <row r="597" spans="1:4" ht="13.5" customHeight="1" x14ac:dyDescent="0.2">
      <c r="A597" s="5"/>
      <c r="D597" s="5"/>
    </row>
    <row r="598" spans="1:4" ht="13.5" customHeight="1" x14ac:dyDescent="0.2">
      <c r="A598" s="5"/>
      <c r="D598" s="5"/>
    </row>
    <row r="599" spans="1:4" ht="13.5" customHeight="1" x14ac:dyDescent="0.2">
      <c r="A599" s="5"/>
      <c r="D599" s="5"/>
    </row>
    <row r="600" spans="1:4" ht="13.5" customHeight="1" x14ac:dyDescent="0.2">
      <c r="A600" s="5"/>
      <c r="D600" s="5"/>
    </row>
    <row r="601" spans="1:4" ht="13.5" customHeight="1" x14ac:dyDescent="0.2">
      <c r="A601" s="5"/>
      <c r="D601" s="5"/>
    </row>
    <row r="602" spans="1:4" ht="13.5" customHeight="1" x14ac:dyDescent="0.2">
      <c r="A602" s="5"/>
      <c r="D602" s="5"/>
    </row>
    <row r="603" spans="1:4" ht="13.5" customHeight="1" x14ac:dyDescent="0.2">
      <c r="A603" s="5"/>
      <c r="D603" s="5"/>
    </row>
    <row r="604" spans="1:4" ht="13.5" customHeight="1" x14ac:dyDescent="0.2">
      <c r="A604" s="5"/>
      <c r="D604" s="5"/>
    </row>
    <row r="605" spans="1:4" ht="13.5" customHeight="1" x14ac:dyDescent="0.2">
      <c r="A605" s="5"/>
      <c r="D605" s="5"/>
    </row>
    <row r="606" spans="1:4" ht="13.5" customHeight="1" x14ac:dyDescent="0.2">
      <c r="A606" s="5"/>
      <c r="D606" s="5"/>
    </row>
    <row r="607" spans="1:4" ht="13.5" customHeight="1" x14ac:dyDescent="0.2">
      <c r="A607" s="5"/>
      <c r="D607" s="5"/>
    </row>
    <row r="608" spans="1:4" ht="13.5" customHeight="1" x14ac:dyDescent="0.2">
      <c r="A608" s="5"/>
      <c r="D608" s="5"/>
    </row>
    <row r="609" spans="1:4" ht="13.5" customHeight="1" x14ac:dyDescent="0.2">
      <c r="A609" s="5"/>
      <c r="D609" s="5"/>
    </row>
    <row r="610" spans="1:4" ht="13.5" customHeight="1" x14ac:dyDescent="0.2">
      <c r="A610" s="5"/>
      <c r="D610" s="5"/>
    </row>
    <row r="611" spans="1:4" ht="13.5" customHeight="1" x14ac:dyDescent="0.2">
      <c r="A611" s="5"/>
      <c r="D611" s="5"/>
    </row>
    <row r="612" spans="1:4" ht="13.5" customHeight="1" x14ac:dyDescent="0.2">
      <c r="A612" s="5"/>
      <c r="D612" s="5"/>
    </row>
    <row r="613" spans="1:4" ht="13.5" customHeight="1" x14ac:dyDescent="0.2">
      <c r="A613" s="5"/>
      <c r="D613" s="5"/>
    </row>
    <row r="614" spans="1:4" ht="13.5" customHeight="1" x14ac:dyDescent="0.2">
      <c r="A614" s="5"/>
      <c r="D614" s="5"/>
    </row>
    <row r="615" spans="1:4" ht="13.5" customHeight="1" x14ac:dyDescent="0.2">
      <c r="A615" s="5"/>
      <c r="D615" s="5"/>
    </row>
    <row r="616" spans="1:4" ht="13.5" customHeight="1" x14ac:dyDescent="0.2">
      <c r="A616" s="5"/>
      <c r="D616" s="5"/>
    </row>
    <row r="617" spans="1:4" ht="13.5" customHeight="1" x14ac:dyDescent="0.2">
      <c r="A617" s="5"/>
      <c r="D617" s="5"/>
    </row>
    <row r="618" spans="1:4" ht="13.5" customHeight="1" x14ac:dyDescent="0.2">
      <c r="A618" s="5"/>
      <c r="D618" s="5"/>
    </row>
    <row r="619" spans="1:4" ht="13.5" customHeight="1" x14ac:dyDescent="0.2">
      <c r="A619" s="5"/>
      <c r="D619" s="5"/>
    </row>
    <row r="620" spans="1:4" ht="13.5" customHeight="1" x14ac:dyDescent="0.2">
      <c r="A620" s="5"/>
      <c r="D620" s="5"/>
    </row>
    <row r="621" spans="1:4" ht="13.5" customHeight="1" x14ac:dyDescent="0.2">
      <c r="A621" s="5"/>
      <c r="D621" s="5"/>
    </row>
    <row r="622" spans="1:4" ht="13.5" customHeight="1" x14ac:dyDescent="0.2">
      <c r="A622" s="5"/>
      <c r="D622" s="5"/>
    </row>
    <row r="623" spans="1:4" ht="13.5" customHeight="1" x14ac:dyDescent="0.2">
      <c r="A623" s="5"/>
      <c r="D623" s="5"/>
    </row>
    <row r="624" spans="1:4" ht="13.5" customHeight="1" x14ac:dyDescent="0.2">
      <c r="A624" s="5"/>
      <c r="D624" s="5"/>
    </row>
    <row r="625" spans="1:4" ht="13.5" customHeight="1" x14ac:dyDescent="0.2">
      <c r="A625" s="5"/>
      <c r="D625" s="5"/>
    </row>
    <row r="626" spans="1:4" ht="13.5" customHeight="1" x14ac:dyDescent="0.2">
      <c r="A626" s="5"/>
      <c r="D626" s="5"/>
    </row>
    <row r="627" spans="1:4" ht="13.5" customHeight="1" x14ac:dyDescent="0.2">
      <c r="A627" s="5"/>
      <c r="D627" s="5"/>
    </row>
    <row r="628" spans="1:4" ht="13.5" customHeight="1" x14ac:dyDescent="0.2">
      <c r="A628" s="5"/>
      <c r="D628" s="5"/>
    </row>
    <row r="629" spans="1:4" ht="13.5" customHeight="1" x14ac:dyDescent="0.2">
      <c r="A629" s="5"/>
      <c r="D629" s="5"/>
    </row>
    <row r="630" spans="1:4" ht="13.5" customHeight="1" x14ac:dyDescent="0.2">
      <c r="A630" s="5"/>
      <c r="D630" s="5"/>
    </row>
    <row r="631" spans="1:4" ht="13.5" customHeight="1" x14ac:dyDescent="0.2">
      <c r="A631" s="5"/>
      <c r="D631" s="5"/>
    </row>
    <row r="632" spans="1:4" ht="13.5" customHeight="1" x14ac:dyDescent="0.2">
      <c r="A632" s="5"/>
      <c r="D632" s="5"/>
    </row>
    <row r="633" spans="1:4" ht="13.5" customHeight="1" x14ac:dyDescent="0.2">
      <c r="A633" s="5"/>
      <c r="D633" s="5"/>
    </row>
    <row r="634" spans="1:4" ht="13.5" customHeight="1" x14ac:dyDescent="0.2">
      <c r="A634" s="5"/>
      <c r="D634" s="5"/>
    </row>
    <row r="635" spans="1:4" ht="13.5" customHeight="1" x14ac:dyDescent="0.2">
      <c r="A635" s="5"/>
      <c r="D635" s="5"/>
    </row>
    <row r="636" spans="1:4" ht="13.5" customHeight="1" x14ac:dyDescent="0.2">
      <c r="A636" s="5"/>
      <c r="D636" s="5"/>
    </row>
    <row r="637" spans="1:4" ht="13.5" customHeight="1" x14ac:dyDescent="0.2">
      <c r="A637" s="5"/>
      <c r="D637" s="5"/>
    </row>
    <row r="638" spans="1:4" ht="13.5" customHeight="1" x14ac:dyDescent="0.2">
      <c r="A638" s="5"/>
      <c r="D638" s="5"/>
    </row>
    <row r="639" spans="1:4" ht="13.5" customHeight="1" x14ac:dyDescent="0.2">
      <c r="A639" s="5"/>
      <c r="D639" s="5"/>
    </row>
    <row r="640" spans="1:4" ht="13.5" customHeight="1" x14ac:dyDescent="0.2">
      <c r="A640" s="5"/>
      <c r="D640" s="5"/>
    </row>
    <row r="641" spans="1:4" ht="13.5" customHeight="1" x14ac:dyDescent="0.2">
      <c r="A641" s="5"/>
      <c r="D641" s="5"/>
    </row>
    <row r="642" spans="1:4" ht="13.5" customHeight="1" x14ac:dyDescent="0.2">
      <c r="A642" s="5"/>
      <c r="D642" s="5"/>
    </row>
    <row r="643" spans="1:4" ht="13.5" customHeight="1" x14ac:dyDescent="0.2">
      <c r="A643" s="5"/>
      <c r="D643" s="5"/>
    </row>
    <row r="644" spans="1:4" ht="13.5" customHeight="1" x14ac:dyDescent="0.2">
      <c r="A644" s="5"/>
      <c r="D644" s="5"/>
    </row>
    <row r="645" spans="1:4" ht="13.5" customHeight="1" x14ac:dyDescent="0.2">
      <c r="A645" s="5"/>
      <c r="D645" s="5"/>
    </row>
    <row r="646" spans="1:4" ht="13.5" customHeight="1" x14ac:dyDescent="0.2">
      <c r="A646" s="5"/>
      <c r="D646" s="5"/>
    </row>
    <row r="647" spans="1:4" ht="13.5" customHeight="1" x14ac:dyDescent="0.2">
      <c r="A647" s="5"/>
      <c r="D647" s="5"/>
    </row>
    <row r="648" spans="1:4" ht="13.5" customHeight="1" x14ac:dyDescent="0.2">
      <c r="A648" s="5"/>
      <c r="D648" s="5"/>
    </row>
    <row r="649" spans="1:4" ht="13.5" customHeight="1" x14ac:dyDescent="0.2">
      <c r="A649" s="5"/>
      <c r="D649" s="5"/>
    </row>
    <row r="650" spans="1:4" ht="13.5" customHeight="1" x14ac:dyDescent="0.2">
      <c r="A650" s="5"/>
      <c r="D650" s="5"/>
    </row>
    <row r="651" spans="1:4" ht="13.5" customHeight="1" x14ac:dyDescent="0.2">
      <c r="A651" s="5"/>
      <c r="D651" s="5"/>
    </row>
    <row r="652" spans="1:4" ht="13.5" customHeight="1" x14ac:dyDescent="0.2">
      <c r="A652" s="5"/>
      <c r="D652" s="5"/>
    </row>
    <row r="653" spans="1:4" ht="13.5" customHeight="1" x14ac:dyDescent="0.2">
      <c r="A653" s="5"/>
      <c r="D653" s="5"/>
    </row>
    <row r="654" spans="1:4" ht="13.5" customHeight="1" x14ac:dyDescent="0.2">
      <c r="A654" s="5"/>
      <c r="D654" s="5"/>
    </row>
    <row r="655" spans="1:4" ht="13.5" customHeight="1" x14ac:dyDescent="0.2">
      <c r="A655" s="5"/>
      <c r="D655" s="5"/>
    </row>
    <row r="656" spans="1:4" ht="13.5" customHeight="1" x14ac:dyDescent="0.2">
      <c r="A656" s="5"/>
      <c r="D656" s="5"/>
    </row>
    <row r="657" spans="1:4" ht="13.5" customHeight="1" x14ac:dyDescent="0.2">
      <c r="A657" s="5"/>
      <c r="D657" s="5"/>
    </row>
    <row r="658" spans="1:4" ht="13.5" customHeight="1" x14ac:dyDescent="0.2">
      <c r="A658" s="5"/>
      <c r="D658" s="5"/>
    </row>
    <row r="659" spans="1:4" ht="13.5" customHeight="1" x14ac:dyDescent="0.2">
      <c r="A659" s="5"/>
      <c r="D659" s="5"/>
    </row>
    <row r="660" spans="1:4" ht="13.5" customHeight="1" x14ac:dyDescent="0.2">
      <c r="A660" s="5"/>
      <c r="D660" s="5"/>
    </row>
    <row r="661" spans="1:4" ht="13.5" customHeight="1" x14ac:dyDescent="0.2">
      <c r="A661" s="5"/>
      <c r="D661" s="5"/>
    </row>
    <row r="662" spans="1:4" ht="13.5" customHeight="1" x14ac:dyDescent="0.2">
      <c r="A662" s="5"/>
      <c r="D662" s="5"/>
    </row>
    <row r="663" spans="1:4" ht="13.5" customHeight="1" x14ac:dyDescent="0.2">
      <c r="A663" s="5"/>
      <c r="D663" s="5"/>
    </row>
    <row r="664" spans="1:4" ht="13.5" customHeight="1" x14ac:dyDescent="0.2">
      <c r="A664" s="5"/>
      <c r="D664" s="5"/>
    </row>
    <row r="665" spans="1:4" ht="13.5" customHeight="1" x14ac:dyDescent="0.2">
      <c r="A665" s="5"/>
      <c r="D665" s="5"/>
    </row>
    <row r="666" spans="1:4" ht="13.5" customHeight="1" x14ac:dyDescent="0.2">
      <c r="A666" s="5"/>
      <c r="D666" s="5"/>
    </row>
    <row r="667" spans="1:4" ht="13.5" customHeight="1" x14ac:dyDescent="0.2">
      <c r="A667" s="5"/>
      <c r="D667" s="5"/>
    </row>
    <row r="668" spans="1:4" ht="13.5" customHeight="1" x14ac:dyDescent="0.2">
      <c r="A668" s="5"/>
      <c r="D668" s="5"/>
    </row>
    <row r="669" spans="1:4" ht="13.5" customHeight="1" x14ac:dyDescent="0.2">
      <c r="A669" s="5"/>
      <c r="D669" s="5"/>
    </row>
    <row r="670" spans="1:4" ht="13.5" customHeight="1" x14ac:dyDescent="0.2">
      <c r="A670" s="5"/>
      <c r="D670" s="5"/>
    </row>
    <row r="671" spans="1:4" ht="13.5" customHeight="1" x14ac:dyDescent="0.2">
      <c r="A671" s="5"/>
      <c r="D671" s="5"/>
    </row>
    <row r="672" spans="1:4" ht="13.5" customHeight="1" x14ac:dyDescent="0.2">
      <c r="A672" s="5"/>
      <c r="D672" s="5"/>
    </row>
    <row r="673" spans="1:4" ht="13.5" customHeight="1" x14ac:dyDescent="0.2">
      <c r="A673" s="5"/>
      <c r="D673" s="5"/>
    </row>
    <row r="674" spans="1:4" ht="13.5" customHeight="1" x14ac:dyDescent="0.2">
      <c r="A674" s="5"/>
      <c r="D674" s="5"/>
    </row>
    <row r="675" spans="1:4" ht="13.5" customHeight="1" x14ac:dyDescent="0.2">
      <c r="A675" s="5"/>
      <c r="D675" s="5"/>
    </row>
    <row r="676" spans="1:4" ht="13.5" customHeight="1" x14ac:dyDescent="0.2">
      <c r="A676" s="5"/>
      <c r="D676" s="5"/>
    </row>
    <row r="677" spans="1:4" ht="13.5" customHeight="1" x14ac:dyDescent="0.2">
      <c r="A677" s="5"/>
      <c r="D677" s="5"/>
    </row>
    <row r="678" spans="1:4" ht="13.5" customHeight="1" x14ac:dyDescent="0.2">
      <c r="A678" s="5"/>
      <c r="D678" s="5"/>
    </row>
    <row r="679" spans="1:4" ht="13.5" customHeight="1" x14ac:dyDescent="0.2">
      <c r="A679" s="5"/>
      <c r="D679" s="5"/>
    </row>
    <row r="680" spans="1:4" ht="13.5" customHeight="1" x14ac:dyDescent="0.2">
      <c r="A680" s="5"/>
      <c r="D680" s="5"/>
    </row>
    <row r="681" spans="1:4" ht="13.5" customHeight="1" x14ac:dyDescent="0.2">
      <c r="A681" s="5"/>
      <c r="D681" s="5"/>
    </row>
    <row r="682" spans="1:4" ht="13.5" customHeight="1" x14ac:dyDescent="0.2">
      <c r="A682" s="5"/>
      <c r="D682" s="5"/>
    </row>
    <row r="683" spans="1:4" ht="13.5" customHeight="1" x14ac:dyDescent="0.2">
      <c r="A683" s="5"/>
      <c r="D683" s="5"/>
    </row>
    <row r="684" spans="1:4" ht="13.5" customHeight="1" x14ac:dyDescent="0.2">
      <c r="A684" s="5"/>
      <c r="D684" s="5"/>
    </row>
    <row r="685" spans="1:4" ht="13.5" customHeight="1" x14ac:dyDescent="0.2">
      <c r="A685" s="5"/>
      <c r="D685" s="5"/>
    </row>
    <row r="686" spans="1:4" ht="13.5" customHeight="1" x14ac:dyDescent="0.2">
      <c r="A686" s="5"/>
      <c r="D686" s="5"/>
    </row>
    <row r="687" spans="1:4" ht="13.5" customHeight="1" x14ac:dyDescent="0.2">
      <c r="A687" s="5"/>
      <c r="D687" s="5"/>
    </row>
    <row r="688" spans="1:4" ht="13.5" customHeight="1" x14ac:dyDescent="0.2">
      <c r="A688" s="5"/>
      <c r="D688" s="5"/>
    </row>
    <row r="689" spans="1:4" ht="13.5" customHeight="1" x14ac:dyDescent="0.2">
      <c r="A689" s="5"/>
      <c r="D689" s="5"/>
    </row>
    <row r="690" spans="1:4" ht="13.5" customHeight="1" x14ac:dyDescent="0.2">
      <c r="A690" s="5"/>
      <c r="D690" s="5"/>
    </row>
    <row r="691" spans="1:4" ht="13.5" customHeight="1" x14ac:dyDescent="0.2">
      <c r="A691" s="5"/>
      <c r="D691" s="5"/>
    </row>
    <row r="692" spans="1:4" ht="13.5" customHeight="1" x14ac:dyDescent="0.2">
      <c r="A692" s="5"/>
      <c r="D692" s="5"/>
    </row>
    <row r="693" spans="1:4" ht="13.5" customHeight="1" x14ac:dyDescent="0.2">
      <c r="A693" s="5"/>
      <c r="D693" s="5"/>
    </row>
    <row r="694" spans="1:4" ht="13.5" customHeight="1" x14ac:dyDescent="0.2">
      <c r="A694" s="5"/>
      <c r="D694" s="5"/>
    </row>
    <row r="695" spans="1:4" ht="13.5" customHeight="1" x14ac:dyDescent="0.2">
      <c r="A695" s="5"/>
      <c r="D695" s="5"/>
    </row>
    <row r="696" spans="1:4" ht="13.5" customHeight="1" x14ac:dyDescent="0.2">
      <c r="A696" s="5"/>
      <c r="D696" s="5"/>
    </row>
    <row r="697" spans="1:4" ht="13.5" customHeight="1" x14ac:dyDescent="0.2">
      <c r="A697" s="5"/>
      <c r="D697" s="5"/>
    </row>
    <row r="698" spans="1:4" ht="13.5" customHeight="1" x14ac:dyDescent="0.2">
      <c r="A698" s="5"/>
      <c r="D698" s="5"/>
    </row>
    <row r="699" spans="1:4" ht="13.5" customHeight="1" x14ac:dyDescent="0.2">
      <c r="A699" s="5"/>
      <c r="D699" s="5"/>
    </row>
    <row r="700" spans="1:4" ht="13.5" customHeight="1" x14ac:dyDescent="0.2">
      <c r="A700" s="5"/>
      <c r="D700" s="5"/>
    </row>
    <row r="701" spans="1:4" ht="13.5" customHeight="1" x14ac:dyDescent="0.2">
      <c r="A701" s="5"/>
      <c r="D701" s="5"/>
    </row>
    <row r="702" spans="1:4" ht="13.5" customHeight="1" x14ac:dyDescent="0.2">
      <c r="A702" s="5"/>
      <c r="D702" s="5"/>
    </row>
    <row r="703" spans="1:4" ht="13.5" customHeight="1" x14ac:dyDescent="0.2">
      <c r="A703" s="5"/>
      <c r="D703" s="5"/>
    </row>
    <row r="704" spans="1:4" ht="13.5" customHeight="1" x14ac:dyDescent="0.2">
      <c r="A704" s="5"/>
      <c r="D704" s="5"/>
    </row>
    <row r="705" spans="1:4" ht="13.5" customHeight="1" x14ac:dyDescent="0.2">
      <c r="A705" s="5"/>
      <c r="D705" s="5"/>
    </row>
    <row r="706" spans="1:4" ht="13.5" customHeight="1" x14ac:dyDescent="0.2">
      <c r="A706" s="5"/>
      <c r="D706" s="5"/>
    </row>
    <row r="707" spans="1:4" ht="13.5" customHeight="1" x14ac:dyDescent="0.2">
      <c r="A707" s="5"/>
      <c r="D707" s="5"/>
    </row>
    <row r="708" spans="1:4" ht="13.5" customHeight="1" x14ac:dyDescent="0.2">
      <c r="A708" s="5"/>
      <c r="D708" s="5"/>
    </row>
    <row r="709" spans="1:4" ht="13.5" customHeight="1" x14ac:dyDescent="0.2">
      <c r="A709" s="5"/>
      <c r="D709" s="5"/>
    </row>
    <row r="710" spans="1:4" ht="13.5" customHeight="1" x14ac:dyDescent="0.2">
      <c r="A710" s="5"/>
      <c r="D710" s="5"/>
    </row>
    <row r="711" spans="1:4" ht="13.5" customHeight="1" x14ac:dyDescent="0.2">
      <c r="A711" s="5"/>
      <c r="D711" s="5"/>
    </row>
    <row r="712" spans="1:4" ht="13.5" customHeight="1" x14ac:dyDescent="0.2">
      <c r="A712" s="5"/>
      <c r="D712" s="5"/>
    </row>
    <row r="713" spans="1:4" ht="13.5" customHeight="1" x14ac:dyDescent="0.2">
      <c r="A713" s="5"/>
      <c r="D713" s="5"/>
    </row>
    <row r="714" spans="1:4" ht="13.5" customHeight="1" x14ac:dyDescent="0.2">
      <c r="A714" s="5"/>
      <c r="D714" s="5"/>
    </row>
    <row r="715" spans="1:4" ht="13.5" customHeight="1" x14ac:dyDescent="0.2">
      <c r="A715" s="5"/>
      <c r="D715" s="5"/>
    </row>
    <row r="716" spans="1:4" ht="13.5" customHeight="1" x14ac:dyDescent="0.2">
      <c r="A716" s="5"/>
      <c r="D716" s="5"/>
    </row>
    <row r="717" spans="1:4" ht="13.5" customHeight="1" x14ac:dyDescent="0.2">
      <c r="A717" s="5"/>
      <c r="D717" s="5"/>
    </row>
    <row r="718" spans="1:4" ht="13.5" customHeight="1" x14ac:dyDescent="0.2">
      <c r="A718" s="5"/>
      <c r="D718" s="5"/>
    </row>
    <row r="719" spans="1:4" ht="13.5" customHeight="1" x14ac:dyDescent="0.2">
      <c r="A719" s="5"/>
      <c r="D719" s="5"/>
    </row>
    <row r="720" spans="1:4" ht="13.5" customHeight="1" x14ac:dyDescent="0.2">
      <c r="A720" s="5"/>
      <c r="D720" s="5"/>
    </row>
    <row r="721" spans="1:4" ht="13.5" customHeight="1" x14ac:dyDescent="0.2">
      <c r="A721" s="5"/>
      <c r="D721" s="5"/>
    </row>
    <row r="722" spans="1:4" ht="13.5" customHeight="1" x14ac:dyDescent="0.2">
      <c r="A722" s="5"/>
      <c r="D722" s="5"/>
    </row>
    <row r="723" spans="1:4" ht="13.5" customHeight="1" x14ac:dyDescent="0.2">
      <c r="A723" s="5"/>
      <c r="D723" s="5"/>
    </row>
    <row r="724" spans="1:4" ht="13.5" customHeight="1" x14ac:dyDescent="0.2">
      <c r="A724" s="5"/>
      <c r="D724" s="5"/>
    </row>
    <row r="725" spans="1:4" ht="13.5" customHeight="1" x14ac:dyDescent="0.2">
      <c r="A725" s="5"/>
      <c r="D725" s="5"/>
    </row>
    <row r="726" spans="1:4" ht="13.5" customHeight="1" x14ac:dyDescent="0.2">
      <c r="A726" s="5"/>
      <c r="D726" s="5"/>
    </row>
    <row r="727" spans="1:4" ht="13.5" customHeight="1" x14ac:dyDescent="0.2">
      <c r="A727" s="5"/>
      <c r="D727" s="5"/>
    </row>
    <row r="728" spans="1:4" ht="13.5" customHeight="1" x14ac:dyDescent="0.2">
      <c r="A728" s="5"/>
      <c r="D728" s="5"/>
    </row>
    <row r="729" spans="1:4" ht="13.5" customHeight="1" x14ac:dyDescent="0.2">
      <c r="A729" s="5"/>
      <c r="D729" s="5"/>
    </row>
    <row r="730" spans="1:4" ht="13.5" customHeight="1" x14ac:dyDescent="0.2">
      <c r="A730" s="5"/>
      <c r="D730" s="5"/>
    </row>
    <row r="731" spans="1:4" ht="13.5" customHeight="1" x14ac:dyDescent="0.2">
      <c r="A731" s="5"/>
      <c r="D731" s="5"/>
    </row>
    <row r="732" spans="1:4" ht="13.5" customHeight="1" x14ac:dyDescent="0.2">
      <c r="A732" s="5"/>
      <c r="D732" s="5"/>
    </row>
    <row r="733" spans="1:4" ht="13.5" customHeight="1" x14ac:dyDescent="0.2">
      <c r="A733" s="5"/>
      <c r="D733" s="5"/>
    </row>
    <row r="734" spans="1:4" ht="13.5" customHeight="1" x14ac:dyDescent="0.2">
      <c r="A734" s="5"/>
      <c r="D734" s="5"/>
    </row>
    <row r="735" spans="1:4" ht="13.5" customHeight="1" x14ac:dyDescent="0.2">
      <c r="A735" s="5"/>
      <c r="D735" s="5"/>
    </row>
    <row r="736" spans="1:4" ht="13.5" customHeight="1" x14ac:dyDescent="0.2">
      <c r="A736" s="5"/>
      <c r="D736" s="5"/>
    </row>
    <row r="737" spans="1:4" ht="13.5" customHeight="1" x14ac:dyDescent="0.2">
      <c r="A737" s="5"/>
      <c r="D737" s="5"/>
    </row>
    <row r="738" spans="1:4" ht="13.5" customHeight="1" x14ac:dyDescent="0.2">
      <c r="A738" s="5"/>
      <c r="D738" s="5"/>
    </row>
    <row r="739" spans="1:4" ht="13.5" customHeight="1" x14ac:dyDescent="0.2">
      <c r="A739" s="5"/>
      <c r="D739" s="5"/>
    </row>
    <row r="740" spans="1:4" ht="13.5" customHeight="1" x14ac:dyDescent="0.2">
      <c r="A740" s="5"/>
      <c r="D740" s="5"/>
    </row>
    <row r="741" spans="1:4" ht="13.5" customHeight="1" x14ac:dyDescent="0.2">
      <c r="A741" s="5"/>
      <c r="D741" s="5"/>
    </row>
    <row r="742" spans="1:4" ht="13.5" customHeight="1" x14ac:dyDescent="0.2">
      <c r="A742" s="5"/>
      <c r="D742" s="5"/>
    </row>
    <row r="743" spans="1:4" ht="13.5" customHeight="1" x14ac:dyDescent="0.2">
      <c r="A743" s="5"/>
      <c r="D743" s="5"/>
    </row>
    <row r="744" spans="1:4" ht="13.5" customHeight="1" x14ac:dyDescent="0.2">
      <c r="A744" s="5"/>
      <c r="D744" s="5"/>
    </row>
    <row r="745" spans="1:4" ht="13.5" customHeight="1" x14ac:dyDescent="0.2">
      <c r="A745" s="5"/>
      <c r="D745" s="5"/>
    </row>
    <row r="746" spans="1:4" ht="13.5" customHeight="1" x14ac:dyDescent="0.2">
      <c r="A746" s="5"/>
      <c r="D746" s="5"/>
    </row>
    <row r="747" spans="1:4" ht="13.5" customHeight="1" x14ac:dyDescent="0.2">
      <c r="A747" s="5"/>
      <c r="D747" s="5"/>
    </row>
    <row r="748" spans="1:4" ht="13.5" customHeight="1" x14ac:dyDescent="0.2">
      <c r="A748" s="5"/>
      <c r="D748" s="5"/>
    </row>
    <row r="749" spans="1:4" ht="13.5" customHeight="1" x14ac:dyDescent="0.2">
      <c r="A749" s="5"/>
      <c r="D749" s="5"/>
    </row>
    <row r="750" spans="1:4" ht="13.5" customHeight="1" x14ac:dyDescent="0.2">
      <c r="A750" s="5"/>
      <c r="D750" s="5"/>
    </row>
    <row r="751" spans="1:4" ht="13.5" customHeight="1" x14ac:dyDescent="0.2">
      <c r="A751" s="5"/>
      <c r="D751" s="5"/>
    </row>
    <row r="752" spans="1:4" ht="13.5" customHeight="1" x14ac:dyDescent="0.2">
      <c r="A752" s="5"/>
      <c r="D752" s="5"/>
    </row>
    <row r="753" spans="1:4" ht="13.5" customHeight="1" x14ac:dyDescent="0.2">
      <c r="A753" s="5"/>
      <c r="D753" s="5"/>
    </row>
    <row r="754" spans="1:4" ht="13.5" customHeight="1" x14ac:dyDescent="0.2">
      <c r="A754" s="5"/>
      <c r="D754" s="5"/>
    </row>
    <row r="755" spans="1:4" ht="13.5" customHeight="1" x14ac:dyDescent="0.2">
      <c r="A755" s="5"/>
      <c r="D755" s="5"/>
    </row>
    <row r="756" spans="1:4" ht="13.5" customHeight="1" x14ac:dyDescent="0.2">
      <c r="A756" s="5"/>
      <c r="D756" s="5"/>
    </row>
    <row r="757" spans="1:4" ht="13.5" customHeight="1" x14ac:dyDescent="0.2">
      <c r="A757" s="5"/>
      <c r="D757" s="5"/>
    </row>
    <row r="758" spans="1:4" ht="13.5" customHeight="1" x14ac:dyDescent="0.2">
      <c r="A758" s="5"/>
      <c r="D758" s="5"/>
    </row>
    <row r="759" spans="1:4" ht="13.5" customHeight="1" x14ac:dyDescent="0.2">
      <c r="A759" s="5"/>
      <c r="D759" s="5"/>
    </row>
    <row r="760" spans="1:4" ht="13.5" customHeight="1" x14ac:dyDescent="0.2">
      <c r="A760" s="5"/>
      <c r="D760" s="5"/>
    </row>
    <row r="761" spans="1:4" ht="13.5" customHeight="1" x14ac:dyDescent="0.2">
      <c r="A761" s="5"/>
      <c r="D761" s="5"/>
    </row>
    <row r="762" spans="1:4" ht="13.5" customHeight="1" x14ac:dyDescent="0.2">
      <c r="A762" s="5"/>
      <c r="D762" s="5"/>
    </row>
    <row r="763" spans="1:4" ht="13.5" customHeight="1" x14ac:dyDescent="0.2">
      <c r="A763" s="5"/>
      <c r="D763" s="5"/>
    </row>
    <row r="764" spans="1:4" ht="13.5" customHeight="1" x14ac:dyDescent="0.2">
      <c r="A764" s="5"/>
      <c r="D764" s="5"/>
    </row>
    <row r="765" spans="1:4" ht="13.5" customHeight="1" x14ac:dyDescent="0.2">
      <c r="A765" s="5"/>
      <c r="D765" s="5"/>
    </row>
    <row r="766" spans="1:4" ht="13.5" customHeight="1" x14ac:dyDescent="0.2">
      <c r="A766" s="5"/>
      <c r="D766" s="5"/>
    </row>
    <row r="767" spans="1:4" ht="13.5" customHeight="1" x14ac:dyDescent="0.2">
      <c r="A767" s="5"/>
      <c r="D767" s="5"/>
    </row>
    <row r="768" spans="1:4" ht="13.5" customHeight="1" x14ac:dyDescent="0.2">
      <c r="A768" s="5"/>
      <c r="D768" s="5"/>
    </row>
    <row r="769" spans="1:4" ht="13.5" customHeight="1" x14ac:dyDescent="0.2">
      <c r="A769" s="5"/>
      <c r="D769" s="5"/>
    </row>
    <row r="770" spans="1:4" ht="13.5" customHeight="1" x14ac:dyDescent="0.2">
      <c r="A770" s="5"/>
      <c r="D770" s="5"/>
    </row>
    <row r="771" spans="1:4" ht="13.5" customHeight="1" x14ac:dyDescent="0.2">
      <c r="A771" s="5"/>
      <c r="D771" s="5"/>
    </row>
    <row r="772" spans="1:4" ht="13.5" customHeight="1" x14ac:dyDescent="0.2">
      <c r="A772" s="5"/>
      <c r="D772" s="5"/>
    </row>
    <row r="773" spans="1:4" ht="13.5" customHeight="1" x14ac:dyDescent="0.2">
      <c r="A773" s="5"/>
      <c r="D773" s="5"/>
    </row>
    <row r="774" spans="1:4" ht="13.5" customHeight="1" x14ac:dyDescent="0.2">
      <c r="A774" s="5"/>
      <c r="D774" s="5"/>
    </row>
    <row r="775" spans="1:4" ht="13.5" customHeight="1" x14ac:dyDescent="0.2">
      <c r="A775" s="5"/>
      <c r="D775" s="5"/>
    </row>
    <row r="776" spans="1:4" ht="13.5" customHeight="1" x14ac:dyDescent="0.2">
      <c r="A776" s="5"/>
      <c r="D776" s="5"/>
    </row>
    <row r="777" spans="1:4" ht="13.5" customHeight="1" x14ac:dyDescent="0.2">
      <c r="A777" s="5"/>
      <c r="D777" s="5"/>
    </row>
    <row r="778" spans="1:4" ht="13.5" customHeight="1" x14ac:dyDescent="0.2">
      <c r="A778" s="5"/>
      <c r="D778" s="5"/>
    </row>
    <row r="779" spans="1:4" ht="13.5" customHeight="1" x14ac:dyDescent="0.2">
      <c r="A779" s="5"/>
      <c r="D779" s="5"/>
    </row>
    <row r="780" spans="1:4" ht="13.5" customHeight="1" x14ac:dyDescent="0.2">
      <c r="A780" s="5"/>
      <c r="D780" s="5"/>
    </row>
    <row r="781" spans="1:4" ht="13.5" customHeight="1" x14ac:dyDescent="0.2">
      <c r="A781" s="5"/>
      <c r="D781" s="5"/>
    </row>
    <row r="782" spans="1:4" ht="13.5" customHeight="1" x14ac:dyDescent="0.2">
      <c r="A782" s="5"/>
      <c r="D782" s="5"/>
    </row>
    <row r="783" spans="1:4" ht="13.5" customHeight="1" x14ac:dyDescent="0.2">
      <c r="A783" s="5"/>
      <c r="D783" s="5"/>
    </row>
    <row r="784" spans="1:4" ht="13.5" customHeight="1" x14ac:dyDescent="0.2">
      <c r="A784" s="5"/>
      <c r="D784" s="5"/>
    </row>
    <row r="785" spans="1:4" ht="13.5" customHeight="1" x14ac:dyDescent="0.2">
      <c r="A785" s="5"/>
      <c r="D785" s="5"/>
    </row>
    <row r="786" spans="1:4" ht="13.5" customHeight="1" x14ac:dyDescent="0.2">
      <c r="A786" s="5"/>
      <c r="D786" s="5"/>
    </row>
    <row r="787" spans="1:4" ht="13.5" customHeight="1" x14ac:dyDescent="0.2">
      <c r="A787" s="5"/>
      <c r="D787" s="5"/>
    </row>
    <row r="788" spans="1:4" ht="13.5" customHeight="1" x14ac:dyDescent="0.2">
      <c r="A788" s="5"/>
      <c r="D788" s="5"/>
    </row>
    <row r="789" spans="1:4" ht="13.5" customHeight="1" x14ac:dyDescent="0.2">
      <c r="A789" s="5"/>
      <c r="D789" s="5"/>
    </row>
    <row r="790" spans="1:4" ht="13.5" customHeight="1" x14ac:dyDescent="0.2">
      <c r="A790" s="5"/>
      <c r="D790" s="5"/>
    </row>
    <row r="791" spans="1:4" ht="13.5" customHeight="1" x14ac:dyDescent="0.2">
      <c r="A791" s="5"/>
      <c r="D791" s="5"/>
    </row>
    <row r="792" spans="1:4" ht="13.5" customHeight="1" x14ac:dyDescent="0.2">
      <c r="A792" s="5"/>
      <c r="D792" s="5"/>
    </row>
    <row r="793" spans="1:4" ht="13.5" customHeight="1" x14ac:dyDescent="0.2">
      <c r="A793" s="5"/>
      <c r="D793" s="5"/>
    </row>
    <row r="794" spans="1:4" ht="13.5" customHeight="1" x14ac:dyDescent="0.2">
      <c r="A794" s="5"/>
      <c r="D794" s="5"/>
    </row>
    <row r="795" spans="1:4" ht="13.5" customHeight="1" x14ac:dyDescent="0.2">
      <c r="A795" s="5"/>
      <c r="D795" s="5"/>
    </row>
    <row r="796" spans="1:4" ht="13.5" customHeight="1" x14ac:dyDescent="0.2">
      <c r="A796" s="5"/>
      <c r="D796" s="5"/>
    </row>
    <row r="797" spans="1:4" ht="13.5" customHeight="1" x14ac:dyDescent="0.2">
      <c r="A797" s="5"/>
      <c r="D797" s="5"/>
    </row>
    <row r="798" spans="1:4" ht="13.5" customHeight="1" x14ac:dyDescent="0.2">
      <c r="A798" s="5"/>
      <c r="D798" s="5"/>
    </row>
    <row r="799" spans="1:4" ht="13.5" customHeight="1" x14ac:dyDescent="0.2">
      <c r="A799" s="5"/>
      <c r="D799" s="5"/>
    </row>
    <row r="800" spans="1:4" ht="13.5" customHeight="1" x14ac:dyDescent="0.2">
      <c r="A800" s="5"/>
      <c r="D800" s="5"/>
    </row>
    <row r="801" spans="1:4" ht="13.5" customHeight="1" x14ac:dyDescent="0.2">
      <c r="A801" s="5"/>
      <c r="D801" s="5"/>
    </row>
    <row r="802" spans="1:4" ht="13.5" customHeight="1" x14ac:dyDescent="0.2">
      <c r="A802" s="5"/>
      <c r="D802" s="5"/>
    </row>
    <row r="803" spans="1:4" ht="13.5" customHeight="1" x14ac:dyDescent="0.2">
      <c r="A803" s="5"/>
      <c r="D803" s="5"/>
    </row>
    <row r="804" spans="1:4" ht="13.5" customHeight="1" x14ac:dyDescent="0.2">
      <c r="A804" s="5"/>
      <c r="D804" s="5"/>
    </row>
    <row r="805" spans="1:4" ht="13.5" customHeight="1" x14ac:dyDescent="0.2">
      <c r="A805" s="5"/>
      <c r="D805" s="5"/>
    </row>
    <row r="806" spans="1:4" ht="13.5" customHeight="1" x14ac:dyDescent="0.2">
      <c r="A806" s="5"/>
      <c r="D806" s="5"/>
    </row>
    <row r="807" spans="1:4" ht="13.5" customHeight="1" x14ac:dyDescent="0.2">
      <c r="A807" s="5"/>
      <c r="D807" s="5"/>
    </row>
    <row r="808" spans="1:4" ht="13.5" customHeight="1" x14ac:dyDescent="0.2">
      <c r="A808" s="5"/>
      <c r="D808" s="5"/>
    </row>
    <row r="809" spans="1:4" ht="13.5" customHeight="1" x14ac:dyDescent="0.2">
      <c r="A809" s="5"/>
      <c r="D809" s="5"/>
    </row>
    <row r="810" spans="1:4" ht="13.5" customHeight="1" x14ac:dyDescent="0.2">
      <c r="A810" s="5"/>
      <c r="D810" s="5"/>
    </row>
    <row r="811" spans="1:4" ht="13.5" customHeight="1" x14ac:dyDescent="0.2">
      <c r="A811" s="5"/>
      <c r="D811" s="5"/>
    </row>
    <row r="812" spans="1:4" ht="13.5" customHeight="1" x14ac:dyDescent="0.2">
      <c r="A812" s="5"/>
      <c r="D812" s="5"/>
    </row>
    <row r="813" spans="1:4" ht="13.5" customHeight="1" x14ac:dyDescent="0.2">
      <c r="A813" s="5"/>
      <c r="D813" s="5"/>
    </row>
    <row r="814" spans="1:4" ht="13.5" customHeight="1" x14ac:dyDescent="0.2">
      <c r="A814" s="5"/>
      <c r="D814" s="5"/>
    </row>
    <row r="815" spans="1:4" ht="13.5" customHeight="1" x14ac:dyDescent="0.2">
      <c r="A815" s="5"/>
      <c r="D815" s="5"/>
    </row>
    <row r="816" spans="1:4" ht="13.5" customHeight="1" x14ac:dyDescent="0.2">
      <c r="A816" s="5"/>
      <c r="D816" s="5"/>
    </row>
    <row r="817" spans="1:4" ht="13.5" customHeight="1" x14ac:dyDescent="0.2">
      <c r="A817" s="5"/>
      <c r="D817" s="5"/>
    </row>
    <row r="818" spans="1:4" ht="13.5" customHeight="1" x14ac:dyDescent="0.2">
      <c r="A818" s="5"/>
      <c r="D818" s="5"/>
    </row>
    <row r="819" spans="1:4" ht="13.5" customHeight="1" x14ac:dyDescent="0.2">
      <c r="A819" s="5"/>
      <c r="D819" s="5"/>
    </row>
    <row r="820" spans="1:4" ht="13.5" customHeight="1" x14ac:dyDescent="0.2">
      <c r="A820" s="5"/>
      <c r="D820" s="5"/>
    </row>
    <row r="821" spans="1:4" ht="13.5" customHeight="1" x14ac:dyDescent="0.2">
      <c r="A821" s="5"/>
      <c r="D821" s="5"/>
    </row>
    <row r="822" spans="1:4" ht="13.5" customHeight="1" x14ac:dyDescent="0.2">
      <c r="A822" s="5"/>
      <c r="D822" s="5"/>
    </row>
    <row r="823" spans="1:4" ht="13.5" customHeight="1" x14ac:dyDescent="0.2">
      <c r="A823" s="5"/>
      <c r="D823" s="5"/>
    </row>
    <row r="824" spans="1:4" ht="13.5" customHeight="1" x14ac:dyDescent="0.2">
      <c r="A824" s="5"/>
      <c r="D824" s="5"/>
    </row>
    <row r="825" spans="1:4" ht="13.5" customHeight="1" x14ac:dyDescent="0.2">
      <c r="A825" s="5"/>
      <c r="D825" s="5"/>
    </row>
    <row r="826" spans="1:4" ht="13.5" customHeight="1" x14ac:dyDescent="0.2">
      <c r="A826" s="5"/>
      <c r="D826" s="5"/>
    </row>
    <row r="827" spans="1:4" ht="13.5" customHeight="1" x14ac:dyDescent="0.2">
      <c r="A827" s="5"/>
      <c r="D827" s="5"/>
    </row>
    <row r="828" spans="1:4" ht="13.5" customHeight="1" x14ac:dyDescent="0.2">
      <c r="A828" s="5"/>
      <c r="D828" s="5"/>
    </row>
    <row r="829" spans="1:4" ht="13.5" customHeight="1" x14ac:dyDescent="0.2">
      <c r="A829" s="5"/>
      <c r="D829" s="5"/>
    </row>
    <row r="830" spans="1:4" ht="13.5" customHeight="1" x14ac:dyDescent="0.2">
      <c r="A830" s="5"/>
      <c r="D830" s="5"/>
    </row>
    <row r="831" spans="1:4" ht="13.5" customHeight="1" x14ac:dyDescent="0.2">
      <c r="A831" s="5"/>
      <c r="D831" s="5"/>
    </row>
    <row r="832" spans="1:4" ht="13.5" customHeight="1" x14ac:dyDescent="0.2">
      <c r="A832" s="5"/>
      <c r="D832" s="5"/>
    </row>
    <row r="833" spans="1:4" ht="13.5" customHeight="1" x14ac:dyDescent="0.2">
      <c r="A833" s="5"/>
      <c r="D833" s="5"/>
    </row>
    <row r="834" spans="1:4" ht="13.5" customHeight="1" x14ac:dyDescent="0.2">
      <c r="A834" s="5"/>
      <c r="D834" s="5"/>
    </row>
    <row r="835" spans="1:4" ht="13.5" customHeight="1" x14ac:dyDescent="0.2">
      <c r="A835" s="5"/>
      <c r="D835" s="5"/>
    </row>
    <row r="836" spans="1:4" ht="13.5" customHeight="1" x14ac:dyDescent="0.2">
      <c r="A836" s="5"/>
      <c r="D836" s="5"/>
    </row>
    <row r="837" spans="1:4" ht="13.5" customHeight="1" x14ac:dyDescent="0.2">
      <c r="A837" s="5"/>
      <c r="D837" s="5"/>
    </row>
    <row r="838" spans="1:4" ht="13.5" customHeight="1" x14ac:dyDescent="0.2">
      <c r="A838" s="5"/>
      <c r="D838" s="5"/>
    </row>
    <row r="839" spans="1:4" ht="13.5" customHeight="1" x14ac:dyDescent="0.2">
      <c r="A839" s="5"/>
      <c r="D839" s="5"/>
    </row>
    <row r="840" spans="1:4" ht="13.5" customHeight="1" x14ac:dyDescent="0.2">
      <c r="A840" s="5"/>
      <c r="D840" s="5"/>
    </row>
    <row r="841" spans="1:4" ht="13.5" customHeight="1" x14ac:dyDescent="0.2">
      <c r="A841" s="5"/>
      <c r="D841" s="5"/>
    </row>
    <row r="842" spans="1:4" ht="13.5" customHeight="1" x14ac:dyDescent="0.2">
      <c r="A842" s="5"/>
      <c r="D842" s="5"/>
    </row>
    <row r="843" spans="1:4" ht="13.5" customHeight="1" x14ac:dyDescent="0.2">
      <c r="A843" s="5"/>
      <c r="D843" s="5"/>
    </row>
    <row r="844" spans="1:4" ht="13.5" customHeight="1" x14ac:dyDescent="0.2">
      <c r="A844" s="5"/>
      <c r="D844" s="5"/>
    </row>
    <row r="845" spans="1:4" ht="13.5" customHeight="1" x14ac:dyDescent="0.2">
      <c r="A845" s="5"/>
      <c r="D845" s="5"/>
    </row>
    <row r="846" spans="1:4" ht="13.5" customHeight="1" x14ac:dyDescent="0.2">
      <c r="A846" s="5"/>
      <c r="D846" s="5"/>
    </row>
    <row r="847" spans="1:4" ht="13.5" customHeight="1" x14ac:dyDescent="0.2">
      <c r="A847" s="5"/>
      <c r="D847" s="5"/>
    </row>
    <row r="848" spans="1:4" ht="13.5" customHeight="1" x14ac:dyDescent="0.2">
      <c r="A848" s="5"/>
      <c r="D848" s="5"/>
    </row>
    <row r="849" spans="1:4" ht="13.5" customHeight="1" x14ac:dyDescent="0.2">
      <c r="A849" s="5"/>
      <c r="D849" s="5"/>
    </row>
    <row r="850" spans="1:4" ht="13.5" customHeight="1" x14ac:dyDescent="0.2">
      <c r="A850" s="5"/>
      <c r="D850" s="5"/>
    </row>
    <row r="851" spans="1:4" ht="13.5" customHeight="1" x14ac:dyDescent="0.2">
      <c r="A851" s="5"/>
      <c r="D851" s="5"/>
    </row>
    <row r="852" spans="1:4" ht="13.5" customHeight="1" x14ac:dyDescent="0.2">
      <c r="A852" s="5"/>
      <c r="D852" s="5"/>
    </row>
    <row r="853" spans="1:4" ht="13.5" customHeight="1" x14ac:dyDescent="0.2">
      <c r="A853" s="5"/>
      <c r="D853" s="5"/>
    </row>
    <row r="854" spans="1:4" ht="13.5" customHeight="1" x14ac:dyDescent="0.2">
      <c r="A854" s="5"/>
      <c r="D854" s="5"/>
    </row>
    <row r="855" spans="1:4" ht="13.5" customHeight="1" x14ac:dyDescent="0.2">
      <c r="A855" s="5"/>
      <c r="D855" s="5"/>
    </row>
    <row r="856" spans="1:4" ht="13.5" customHeight="1" x14ac:dyDescent="0.2">
      <c r="A856" s="5"/>
      <c r="D856" s="5"/>
    </row>
    <row r="857" spans="1:4" ht="13.5" customHeight="1" x14ac:dyDescent="0.2">
      <c r="A857" s="5"/>
      <c r="D857" s="5"/>
    </row>
    <row r="858" spans="1:4" ht="13.5" customHeight="1" x14ac:dyDescent="0.2">
      <c r="A858" s="5"/>
      <c r="D858" s="5"/>
    </row>
    <row r="859" spans="1:4" ht="13.5" customHeight="1" x14ac:dyDescent="0.2">
      <c r="A859" s="5"/>
      <c r="D859" s="5"/>
    </row>
    <row r="860" spans="1:4" ht="13.5" customHeight="1" x14ac:dyDescent="0.2">
      <c r="A860" s="5"/>
      <c r="D860" s="5"/>
    </row>
    <row r="861" spans="1:4" ht="13.5" customHeight="1" x14ac:dyDescent="0.2">
      <c r="A861" s="5"/>
      <c r="D861" s="5"/>
    </row>
    <row r="862" spans="1:4" ht="13.5" customHeight="1" x14ac:dyDescent="0.2">
      <c r="A862" s="5"/>
      <c r="D862" s="5"/>
    </row>
    <row r="863" spans="1:4" ht="13.5" customHeight="1" x14ac:dyDescent="0.2">
      <c r="A863" s="5"/>
      <c r="D863" s="5"/>
    </row>
    <row r="864" spans="1:4" ht="13.5" customHeight="1" x14ac:dyDescent="0.2">
      <c r="A864" s="5"/>
      <c r="D864" s="5"/>
    </row>
    <row r="865" spans="1:4" ht="13.5" customHeight="1" x14ac:dyDescent="0.2">
      <c r="A865" s="5"/>
      <c r="D865" s="5"/>
    </row>
    <row r="866" spans="1:4" ht="13.5" customHeight="1" x14ac:dyDescent="0.2">
      <c r="A866" s="5"/>
      <c r="D866" s="5"/>
    </row>
    <row r="867" spans="1:4" ht="13.5" customHeight="1" x14ac:dyDescent="0.2">
      <c r="A867" s="5"/>
      <c r="D867" s="5"/>
    </row>
    <row r="868" spans="1:4" ht="13.5" customHeight="1" x14ac:dyDescent="0.2">
      <c r="A868" s="5"/>
      <c r="D868" s="5"/>
    </row>
    <row r="869" spans="1:4" ht="13.5" customHeight="1" x14ac:dyDescent="0.2">
      <c r="A869" s="5"/>
      <c r="D869" s="5"/>
    </row>
    <row r="870" spans="1:4" ht="13.5" customHeight="1" x14ac:dyDescent="0.2">
      <c r="A870" s="5"/>
      <c r="D870" s="5"/>
    </row>
    <row r="871" spans="1:4" ht="13.5" customHeight="1" x14ac:dyDescent="0.2">
      <c r="A871" s="5"/>
      <c r="D871" s="5"/>
    </row>
    <row r="872" spans="1:4" ht="13.5" customHeight="1" x14ac:dyDescent="0.2">
      <c r="A872" s="5"/>
      <c r="D872" s="5"/>
    </row>
    <row r="873" spans="1:4" ht="13.5" customHeight="1" x14ac:dyDescent="0.2">
      <c r="A873" s="5"/>
      <c r="D873" s="5"/>
    </row>
    <row r="874" spans="1:4" ht="13.5" customHeight="1" x14ac:dyDescent="0.2">
      <c r="A874" s="5"/>
      <c r="D874" s="5"/>
    </row>
    <row r="875" spans="1:4" ht="13.5" customHeight="1" x14ac:dyDescent="0.2">
      <c r="A875" s="5"/>
      <c r="D875" s="5"/>
    </row>
    <row r="876" spans="1:4" ht="13.5" customHeight="1" x14ac:dyDescent="0.2">
      <c r="A876" s="5"/>
      <c r="D876" s="5"/>
    </row>
    <row r="877" spans="1:4" ht="13.5" customHeight="1" x14ac:dyDescent="0.2">
      <c r="A877" s="5"/>
      <c r="D877" s="5"/>
    </row>
    <row r="878" spans="1:4" ht="13.5" customHeight="1" x14ac:dyDescent="0.2">
      <c r="A878" s="5"/>
      <c r="D878" s="5"/>
    </row>
    <row r="879" spans="1:4" ht="13.5" customHeight="1" x14ac:dyDescent="0.2">
      <c r="A879" s="5"/>
      <c r="D879" s="5"/>
    </row>
    <row r="880" spans="1:4" ht="13.5" customHeight="1" x14ac:dyDescent="0.2">
      <c r="A880" s="5"/>
      <c r="D880" s="5"/>
    </row>
    <row r="881" spans="1:4" ht="13.5" customHeight="1" x14ac:dyDescent="0.2">
      <c r="A881" s="5"/>
      <c r="D881" s="5"/>
    </row>
    <row r="882" spans="1:4" ht="13.5" customHeight="1" x14ac:dyDescent="0.2">
      <c r="A882" s="5"/>
      <c r="D882" s="5"/>
    </row>
    <row r="883" spans="1:4" ht="13.5" customHeight="1" x14ac:dyDescent="0.2">
      <c r="A883" s="5"/>
      <c r="D883" s="5"/>
    </row>
    <row r="884" spans="1:4" ht="13.5" customHeight="1" x14ac:dyDescent="0.2">
      <c r="A884" s="5"/>
      <c r="D884" s="5"/>
    </row>
    <row r="885" spans="1:4" ht="13.5" customHeight="1" x14ac:dyDescent="0.2">
      <c r="A885" s="5"/>
      <c r="D885" s="5"/>
    </row>
    <row r="886" spans="1:4" ht="13.5" customHeight="1" x14ac:dyDescent="0.2">
      <c r="A886" s="5"/>
      <c r="D886" s="5"/>
    </row>
    <row r="887" spans="1:4" ht="13.5" customHeight="1" x14ac:dyDescent="0.2">
      <c r="A887" s="5"/>
      <c r="D887" s="5"/>
    </row>
    <row r="888" spans="1:4" ht="13.5" customHeight="1" x14ac:dyDescent="0.2">
      <c r="A888" s="5"/>
      <c r="D888" s="5"/>
    </row>
    <row r="889" spans="1:4" ht="13.5" customHeight="1" x14ac:dyDescent="0.2">
      <c r="A889" s="5"/>
      <c r="D889" s="5"/>
    </row>
    <row r="890" spans="1:4" ht="13.5" customHeight="1" x14ac:dyDescent="0.2">
      <c r="A890" s="5"/>
      <c r="D890" s="5"/>
    </row>
    <row r="891" spans="1:4" ht="13.5" customHeight="1" x14ac:dyDescent="0.2">
      <c r="A891" s="5"/>
      <c r="D891" s="5"/>
    </row>
    <row r="892" spans="1:4" ht="13.5" customHeight="1" x14ac:dyDescent="0.2">
      <c r="A892" s="5"/>
      <c r="D892" s="5"/>
    </row>
    <row r="893" spans="1:4" ht="13.5" customHeight="1" x14ac:dyDescent="0.2">
      <c r="A893" s="5"/>
      <c r="D893" s="5"/>
    </row>
    <row r="894" spans="1:4" ht="13.5" customHeight="1" x14ac:dyDescent="0.2">
      <c r="A894" s="5"/>
      <c r="D894" s="5"/>
    </row>
    <row r="895" spans="1:4" ht="13.5" customHeight="1" x14ac:dyDescent="0.2">
      <c r="A895" s="5"/>
      <c r="D895" s="5"/>
    </row>
    <row r="896" spans="1:4" ht="13.5" customHeight="1" x14ac:dyDescent="0.2">
      <c r="A896" s="5"/>
      <c r="D896" s="5"/>
    </row>
    <row r="897" spans="1:4" ht="13.5" customHeight="1" x14ac:dyDescent="0.2">
      <c r="A897" s="5"/>
      <c r="D897" s="5"/>
    </row>
    <row r="898" spans="1:4" ht="13.5" customHeight="1" x14ac:dyDescent="0.2">
      <c r="A898" s="5"/>
      <c r="D898" s="5"/>
    </row>
    <row r="899" spans="1:4" ht="13.5" customHeight="1" x14ac:dyDescent="0.2">
      <c r="A899" s="5"/>
      <c r="D899" s="5"/>
    </row>
    <row r="900" spans="1:4" ht="13.5" customHeight="1" x14ac:dyDescent="0.2">
      <c r="A900" s="5"/>
      <c r="D900" s="5"/>
    </row>
    <row r="901" spans="1:4" ht="13.5" customHeight="1" x14ac:dyDescent="0.2">
      <c r="A901" s="5"/>
      <c r="D901" s="5"/>
    </row>
    <row r="902" spans="1:4" ht="13.5" customHeight="1" x14ac:dyDescent="0.2">
      <c r="A902" s="5"/>
      <c r="D902" s="5"/>
    </row>
    <row r="903" spans="1:4" ht="13.5" customHeight="1" x14ac:dyDescent="0.2">
      <c r="A903" s="5"/>
      <c r="D903" s="5"/>
    </row>
    <row r="904" spans="1:4" ht="13.5" customHeight="1" x14ac:dyDescent="0.2">
      <c r="A904" s="5"/>
      <c r="D904" s="5"/>
    </row>
    <row r="905" spans="1:4" ht="13.5" customHeight="1" x14ac:dyDescent="0.2">
      <c r="A905" s="5"/>
      <c r="D905" s="5"/>
    </row>
    <row r="906" spans="1:4" ht="13.5" customHeight="1" x14ac:dyDescent="0.2">
      <c r="A906" s="5"/>
      <c r="D906" s="5"/>
    </row>
    <row r="907" spans="1:4" ht="13.5" customHeight="1" x14ac:dyDescent="0.2">
      <c r="A907" s="5"/>
      <c r="D907" s="5"/>
    </row>
    <row r="908" spans="1:4" ht="13.5" customHeight="1" x14ac:dyDescent="0.2">
      <c r="A908" s="5"/>
      <c r="D908" s="5"/>
    </row>
    <row r="909" spans="1:4" ht="13.5" customHeight="1" x14ac:dyDescent="0.2">
      <c r="A909" s="5"/>
      <c r="D909" s="5"/>
    </row>
    <row r="910" spans="1:4" ht="13.5" customHeight="1" x14ac:dyDescent="0.2">
      <c r="A910" s="5"/>
      <c r="D910" s="5"/>
    </row>
    <row r="911" spans="1:4" ht="13.5" customHeight="1" x14ac:dyDescent="0.2">
      <c r="A911" s="5"/>
      <c r="D911" s="5"/>
    </row>
    <row r="912" spans="1:4" ht="13.5" customHeight="1" x14ac:dyDescent="0.2">
      <c r="A912" s="5"/>
      <c r="D912" s="5"/>
    </row>
    <row r="913" spans="1:4" ht="13.5" customHeight="1" x14ac:dyDescent="0.2">
      <c r="A913" s="5"/>
      <c r="D913" s="5"/>
    </row>
    <row r="914" spans="1:4" ht="13.5" customHeight="1" x14ac:dyDescent="0.2">
      <c r="A914" s="5"/>
      <c r="D914" s="5"/>
    </row>
    <row r="915" spans="1:4" ht="13.5" customHeight="1" x14ac:dyDescent="0.2">
      <c r="A915" s="5"/>
      <c r="D915" s="5"/>
    </row>
    <row r="916" spans="1:4" ht="13.5" customHeight="1" x14ac:dyDescent="0.2">
      <c r="A916" s="5"/>
      <c r="D916" s="5"/>
    </row>
    <row r="917" spans="1:4" ht="13.5" customHeight="1" x14ac:dyDescent="0.2">
      <c r="A917" s="5"/>
      <c r="D917" s="5"/>
    </row>
    <row r="918" spans="1:4" ht="13.5" customHeight="1" x14ac:dyDescent="0.2">
      <c r="A918" s="5"/>
      <c r="D918" s="5"/>
    </row>
    <row r="919" spans="1:4" ht="13.5" customHeight="1" x14ac:dyDescent="0.2">
      <c r="A919" s="5"/>
      <c r="D919" s="5"/>
    </row>
    <row r="920" spans="1:4" ht="13.5" customHeight="1" x14ac:dyDescent="0.2">
      <c r="A920" s="5"/>
      <c r="D920" s="5"/>
    </row>
    <row r="921" spans="1:4" ht="13.5" customHeight="1" x14ac:dyDescent="0.2">
      <c r="A921" s="5"/>
      <c r="D921" s="5"/>
    </row>
    <row r="922" spans="1:4" ht="13.5" customHeight="1" x14ac:dyDescent="0.2">
      <c r="A922" s="5"/>
      <c r="D922" s="5"/>
    </row>
    <row r="923" spans="1:4" ht="13.5" customHeight="1" x14ac:dyDescent="0.2">
      <c r="A923" s="5"/>
      <c r="D923" s="5"/>
    </row>
    <row r="924" spans="1:4" ht="13.5" customHeight="1" x14ac:dyDescent="0.2">
      <c r="A924" s="5"/>
      <c r="D924" s="5"/>
    </row>
    <row r="925" spans="1:4" ht="13.5" customHeight="1" x14ac:dyDescent="0.2">
      <c r="A925" s="5"/>
      <c r="D925" s="5"/>
    </row>
    <row r="926" spans="1:4" ht="13.5" customHeight="1" x14ac:dyDescent="0.2">
      <c r="A926" s="5"/>
      <c r="D926" s="5"/>
    </row>
    <row r="927" spans="1:4" ht="13.5" customHeight="1" x14ac:dyDescent="0.2">
      <c r="A927" s="5"/>
      <c r="D927" s="5"/>
    </row>
    <row r="928" spans="1:4" ht="13.5" customHeight="1" x14ac:dyDescent="0.2">
      <c r="A928" s="5"/>
      <c r="D928" s="5"/>
    </row>
    <row r="929" spans="1:4" ht="13.5" customHeight="1" x14ac:dyDescent="0.2">
      <c r="A929" s="5"/>
      <c r="D929" s="5"/>
    </row>
    <row r="930" spans="1:4" ht="13.5" customHeight="1" x14ac:dyDescent="0.2">
      <c r="A930" s="5"/>
      <c r="D930" s="5"/>
    </row>
    <row r="931" spans="1:4" ht="13.5" customHeight="1" x14ac:dyDescent="0.2">
      <c r="A931" s="5"/>
      <c r="D931" s="5"/>
    </row>
    <row r="932" spans="1:4" ht="13.5" customHeight="1" x14ac:dyDescent="0.2">
      <c r="A932" s="5"/>
      <c r="D932" s="5"/>
    </row>
    <row r="933" spans="1:4" ht="13.5" customHeight="1" x14ac:dyDescent="0.2">
      <c r="A933" s="5"/>
      <c r="D933" s="5"/>
    </row>
    <row r="934" spans="1:4" ht="13.5" customHeight="1" x14ac:dyDescent="0.2">
      <c r="A934" s="5"/>
      <c r="D934" s="5"/>
    </row>
    <row r="935" spans="1:4" ht="13.5" customHeight="1" x14ac:dyDescent="0.2">
      <c r="A935" s="5"/>
      <c r="D935" s="5"/>
    </row>
    <row r="936" spans="1:4" ht="13.5" customHeight="1" x14ac:dyDescent="0.2">
      <c r="A936" s="5"/>
      <c r="D936" s="5"/>
    </row>
    <row r="937" spans="1:4" ht="13.5" customHeight="1" x14ac:dyDescent="0.2">
      <c r="A937" s="5"/>
      <c r="D937" s="5"/>
    </row>
    <row r="938" spans="1:4" ht="13.5" customHeight="1" x14ac:dyDescent="0.2">
      <c r="A938" s="5"/>
      <c r="D938" s="5"/>
    </row>
    <row r="939" spans="1:4" ht="13.5" customHeight="1" x14ac:dyDescent="0.2">
      <c r="A939" s="5"/>
      <c r="D939" s="5"/>
    </row>
    <row r="940" spans="1:4" ht="13.5" customHeight="1" x14ac:dyDescent="0.2">
      <c r="A940" s="5"/>
      <c r="D940" s="5"/>
    </row>
    <row r="941" spans="1:4" ht="13.5" customHeight="1" x14ac:dyDescent="0.2">
      <c r="A941" s="5"/>
      <c r="D941" s="5"/>
    </row>
    <row r="942" spans="1:4" ht="13.5" customHeight="1" x14ac:dyDescent="0.2">
      <c r="A942" s="5"/>
      <c r="D942" s="5"/>
    </row>
    <row r="943" spans="1:4" ht="13.5" customHeight="1" x14ac:dyDescent="0.2">
      <c r="A943" s="5"/>
      <c r="D943" s="5"/>
    </row>
    <row r="944" spans="1:4" ht="13.5" customHeight="1" x14ac:dyDescent="0.2">
      <c r="A944" s="5"/>
      <c r="D944" s="5"/>
    </row>
    <row r="945" spans="1:4" ht="13.5" customHeight="1" x14ac:dyDescent="0.2">
      <c r="A945" s="5"/>
      <c r="D945" s="5"/>
    </row>
    <row r="946" spans="1:4" ht="13.5" customHeight="1" x14ac:dyDescent="0.2">
      <c r="A946" s="5"/>
      <c r="D946" s="5"/>
    </row>
    <row r="947" spans="1:4" ht="13.5" customHeight="1" x14ac:dyDescent="0.2">
      <c r="A947" s="5"/>
      <c r="D947" s="5"/>
    </row>
    <row r="948" spans="1:4" ht="13.5" customHeight="1" x14ac:dyDescent="0.2">
      <c r="A948" s="5"/>
      <c r="D948" s="5"/>
    </row>
    <row r="949" spans="1:4" ht="13.5" customHeight="1" x14ac:dyDescent="0.2">
      <c r="A949" s="5"/>
      <c r="D949" s="5"/>
    </row>
    <row r="950" spans="1:4" ht="13.5" customHeight="1" x14ac:dyDescent="0.2">
      <c r="A950" s="5"/>
      <c r="D950" s="5"/>
    </row>
    <row r="951" spans="1:4" ht="13.5" customHeight="1" x14ac:dyDescent="0.2">
      <c r="A951" s="5"/>
      <c r="D951" s="5"/>
    </row>
    <row r="952" spans="1:4" ht="13.5" customHeight="1" x14ac:dyDescent="0.2">
      <c r="A952" s="5"/>
      <c r="D952" s="5"/>
    </row>
    <row r="953" spans="1:4" ht="13.5" customHeight="1" x14ac:dyDescent="0.2">
      <c r="A953" s="5"/>
      <c r="D953" s="5"/>
    </row>
    <row r="954" spans="1:4" ht="13.5" customHeight="1" x14ac:dyDescent="0.2">
      <c r="A954" s="5"/>
      <c r="D954" s="5"/>
    </row>
    <row r="955" spans="1:4" ht="13.5" customHeight="1" x14ac:dyDescent="0.2">
      <c r="A955" s="5"/>
      <c r="D955" s="5"/>
    </row>
    <row r="956" spans="1:4" ht="13.5" customHeight="1" x14ac:dyDescent="0.2">
      <c r="A956" s="5"/>
      <c r="D956" s="5"/>
    </row>
    <row r="957" spans="1:4" ht="13.5" customHeight="1" x14ac:dyDescent="0.2">
      <c r="A957" s="5"/>
      <c r="D957" s="5"/>
    </row>
    <row r="958" spans="1:4" ht="13.5" customHeight="1" x14ac:dyDescent="0.2">
      <c r="A958" s="5"/>
      <c r="D958" s="5"/>
    </row>
    <row r="959" spans="1:4" ht="13.5" customHeight="1" x14ac:dyDescent="0.2">
      <c r="A959" s="5"/>
      <c r="D959" s="5"/>
    </row>
    <row r="960" spans="1:4" ht="13.5" customHeight="1" x14ac:dyDescent="0.2">
      <c r="A960" s="5"/>
      <c r="D960" s="5"/>
    </row>
    <row r="961" spans="1:4" ht="13.5" customHeight="1" x14ac:dyDescent="0.2">
      <c r="A961" s="5"/>
      <c r="D961" s="5"/>
    </row>
    <row r="962" spans="1:4" ht="13.5" customHeight="1" x14ac:dyDescent="0.2">
      <c r="A962" s="5"/>
      <c r="D962" s="5"/>
    </row>
    <row r="963" spans="1:4" ht="13.5" customHeight="1" x14ac:dyDescent="0.2">
      <c r="A963" s="5"/>
      <c r="D963" s="5"/>
    </row>
    <row r="964" spans="1:4" ht="13.5" customHeight="1" x14ac:dyDescent="0.2">
      <c r="A964" s="5"/>
      <c r="D964" s="5"/>
    </row>
    <row r="965" spans="1:4" ht="13.5" customHeight="1" x14ac:dyDescent="0.2">
      <c r="A965" s="5"/>
      <c r="D965" s="5"/>
    </row>
    <row r="966" spans="1:4" ht="13.5" customHeight="1" x14ac:dyDescent="0.2">
      <c r="A966" s="5"/>
      <c r="D966" s="5"/>
    </row>
    <row r="967" spans="1:4" ht="13.5" customHeight="1" x14ac:dyDescent="0.2">
      <c r="A967" s="5"/>
      <c r="D967" s="5"/>
    </row>
    <row r="968" spans="1:4" ht="13.5" customHeight="1" x14ac:dyDescent="0.2">
      <c r="A968" s="5"/>
      <c r="D968" s="5"/>
    </row>
    <row r="969" spans="1:4" ht="13.5" customHeight="1" x14ac:dyDescent="0.2">
      <c r="A969" s="5"/>
      <c r="D969" s="5"/>
    </row>
    <row r="970" spans="1:4" ht="13.5" customHeight="1" x14ac:dyDescent="0.2">
      <c r="A970" s="5"/>
      <c r="D970" s="5"/>
    </row>
    <row r="971" spans="1:4" ht="13.5" customHeight="1" x14ac:dyDescent="0.2">
      <c r="A971" s="5"/>
      <c r="D971" s="5"/>
    </row>
    <row r="972" spans="1:4" ht="13.5" customHeight="1" x14ac:dyDescent="0.2">
      <c r="A972" s="5"/>
      <c r="D972" s="5"/>
    </row>
    <row r="973" spans="1:4" ht="13.5" customHeight="1" x14ac:dyDescent="0.2">
      <c r="A973" s="5"/>
      <c r="D973" s="5"/>
    </row>
    <row r="974" spans="1:4" ht="13.5" customHeight="1" x14ac:dyDescent="0.2">
      <c r="A974" s="5"/>
      <c r="D974" s="5"/>
    </row>
    <row r="975" spans="1:4" ht="13.5" customHeight="1" x14ac:dyDescent="0.2">
      <c r="A975" s="5"/>
      <c r="D975" s="5"/>
    </row>
    <row r="976" spans="1:4" ht="13.5" customHeight="1" x14ac:dyDescent="0.2">
      <c r="A976" s="5"/>
      <c r="D976" s="5"/>
    </row>
    <row r="977" spans="1:4" ht="13.5" customHeight="1" x14ac:dyDescent="0.2">
      <c r="A977" s="5"/>
      <c r="D977" s="5"/>
    </row>
    <row r="978" spans="1:4" ht="13.5" customHeight="1" x14ac:dyDescent="0.2">
      <c r="A978" s="5"/>
      <c r="D978" s="5"/>
    </row>
    <row r="979" spans="1:4" ht="13.5" customHeight="1" x14ac:dyDescent="0.2">
      <c r="A979" s="5"/>
      <c r="D979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64"/>
  <sheetViews>
    <sheetView topLeftCell="A45" workbookViewId="0"/>
  </sheetViews>
  <sheetFormatPr baseColWidth="10" defaultColWidth="12.6640625" defaultRowHeight="15" customHeight="1" x14ac:dyDescent="0.15"/>
  <cols>
    <col min="2" max="2" width="9.33203125" customWidth="1"/>
    <col min="6" max="6" width="15.6640625" customWidth="1"/>
  </cols>
  <sheetData>
    <row r="1" spans="1:3" x14ac:dyDescent="0.2">
      <c r="A1" s="36"/>
      <c r="C1" s="12"/>
    </row>
    <row r="2" spans="1:3" x14ac:dyDescent="0.2">
      <c r="A2" s="37" t="s">
        <v>32</v>
      </c>
      <c r="B2" s="38" t="s">
        <v>33</v>
      </c>
      <c r="C2" s="37" t="s">
        <v>36</v>
      </c>
    </row>
    <row r="3" spans="1:3" x14ac:dyDescent="0.2">
      <c r="A3" s="27">
        <f>AAV!A3</f>
        <v>44064</v>
      </c>
      <c r="B3" s="12">
        <f>AAV!AI3</f>
        <v>-55</v>
      </c>
      <c r="C3" s="12">
        <f>AAV!AH3</f>
        <v>-0.11192564087999979</v>
      </c>
    </row>
    <row r="4" spans="1:3" x14ac:dyDescent="0.2">
      <c r="A4" s="27">
        <f>AAV!A4</f>
        <v>44067</v>
      </c>
      <c r="B4" s="12">
        <f>AAV!AI4</f>
        <v>-54</v>
      </c>
      <c r="C4" s="12">
        <f>AAV!AH4</f>
        <v>-4.1368210106666581E-2</v>
      </c>
    </row>
    <row r="5" spans="1:3" x14ac:dyDescent="0.2">
      <c r="A5" s="27">
        <f>AAV!A5</f>
        <v>44068</v>
      </c>
      <c r="B5" s="12">
        <f>AAV!AI5</f>
        <v>-53</v>
      </c>
      <c r="C5" s="12">
        <f>AAV!AH5</f>
        <v>-2.0828418996666875E-2</v>
      </c>
    </row>
    <row r="6" spans="1:3" x14ac:dyDescent="0.2">
      <c r="A6" s="27">
        <f>AAV!A6</f>
        <v>44069</v>
      </c>
      <c r="B6" s="12">
        <f>AAV!AI6</f>
        <v>-52</v>
      </c>
      <c r="C6" s="12">
        <f>AAV!AH6</f>
        <v>6.9660890380000007E-2</v>
      </c>
    </row>
    <row r="7" spans="1:3" x14ac:dyDescent="0.2">
      <c r="A7" s="27">
        <f>AAV!A7</f>
        <v>44070</v>
      </c>
      <c r="B7" s="12">
        <f>AAV!AI7</f>
        <v>-51</v>
      </c>
      <c r="C7" s="12">
        <f>AAV!AH7</f>
        <v>0.1597040700733332</v>
      </c>
    </row>
    <row r="8" spans="1:3" x14ac:dyDescent="0.2">
      <c r="A8" s="27">
        <f>AAV!A8</f>
        <v>44071</v>
      </c>
      <c r="B8" s="12">
        <f>AAV!AI8</f>
        <v>-50</v>
      </c>
      <c r="C8" s="12">
        <f>AAV!AH8</f>
        <v>0.26376709753333349</v>
      </c>
    </row>
    <row r="9" spans="1:3" x14ac:dyDescent="0.2">
      <c r="A9" s="27">
        <f>AAV!A9</f>
        <v>44074</v>
      </c>
      <c r="B9" s="12">
        <f>AAV!AI9</f>
        <v>-49</v>
      </c>
      <c r="C9" s="12">
        <f>AAV!AH9</f>
        <v>0.1058387955200002</v>
      </c>
    </row>
    <row r="10" spans="1:3" x14ac:dyDescent="0.2">
      <c r="A10" s="27">
        <f>AAV!A10</f>
        <v>44075</v>
      </c>
      <c r="B10" s="12">
        <f>AAV!AI10</f>
        <v>-48</v>
      </c>
      <c r="C10" s="12">
        <f>AAV!AH10</f>
        <v>1.6553367313333345E-2</v>
      </c>
    </row>
    <row r="11" spans="1:3" x14ac:dyDescent="0.2">
      <c r="A11" s="27">
        <f>AAV!A11</f>
        <v>44076</v>
      </c>
      <c r="B11" s="12">
        <f>AAV!AI11</f>
        <v>-47</v>
      </c>
      <c r="C11" s="15">
        <f>AAV!AH11</f>
        <v>0.20939505199666675</v>
      </c>
    </row>
    <row r="12" spans="1:3" x14ac:dyDescent="0.2">
      <c r="A12" s="27">
        <f>AAV!A12</f>
        <v>44077</v>
      </c>
      <c r="B12" s="12">
        <f>AAV!AI12</f>
        <v>-46</v>
      </c>
      <c r="C12" s="12">
        <f>AAV!AH12</f>
        <v>0.36211341254666651</v>
      </c>
    </row>
    <row r="13" spans="1:3" x14ac:dyDescent="0.2">
      <c r="A13" s="27">
        <f>AAV!A13</f>
        <v>44078</v>
      </c>
      <c r="B13" s="12">
        <f>AAV!AI13</f>
        <v>-45</v>
      </c>
      <c r="C13" s="12">
        <f>AAV!AH13</f>
        <v>0.27116873383999973</v>
      </c>
    </row>
    <row r="14" spans="1:3" x14ac:dyDescent="0.2">
      <c r="A14" s="27">
        <f>AAV!A14</f>
        <v>44082</v>
      </c>
      <c r="B14" s="12">
        <f>AAV!AI14</f>
        <v>-44</v>
      </c>
      <c r="C14" s="12">
        <f>AAV!AH14</f>
        <v>0.24587030131000009</v>
      </c>
    </row>
    <row r="15" spans="1:3" x14ac:dyDescent="0.2">
      <c r="A15" s="27">
        <f>AAV!A15</f>
        <v>44083</v>
      </c>
      <c r="B15" s="12">
        <f>AAV!AI15</f>
        <v>-43</v>
      </c>
      <c r="C15" s="12">
        <f>AAV!AH15</f>
        <v>1.7595881483333242E-2</v>
      </c>
    </row>
    <row r="16" spans="1:3" x14ac:dyDescent="0.2">
      <c r="A16" s="27">
        <f>AAV!A16</f>
        <v>44084</v>
      </c>
      <c r="B16" s="12">
        <f>AAV!AI16</f>
        <v>-42</v>
      </c>
      <c r="C16" s="12">
        <f>AAV!AH16</f>
        <v>-7.276057177999995E-2</v>
      </c>
    </row>
    <row r="17" spans="1:3" x14ac:dyDescent="0.2">
      <c r="A17" s="27">
        <f>AAV!A17</f>
        <v>44085</v>
      </c>
      <c r="B17" s="12">
        <f>AAV!AI17</f>
        <v>-41</v>
      </c>
      <c r="C17" s="12">
        <f>AAV!AH17</f>
        <v>-8.4886780696666886E-2</v>
      </c>
    </row>
    <row r="18" spans="1:3" x14ac:dyDescent="0.2">
      <c r="A18" s="27">
        <f>AAV!A18</f>
        <v>44088</v>
      </c>
      <c r="B18" s="12">
        <f>AAV!AI18</f>
        <v>-40</v>
      </c>
      <c r="C18" s="12">
        <f>AAV!AH18</f>
        <v>-0.13975037495333309</v>
      </c>
    </row>
    <row r="19" spans="1:3" x14ac:dyDescent="0.2">
      <c r="A19" s="27">
        <f>AAV!A19</f>
        <v>44089</v>
      </c>
      <c r="B19" s="12">
        <f>AAV!AI19</f>
        <v>-39</v>
      </c>
      <c r="C19" s="12">
        <f>AAV!AH19</f>
        <v>-0.12851502620666677</v>
      </c>
    </row>
    <row r="20" spans="1:3" x14ac:dyDescent="0.2">
      <c r="A20" s="27">
        <f>AAV!A20</f>
        <v>44090</v>
      </c>
      <c r="B20" s="12">
        <f>AAV!AI20</f>
        <v>-38</v>
      </c>
      <c r="C20" s="12">
        <f>AAV!AH20</f>
        <v>-1.5151644623333294E-2</v>
      </c>
    </row>
    <row r="21" spans="1:3" x14ac:dyDescent="0.2">
      <c r="A21" s="27">
        <f>AAV!A21</f>
        <v>44091</v>
      </c>
      <c r="B21" s="12">
        <f>AAV!AI21</f>
        <v>-37</v>
      </c>
      <c r="C21" s="12">
        <f>AAV!AH21</f>
        <v>-3.6966539150000033E-2</v>
      </c>
    </row>
    <row r="22" spans="1:3" x14ac:dyDescent="0.2">
      <c r="A22" s="27">
        <f>AAV!A22</f>
        <v>44092</v>
      </c>
      <c r="B22" s="12">
        <f>AAV!AI22</f>
        <v>-36</v>
      </c>
      <c r="C22" s="12">
        <f>AAV!AH22</f>
        <v>0.55338225861333323</v>
      </c>
    </row>
    <row r="23" spans="1:3" x14ac:dyDescent="0.2">
      <c r="A23" s="27">
        <f>AAV!A23</f>
        <v>44095</v>
      </c>
      <c r="B23" s="12">
        <f>AAV!AI23</f>
        <v>-35</v>
      </c>
      <c r="C23" s="12">
        <f>AAV!AH23</f>
        <v>0.24543831298666685</v>
      </c>
    </row>
    <row r="24" spans="1:3" x14ac:dyDescent="0.2">
      <c r="A24" s="27">
        <f>AAV!A24</f>
        <v>44096</v>
      </c>
      <c r="B24" s="12">
        <f>AAV!AI24</f>
        <v>-34</v>
      </c>
      <c r="C24" s="12">
        <f>AAV!AH24</f>
        <v>-9.431164752333332E-2</v>
      </c>
    </row>
    <row r="25" spans="1:3" x14ac:dyDescent="0.2">
      <c r="A25" s="27">
        <f>AAV!A25</f>
        <v>44097</v>
      </c>
      <c r="B25" s="12">
        <f>AAV!AI25</f>
        <v>-33</v>
      </c>
      <c r="C25" s="12">
        <f>AAV!AH25</f>
        <v>0.22125155802333341</v>
      </c>
    </row>
    <row r="26" spans="1:3" x14ac:dyDescent="0.2">
      <c r="A26" s="27">
        <f>AAV!A26</f>
        <v>44098</v>
      </c>
      <c r="B26" s="12">
        <f>AAV!AI26</f>
        <v>-32</v>
      </c>
      <c r="C26" s="12">
        <f>AAV!AH26</f>
        <v>-1.1724983239999931E-2</v>
      </c>
    </row>
    <row r="27" spans="1:3" x14ac:dyDescent="0.2">
      <c r="A27" s="27">
        <f>AAV!A27</f>
        <v>44099</v>
      </c>
      <c r="B27" s="12">
        <f>AAV!AI27</f>
        <v>-31</v>
      </c>
      <c r="C27" s="12">
        <f>AAV!AH27</f>
        <v>-0.14892873920666683</v>
      </c>
    </row>
    <row r="28" spans="1:3" x14ac:dyDescent="0.2">
      <c r="A28" s="27">
        <f>AAV!A28</f>
        <v>44102</v>
      </c>
      <c r="B28" s="12">
        <f>AAV!AI28</f>
        <v>-30</v>
      </c>
      <c r="C28" s="12">
        <f>AAV!AH28</f>
        <v>-0.10303463233333332</v>
      </c>
    </row>
    <row r="29" spans="1:3" x14ac:dyDescent="0.2">
      <c r="A29" s="27">
        <f>AAV!A29</f>
        <v>44103</v>
      </c>
      <c r="B29" s="12">
        <f>AAV!AI29</f>
        <v>-29</v>
      </c>
      <c r="C29" s="12">
        <f>AAV!AH29</f>
        <v>-0.26536482178666676</v>
      </c>
    </row>
    <row r="30" spans="1:3" x14ac:dyDescent="0.2">
      <c r="A30" s="27">
        <f>AAV!A30</f>
        <v>44104</v>
      </c>
      <c r="B30" s="12">
        <f>AAV!AI30</f>
        <v>-28</v>
      </c>
      <c r="C30" s="12">
        <f>AAV!AH30</f>
        <v>0.12368589423666654</v>
      </c>
    </row>
    <row r="31" spans="1:3" x14ac:dyDescent="0.2">
      <c r="A31" s="27">
        <f>AAV!A31</f>
        <v>44105</v>
      </c>
      <c r="B31" s="12">
        <f>AAV!AI31</f>
        <v>-27</v>
      </c>
      <c r="C31" s="12">
        <f>AAV!AH31</f>
        <v>-0.10580553780333346</v>
      </c>
    </row>
    <row r="32" spans="1:3" x14ac:dyDescent="0.2">
      <c r="A32" s="27">
        <f>AAV!A32</f>
        <v>44106</v>
      </c>
      <c r="B32" s="12">
        <f>AAV!AI32</f>
        <v>-26</v>
      </c>
      <c r="C32" s="12">
        <f>AAV!AH32</f>
        <v>-0.12420967304333319</v>
      </c>
    </row>
    <row r="33" spans="1:3" x14ac:dyDescent="0.2">
      <c r="A33" s="27">
        <f>AAV!A33</f>
        <v>44109</v>
      </c>
      <c r="B33" s="12">
        <f>AAV!AI33</f>
        <v>-25</v>
      </c>
      <c r="C33" s="12">
        <f>AAV!AH33</f>
        <v>-0.22303149097333352</v>
      </c>
    </row>
    <row r="34" spans="1:3" x14ac:dyDescent="0.2">
      <c r="A34" s="27">
        <f>AAV!A34</f>
        <v>44110</v>
      </c>
      <c r="B34" s="12">
        <f>AAV!AI34</f>
        <v>-24</v>
      </c>
      <c r="C34" s="12">
        <f>AAV!AH34</f>
        <v>-6.8382100719999839E-2</v>
      </c>
    </row>
    <row r="35" spans="1:3" x14ac:dyDescent="0.2">
      <c r="A35" s="27">
        <f>AAV!A35</f>
        <v>44111</v>
      </c>
      <c r="B35" s="12">
        <f>AAV!AI35</f>
        <v>-23</v>
      </c>
      <c r="C35" s="12">
        <f>AAV!AH35</f>
        <v>-0.18687821989666686</v>
      </c>
    </row>
    <row r="36" spans="1:3" x14ac:dyDescent="0.2">
      <c r="A36" s="27">
        <f>AAV!A36</f>
        <v>44112</v>
      </c>
      <c r="B36" s="12">
        <f>AAV!AI36</f>
        <v>-22</v>
      </c>
      <c r="C36" s="12">
        <f>AAV!AH36</f>
        <v>-0.12242258374333326</v>
      </c>
    </row>
    <row r="37" spans="1:3" x14ac:dyDescent="0.2">
      <c r="A37" s="27">
        <f>AAV!A37</f>
        <v>44113</v>
      </c>
      <c r="B37" s="12">
        <f>AAV!AI37</f>
        <v>-21</v>
      </c>
      <c r="C37" s="12">
        <f>AAV!AH37</f>
        <v>-0.14270183479333332</v>
      </c>
    </row>
    <row r="38" spans="1:3" x14ac:dyDescent="0.2">
      <c r="A38" s="27">
        <f>AAV!A38</f>
        <v>44116</v>
      </c>
      <c r="B38" s="12">
        <f>AAV!AI38</f>
        <v>-20</v>
      </c>
      <c r="C38" s="12">
        <f>AAV!AH38</f>
        <v>-8.0749568393333582E-2</v>
      </c>
    </row>
    <row r="39" spans="1:3" x14ac:dyDescent="0.2">
      <c r="A39" s="27">
        <f>AAV!A39</f>
        <v>44117</v>
      </c>
      <c r="B39" s="12">
        <f>AAV!AI39</f>
        <v>-19</v>
      </c>
      <c r="C39" s="12">
        <f>AAV!AH39</f>
        <v>-1.8829780993333545E-2</v>
      </c>
    </row>
    <row r="40" spans="1:3" x14ac:dyDescent="0.2">
      <c r="A40" s="27">
        <f>AAV!A40</f>
        <v>44118</v>
      </c>
      <c r="B40" s="12">
        <f>AAV!AI40</f>
        <v>-18</v>
      </c>
      <c r="C40" s="12">
        <f>AAV!AH40</f>
        <v>-0.12019717012333331</v>
      </c>
    </row>
    <row r="41" spans="1:3" x14ac:dyDescent="0.2">
      <c r="A41" s="27">
        <f>AAV!A41</f>
        <v>44119</v>
      </c>
      <c r="B41" s="12">
        <f>AAV!AI41</f>
        <v>-17</v>
      </c>
      <c r="C41" s="12">
        <f>AAV!AH41</f>
        <v>-0.16128536586999997</v>
      </c>
    </row>
    <row r="42" spans="1:3" x14ac:dyDescent="0.2">
      <c r="A42" s="27">
        <f>AAV!A42</f>
        <v>44120</v>
      </c>
      <c r="B42" s="12">
        <f>AAV!AI42</f>
        <v>-16</v>
      </c>
      <c r="C42" s="12">
        <f>AAV!AH42</f>
        <v>-9.864577166666666E-2</v>
      </c>
    </row>
    <row r="43" spans="1:3" x14ac:dyDescent="0.2">
      <c r="A43" s="27">
        <f>AAV!A43</f>
        <v>44123</v>
      </c>
      <c r="B43" s="12">
        <f>AAV!AI43</f>
        <v>-15</v>
      </c>
      <c r="C43" s="12">
        <f>AAV!AH43</f>
        <v>-0.17835808864666658</v>
      </c>
    </row>
    <row r="44" spans="1:3" x14ac:dyDescent="0.2">
      <c r="A44" s="27">
        <f>AAV!A44</f>
        <v>44124</v>
      </c>
      <c r="B44" s="12">
        <f>AAV!AI44</f>
        <v>-14</v>
      </c>
      <c r="C44" s="12">
        <f>AAV!AH44</f>
        <v>-0.12381580416333315</v>
      </c>
    </row>
    <row r="45" spans="1:3" x14ac:dyDescent="0.2">
      <c r="A45" s="27">
        <f>AAV!A45</f>
        <v>44125</v>
      </c>
      <c r="B45" s="12">
        <f>AAV!AI45</f>
        <v>-13</v>
      </c>
      <c r="C45" s="12">
        <f>AAV!AH45</f>
        <v>-0.20250941079999996</v>
      </c>
    </row>
    <row r="46" spans="1:3" x14ac:dyDescent="0.2">
      <c r="A46" s="27">
        <f>AAV!A46</f>
        <v>44126</v>
      </c>
      <c r="B46" s="12">
        <f>AAV!AI46</f>
        <v>-12</v>
      </c>
      <c r="C46" s="12">
        <f>AAV!AH46</f>
        <v>-0.1975265134433335</v>
      </c>
    </row>
    <row r="47" spans="1:3" x14ac:dyDescent="0.2">
      <c r="A47" s="27">
        <f>AAV!A47</f>
        <v>44127</v>
      </c>
      <c r="B47" s="12">
        <f>AAV!AI47</f>
        <v>-11</v>
      </c>
      <c r="C47" s="12">
        <f>AAV!AH47</f>
        <v>-0.20135895250333335</v>
      </c>
    </row>
    <row r="48" spans="1:3" x14ac:dyDescent="0.2">
      <c r="A48" s="27">
        <f>AAV!A48</f>
        <v>44130</v>
      </c>
      <c r="B48" s="12">
        <f>AAV!AI48</f>
        <v>-10</v>
      </c>
      <c r="C48" s="12">
        <f>AAV!AH48</f>
        <v>-1.5554696233334164E-3</v>
      </c>
    </row>
    <row r="49" spans="1:8" x14ac:dyDescent="0.2">
      <c r="A49" s="27">
        <f>AAV!A49</f>
        <v>44131</v>
      </c>
      <c r="B49" s="12">
        <f>AAV!AI49</f>
        <v>-9</v>
      </c>
      <c r="C49" s="12">
        <f>AAV!AH49</f>
        <v>-7.7992724096666688E-2</v>
      </c>
    </row>
    <row r="50" spans="1:8" x14ac:dyDescent="0.2">
      <c r="A50" s="27">
        <f>AAV!A50</f>
        <v>44132</v>
      </c>
      <c r="B50" s="12">
        <f>AAV!AI50</f>
        <v>-8</v>
      </c>
      <c r="C50" s="12">
        <f>AAV!AH50</f>
        <v>0.26171676155333357</v>
      </c>
    </row>
    <row r="51" spans="1:8" x14ac:dyDescent="0.2">
      <c r="A51" s="27">
        <f>AAV!A51</f>
        <v>44133</v>
      </c>
      <c r="B51" s="12">
        <f>AAV!AI51</f>
        <v>-7</v>
      </c>
      <c r="C51" s="12">
        <f>AAV!AH51</f>
        <v>6.6600369586666597E-2</v>
      </c>
    </row>
    <row r="52" spans="1:8" x14ac:dyDescent="0.2">
      <c r="A52" s="27">
        <f>AAV!A52</f>
        <v>44134</v>
      </c>
      <c r="B52" s="12">
        <f>AAV!AI52</f>
        <v>-6</v>
      </c>
      <c r="C52" s="12">
        <f>AAV!AH52</f>
        <v>0.15816676596666657</v>
      </c>
    </row>
    <row r="53" spans="1:8" x14ac:dyDescent="0.2">
      <c r="A53" s="27">
        <f>AAV!A53</f>
        <v>44137</v>
      </c>
      <c r="B53" s="12">
        <f>AAV!AI53</f>
        <v>-5</v>
      </c>
      <c r="C53" s="12">
        <f>AAV!AH53</f>
        <v>-5.7549888830000007E-2</v>
      </c>
      <c r="E53" s="12">
        <f>STDEV(C3:C47,C69:C113)</f>
        <v>0.23789631251907556</v>
      </c>
      <c r="F53" s="39" t="s">
        <v>49</v>
      </c>
    </row>
    <row r="54" spans="1:8" x14ac:dyDescent="0.2">
      <c r="A54" s="27">
        <f>AAV!A54</f>
        <v>44138</v>
      </c>
      <c r="B54" s="12">
        <f>AAV!AI54</f>
        <v>-4</v>
      </c>
      <c r="C54" s="12">
        <f>AAV!AH54</f>
        <v>-9.0642136176666721E-2</v>
      </c>
    </row>
    <row r="55" spans="1:8" x14ac:dyDescent="0.2">
      <c r="A55" s="27">
        <f>AAV!A55</f>
        <v>44139</v>
      </c>
      <c r="B55" s="12">
        <f>AAV!AI55</f>
        <v>-3</v>
      </c>
      <c r="C55" s="12">
        <f>AAV!AH55</f>
        <v>0.23527557642000008</v>
      </c>
      <c r="D55" s="12" t="s">
        <v>50</v>
      </c>
      <c r="E55" s="40"/>
      <c r="F55" s="40" t="s">
        <v>51</v>
      </c>
      <c r="G55" s="40" t="s">
        <v>52</v>
      </c>
      <c r="H55" s="41"/>
    </row>
    <row r="56" spans="1:8" x14ac:dyDescent="0.2">
      <c r="A56" s="27">
        <f>AAV!A56</f>
        <v>44140</v>
      </c>
      <c r="B56" s="12">
        <f>AAV!AI56</f>
        <v>-2</v>
      </c>
      <c r="C56" s="12">
        <f>AAV!AH56</f>
        <v>-2.9854606243333248E-2</v>
      </c>
      <c r="D56" s="12">
        <f t="shared" ref="D56:D60" si="0">(C56)/$E$53</f>
        <v>-0.12549419504322656</v>
      </c>
      <c r="E56" s="42">
        <v>1</v>
      </c>
      <c r="F56" s="12">
        <f>C56</f>
        <v>-2.9854606243333248E-2</v>
      </c>
      <c r="G56" s="12">
        <f t="shared" ref="G56:G60" si="1">F56/(SQRT(E56)*$E$53)</f>
        <v>-0.12549419504322656</v>
      </c>
      <c r="H56" s="12">
        <v>-2</v>
      </c>
    </row>
    <row r="57" spans="1:8" x14ac:dyDescent="0.2">
      <c r="A57" s="27">
        <f>AAV!A57</f>
        <v>44141</v>
      </c>
      <c r="B57" s="12">
        <f>AAV!AI57</f>
        <v>-1</v>
      </c>
      <c r="C57" s="12">
        <f>AAV!AH57</f>
        <v>-0.22865760573666671</v>
      </c>
      <c r="D57" s="12">
        <f t="shared" si="0"/>
        <v>-0.9611649853476899</v>
      </c>
      <c r="E57" s="42">
        <v>2</v>
      </c>
      <c r="F57" s="12">
        <f t="shared" ref="F57:F60" si="2">F56+C57</f>
        <v>-0.25851221197999996</v>
      </c>
      <c r="G57" s="12">
        <f t="shared" si="1"/>
        <v>-0.76838407529303276</v>
      </c>
      <c r="H57" s="12">
        <v>-1</v>
      </c>
    </row>
    <row r="58" spans="1:8" x14ac:dyDescent="0.2">
      <c r="A58" s="27">
        <f>AAV!A58</f>
        <v>44144</v>
      </c>
      <c r="B58" s="12">
        <f>AAV!AI58</f>
        <v>0</v>
      </c>
      <c r="C58" s="12">
        <f>AAV!AH58</f>
        <v>0.93496042860999995</v>
      </c>
      <c r="D58" s="12">
        <f t="shared" si="0"/>
        <v>3.9301173637780988</v>
      </c>
      <c r="E58" s="42">
        <v>3</v>
      </c>
      <c r="F58" s="12">
        <f t="shared" si="2"/>
        <v>0.67644821662999999</v>
      </c>
      <c r="G58" s="12">
        <f t="shared" si="1"/>
        <v>1.641671347608034</v>
      </c>
      <c r="H58" s="12">
        <v>0</v>
      </c>
    </row>
    <row r="59" spans="1:8" x14ac:dyDescent="0.2">
      <c r="A59" s="27">
        <f>AAV!A59</f>
        <v>44145</v>
      </c>
      <c r="B59" s="12">
        <f>AAV!AI59</f>
        <v>1</v>
      </c>
      <c r="C59" s="12">
        <f>AAV!AH59</f>
        <v>0.34977426632000008</v>
      </c>
      <c r="D59" s="12">
        <f t="shared" si="0"/>
        <v>1.4702803192544385</v>
      </c>
      <c r="E59" s="42">
        <v>4</v>
      </c>
      <c r="F59" s="12">
        <f t="shared" si="2"/>
        <v>1.0262224829500002</v>
      </c>
      <c r="G59" s="12">
        <f t="shared" si="1"/>
        <v>2.1568692513208108</v>
      </c>
      <c r="H59" s="12">
        <v>1</v>
      </c>
    </row>
    <row r="60" spans="1:8" x14ac:dyDescent="0.2">
      <c r="A60" s="27">
        <f>AAV!A60</f>
        <v>44146</v>
      </c>
      <c r="B60" s="12">
        <f>AAV!AI60</f>
        <v>2</v>
      </c>
      <c r="C60" s="12">
        <f>AAV!AH60</f>
        <v>-8.4796444469999899E-2</v>
      </c>
      <c r="D60" s="12">
        <f t="shared" si="0"/>
        <v>-0.35644287030804883</v>
      </c>
      <c r="E60" s="42">
        <v>5</v>
      </c>
      <c r="F60" s="12">
        <f t="shared" si="2"/>
        <v>0.94142603848000028</v>
      </c>
      <c r="G60" s="12">
        <f t="shared" si="1"/>
        <v>1.7697564081921764</v>
      </c>
      <c r="H60" s="12">
        <v>2</v>
      </c>
    </row>
    <row r="61" spans="1:8" x14ac:dyDescent="0.2">
      <c r="A61" s="27">
        <f>AAV!A61</f>
        <v>44147</v>
      </c>
      <c r="B61" s="12">
        <f>AAV!AI61</f>
        <v>3</v>
      </c>
      <c r="C61" s="12">
        <f>AAV!AH61</f>
        <v>-7.1538498376666371E-2</v>
      </c>
    </row>
    <row r="62" spans="1:8" x14ac:dyDescent="0.2">
      <c r="A62" s="27">
        <f>AAV!A62</f>
        <v>44148</v>
      </c>
      <c r="B62" s="12">
        <f>AAV!AI62</f>
        <v>4</v>
      </c>
      <c r="C62" s="12">
        <f>AAV!AH62</f>
        <v>-0.10311029325333365</v>
      </c>
      <c r="E62" s="40"/>
      <c r="F62" s="40" t="s">
        <v>51</v>
      </c>
      <c r="G62" s="40" t="s">
        <v>52</v>
      </c>
      <c r="H62" s="41"/>
    </row>
    <row r="63" spans="1:8" x14ac:dyDescent="0.2">
      <c r="A63" s="27">
        <f>AAV!A63</f>
        <v>44151</v>
      </c>
      <c r="B63" s="12">
        <f>AAV!AI63</f>
        <v>5</v>
      </c>
      <c r="C63" s="12">
        <f>AAV!AH63</f>
        <v>0.13880825181666667</v>
      </c>
      <c r="E63" s="12">
        <v>1</v>
      </c>
      <c r="F63" s="12">
        <f>C58</f>
        <v>0.93496042860999995</v>
      </c>
      <c r="G63" s="12">
        <f t="shared" ref="G63:G65" si="3">F63/(SQRT(E63)*$E$53)</f>
        <v>3.9301173637780988</v>
      </c>
      <c r="H63" s="42">
        <v>0</v>
      </c>
    </row>
    <row r="64" spans="1:8" x14ac:dyDescent="0.2">
      <c r="A64" s="27">
        <f>AAV!A64</f>
        <v>44152</v>
      </c>
      <c r="B64" s="12">
        <f>AAV!AI64</f>
        <v>6</v>
      </c>
      <c r="C64" s="12">
        <f>AAV!AH64</f>
        <v>8.2955416943333526E-2</v>
      </c>
      <c r="E64" s="12">
        <v>2</v>
      </c>
      <c r="F64" s="12">
        <f t="shared" ref="F64:F65" si="4">F63+C59</f>
        <v>1.28473469493</v>
      </c>
      <c r="G64" s="12">
        <f t="shared" si="3"/>
        <v>3.8186578227764261</v>
      </c>
      <c r="H64" s="42">
        <v>1</v>
      </c>
    </row>
    <row r="65" spans="1:8" x14ac:dyDescent="0.2">
      <c r="A65" s="27">
        <f>AAV!A65</f>
        <v>44153</v>
      </c>
      <c r="B65" s="12">
        <f>AAV!AI65</f>
        <v>7</v>
      </c>
      <c r="C65" s="12">
        <f>AAV!AH65</f>
        <v>5.4504882606666527E-2</v>
      </c>
      <c r="E65" s="12">
        <v>3</v>
      </c>
      <c r="F65" s="12">
        <f t="shared" si="4"/>
        <v>1.1999382504600002</v>
      </c>
      <c r="G65" s="12">
        <f t="shared" si="3"/>
        <v>2.9121286689067922</v>
      </c>
      <c r="H65" s="42">
        <v>2</v>
      </c>
    </row>
    <row r="66" spans="1:8" x14ac:dyDescent="0.2">
      <c r="A66" s="27">
        <f>AAV!A66</f>
        <v>44154</v>
      </c>
      <c r="B66" s="12">
        <f>AAV!AI66</f>
        <v>8</v>
      </c>
      <c r="C66" s="12">
        <f>AAV!AH66</f>
        <v>-9.8530003576666636E-2</v>
      </c>
    </row>
    <row r="67" spans="1:8" x14ac:dyDescent="0.2">
      <c r="A67" s="27">
        <f>AAV!A67</f>
        <v>44155</v>
      </c>
      <c r="B67" s="12">
        <f>AAV!AI67</f>
        <v>9</v>
      </c>
      <c r="C67" s="12">
        <f>AAV!AH67</f>
        <v>-0.11918277452000003</v>
      </c>
      <c r="E67" s="40"/>
      <c r="F67" s="40" t="s">
        <v>51</v>
      </c>
      <c r="G67" s="40" t="s">
        <v>52</v>
      </c>
      <c r="H67" s="41"/>
    </row>
    <row r="68" spans="1:8" x14ac:dyDescent="0.2">
      <c r="A68" s="27">
        <f>AAV!A68</f>
        <v>44158</v>
      </c>
      <c r="B68" s="12">
        <f>AAV!AI68</f>
        <v>10</v>
      </c>
      <c r="C68" s="12">
        <f>AAV!AH68</f>
        <v>-9.3413161490000007E-2</v>
      </c>
      <c r="E68" s="12">
        <v>1</v>
      </c>
      <c r="F68" s="12">
        <f>C57</f>
        <v>-0.22865760573666671</v>
      </c>
      <c r="G68" s="12">
        <f t="shared" ref="G68:G69" si="5">F68/(SQRT(E68)*$E$53)</f>
        <v>-0.9611649853476899</v>
      </c>
      <c r="H68" s="42">
        <v>-1</v>
      </c>
    </row>
    <row r="69" spans="1:8" x14ac:dyDescent="0.2">
      <c r="A69" s="27">
        <f>AAV!A69</f>
        <v>44159</v>
      </c>
      <c r="B69" s="12">
        <f>AAV!AI69</f>
        <v>11</v>
      </c>
      <c r="C69" s="12">
        <f>AAV!AH69</f>
        <v>0.19273630261000019</v>
      </c>
      <c r="E69" s="12">
        <v>2</v>
      </c>
      <c r="F69" s="12">
        <f>F68+C58</f>
        <v>0.70630282287333324</v>
      </c>
      <c r="G69" s="12">
        <f t="shared" si="5"/>
        <v>2.0993663598080707</v>
      </c>
      <c r="H69" s="42">
        <v>0</v>
      </c>
    </row>
    <row r="70" spans="1:8" x14ac:dyDescent="0.2">
      <c r="A70" s="27">
        <f>AAV!A70</f>
        <v>44160</v>
      </c>
      <c r="B70" s="12">
        <f>AAV!AI70</f>
        <v>12</v>
      </c>
      <c r="C70" s="12">
        <f>AAV!AH70</f>
        <v>-0.11278314733999995</v>
      </c>
    </row>
    <row r="71" spans="1:8" x14ac:dyDescent="0.2">
      <c r="A71" s="27">
        <f>AAV!A71</f>
        <v>44162</v>
      </c>
      <c r="B71" s="12">
        <f>AAV!AI71</f>
        <v>13</v>
      </c>
      <c r="C71" s="12">
        <f>AAV!AH71</f>
        <v>-0.52245310694000002</v>
      </c>
      <c r="E71" s="40"/>
      <c r="F71" s="40" t="s">
        <v>51</v>
      </c>
      <c r="G71" s="40" t="s">
        <v>52</v>
      </c>
      <c r="H71" s="41"/>
    </row>
    <row r="72" spans="1:8" x14ac:dyDescent="0.2">
      <c r="A72" s="27">
        <f>AAV!A72</f>
        <v>44165</v>
      </c>
      <c r="B72" s="12">
        <f>AAV!AI72</f>
        <v>14</v>
      </c>
      <c r="C72" s="12">
        <f>AAV!AH72</f>
        <v>0.46606398789333303</v>
      </c>
      <c r="E72" s="12">
        <v>1</v>
      </c>
      <c r="F72" s="12">
        <f>C58</f>
        <v>0.93496042860999995</v>
      </c>
      <c r="G72" s="12">
        <f t="shared" ref="G72:G73" si="6">F72/(SQRT(E72)*$E$53)</f>
        <v>3.9301173637780988</v>
      </c>
      <c r="H72" s="42">
        <v>0</v>
      </c>
    </row>
    <row r="73" spans="1:8" x14ac:dyDescent="0.2">
      <c r="A73" s="27">
        <f>AAV!A73</f>
        <v>44166</v>
      </c>
      <c r="B73" s="12">
        <f>AAV!AI73</f>
        <v>15</v>
      </c>
      <c r="C73" s="12">
        <f>AAV!AH73</f>
        <v>6.5125332740000097E-2</v>
      </c>
      <c r="E73" s="12">
        <v>2</v>
      </c>
      <c r="F73" s="12">
        <f>F72+C59</f>
        <v>1.28473469493</v>
      </c>
      <c r="G73" s="12">
        <f t="shared" si="6"/>
        <v>3.8186578227764261</v>
      </c>
      <c r="H73" s="42">
        <v>1</v>
      </c>
    </row>
    <row r="74" spans="1:8" x14ac:dyDescent="0.2">
      <c r="A74" s="27">
        <f>AAV!A74</f>
        <v>44167</v>
      </c>
      <c r="B74" s="12">
        <f>AAV!AI74</f>
        <v>16</v>
      </c>
      <c r="C74" s="12">
        <f>AAV!AH74</f>
        <v>7.0337591056666593E-2</v>
      </c>
    </row>
    <row r="75" spans="1:8" x14ac:dyDescent="0.2">
      <c r="A75" s="27">
        <f>AAV!A75</f>
        <v>44168</v>
      </c>
      <c r="B75" s="12">
        <f>AAV!AI75</f>
        <v>17</v>
      </c>
      <c r="C75" s="12">
        <f>AAV!AH75</f>
        <v>8.0095478800000119E-2</v>
      </c>
    </row>
    <row r="76" spans="1:8" x14ac:dyDescent="0.2">
      <c r="A76" s="27">
        <f>AAV!A76</f>
        <v>44169</v>
      </c>
      <c r="B76" s="12">
        <f>AAV!AI76</f>
        <v>18</v>
      </c>
      <c r="C76" s="12">
        <f>AAV!AH76</f>
        <v>3.1502781296666615E-2</v>
      </c>
    </row>
    <row r="77" spans="1:8" x14ac:dyDescent="0.2">
      <c r="A77" s="27">
        <f>AAV!A77</f>
        <v>44172</v>
      </c>
      <c r="B77" s="12">
        <f>AAV!AI77</f>
        <v>19</v>
      </c>
      <c r="C77" s="12">
        <f>AAV!AH77</f>
        <v>-1.3482032086666651E-2</v>
      </c>
    </row>
    <row r="78" spans="1:8" x14ac:dyDescent="0.2">
      <c r="A78" s="27">
        <f>AAV!A78</f>
        <v>44173</v>
      </c>
      <c r="B78" s="12">
        <f>AAV!AI78</f>
        <v>20</v>
      </c>
      <c r="C78" s="12">
        <f>AAV!AH78</f>
        <v>-0.15787609553333326</v>
      </c>
    </row>
    <row r="79" spans="1:8" x14ac:dyDescent="0.2">
      <c r="A79" s="27">
        <f>AAV!A79</f>
        <v>44174</v>
      </c>
      <c r="B79" s="12">
        <f>AAV!AI79</f>
        <v>21</v>
      </c>
      <c r="C79" s="12">
        <f>AAV!AH79</f>
        <v>-3.8194150253333281E-2</v>
      </c>
    </row>
    <row r="80" spans="1:8" x14ac:dyDescent="0.2">
      <c r="A80" s="27">
        <f>AAV!A80</f>
        <v>44175</v>
      </c>
      <c r="B80" s="12">
        <f>AAV!AI80</f>
        <v>22</v>
      </c>
      <c r="C80" s="15">
        <f>AAV!AH80</f>
        <v>-0.12309403573666666</v>
      </c>
    </row>
    <row r="81" spans="1:3" x14ac:dyDescent="0.2">
      <c r="A81" s="27">
        <f>AAV!A81</f>
        <v>44176</v>
      </c>
      <c r="B81" s="12">
        <f>AAV!AI81</f>
        <v>23</v>
      </c>
      <c r="C81" s="12">
        <f>AAV!AH81</f>
        <v>6.5518179419999933E-2</v>
      </c>
    </row>
    <row r="82" spans="1:3" x14ac:dyDescent="0.2">
      <c r="A82" s="27">
        <f>AAV!A82</f>
        <v>44179</v>
      </c>
      <c r="B82" s="12">
        <f>AAV!AI82</f>
        <v>24</v>
      </c>
      <c r="C82" s="12">
        <f>AAV!AH82</f>
        <v>9.208448520000001E-2</v>
      </c>
    </row>
    <row r="83" spans="1:3" x14ac:dyDescent="0.2">
      <c r="A83" s="27">
        <f>AAV!A83</f>
        <v>44180</v>
      </c>
      <c r="B83" s="12">
        <f>AAV!AI83</f>
        <v>25</v>
      </c>
      <c r="C83" s="12">
        <f>AAV!AH83</f>
        <v>-3.6055697693333277E-2</v>
      </c>
    </row>
    <row r="84" spans="1:3" x14ac:dyDescent="0.2">
      <c r="A84" s="27">
        <f>AAV!A84</f>
        <v>44181</v>
      </c>
      <c r="B84" s="12">
        <f>AAV!AI84</f>
        <v>26</v>
      </c>
      <c r="C84" s="12">
        <f>AAV!AH84</f>
        <v>-0.11022175545333335</v>
      </c>
    </row>
    <row r="85" spans="1:3" x14ac:dyDescent="0.2">
      <c r="A85" s="27">
        <f>AAV!A85</f>
        <v>44182</v>
      </c>
      <c r="B85" s="12">
        <f>AAV!AI85</f>
        <v>27</v>
      </c>
      <c r="C85" s="12">
        <f>AAV!AH85</f>
        <v>-9.163169858333331E-2</v>
      </c>
    </row>
    <row r="86" spans="1:3" x14ac:dyDescent="0.2">
      <c r="A86" s="27">
        <f>AAV!A86</f>
        <v>44183</v>
      </c>
      <c r="B86" s="12">
        <f>AAV!AI86</f>
        <v>28</v>
      </c>
      <c r="C86" s="12">
        <f>AAV!AH86</f>
        <v>1.1213074004266668</v>
      </c>
    </row>
    <row r="87" spans="1:3" x14ac:dyDescent="0.2">
      <c r="A87" s="27">
        <f>AAV!A87</f>
        <v>44186</v>
      </c>
      <c r="B87" s="12">
        <f>AAV!AI87</f>
        <v>29</v>
      </c>
      <c r="C87" s="12">
        <f>AAV!AH87</f>
        <v>0.12532573429000005</v>
      </c>
    </row>
    <row r="88" spans="1:3" x14ac:dyDescent="0.2">
      <c r="A88" s="27">
        <f>AAV!A88</f>
        <v>44187</v>
      </c>
      <c r="B88" s="12">
        <f>AAV!AI88</f>
        <v>30</v>
      </c>
      <c r="C88" s="12">
        <f>AAV!AH88</f>
        <v>-0.1499759165633332</v>
      </c>
    </row>
    <row r="89" spans="1:3" x14ac:dyDescent="0.2">
      <c r="A89" s="27">
        <f>AAV!A89</f>
        <v>44188</v>
      </c>
      <c r="B89" s="12">
        <f>AAV!AI89</f>
        <v>31</v>
      </c>
      <c r="C89" s="12">
        <f>AAV!AH89</f>
        <v>-0.29944484351999989</v>
      </c>
    </row>
    <row r="90" spans="1:3" x14ac:dyDescent="0.2">
      <c r="A90" s="27">
        <f>AAV!A90</f>
        <v>44189</v>
      </c>
      <c r="B90" s="12">
        <f>AAV!AI90</f>
        <v>32</v>
      </c>
      <c r="C90" s="12">
        <f>AAV!AH90</f>
        <v>-0.67851087918666664</v>
      </c>
    </row>
    <row r="91" spans="1:3" x14ac:dyDescent="0.2">
      <c r="A91" s="27">
        <f>AAV!A91</f>
        <v>44193</v>
      </c>
      <c r="B91" s="12">
        <f>AAV!AI91</f>
        <v>33</v>
      </c>
      <c r="C91" s="12">
        <f>AAV!AH91</f>
        <v>-0.32759369256000004</v>
      </c>
    </row>
    <row r="92" spans="1:3" x14ac:dyDescent="0.2">
      <c r="A92" s="27">
        <f>AAV!A92</f>
        <v>44194</v>
      </c>
      <c r="B92" s="12">
        <f>AAV!AI92</f>
        <v>34</v>
      </c>
      <c r="C92" s="12">
        <f>AAV!AH92</f>
        <v>-0.3262952165966666</v>
      </c>
    </row>
    <row r="93" spans="1:3" x14ac:dyDescent="0.2">
      <c r="A93" s="27">
        <f>AAV!A93</f>
        <v>44195</v>
      </c>
      <c r="B93" s="12">
        <f>AAV!AI93</f>
        <v>35</v>
      </c>
      <c r="C93" s="12">
        <f>AAV!AH93</f>
        <v>-0.31956208814666676</v>
      </c>
    </row>
    <row r="94" spans="1:3" x14ac:dyDescent="0.2">
      <c r="A94" s="27">
        <f>AAV!A94</f>
        <v>44196</v>
      </c>
      <c r="B94" s="12">
        <f>AAV!AI94</f>
        <v>36</v>
      </c>
      <c r="C94" s="12">
        <f>AAV!AH94</f>
        <v>-0.34255543535999999</v>
      </c>
    </row>
    <row r="95" spans="1:3" x14ac:dyDescent="0.2">
      <c r="A95" s="27">
        <f>AAV!A95</f>
        <v>44200</v>
      </c>
      <c r="B95" s="12">
        <f>AAV!AI95</f>
        <v>37</v>
      </c>
      <c r="C95" s="12">
        <f>AAV!AH95</f>
        <v>0.16380796997666636</v>
      </c>
    </row>
    <row r="96" spans="1:3" x14ac:dyDescent="0.2">
      <c r="A96" s="27">
        <f>AAV!A96</f>
        <v>44201</v>
      </c>
      <c r="B96" s="12">
        <f>AAV!AI96</f>
        <v>38</v>
      </c>
      <c r="C96" s="12">
        <f>AAV!AH96</f>
        <v>-7.9049107213333025E-2</v>
      </c>
    </row>
    <row r="97" spans="1:3" x14ac:dyDescent="0.2">
      <c r="A97" s="27">
        <f>AAV!A97</f>
        <v>44202</v>
      </c>
      <c r="B97" s="12">
        <f>AAV!AI97</f>
        <v>39</v>
      </c>
      <c r="C97" s="12">
        <f>AAV!AH97</f>
        <v>0.30931672578333336</v>
      </c>
    </row>
    <row r="98" spans="1:3" x14ac:dyDescent="0.2">
      <c r="A98" s="27">
        <f>AAV!A98</f>
        <v>44203</v>
      </c>
      <c r="B98" s="12">
        <f>AAV!AI98</f>
        <v>40</v>
      </c>
      <c r="C98" s="12">
        <f>AAV!AH98</f>
        <v>0.18727647093666655</v>
      </c>
    </row>
    <row r="99" spans="1:3" x14ac:dyDescent="0.2">
      <c r="A99" s="27">
        <f>AAV!A99</f>
        <v>44204</v>
      </c>
      <c r="B99" s="12">
        <f>AAV!AI99</f>
        <v>41</v>
      </c>
      <c r="C99" s="12">
        <f>AAV!AH99</f>
        <v>-8.5039399600002064E-3</v>
      </c>
    </row>
    <row r="100" spans="1:3" x14ac:dyDescent="0.2">
      <c r="A100" s="27">
        <f>AAV!A100</f>
        <v>44207</v>
      </c>
      <c r="B100" s="12">
        <f>AAV!AI100</f>
        <v>42</v>
      </c>
      <c r="C100" s="12">
        <f>AAV!AH100</f>
        <v>-6.1167503206666751E-2</v>
      </c>
    </row>
    <row r="101" spans="1:3" x14ac:dyDescent="0.2">
      <c r="A101" s="27">
        <f>AAV!A101</f>
        <v>44208</v>
      </c>
      <c r="B101" s="12">
        <f>AAV!AI101</f>
        <v>43</v>
      </c>
      <c r="C101" s="12">
        <f>AAV!AH101</f>
        <v>-5.8272372626666402E-2</v>
      </c>
    </row>
    <row r="102" spans="1:3" x14ac:dyDescent="0.2">
      <c r="A102" s="27">
        <f>AAV!A102</f>
        <v>44209</v>
      </c>
      <c r="B102" s="12">
        <f>AAV!AI102</f>
        <v>44</v>
      </c>
      <c r="C102" s="12">
        <f>AAV!AH102</f>
        <v>-7.5335039849999896E-2</v>
      </c>
    </row>
    <row r="103" spans="1:3" x14ac:dyDescent="0.2">
      <c r="A103" s="27">
        <f>AAV!A103</f>
        <v>44210</v>
      </c>
      <c r="B103" s="12">
        <f>AAV!AI103</f>
        <v>45</v>
      </c>
      <c r="C103" s="12">
        <f>AAV!AH103</f>
        <v>9.049074294333348E-2</v>
      </c>
    </row>
    <row r="104" spans="1:3" x14ac:dyDescent="0.2">
      <c r="A104" s="27">
        <f>AAV!A104</f>
        <v>44211</v>
      </c>
      <c r="B104" s="12">
        <f>AAV!AI104</f>
        <v>46</v>
      </c>
      <c r="C104" s="12">
        <f>AAV!AH104</f>
        <v>0.15547459466000024</v>
      </c>
    </row>
    <row r="105" spans="1:3" x14ac:dyDescent="0.2">
      <c r="A105" s="27">
        <f>AAV!A105</f>
        <v>44215</v>
      </c>
      <c r="B105" s="12">
        <f>AAV!AI105</f>
        <v>47</v>
      </c>
      <c r="C105" s="12">
        <f>AAV!AH105</f>
        <v>8.3687360713333492E-2</v>
      </c>
    </row>
    <row r="106" spans="1:3" x14ac:dyDescent="0.2">
      <c r="A106" s="27">
        <f>AAV!A106</f>
        <v>44216</v>
      </c>
      <c r="B106" s="12">
        <f>AAV!AI106</f>
        <v>48</v>
      </c>
      <c r="C106" s="12">
        <f>AAV!AH106</f>
        <v>3.4251679663333201E-2</v>
      </c>
    </row>
    <row r="107" spans="1:3" x14ac:dyDescent="0.2">
      <c r="A107" s="27">
        <f>AAV!A107</f>
        <v>44217</v>
      </c>
      <c r="B107" s="12">
        <f>AAV!AI107</f>
        <v>49</v>
      </c>
      <c r="C107" s="12">
        <f>AAV!AH107</f>
        <v>8.4196158200002813E-3</v>
      </c>
    </row>
    <row r="108" spans="1:3" x14ac:dyDescent="0.2">
      <c r="A108" s="27">
        <f>AAV!A108</f>
        <v>44218</v>
      </c>
      <c r="B108" s="12">
        <f>AAV!AI108</f>
        <v>50</v>
      </c>
      <c r="C108" s="12">
        <f>AAV!AH108</f>
        <v>7.9457185220000115E-2</v>
      </c>
    </row>
    <row r="109" spans="1:3" x14ac:dyDescent="0.2">
      <c r="A109" s="27">
        <f>AAV!A109</f>
        <v>44221</v>
      </c>
      <c r="B109" s="12">
        <f>AAV!AI109</f>
        <v>51</v>
      </c>
      <c r="C109" s="12">
        <f>AAV!AH109</f>
        <v>0.13926563578666684</v>
      </c>
    </row>
    <row r="110" spans="1:3" x14ac:dyDescent="0.2">
      <c r="A110" s="27">
        <f>AAV!A110</f>
        <v>44222</v>
      </c>
      <c r="B110" s="12">
        <f>AAV!AI110</f>
        <v>52</v>
      </c>
      <c r="C110" s="12">
        <f>AAV!AH110</f>
        <v>1.5741657279999988E-2</v>
      </c>
    </row>
    <row r="111" spans="1:3" x14ac:dyDescent="0.2">
      <c r="A111" s="27">
        <f>AAV!A111</f>
        <v>44223</v>
      </c>
      <c r="B111" s="12">
        <f>AAV!AI111</f>
        <v>53</v>
      </c>
      <c r="C111" s="12">
        <f>AAV!AH111</f>
        <v>0.52191828398000006</v>
      </c>
    </row>
    <row r="112" spans="1:3" x14ac:dyDescent="0.2">
      <c r="A112" s="27">
        <f>AAV!A112</f>
        <v>44224</v>
      </c>
      <c r="B112" s="12">
        <f>AAV!AI112</f>
        <v>54</v>
      </c>
      <c r="C112" s="12">
        <f>AAV!AH112</f>
        <v>0.18779255741666656</v>
      </c>
    </row>
    <row r="113" spans="1:3" x14ac:dyDescent="0.2">
      <c r="A113" s="27">
        <f>AAV!A113</f>
        <v>44225</v>
      </c>
      <c r="B113" s="12">
        <f>AAV!AI113</f>
        <v>55</v>
      </c>
      <c r="C113" s="12">
        <f>AAV!AH113</f>
        <v>0.4118600742499996</v>
      </c>
    </row>
    <row r="114" spans="1:3" x14ac:dyDescent="0.2">
      <c r="A114" s="27">
        <f>AAV!A114</f>
        <v>0</v>
      </c>
      <c r="B114" s="12"/>
      <c r="C114" s="12"/>
    </row>
    <row r="115" spans="1:3" x14ac:dyDescent="0.2">
      <c r="A115" s="27">
        <f>AAV!A115</f>
        <v>0</v>
      </c>
      <c r="B115" s="12"/>
      <c r="C115" s="12"/>
    </row>
    <row r="116" spans="1:3" x14ac:dyDescent="0.2">
      <c r="A116" s="27">
        <f>AAV!A116</f>
        <v>0</v>
      </c>
      <c r="B116" s="12"/>
      <c r="C116" s="12"/>
    </row>
    <row r="117" spans="1:3" x14ac:dyDescent="0.2">
      <c r="A117" s="27">
        <f>AAV!A117</f>
        <v>0</v>
      </c>
      <c r="B117" s="12"/>
      <c r="C117" s="12"/>
    </row>
    <row r="118" spans="1:3" x14ac:dyDescent="0.2">
      <c r="A118" s="27">
        <f>AAV!A118</f>
        <v>0</v>
      </c>
      <c r="B118" s="12"/>
      <c r="C118" s="12"/>
    </row>
    <row r="119" spans="1:3" x14ac:dyDescent="0.2">
      <c r="A119" s="27">
        <f>AAV!A119</f>
        <v>0</v>
      </c>
      <c r="B119" s="12"/>
      <c r="C119" s="12"/>
    </row>
    <row r="120" spans="1:3" x14ac:dyDescent="0.2">
      <c r="A120" s="27">
        <f>AAV!A120</f>
        <v>0</v>
      </c>
      <c r="B120" s="12"/>
      <c r="C120" s="12"/>
    </row>
    <row r="121" spans="1:3" x14ac:dyDescent="0.2">
      <c r="A121" s="27">
        <f>AAV!A121</f>
        <v>0</v>
      </c>
      <c r="B121" s="12"/>
      <c r="C121" s="12"/>
    </row>
    <row r="122" spans="1:3" x14ac:dyDescent="0.2">
      <c r="A122" s="27">
        <f>AAV!A122</f>
        <v>0</v>
      </c>
      <c r="B122" s="12"/>
      <c r="C122" s="12"/>
    </row>
    <row r="123" spans="1:3" x14ac:dyDescent="0.2">
      <c r="A123" s="27">
        <f>AAV!A123</f>
        <v>0</v>
      </c>
      <c r="B123" s="12"/>
      <c r="C123" s="12"/>
    </row>
    <row r="124" spans="1:3" x14ac:dyDescent="0.2">
      <c r="A124" s="27">
        <f>AAV!A124</f>
        <v>0</v>
      </c>
      <c r="B124" s="12"/>
      <c r="C124" s="12"/>
    </row>
    <row r="125" spans="1:3" x14ac:dyDescent="0.2">
      <c r="A125" s="27">
        <f>AAV!A125</f>
        <v>0</v>
      </c>
      <c r="B125" s="12"/>
      <c r="C125" s="12"/>
    </row>
    <row r="126" spans="1:3" x14ac:dyDescent="0.2">
      <c r="A126" s="27">
        <f>AAV!A126</f>
        <v>0</v>
      </c>
      <c r="B126" s="12"/>
      <c r="C126" s="12"/>
    </row>
    <row r="127" spans="1:3" x14ac:dyDescent="0.2">
      <c r="A127" s="27">
        <f>AAV!A127</f>
        <v>0</v>
      </c>
      <c r="B127" s="12"/>
      <c r="C127" s="12"/>
    </row>
    <row r="128" spans="1:3" x14ac:dyDescent="0.2">
      <c r="A128" s="27">
        <f>AAV!A128</f>
        <v>0</v>
      </c>
      <c r="B128" s="12"/>
      <c r="C128" s="12"/>
    </row>
    <row r="129" spans="1:3" x14ac:dyDescent="0.2">
      <c r="A129" s="27">
        <f>AAV!A129</f>
        <v>0</v>
      </c>
      <c r="B129" s="12"/>
      <c r="C129" s="12"/>
    </row>
    <row r="130" spans="1:3" x14ac:dyDescent="0.2">
      <c r="A130" s="27">
        <f>AAV!A130</f>
        <v>0</v>
      </c>
      <c r="B130" s="12"/>
      <c r="C130" s="12"/>
    </row>
    <row r="131" spans="1:3" x14ac:dyDescent="0.2">
      <c r="A131" s="27">
        <f>AAV!A131</f>
        <v>0</v>
      </c>
      <c r="B131" s="12"/>
      <c r="C131" s="12"/>
    </row>
    <row r="132" spans="1:3" x14ac:dyDescent="0.2">
      <c r="A132" s="27">
        <f>AAV!A132</f>
        <v>0</v>
      </c>
      <c r="B132" s="12"/>
      <c r="C132" s="12"/>
    </row>
    <row r="133" spans="1:3" x14ac:dyDescent="0.2">
      <c r="A133" s="27">
        <f>AAV!A133</f>
        <v>0</v>
      </c>
      <c r="B133" s="12"/>
      <c r="C133" s="12"/>
    </row>
    <row r="134" spans="1:3" x14ac:dyDescent="0.2">
      <c r="A134" s="27">
        <f>AAV!A134</f>
        <v>0</v>
      </c>
      <c r="B134" s="12"/>
      <c r="C134" s="12"/>
    </row>
    <row r="135" spans="1:3" x14ac:dyDescent="0.2">
      <c r="A135" s="27">
        <f>AAV!A135</f>
        <v>0</v>
      </c>
      <c r="B135" s="12"/>
      <c r="C135" s="12"/>
    </row>
    <row r="136" spans="1:3" x14ac:dyDescent="0.2">
      <c r="A136" s="27">
        <f>AAV!A136</f>
        <v>0</v>
      </c>
      <c r="B136" s="12"/>
      <c r="C136" s="12"/>
    </row>
    <row r="137" spans="1:3" x14ac:dyDescent="0.2">
      <c r="A137" s="27">
        <f>AAV!A137</f>
        <v>0</v>
      </c>
      <c r="B137" s="12"/>
      <c r="C137" s="12"/>
    </row>
    <row r="138" spans="1:3" x14ac:dyDescent="0.2">
      <c r="A138" s="27">
        <f>AAV!A138</f>
        <v>0</v>
      </c>
      <c r="B138" s="12"/>
      <c r="C138" s="12"/>
    </row>
    <row r="139" spans="1:3" x14ac:dyDescent="0.2">
      <c r="A139" s="27">
        <f>AAV!A139</f>
        <v>0</v>
      </c>
      <c r="B139" s="12"/>
      <c r="C139" s="12"/>
    </row>
    <row r="140" spans="1:3" x14ac:dyDescent="0.2">
      <c r="A140" s="27">
        <f>AAV!A140</f>
        <v>0</v>
      </c>
      <c r="B140" s="12"/>
      <c r="C140" s="12"/>
    </row>
    <row r="141" spans="1:3" x14ac:dyDescent="0.2">
      <c r="A141" s="27">
        <f>AAV!A141</f>
        <v>0</v>
      </c>
      <c r="B141" s="12"/>
      <c r="C141" s="12"/>
    </row>
    <row r="142" spans="1:3" x14ac:dyDescent="0.2">
      <c r="A142" s="27">
        <f>AAV!A142</f>
        <v>0</v>
      </c>
      <c r="B142" s="12"/>
      <c r="C142" s="12"/>
    </row>
    <row r="143" spans="1:3" x14ac:dyDescent="0.2">
      <c r="A143" s="27">
        <f>AAV!A143</f>
        <v>0</v>
      </c>
      <c r="B143" s="12"/>
      <c r="C143" s="12"/>
    </row>
    <row r="144" spans="1:3" x14ac:dyDescent="0.2">
      <c r="A144" s="27">
        <f>AAV!A144</f>
        <v>0</v>
      </c>
      <c r="B144" s="12"/>
      <c r="C144" s="12"/>
    </row>
    <row r="145" spans="1:3" x14ac:dyDescent="0.2">
      <c r="A145" s="27">
        <f>AAV!A145</f>
        <v>0</v>
      </c>
      <c r="B145" s="12"/>
      <c r="C145" s="12"/>
    </row>
    <row r="146" spans="1:3" x14ac:dyDescent="0.2">
      <c r="A146" s="27">
        <f>AAV!A146</f>
        <v>0</v>
      </c>
      <c r="B146" s="12"/>
      <c r="C146" s="12"/>
    </row>
    <row r="147" spans="1:3" x14ac:dyDescent="0.2">
      <c r="A147" s="27">
        <f>AAV!A147</f>
        <v>0</v>
      </c>
    </row>
    <row r="148" spans="1:3" x14ac:dyDescent="0.2">
      <c r="A148" s="27">
        <f>AAV!A148</f>
        <v>0</v>
      </c>
    </row>
    <row r="149" spans="1:3" x14ac:dyDescent="0.2">
      <c r="A149" s="27">
        <f>AAV!A149</f>
        <v>0</v>
      </c>
    </row>
    <row r="150" spans="1:3" x14ac:dyDescent="0.2">
      <c r="A150" s="27">
        <f>AAV!A150</f>
        <v>0</v>
      </c>
    </row>
    <row r="151" spans="1:3" x14ac:dyDescent="0.2">
      <c r="A151" s="27">
        <f>AAV!A151</f>
        <v>0</v>
      </c>
    </row>
    <row r="152" spans="1:3" x14ac:dyDescent="0.2">
      <c r="A152" s="27">
        <f>AAV!A152</f>
        <v>0</v>
      </c>
    </row>
    <row r="153" spans="1:3" x14ac:dyDescent="0.2">
      <c r="A153" s="27">
        <f>AAV!A153</f>
        <v>0</v>
      </c>
    </row>
    <row r="154" spans="1:3" x14ac:dyDescent="0.2">
      <c r="A154" s="27">
        <f>AAV!A154</f>
        <v>0</v>
      </c>
    </row>
    <row r="155" spans="1:3" x14ac:dyDescent="0.2">
      <c r="A155" s="27">
        <f>AAV!A155</f>
        <v>0</v>
      </c>
    </row>
    <row r="156" spans="1:3" x14ac:dyDescent="0.2">
      <c r="A156" s="27">
        <f>AAV!A156</f>
        <v>0</v>
      </c>
    </row>
    <row r="157" spans="1:3" x14ac:dyDescent="0.2">
      <c r="A157" s="27">
        <f>AAV!A157</f>
        <v>0</v>
      </c>
    </row>
    <row r="158" spans="1:3" x14ac:dyDescent="0.2">
      <c r="A158" s="27">
        <f>AAV!A158</f>
        <v>0</v>
      </c>
    </row>
    <row r="159" spans="1:3" x14ac:dyDescent="0.2">
      <c r="A159" s="27">
        <f>AAV!A159</f>
        <v>0</v>
      </c>
    </row>
    <row r="160" spans="1:3" x14ac:dyDescent="0.2">
      <c r="A160" s="27">
        <f>AAV!A160</f>
        <v>0</v>
      </c>
    </row>
    <row r="161" spans="1:1" x14ac:dyDescent="0.2">
      <c r="A161" s="27">
        <f>AAV!A161</f>
        <v>0</v>
      </c>
    </row>
    <row r="162" spans="1:1" x14ac:dyDescent="0.2">
      <c r="A162" s="27">
        <f>AAV!A162</f>
        <v>0</v>
      </c>
    </row>
    <row r="163" spans="1:1" x14ac:dyDescent="0.2">
      <c r="A163" s="27">
        <f>AAV!A163</f>
        <v>0</v>
      </c>
    </row>
    <row r="164" spans="1:1" x14ac:dyDescent="0.2">
      <c r="A164" s="27">
        <f>AAV!A164</f>
        <v>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2"/>
  <sheetViews>
    <sheetView topLeftCell="Y156" zoomScale="115" workbookViewId="0">
      <selection activeCell="AK174" sqref="AK174"/>
    </sheetView>
  </sheetViews>
  <sheetFormatPr baseColWidth="10" defaultColWidth="12.6640625" defaultRowHeight="15" customHeight="1" x14ac:dyDescent="0.15"/>
  <cols>
    <col min="1" max="39" width="10.6640625" customWidth="1"/>
    <col min="40" max="40" width="11.6640625" customWidth="1"/>
    <col min="41" max="41" width="14.33203125" customWidth="1"/>
    <col min="42" max="47" width="10.6640625" customWidth="1"/>
  </cols>
  <sheetData>
    <row r="1" spans="1:33" ht="13.5" customHeight="1" x14ac:dyDescent="0.2">
      <c r="B1" s="43" t="s">
        <v>53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  <c r="Y1" s="24">
        <v>23</v>
      </c>
      <c r="Z1" s="24">
        <v>24</v>
      </c>
      <c r="AA1" s="24">
        <v>25</v>
      </c>
      <c r="AB1" s="24">
        <v>26</v>
      </c>
      <c r="AC1" s="24">
        <v>27</v>
      </c>
      <c r="AD1" s="24">
        <v>28</v>
      </c>
      <c r="AE1" s="24">
        <v>29</v>
      </c>
      <c r="AF1" s="24">
        <v>30</v>
      </c>
    </row>
    <row r="2" spans="1:33" ht="13.5" customHeight="1" x14ac:dyDescent="0.2">
      <c r="B2" s="43" t="s">
        <v>0</v>
      </c>
      <c r="C2" s="24" t="str">
        <f>AAV!C1</f>
        <v>3M</v>
      </c>
      <c r="D2" s="24" t="str">
        <f>AAV!D1</f>
        <v>Amex</v>
      </c>
      <c r="E2" s="24" t="str">
        <f>AAV!E1</f>
        <v>Amgen</v>
      </c>
      <c r="F2" s="24" t="str">
        <f>AAV!F1</f>
        <v>Apple</v>
      </c>
      <c r="G2" s="24" t="str">
        <f>AAV!G1</f>
        <v>Carterpillar</v>
      </c>
      <c r="H2" s="24" t="str">
        <f>AAV!H1</f>
        <v>Chevron</v>
      </c>
      <c r="I2" s="24" t="str">
        <f>AAV!I1</f>
        <v>Cisco</v>
      </c>
      <c r="J2" s="24" t="str">
        <f>AAV!J1</f>
        <v>Dow</v>
      </c>
      <c r="K2" s="24" t="str">
        <f>AAV!K1</f>
        <v>Honey Well</v>
      </c>
      <c r="L2" s="24" t="str">
        <f>AAV!L1</f>
        <v>Intel</v>
      </c>
      <c r="M2" s="24" t="str">
        <f>AAV!M1</f>
        <v>IBM</v>
      </c>
      <c r="N2" s="24" t="str">
        <f>AAV!N1</f>
        <v>Johnson</v>
      </c>
      <c r="O2" s="24" t="str">
        <f>AAV!O1</f>
        <v>JP Morgan</v>
      </c>
      <c r="P2" s="24" t="str">
        <f>AAV!P1</f>
        <v>McDonald's</v>
      </c>
      <c r="Q2" s="24" t="str">
        <f>AAV!Q1</f>
        <v>Merck</v>
      </c>
      <c r="R2" s="24" t="str">
        <f>AAV!R1</f>
        <v>Microsoft</v>
      </c>
      <c r="S2" s="24" t="str">
        <f>AAV!S1</f>
        <v>Nike</v>
      </c>
      <c r="T2" s="24" t="str">
        <f>AAV!T1</f>
        <v>Salesforce</v>
      </c>
      <c r="U2" s="24" t="str">
        <f>AAV!U1</f>
        <v>Boeing</v>
      </c>
      <c r="V2" s="24" t="str">
        <f>AAV!V1</f>
        <v>Coca Cola</v>
      </c>
      <c r="W2" s="24" t="str">
        <f>AAV!W1</f>
        <v>Goldman Sachs</v>
      </c>
      <c r="X2" s="24" t="str">
        <f>AAV!X1</f>
        <v>Home Depot</v>
      </c>
      <c r="Y2" s="24" t="str">
        <f>AAV!Y1</f>
        <v>Procter and Gamble</v>
      </c>
      <c r="Z2" s="24" t="str">
        <f>AAV!Z1</f>
        <v>Travelers</v>
      </c>
      <c r="AA2" s="24" t="str">
        <f>AAV!AA1</f>
        <v>Disney</v>
      </c>
      <c r="AB2" s="24" t="str">
        <f>AAV!AB1</f>
        <v>United Health</v>
      </c>
      <c r="AC2" s="24" t="str">
        <f>AAV!AC1</f>
        <v>Verizon</v>
      </c>
      <c r="AD2" s="24" t="str">
        <f>AAV!AD1</f>
        <v>Visa</v>
      </c>
      <c r="AE2" s="24" t="str">
        <f>AAV!AE1</f>
        <v>Wallgreens</v>
      </c>
      <c r="AF2" s="24" t="str">
        <f>AAV!AF1</f>
        <v>Wallmart</v>
      </c>
    </row>
    <row r="3" spans="1:33" ht="13.5" customHeight="1" x14ac:dyDescent="0.2">
      <c r="B3" s="43" t="s">
        <v>33</v>
      </c>
      <c r="C3" s="24" t="str">
        <f>AAV!C2</f>
        <v>AV</v>
      </c>
      <c r="D3" s="24" t="str">
        <f>AAV!D2</f>
        <v>AV</v>
      </c>
      <c r="E3" s="24" t="str">
        <f>AAV!E2</f>
        <v>AV</v>
      </c>
      <c r="F3" s="24" t="str">
        <f>AAV!F2</f>
        <v>AV</v>
      </c>
      <c r="G3" s="24" t="str">
        <f>AAV!G2</f>
        <v>AV</v>
      </c>
      <c r="H3" s="24" t="str">
        <f>AAV!H2</f>
        <v>AV</v>
      </c>
      <c r="I3" s="24" t="str">
        <f>AAV!I2</f>
        <v>AV</v>
      </c>
      <c r="J3" s="24" t="str">
        <f>AAV!J2</f>
        <v>AV</v>
      </c>
      <c r="K3" s="24" t="str">
        <f>AAV!K2</f>
        <v>AV</v>
      </c>
      <c r="L3" s="24" t="str">
        <f>AAV!L2</f>
        <v>AV</v>
      </c>
      <c r="M3" s="24" t="str">
        <f>AAV!M2</f>
        <v>AV</v>
      </c>
      <c r="N3" s="24" t="str">
        <f>AAV!N2</f>
        <v>AV</v>
      </c>
      <c r="O3" s="24" t="str">
        <f>AAV!O2</f>
        <v>AV</v>
      </c>
      <c r="P3" s="24" t="str">
        <f>AAV!P2</f>
        <v>AV</v>
      </c>
      <c r="Q3" s="24" t="str">
        <f>AAV!Q2</f>
        <v>AV</v>
      </c>
      <c r="R3" s="24" t="str">
        <f>AAV!R2</f>
        <v>AV</v>
      </c>
      <c r="S3" s="24" t="str">
        <f>AAV!S2</f>
        <v>AV</v>
      </c>
      <c r="T3" s="24" t="str">
        <f>AAV!T2</f>
        <v>AV</v>
      </c>
      <c r="U3" s="24" t="str">
        <f>AAV!U2</f>
        <v>AV</v>
      </c>
      <c r="V3" s="24" t="str">
        <f>AAV!V2</f>
        <v>AV</v>
      </c>
      <c r="W3" s="24" t="str">
        <f>AAV!W2</f>
        <v>AV</v>
      </c>
      <c r="X3" s="24" t="str">
        <f>AAV!X2</f>
        <v>AV</v>
      </c>
      <c r="Y3" s="24" t="str">
        <f>AAV!Y2</f>
        <v>AV</v>
      </c>
      <c r="Z3" s="24" t="str">
        <f>AAV!Z2</f>
        <v>AV</v>
      </c>
      <c r="AA3" s="24" t="str">
        <f>AAV!AA2</f>
        <v>AV</v>
      </c>
      <c r="AB3" s="24" t="str">
        <f>AAV!AB2</f>
        <v>AV</v>
      </c>
      <c r="AC3" s="24" t="str">
        <f>AAV!AC2</f>
        <v>AV</v>
      </c>
      <c r="AD3" s="24" t="str">
        <f>AAV!AD2</f>
        <v>AV</v>
      </c>
      <c r="AE3" s="24" t="str">
        <f>AAV!AE2</f>
        <v>AV</v>
      </c>
      <c r="AF3" s="24" t="str">
        <f>AAV!AF2</f>
        <v>AV</v>
      </c>
    </row>
    <row r="4" spans="1:33" ht="13.5" customHeight="1" x14ac:dyDescent="0.2">
      <c r="A4" s="44">
        <v>1</v>
      </c>
      <c r="B4" s="45">
        <v>-55</v>
      </c>
      <c r="C4" s="24">
        <f>AAV!C3</f>
        <v>0.76558499999999996</v>
      </c>
      <c r="D4" s="24">
        <f>AAV!D3</f>
        <v>0.706009</v>
      </c>
      <c r="E4" s="24">
        <f>AAV!E3</f>
        <v>0.70545800000000003</v>
      </c>
      <c r="F4" s="24">
        <f>AAV!F3</f>
        <v>2.3965339999999999</v>
      </c>
      <c r="G4" s="24">
        <f>AAV!G3</f>
        <v>0.81376027959999997</v>
      </c>
      <c r="H4" s="24">
        <f>AAV!H3</f>
        <v>0.84098258569999995</v>
      </c>
      <c r="I4" s="24">
        <f>AAV!I3</f>
        <v>0.82351288359999997</v>
      </c>
      <c r="J4" s="24">
        <f>AAV!J3</f>
        <v>0.59152970220000001</v>
      </c>
      <c r="K4" s="24">
        <f>AAV!K3</f>
        <v>0.84028653350000004</v>
      </c>
      <c r="L4" s="24">
        <f>AAV!L3</f>
        <v>0.90810656869999995</v>
      </c>
      <c r="M4" s="24">
        <f>AAV!M3</f>
        <v>0.57421564079999998</v>
      </c>
      <c r="N4" s="24">
        <f>AAV!N3</f>
        <v>0.91207554660000001</v>
      </c>
      <c r="O4" s="24">
        <f>AAV!O3</f>
        <v>0.78695775469999996</v>
      </c>
      <c r="P4" s="24">
        <f>AAV!P3</f>
        <v>1.1576227189999999</v>
      </c>
      <c r="Q4" s="24">
        <f>AAV!Q3</f>
        <v>0.74821453130000004</v>
      </c>
      <c r="R4" s="24">
        <f>AAV!R3</f>
        <v>1.169775217</v>
      </c>
      <c r="S4" s="24">
        <f>AAV!S3</f>
        <v>0.88383453140000001</v>
      </c>
      <c r="T4" s="24">
        <f>AAV!T3</f>
        <v>0.5825030363</v>
      </c>
      <c r="U4" s="24">
        <f>AAV!U3</f>
        <v>0.88741615829999998</v>
      </c>
      <c r="V4" s="24">
        <f>AAV!V3</f>
        <v>0.89693659810000004</v>
      </c>
      <c r="W4" s="24">
        <f>AAV!W3</f>
        <v>0.54477919990000001</v>
      </c>
      <c r="X4" s="24">
        <f>AAV!X3</f>
        <v>1.4828624020000001</v>
      </c>
      <c r="Y4" s="24">
        <f>AAV!Y3</f>
        <v>0.86724625300000002</v>
      </c>
      <c r="Z4" s="24">
        <f>AAV!Z3</f>
        <v>0.75719749390000002</v>
      </c>
      <c r="AA4" s="24">
        <f>AAV!AA3</f>
        <v>0.57825958359999996</v>
      </c>
      <c r="AB4" s="24">
        <f>AAV!AB3</f>
        <v>0.85067479420000003</v>
      </c>
      <c r="AC4" s="24">
        <f>AAV!AC3</f>
        <v>0.68269118709999999</v>
      </c>
      <c r="AD4" s="24">
        <f>AAV!AD3</f>
        <v>1.213059941</v>
      </c>
      <c r="AE4" s="24">
        <f>AAV!AE3</f>
        <v>0.76626903899999999</v>
      </c>
      <c r="AF4" s="24">
        <f>AAV!AF3</f>
        <v>0.90787459309999996</v>
      </c>
      <c r="AG4" s="24">
        <v>-55</v>
      </c>
    </row>
    <row r="5" spans="1:33" ht="13.5" customHeight="1" x14ac:dyDescent="0.2">
      <c r="A5" s="44">
        <v>2</v>
      </c>
      <c r="B5" s="45">
        <v>-54</v>
      </c>
      <c r="C5" s="24">
        <f>AAV!C4</f>
        <v>0.99425300000000005</v>
      </c>
      <c r="D5" s="24">
        <f>AAV!D4</f>
        <v>1.0274890000000001</v>
      </c>
      <c r="E5" s="24">
        <f>AAV!E4</f>
        <v>0.56343299999999996</v>
      </c>
      <c r="F5" s="24">
        <f>AAV!F4</f>
        <v>2.4524189999999999</v>
      </c>
      <c r="G5" s="24">
        <f>AAV!G4</f>
        <v>0.94176608039999998</v>
      </c>
      <c r="H5" s="24">
        <f>AAV!H4</f>
        <v>0.81623674629999998</v>
      </c>
      <c r="I5" s="24">
        <f>AAV!I4</f>
        <v>0.84024733500000004</v>
      </c>
      <c r="J5" s="24">
        <f>AAV!J4</f>
        <v>1.0854853680000001</v>
      </c>
      <c r="K5" s="24">
        <f>AAV!K4</f>
        <v>0.69926677780000002</v>
      </c>
      <c r="L5" s="24">
        <f>AAV!L4</f>
        <v>0.96047202480000005</v>
      </c>
      <c r="M5" s="24">
        <f>AAV!M4</f>
        <v>0.69054387009999996</v>
      </c>
      <c r="N5" s="24">
        <f>AAV!N4</f>
        <v>0.73098047759999996</v>
      </c>
      <c r="O5" s="24">
        <f>AAV!O4</f>
        <v>1.1518512279999999</v>
      </c>
      <c r="P5" s="24">
        <f>AAV!P4</f>
        <v>0.81848773819999998</v>
      </c>
      <c r="Q5" s="24">
        <f>AAV!Q4</f>
        <v>0.82332248100000005</v>
      </c>
      <c r="R5" s="24">
        <f>AAV!R4</f>
        <v>0.82160582550000005</v>
      </c>
      <c r="S5" s="24">
        <f>AAV!S4</f>
        <v>1.2983135029999999</v>
      </c>
      <c r="T5" s="24">
        <f>AAV!T4</f>
        <v>0.57956948350000004</v>
      </c>
      <c r="U5" s="24">
        <f>AAV!U4</f>
        <v>2.0589427950000001</v>
      </c>
      <c r="V5" s="24">
        <f>AAV!V4</f>
        <v>0.5635621515</v>
      </c>
      <c r="W5" s="24">
        <f>AAV!W4</f>
        <v>0.94737953180000001</v>
      </c>
      <c r="X5" s="24">
        <f>AAV!X4</f>
        <v>1.193733269</v>
      </c>
      <c r="Y5" s="24">
        <f>AAV!Y4</f>
        <v>1.1276971099999999</v>
      </c>
      <c r="Z5" s="24">
        <f>AAV!Z4</f>
        <v>0.95256462799999997</v>
      </c>
      <c r="AA5" s="24">
        <f>AAV!AA4</f>
        <v>0.72594463279999999</v>
      </c>
      <c r="AB5" s="24">
        <f>AAV!AB4</f>
        <v>0.99902516659999996</v>
      </c>
      <c r="AC5" s="24">
        <f>AAV!AC4</f>
        <v>0.67480145459999996</v>
      </c>
      <c r="AD5" s="24">
        <f>AAV!AD4</f>
        <v>0.7473223631</v>
      </c>
      <c r="AE5" s="24">
        <f>AAV!AE4</f>
        <v>0.74876908799999997</v>
      </c>
      <c r="AF5" s="24">
        <f>AAV!AF4</f>
        <v>0.72346856719999997</v>
      </c>
      <c r="AG5" s="24">
        <v>-54</v>
      </c>
    </row>
    <row r="6" spans="1:33" ht="13.5" customHeight="1" x14ac:dyDescent="0.2">
      <c r="A6" s="44">
        <v>3</v>
      </c>
      <c r="B6" s="45">
        <v>-53</v>
      </c>
      <c r="C6" s="24">
        <f>AAV!C5</f>
        <v>0.74002699999999999</v>
      </c>
      <c r="D6" s="24">
        <f>AAV!D5</f>
        <v>0.73111700000000002</v>
      </c>
      <c r="E6" s="24">
        <f>AAV!E5</f>
        <v>2.3008169999999999</v>
      </c>
      <c r="F6" s="24">
        <f>AAV!F5</f>
        <v>1.4993339999999999</v>
      </c>
      <c r="G6" s="24">
        <f>AAV!G5</f>
        <v>0.79539292380000004</v>
      </c>
      <c r="H6" s="24">
        <f>AAV!H5</f>
        <v>0.63849806480000004</v>
      </c>
      <c r="I6" s="24">
        <f>AAV!I5</f>
        <v>0.7301159196</v>
      </c>
      <c r="J6" s="24">
        <f>AAV!J5</f>
        <v>0.98634633140000005</v>
      </c>
      <c r="K6" s="24">
        <f>AAV!K5</f>
        <v>2.479586286</v>
      </c>
      <c r="L6" s="24">
        <f>AAV!L5</f>
        <v>1.0157531420000001</v>
      </c>
      <c r="M6" s="24">
        <f>AAV!M5</f>
        <v>0.5051150459</v>
      </c>
      <c r="N6" s="24">
        <f>AAV!N5</f>
        <v>0.52415725400000002</v>
      </c>
      <c r="O6" s="24">
        <f>AAV!O5</f>
        <v>0.87838303829999997</v>
      </c>
      <c r="P6" s="24">
        <f>AAV!P5</f>
        <v>0.76484585589999998</v>
      </c>
      <c r="Q6" s="24">
        <f>AAV!Q5</f>
        <v>1.1125691230000001</v>
      </c>
      <c r="R6" s="24">
        <f>AAV!R5</f>
        <v>0.74362634000000005</v>
      </c>
      <c r="S6" s="24">
        <f>AAV!S5</f>
        <v>0.69590464320000001</v>
      </c>
      <c r="T6" s="24">
        <f>AAV!T5</f>
        <v>2.755629704</v>
      </c>
      <c r="U6" s="24">
        <f>AAV!U5</f>
        <v>1.6400768590000001</v>
      </c>
      <c r="V6" s="24">
        <f>AAV!V5</f>
        <v>0.47651776289999997</v>
      </c>
      <c r="W6" s="24">
        <f>AAV!W5</f>
        <v>0.80377046399999996</v>
      </c>
      <c r="X6" s="24">
        <f>AAV!X5</f>
        <v>0.76903083240000003</v>
      </c>
      <c r="Y6" s="24">
        <f>AAV!Y5</f>
        <v>0.71704340089999996</v>
      </c>
      <c r="Z6" s="24">
        <f>AAV!Z5</f>
        <v>0.94876471520000005</v>
      </c>
      <c r="AA6" s="24">
        <f>AAV!AA5</f>
        <v>0.52388074210000002</v>
      </c>
      <c r="AB6" s="24">
        <f>AAV!AB5</f>
        <v>0.64250555229999995</v>
      </c>
      <c r="AC6" s="24">
        <f>AAV!AC5</f>
        <v>0.69859040859999999</v>
      </c>
      <c r="AD6" s="24">
        <f>AAV!AD5</f>
        <v>0.70713319509999994</v>
      </c>
      <c r="AE6" s="24">
        <f>AAV!AE5</f>
        <v>0.75744875879999995</v>
      </c>
      <c r="AF6" s="24">
        <f>AAV!AF5</f>
        <v>0.79316606690000002</v>
      </c>
      <c r="AG6" s="24">
        <v>-53</v>
      </c>
    </row>
    <row r="7" spans="1:33" ht="13.5" customHeight="1" x14ac:dyDescent="0.2">
      <c r="A7" s="44">
        <v>4</v>
      </c>
      <c r="B7" s="45">
        <v>-52</v>
      </c>
      <c r="C7" s="24">
        <f>AAV!C6</f>
        <v>0.95562000000000002</v>
      </c>
      <c r="D7" s="24">
        <f>AAV!D6</f>
        <v>0.72860100000000005</v>
      </c>
      <c r="E7" s="24">
        <f>AAV!E6</f>
        <v>1.124844</v>
      </c>
      <c r="F7" s="24">
        <f>AAV!F6</f>
        <v>1.1556960000000001</v>
      </c>
      <c r="G7" s="24">
        <f>AAV!G6</f>
        <v>0.76723735930000003</v>
      </c>
      <c r="H7" s="35">
        <f>AAV!H6</f>
        <v>0.6992744501</v>
      </c>
      <c r="I7" s="24">
        <f>AAV!I6</f>
        <v>1.0241288230000001</v>
      </c>
      <c r="J7" s="24">
        <f>AAV!J6</f>
        <v>0.92526729249999995</v>
      </c>
      <c r="K7" s="24">
        <f>AAV!K6</f>
        <v>1.161498218</v>
      </c>
      <c r="L7" s="24">
        <f>AAV!L6</f>
        <v>0.75727312849999995</v>
      </c>
      <c r="M7" s="24">
        <f>AAV!M6</f>
        <v>0.57483242570000004</v>
      </c>
      <c r="N7" s="24">
        <f>AAV!N6</f>
        <v>1.0864835859999999</v>
      </c>
      <c r="O7" s="24">
        <f>AAV!O6</f>
        <v>0.77564020519999999</v>
      </c>
      <c r="P7" s="24">
        <f>AAV!P6</f>
        <v>0.769629016</v>
      </c>
      <c r="Q7" s="24">
        <f>AAV!Q6</f>
        <v>0.85179359379999997</v>
      </c>
      <c r="R7" s="24">
        <f>AAV!R6</f>
        <v>1.277929337</v>
      </c>
      <c r="S7" s="24">
        <f>AAV!S6</f>
        <v>0.71130234719999996</v>
      </c>
      <c r="T7" s="24">
        <f>AAV!T6</f>
        <v>6.4326782959999997</v>
      </c>
      <c r="U7" s="24">
        <f>AAV!U6</f>
        <v>0.84782049020000005</v>
      </c>
      <c r="V7" s="24">
        <f>AAV!V6</f>
        <v>0.61630559949999997</v>
      </c>
      <c r="W7" s="24">
        <f>AAV!W6</f>
        <v>0.78399051909999995</v>
      </c>
      <c r="X7" s="24">
        <f>AAV!X6</f>
        <v>1.0781749410000001</v>
      </c>
      <c r="Y7" s="24">
        <f>AAV!Y6</f>
        <v>0.72128550319999996</v>
      </c>
      <c r="Z7" s="24">
        <f>AAV!Z6</f>
        <v>0.83933380130000002</v>
      </c>
      <c r="AA7" s="24">
        <f>AAV!AA6</f>
        <v>0.80548121380000004</v>
      </c>
      <c r="AB7" s="24">
        <f>AAV!AB6</f>
        <v>1.0867174390000001</v>
      </c>
      <c r="AC7" s="24">
        <f>AAV!AC6</f>
        <v>0.93190142180000002</v>
      </c>
      <c r="AD7" s="24">
        <f>AAV!AD6</f>
        <v>0.85355889939999996</v>
      </c>
      <c r="AE7" s="24">
        <f>AAV!AE6</f>
        <v>1.058535711</v>
      </c>
      <c r="AF7" s="35">
        <f>AAV!AF6</f>
        <v>0.68699209380000004</v>
      </c>
      <c r="AG7" s="24">
        <v>-52</v>
      </c>
    </row>
    <row r="8" spans="1:33" ht="13.5" customHeight="1" x14ac:dyDescent="0.2">
      <c r="A8" s="44">
        <v>5</v>
      </c>
      <c r="B8" s="45">
        <v>-51</v>
      </c>
      <c r="C8" s="24">
        <f>AAV!C7</f>
        <v>0.88787300000000002</v>
      </c>
      <c r="D8" s="24">
        <f>AAV!D7</f>
        <v>0.99054200000000003</v>
      </c>
      <c r="E8" s="24">
        <f>AAV!E7</f>
        <v>1.414031</v>
      </c>
      <c r="F8" s="24">
        <f>AAV!F7</f>
        <v>1.102741</v>
      </c>
      <c r="G8" s="24">
        <f>AAV!G7</f>
        <v>0.97031263170000004</v>
      </c>
      <c r="H8" s="24">
        <f>AAV!H7</f>
        <v>0.69475935330000005</v>
      </c>
      <c r="I8" s="24">
        <f>AAV!I7</f>
        <v>1.063479434</v>
      </c>
      <c r="J8" s="24">
        <f>AAV!J7</f>
        <v>0.8719466025</v>
      </c>
      <c r="K8" s="24">
        <f>AAV!K7</f>
        <v>1.4344030729999999</v>
      </c>
      <c r="L8" s="24">
        <f>AAV!L7</f>
        <v>0.64623536020000005</v>
      </c>
      <c r="M8" s="24">
        <f>AAV!M7</f>
        <v>0.58059434259999998</v>
      </c>
      <c r="N8" s="24">
        <f>AAV!N7</f>
        <v>0.75641789169999996</v>
      </c>
      <c r="O8" s="24">
        <f>AAV!O7</f>
        <v>1.4263651939999999</v>
      </c>
      <c r="P8" s="24">
        <f>AAV!P7</f>
        <v>1.071888255</v>
      </c>
      <c r="Q8" s="24">
        <f>AAV!Q7</f>
        <v>0.70198850339999996</v>
      </c>
      <c r="R8" s="24">
        <f>AAV!R7</f>
        <v>1.8588383449999999</v>
      </c>
      <c r="S8" s="24">
        <f>AAV!S7</f>
        <v>0.69750869979999996</v>
      </c>
      <c r="T8" s="24">
        <f>AAV!T7</f>
        <v>2.3204304539999998</v>
      </c>
      <c r="U8" s="24">
        <f>AAV!U7</f>
        <v>1.54736159</v>
      </c>
      <c r="V8" s="24">
        <f>AAV!V7</f>
        <v>0.66546139120000003</v>
      </c>
      <c r="W8" s="24">
        <f>AAV!W7</f>
        <v>1.1293596130000001</v>
      </c>
      <c r="X8" s="24">
        <f>AAV!X7</f>
        <v>0.9243367683</v>
      </c>
      <c r="Y8" s="24">
        <f>AAV!Y7</f>
        <v>0.93559342980000004</v>
      </c>
      <c r="Z8" s="24">
        <f>AAV!Z7</f>
        <v>1.0797921150000001</v>
      </c>
      <c r="AA8" s="24">
        <f>AAV!AA7</f>
        <v>1.303185992</v>
      </c>
      <c r="AB8" s="24">
        <f>AAV!AB7</f>
        <v>0.79345771119999997</v>
      </c>
      <c r="AC8" s="24">
        <f>AAV!AC7</f>
        <v>0.70404858989999997</v>
      </c>
      <c r="AD8" s="24">
        <f>AAV!AD7</f>
        <v>1.045783425</v>
      </c>
      <c r="AE8" s="24">
        <f>AAV!AE7</f>
        <v>0.82657877160000004</v>
      </c>
      <c r="AF8" s="24">
        <f>AAV!AF7</f>
        <v>4.3458075650000003</v>
      </c>
      <c r="AG8" s="24">
        <v>-51</v>
      </c>
    </row>
    <row r="9" spans="1:33" ht="13.5" customHeight="1" x14ac:dyDescent="0.2">
      <c r="A9" s="44">
        <v>6</v>
      </c>
      <c r="B9" s="45">
        <v>-50</v>
      </c>
      <c r="C9" s="24">
        <f>AAV!C8</f>
        <v>1.162941</v>
      </c>
      <c r="D9" s="24">
        <f>AAV!D8</f>
        <v>1.0874779999999999</v>
      </c>
      <c r="E9" s="24">
        <f>AAV!E8</f>
        <v>4.6211779999999996</v>
      </c>
      <c r="F9" s="24">
        <f>AAV!F8</f>
        <v>1.330144</v>
      </c>
      <c r="G9" s="24">
        <f>AAV!G8</f>
        <v>1.1922142579999999</v>
      </c>
      <c r="H9" s="24">
        <f>AAV!H8</f>
        <v>0.68259626750000002</v>
      </c>
      <c r="I9" s="24">
        <f>AAV!I8</f>
        <v>0.78487073029999999</v>
      </c>
      <c r="J9" s="24">
        <f>AAV!J8</f>
        <v>0.88858576659999999</v>
      </c>
      <c r="K9" s="24">
        <f>AAV!K8</f>
        <v>4.3597906130000004</v>
      </c>
      <c r="L9" s="24">
        <f>AAV!L8</f>
        <v>0.93637429309999998</v>
      </c>
      <c r="M9" s="24">
        <f>AAV!M8</f>
        <v>0.52585146679999994</v>
      </c>
      <c r="N9" s="24">
        <f>AAV!N8</f>
        <v>0.73203151170000003</v>
      </c>
      <c r="O9" s="24">
        <f>AAV!O8</f>
        <v>0.88532055590000003</v>
      </c>
      <c r="P9" s="24">
        <f>AAV!P8</f>
        <v>1.0671476150000001</v>
      </c>
      <c r="Q9" s="24">
        <f>AAV!Q8</f>
        <v>0.66607332640000005</v>
      </c>
      <c r="R9" s="24">
        <f>AAV!R8</f>
        <v>0.84847888989999998</v>
      </c>
      <c r="S9" s="24">
        <f>AAV!S8</f>
        <v>0.59273003479999997</v>
      </c>
      <c r="T9" s="24">
        <f>AAV!T8</f>
        <v>2.854428376</v>
      </c>
      <c r="U9" s="24">
        <f>AAV!U8</f>
        <v>1.067455976</v>
      </c>
      <c r="V9" s="24">
        <f>AAV!V8</f>
        <v>0.99958003220000002</v>
      </c>
      <c r="W9" s="24">
        <f>AAV!W8</f>
        <v>1.1308873820000001</v>
      </c>
      <c r="X9" s="24">
        <f>AAV!X8</f>
        <v>0.83520841430000003</v>
      </c>
      <c r="Y9" s="24">
        <f>AAV!Y8</f>
        <v>0.63315132190000001</v>
      </c>
      <c r="Z9" s="24">
        <f>AAV!Z8</f>
        <v>1.2070161049999999</v>
      </c>
      <c r="AA9" s="24">
        <f>AAV!AA8</f>
        <v>1.0507447409999999</v>
      </c>
      <c r="AB9" s="24">
        <f>AAV!AB8</f>
        <v>0.98574104849999999</v>
      </c>
      <c r="AC9" s="24">
        <f>AAV!AC8</f>
        <v>0.7329765801</v>
      </c>
      <c r="AD9" s="24">
        <f>AAV!AD8</f>
        <v>0.89173016459999999</v>
      </c>
      <c r="AE9" s="24">
        <f>AAV!AE8</f>
        <v>0.82155358440000004</v>
      </c>
      <c r="AF9" s="24">
        <f>AAV!AF8</f>
        <v>2.3387328709999999</v>
      </c>
      <c r="AG9" s="24">
        <v>-50</v>
      </c>
    </row>
    <row r="10" spans="1:33" ht="13.5" customHeight="1" x14ac:dyDescent="0.2">
      <c r="A10" s="44">
        <v>7</v>
      </c>
      <c r="B10" s="45">
        <v>-49</v>
      </c>
      <c r="C10" s="24">
        <f>AAV!C9</f>
        <v>1.0999509999999999</v>
      </c>
      <c r="D10" s="24">
        <f>AAV!D9</f>
        <v>1.157667</v>
      </c>
      <c r="E10" s="24">
        <f>AAV!E9</f>
        <v>1.459193</v>
      </c>
      <c r="F10" s="24">
        <f>AAV!F9</f>
        <v>1.6000490000000001</v>
      </c>
      <c r="G10" s="24">
        <f>AAV!G9</f>
        <v>0.93040780010000002</v>
      </c>
      <c r="H10" s="24">
        <f>AAV!H9</f>
        <v>0.88151048170000001</v>
      </c>
      <c r="I10" s="24">
        <f>AAV!I9</f>
        <v>1.00860339</v>
      </c>
      <c r="J10" s="24">
        <f>AAV!J9</f>
        <v>0.92247078250000003</v>
      </c>
      <c r="K10" s="24">
        <f>AAV!K9</f>
        <v>1.5284947579999999</v>
      </c>
      <c r="L10" s="24">
        <f>AAV!L9</f>
        <v>1.220304547</v>
      </c>
      <c r="M10" s="24">
        <f>AAV!M9</f>
        <v>0.81896657799999995</v>
      </c>
      <c r="N10" s="24">
        <f>AAV!N9</f>
        <v>0.86322409820000001</v>
      </c>
      <c r="O10" s="24">
        <f>AAV!O9</f>
        <v>0.91509846630000002</v>
      </c>
      <c r="P10" s="24">
        <f>AAV!P9</f>
        <v>0.96363018600000006</v>
      </c>
      <c r="Q10" s="24">
        <f>AAV!Q9</f>
        <v>0.86103930009999996</v>
      </c>
      <c r="R10" s="24">
        <f>AAV!R9</f>
        <v>0.92854981130000003</v>
      </c>
      <c r="S10" s="24">
        <f>AAV!S9</f>
        <v>0.55912172989999998</v>
      </c>
      <c r="T10" s="24">
        <f>AAV!T9</f>
        <v>1.628179737</v>
      </c>
      <c r="U10" s="24">
        <f>AAV!U9</f>
        <v>0.85172240030000002</v>
      </c>
      <c r="V10" s="35">
        <f>AAV!V9</f>
        <v>1.126840018</v>
      </c>
      <c r="W10" s="24">
        <f>AAV!W9</f>
        <v>0.93169504790000002</v>
      </c>
      <c r="X10" s="24">
        <f>AAV!X9</f>
        <v>1.1060589380000001</v>
      </c>
      <c r="Y10" s="24">
        <f>AAV!Y9</f>
        <v>0.85060154080000006</v>
      </c>
      <c r="Z10" s="24">
        <f>AAV!Z9</f>
        <v>1.607301562</v>
      </c>
      <c r="AA10" s="24">
        <f>AAV!AA9</f>
        <v>1.107709619</v>
      </c>
      <c r="AB10" s="24">
        <f>AAV!AB9</f>
        <v>1.4841416080000001</v>
      </c>
      <c r="AC10" s="24">
        <f>AAV!AC9</f>
        <v>0.89851219250000003</v>
      </c>
      <c r="AD10" s="24">
        <f>AAV!AD9</f>
        <v>1.1315945199999999</v>
      </c>
      <c r="AE10" s="24">
        <f>AAV!AE9</f>
        <v>1.0807811279999999</v>
      </c>
      <c r="AF10" s="24">
        <f>AAV!AF9</f>
        <v>1.6517436249999999</v>
      </c>
      <c r="AG10" s="24">
        <v>-49</v>
      </c>
    </row>
    <row r="11" spans="1:33" ht="13.5" customHeight="1" x14ac:dyDescent="0.2">
      <c r="A11" s="44">
        <v>8</v>
      </c>
      <c r="B11" s="45">
        <v>-48</v>
      </c>
      <c r="C11" s="24">
        <f>AAV!C10</f>
        <v>1.1075600000000001</v>
      </c>
      <c r="D11" s="24">
        <f>AAV!D10</f>
        <v>0.77994200000000002</v>
      </c>
      <c r="E11" s="24">
        <f>AAV!E10</f>
        <v>1.0327999999999999</v>
      </c>
      <c r="F11" s="24">
        <f>AAV!F10</f>
        <v>1.0808899999999999</v>
      </c>
      <c r="G11" s="24">
        <f>AAV!G10</f>
        <v>0.86245957510000004</v>
      </c>
      <c r="H11" s="24">
        <f>AAV!H10</f>
        <v>0.84038535510000001</v>
      </c>
      <c r="I11" s="24">
        <f>AAV!I10</f>
        <v>1.105537902</v>
      </c>
      <c r="J11" s="24">
        <f>AAV!J10</f>
        <v>1.278518748</v>
      </c>
      <c r="K11" s="24">
        <f>AAV!K10</f>
        <v>1.3318716390000001</v>
      </c>
      <c r="L11" s="24">
        <f>AAV!L10</f>
        <v>0.80771342290000003</v>
      </c>
      <c r="M11" s="24">
        <f>AAV!M10</f>
        <v>0.53529712939999996</v>
      </c>
      <c r="N11" s="24">
        <f>AAV!N10</f>
        <v>0.85597308859999999</v>
      </c>
      <c r="O11" s="24">
        <f>AAV!O10</f>
        <v>0.74665515390000003</v>
      </c>
      <c r="P11" s="24">
        <f>AAV!P10</f>
        <v>0.97227435510000004</v>
      </c>
      <c r="Q11" s="24">
        <f>AAV!Q10</f>
        <v>0.73816109029999999</v>
      </c>
      <c r="R11" s="24">
        <f>AAV!R10</f>
        <v>0.83229018799999999</v>
      </c>
      <c r="S11" s="24">
        <f>AAV!S10</f>
        <v>0.78057875129999998</v>
      </c>
      <c r="T11" s="24">
        <f>AAV!T10</f>
        <v>1.3529000950000001</v>
      </c>
      <c r="U11" s="24">
        <f>AAV!U10</f>
        <v>0.99484934250000001</v>
      </c>
      <c r="V11" s="24">
        <f>AAV!V10</f>
        <v>0.76643989950000002</v>
      </c>
      <c r="W11" s="24">
        <f>AAV!W10</f>
        <v>0.75204806440000005</v>
      </c>
      <c r="X11" s="24">
        <f>AAV!X10</f>
        <v>0.87238366479999996</v>
      </c>
      <c r="Y11" s="24">
        <f>AAV!Y10</f>
        <v>0.8620230297</v>
      </c>
      <c r="Z11" s="24">
        <f>AAV!Z10</f>
        <v>0.67836381629999998</v>
      </c>
      <c r="AA11" s="24">
        <f>AAV!AA10</f>
        <v>0.79559359699999999</v>
      </c>
      <c r="AB11" s="24">
        <f>AAV!AB10</f>
        <v>0.85023415530000002</v>
      </c>
      <c r="AC11" s="24">
        <f>AAV!AC10</f>
        <v>0.82467735860000002</v>
      </c>
      <c r="AD11" s="24">
        <f>AAV!AD10</f>
        <v>0.68534513559999999</v>
      </c>
      <c r="AE11" s="24">
        <f>AAV!AE10</f>
        <v>1.461323833</v>
      </c>
      <c r="AF11" s="24">
        <f>AAV!AF10</f>
        <v>3.9115106289999999</v>
      </c>
      <c r="AG11" s="24">
        <v>-48</v>
      </c>
    </row>
    <row r="12" spans="1:33" ht="13.5" customHeight="1" x14ac:dyDescent="0.2">
      <c r="A12" s="44">
        <v>9</v>
      </c>
      <c r="B12" s="45">
        <v>-47</v>
      </c>
      <c r="C12" s="35">
        <f>AAV!C11</f>
        <v>1.5054080000000001</v>
      </c>
      <c r="D12" s="24">
        <f>AAV!D11</f>
        <v>0.87756500000000004</v>
      </c>
      <c r="E12" s="24">
        <f>AAV!E11</f>
        <v>1.03363</v>
      </c>
      <c r="F12" s="24">
        <f>AAV!F11</f>
        <v>1.418682</v>
      </c>
      <c r="G12" s="24">
        <f>AAV!G11</f>
        <v>1.455485709</v>
      </c>
      <c r="H12" s="24">
        <f>AAV!H11</f>
        <v>1.0108580739999999</v>
      </c>
      <c r="I12" s="24">
        <f>AAV!I11</f>
        <v>1.422865477</v>
      </c>
      <c r="J12" s="24">
        <f>AAV!J11</f>
        <v>1.7206537209999999</v>
      </c>
      <c r="K12" s="24">
        <f>AAV!K11</f>
        <v>1.377709434</v>
      </c>
      <c r="L12" s="24">
        <f>AAV!L11</f>
        <v>1.4025426000000001</v>
      </c>
      <c r="M12" s="24">
        <f>AAV!M11</f>
        <v>1.1182922850000001</v>
      </c>
      <c r="N12" s="24">
        <f>AAV!N11</f>
        <v>0.93366020900000002</v>
      </c>
      <c r="O12" s="24">
        <f>AAV!O11</f>
        <v>0.93158826340000001</v>
      </c>
      <c r="P12" s="24">
        <f>AAV!P11</f>
        <v>1.3593083699999999</v>
      </c>
      <c r="Q12" s="24">
        <f>AAV!Q11</f>
        <v>1.2565031719999999</v>
      </c>
      <c r="R12" s="24">
        <f>AAV!R11</f>
        <v>1.0997977889999999</v>
      </c>
      <c r="S12" s="24">
        <f>AAV!S11</f>
        <v>1.0762579379999999</v>
      </c>
      <c r="T12" s="24">
        <f>AAV!T11</f>
        <v>1.3183780190000001</v>
      </c>
      <c r="U12" s="24">
        <f>AAV!U11</f>
        <v>0.86679327269999995</v>
      </c>
      <c r="V12" s="24">
        <f>AAV!V11</f>
        <v>1.602993567</v>
      </c>
      <c r="W12" s="24">
        <f>AAV!W11</f>
        <v>1.090463744</v>
      </c>
      <c r="X12" s="24">
        <f>AAV!X11</f>
        <v>0.93341895679999998</v>
      </c>
      <c r="Y12" s="24">
        <f>AAV!Y11</f>
        <v>1.2742408190000001</v>
      </c>
      <c r="Z12" s="24">
        <f>AAV!Z11</f>
        <v>0.97314346730000001</v>
      </c>
      <c r="AA12" s="24">
        <f>AAV!AA11</f>
        <v>0.78068894420000001</v>
      </c>
      <c r="AB12" s="24">
        <f>AAV!AB11</f>
        <v>0.97304969050000001</v>
      </c>
      <c r="AC12" s="24">
        <f>AAV!AC11</f>
        <v>1.340276099</v>
      </c>
      <c r="AD12" s="35">
        <f>AAV!AD11</f>
        <v>1.196740675</v>
      </c>
      <c r="AE12" s="24">
        <f>AAV!AE11</f>
        <v>1.044343416</v>
      </c>
      <c r="AF12" s="24">
        <f>AAV!AF11</f>
        <v>1.886512848</v>
      </c>
      <c r="AG12" s="24">
        <v>-47</v>
      </c>
    </row>
    <row r="13" spans="1:33" ht="13.5" customHeight="1" x14ac:dyDescent="0.2">
      <c r="A13" s="44">
        <v>10</v>
      </c>
      <c r="B13" s="45">
        <v>-46</v>
      </c>
      <c r="C13" s="24">
        <f>AAV!C12</f>
        <v>1.328902</v>
      </c>
      <c r="D13" s="24">
        <f>AAV!D12</f>
        <v>1.67428</v>
      </c>
      <c r="E13" s="24">
        <f>AAV!E12</f>
        <v>1.12941</v>
      </c>
      <c r="F13" s="24">
        <f>AAV!F12</f>
        <v>1.826173</v>
      </c>
      <c r="G13" s="24">
        <f>AAV!G12</f>
        <v>1.4437428880000001</v>
      </c>
      <c r="H13" s="24">
        <f>AAV!H12</f>
        <v>1.5112810780000001</v>
      </c>
      <c r="I13" s="24">
        <f>AAV!I12</f>
        <v>1.860557311</v>
      </c>
      <c r="J13" s="24">
        <f>AAV!J12</f>
        <v>1.584291238</v>
      </c>
      <c r="K13" s="24">
        <f>AAV!K12</f>
        <v>1.181979576</v>
      </c>
      <c r="L13" s="24">
        <f>AAV!L12</f>
        <v>1.254182364</v>
      </c>
      <c r="M13" s="24">
        <f>AAV!M12</f>
        <v>0.96974824449999997</v>
      </c>
      <c r="N13" s="24">
        <f>AAV!N12</f>
        <v>1.176638356</v>
      </c>
      <c r="O13" s="24">
        <f>AAV!O12</f>
        <v>1.4982746870000001</v>
      </c>
      <c r="P13" s="24">
        <f>AAV!P12</f>
        <v>1.0386406589999999</v>
      </c>
      <c r="Q13" s="24">
        <f>AAV!Q12</f>
        <v>1.409839627</v>
      </c>
      <c r="R13" s="24">
        <f>AAV!R12</f>
        <v>1.8845929219999999</v>
      </c>
      <c r="S13" s="24">
        <f>AAV!S12</f>
        <v>1.1539377689999999</v>
      </c>
      <c r="T13" s="35">
        <f>AAV!T12</f>
        <v>1.4238164900000001</v>
      </c>
      <c r="U13" s="24">
        <f>AAV!U12</f>
        <v>1.4557874099999999</v>
      </c>
      <c r="V13" s="24">
        <f>AAV!V12</f>
        <v>1.3568615340000001</v>
      </c>
      <c r="W13" s="24">
        <f>AAV!W12</f>
        <v>1.0807505589999999</v>
      </c>
      <c r="X13" s="24">
        <f>AAV!X12</f>
        <v>1.449465132</v>
      </c>
      <c r="Y13" s="24">
        <f>AAV!Y12</f>
        <v>1.1060270400000001</v>
      </c>
      <c r="Z13" s="24">
        <f>AAV!Z12</f>
        <v>0.9088512929</v>
      </c>
      <c r="AA13" s="24">
        <f>AAV!AA12</f>
        <v>1.1517290600000001</v>
      </c>
      <c r="AB13" s="35">
        <f>AAV!AB12</f>
        <v>1.3238081820000001</v>
      </c>
      <c r="AC13" s="24">
        <f>AAV!AC12</f>
        <v>1.4276236659999999</v>
      </c>
      <c r="AD13" s="24">
        <f>AAV!AD12</f>
        <v>1.372226022</v>
      </c>
      <c r="AE13" s="24">
        <f>AAV!AE12</f>
        <v>1.126781641</v>
      </c>
      <c r="AF13" s="24">
        <f>AAV!AF12</f>
        <v>1.7532026279999999</v>
      </c>
      <c r="AG13" s="24">
        <v>-46</v>
      </c>
    </row>
    <row r="14" spans="1:33" ht="13.5" customHeight="1" x14ac:dyDescent="0.2">
      <c r="A14" s="44">
        <v>11</v>
      </c>
      <c r="B14" s="45">
        <v>-45</v>
      </c>
      <c r="C14" s="24">
        <f>AAV!C13</f>
        <v>1.2471000000000001</v>
      </c>
      <c r="D14" s="24">
        <f>AAV!D13</f>
        <v>1.2989949999999999</v>
      </c>
      <c r="E14" s="24">
        <f>AAV!E13</f>
        <v>1.047593</v>
      </c>
      <c r="F14" s="24">
        <f>AAV!F13</f>
        <v>2.3579159999999999</v>
      </c>
      <c r="G14" s="24">
        <f>AAV!G13</f>
        <v>1.653369205</v>
      </c>
      <c r="H14" s="24">
        <f>AAV!H13</f>
        <v>0.98230140990000003</v>
      </c>
      <c r="I14" s="24">
        <f>AAV!I13</f>
        <v>1.651207367</v>
      </c>
      <c r="J14" s="24">
        <f>AAV!J13</f>
        <v>1.254433058</v>
      </c>
      <c r="K14" s="24">
        <f>AAV!K13</f>
        <v>1.114684402</v>
      </c>
      <c r="L14" s="24">
        <f>AAV!L13</f>
        <v>1.1463211790000001</v>
      </c>
      <c r="M14" s="24">
        <f>AAV!M13</f>
        <v>1.020890495</v>
      </c>
      <c r="N14" s="24">
        <f>AAV!N13</f>
        <v>0.97683156879999999</v>
      </c>
      <c r="O14" s="24">
        <f>AAV!O13</f>
        <v>1.6941874800000001</v>
      </c>
      <c r="P14" s="24">
        <f>AAV!P13</f>
        <v>1.2718850669999999</v>
      </c>
      <c r="Q14" s="24">
        <f>AAV!Q13</f>
        <v>1.0163733559999999</v>
      </c>
      <c r="R14" s="24">
        <f>AAV!R13</f>
        <v>1.925375439</v>
      </c>
      <c r="S14" s="24">
        <f>AAV!S13</f>
        <v>0.81930088010000002</v>
      </c>
      <c r="T14" s="24">
        <f>AAV!T13</f>
        <v>1.4618227070000001</v>
      </c>
      <c r="U14" s="24">
        <f>AAV!U13</f>
        <v>0.98803369910000005</v>
      </c>
      <c r="V14" s="24">
        <f>AAV!V13</f>
        <v>1.279560888</v>
      </c>
      <c r="W14" s="24">
        <f>AAV!W13</f>
        <v>1.122165793</v>
      </c>
      <c r="X14" s="24">
        <f>AAV!X13</f>
        <v>1.4153504159999999</v>
      </c>
      <c r="Y14" s="24">
        <f>AAV!Y13</f>
        <v>1.1303309100000001</v>
      </c>
      <c r="Z14" s="24">
        <f>AAV!Z13</f>
        <v>1.0216086170000001</v>
      </c>
      <c r="AA14" s="24">
        <f>AAV!AA13</f>
        <v>1.0725060799999999</v>
      </c>
      <c r="AB14" s="24">
        <f>AAV!AB13</f>
        <v>0.99174419820000004</v>
      </c>
      <c r="AC14" s="24">
        <f>AAV!AC13</f>
        <v>1.3735029780000001</v>
      </c>
      <c r="AD14" s="24">
        <f>AAV!AD13</f>
        <v>1.6067999340000001</v>
      </c>
      <c r="AE14" s="24">
        <f>AAV!AE13</f>
        <v>0.9520613081</v>
      </c>
      <c r="AF14" s="24">
        <f>AAV!AF13</f>
        <v>1.2408095800000001</v>
      </c>
      <c r="AG14" s="24">
        <v>-45</v>
      </c>
    </row>
    <row r="15" spans="1:33" ht="13.5" customHeight="1" x14ac:dyDescent="0.2">
      <c r="A15" s="44">
        <v>12</v>
      </c>
      <c r="B15" s="45">
        <v>-44</v>
      </c>
      <c r="C15" s="24">
        <f>AAV!C14</f>
        <v>1.093224</v>
      </c>
      <c r="D15" s="24">
        <f>AAV!D14</f>
        <v>1.1207670000000001</v>
      </c>
      <c r="E15" s="24">
        <f>AAV!E14</f>
        <v>1.209014</v>
      </c>
      <c r="F15" s="24">
        <f>AAV!F14</f>
        <v>1.6402019999999999</v>
      </c>
      <c r="G15" s="24">
        <f>AAV!G14</f>
        <v>1.539201695</v>
      </c>
      <c r="H15" s="24">
        <f>AAV!H14</f>
        <v>1.3957047229999999</v>
      </c>
      <c r="I15" s="24">
        <f>AAV!I14</f>
        <v>1.3781659230000001</v>
      </c>
      <c r="J15" s="24">
        <f>AAV!J14</f>
        <v>1.0081863820000001</v>
      </c>
      <c r="K15" s="24">
        <f>AAV!K14</f>
        <v>0.93708212820000003</v>
      </c>
      <c r="L15" s="24">
        <f>AAV!L14</f>
        <v>1.0519636459999999</v>
      </c>
      <c r="M15" s="24">
        <f>AAV!M14</f>
        <v>0.88383636160000001</v>
      </c>
      <c r="N15" s="24">
        <f>AAV!N14</f>
        <v>1.1880392340000001</v>
      </c>
      <c r="O15" s="24">
        <f>AAV!O14</f>
        <v>1.4228095549999999</v>
      </c>
      <c r="P15" s="24">
        <f>AAV!P14</f>
        <v>1.364596454</v>
      </c>
      <c r="Q15" s="24">
        <f>AAV!Q14</f>
        <v>0.9876501821</v>
      </c>
      <c r="R15" s="24">
        <f>AAV!R14</f>
        <v>1.7078822330000001</v>
      </c>
      <c r="S15" s="24">
        <f>AAV!S14</f>
        <v>0.84191652090000002</v>
      </c>
      <c r="T15" s="24">
        <f>AAV!T14</f>
        <v>1.5488041829999999</v>
      </c>
      <c r="U15" s="24">
        <f>AAV!U14</f>
        <v>1.1846955180000001</v>
      </c>
      <c r="V15" s="24">
        <f>AAV!V14</f>
        <v>1.0821560889999999</v>
      </c>
      <c r="W15" s="24">
        <f>AAV!W14</f>
        <v>1.3992309169999999</v>
      </c>
      <c r="X15" s="24">
        <f>AAV!X14</f>
        <v>1.4120476799999999</v>
      </c>
      <c r="Y15" s="24">
        <f>AAV!Y14</f>
        <v>1.0406387269999999</v>
      </c>
      <c r="Z15" s="24">
        <f>AAV!Z14</f>
        <v>1.179773255</v>
      </c>
      <c r="AA15" s="24">
        <f>AAV!AA14</f>
        <v>1.645458673</v>
      </c>
      <c r="AB15" s="24">
        <f>AAV!AB14</f>
        <v>0.88692854050000003</v>
      </c>
      <c r="AC15" s="24">
        <f>AAV!AC14</f>
        <v>1.140138876</v>
      </c>
      <c r="AD15" s="24">
        <f>AAV!AD14</f>
        <v>1.721244816</v>
      </c>
      <c r="AE15" s="24">
        <f>AAV!AE14</f>
        <v>1.1244999019999999</v>
      </c>
      <c r="AF15" s="24">
        <f>AAV!AF14</f>
        <v>1.240249825</v>
      </c>
      <c r="AG15" s="24">
        <v>-44</v>
      </c>
    </row>
    <row r="16" spans="1:33" ht="13.5" customHeight="1" x14ac:dyDescent="0.2">
      <c r="A16" s="44">
        <v>13</v>
      </c>
      <c r="B16" s="45">
        <v>-43</v>
      </c>
      <c r="C16" s="24">
        <f>AAV!C15</f>
        <v>1.0389660000000001</v>
      </c>
      <c r="D16" s="24">
        <f>AAV!D15</f>
        <v>0.61402800000000002</v>
      </c>
      <c r="E16" s="24">
        <f>AAV!E15</f>
        <v>0.80795899999999998</v>
      </c>
      <c r="F16" s="24">
        <f>AAV!F15</f>
        <v>1.254365</v>
      </c>
      <c r="G16" s="24">
        <f>AAV!G15</f>
        <v>1.722887501</v>
      </c>
      <c r="H16" s="24">
        <f>AAV!H15</f>
        <v>0.8658461153</v>
      </c>
      <c r="I16" s="24">
        <f>AAV!I15</f>
        <v>1.105856613</v>
      </c>
      <c r="J16" s="24">
        <f>AAV!J15</f>
        <v>0.9816972571</v>
      </c>
      <c r="K16" s="24">
        <f>AAV!K15</f>
        <v>0.94076473859999998</v>
      </c>
      <c r="L16" s="24">
        <f>AAV!L15</f>
        <v>0.88484055979999998</v>
      </c>
      <c r="M16" s="24">
        <f>AAV!M15</f>
        <v>0.63963062420000005</v>
      </c>
      <c r="N16" s="24">
        <f>AAV!N15</f>
        <v>0.94435261930000003</v>
      </c>
      <c r="O16" s="24">
        <f>AAV!O15</f>
        <v>0.86455240840000003</v>
      </c>
      <c r="P16" s="24">
        <f>AAV!P15</f>
        <v>1.0673814740000001</v>
      </c>
      <c r="Q16" s="24">
        <f>AAV!Q15</f>
        <v>0.96232363590000003</v>
      </c>
      <c r="R16" s="24">
        <f>AAV!R15</f>
        <v>1.47407318</v>
      </c>
      <c r="S16" s="24">
        <f>AAV!S15</f>
        <v>0.95275844970000001</v>
      </c>
      <c r="T16" s="24">
        <f>AAV!T15</f>
        <v>1.0158080780000001</v>
      </c>
      <c r="U16" s="24">
        <f>AAV!U15</f>
        <v>1.1495421939999999</v>
      </c>
      <c r="V16" s="24">
        <f>AAV!V15</f>
        <v>0.92847948410000003</v>
      </c>
      <c r="W16" s="24">
        <f>AAV!W15</f>
        <v>1.431845346</v>
      </c>
      <c r="X16" s="24">
        <f>AAV!X15</f>
        <v>1.280965763</v>
      </c>
      <c r="Y16" s="24">
        <f>AAV!Y15</f>
        <v>0.91226186710000001</v>
      </c>
      <c r="Z16" s="24">
        <f>AAV!Z15</f>
        <v>0.66974844249999999</v>
      </c>
      <c r="AA16" s="24">
        <f>AAV!AA15</f>
        <v>0.84781661379999995</v>
      </c>
      <c r="AB16" s="24">
        <f>AAV!AB15</f>
        <v>0.75058344200000005</v>
      </c>
      <c r="AC16" s="24">
        <f>AAV!AC15</f>
        <v>0.9812750603</v>
      </c>
      <c r="AD16" s="24">
        <f>AAV!AD15</f>
        <v>0.91390731839999995</v>
      </c>
      <c r="AE16" s="24">
        <f>AAV!AE15</f>
        <v>1.293978485</v>
      </c>
      <c r="AF16" s="24">
        <f>AAV!AF15</f>
        <v>1.229381174</v>
      </c>
      <c r="AG16" s="24">
        <v>-43</v>
      </c>
    </row>
    <row r="17" spans="1:33" ht="13.5" customHeight="1" x14ac:dyDescent="0.2">
      <c r="A17" s="44">
        <v>14</v>
      </c>
      <c r="B17" s="45">
        <v>-42</v>
      </c>
      <c r="C17" s="24">
        <f>AAV!C16</f>
        <v>0.78419399999999995</v>
      </c>
      <c r="D17" s="24">
        <f>AAV!D16</f>
        <v>0.81607700000000005</v>
      </c>
      <c r="E17" s="24">
        <f>AAV!E16</f>
        <v>0.76551199999999997</v>
      </c>
      <c r="F17" s="24">
        <f>AAV!F16</f>
        <v>1.292178</v>
      </c>
      <c r="G17" s="24">
        <f>AAV!G16</f>
        <v>1.4140594769999999</v>
      </c>
      <c r="H17" s="24">
        <f>AAV!H16</f>
        <v>1.1064626040000001</v>
      </c>
      <c r="I17" s="24">
        <f>AAV!I16</f>
        <v>1.189068563</v>
      </c>
      <c r="J17" s="24">
        <f>AAV!J16</f>
        <v>0.99182818819999996</v>
      </c>
      <c r="K17" s="24">
        <f>AAV!K16</f>
        <v>0.9432518661</v>
      </c>
      <c r="L17" s="24">
        <f>AAV!L16</f>
        <v>0.86398477399999996</v>
      </c>
      <c r="M17" s="24">
        <f>AAV!M16</f>
        <v>0.67493578759999995</v>
      </c>
      <c r="N17" s="24">
        <f>AAV!N16</f>
        <v>0.84004043120000005</v>
      </c>
      <c r="O17" s="24">
        <f>AAV!O16</f>
        <v>1.0247183230000001</v>
      </c>
      <c r="P17" s="24">
        <f>AAV!P16</f>
        <v>1.1047212820000001</v>
      </c>
      <c r="Q17" s="24">
        <f>AAV!Q16</f>
        <v>0.75005816479999998</v>
      </c>
      <c r="R17" s="24">
        <f>AAV!R16</f>
        <v>1.144352378</v>
      </c>
      <c r="S17" s="24">
        <f>AAV!S16</f>
        <v>0.799497342</v>
      </c>
      <c r="T17" s="24">
        <f>AAV!T16</f>
        <v>0.60458532750000005</v>
      </c>
      <c r="U17" s="24">
        <f>AAV!U16</f>
        <v>0.76103689910000005</v>
      </c>
      <c r="V17" s="24">
        <f>AAV!V16</f>
        <v>0.93987707279999999</v>
      </c>
      <c r="W17" s="24">
        <f>AAV!W16</f>
        <v>0.76779157919999996</v>
      </c>
      <c r="X17" s="24">
        <f>AAV!X16</f>
        <v>0.85033542689999997</v>
      </c>
      <c r="Y17" s="24">
        <f>AAV!Y16</f>
        <v>0.79672270789999999</v>
      </c>
      <c r="Z17" s="24">
        <f>AAV!Z16</f>
        <v>0.66459166780000001</v>
      </c>
      <c r="AA17" s="24">
        <f>AAV!AA16</f>
        <v>0.93950666819999995</v>
      </c>
      <c r="AB17" s="24">
        <f>AAV!AB16</f>
        <v>0.82781968429999997</v>
      </c>
      <c r="AC17" s="24">
        <f>AAV!AC16</f>
        <v>0.97602737890000002</v>
      </c>
      <c r="AD17" s="24">
        <f>AAV!AD16</f>
        <v>0.87876436309999995</v>
      </c>
      <c r="AE17" s="24">
        <f>AAV!AE16</f>
        <v>1.074335963</v>
      </c>
      <c r="AF17" s="24">
        <f>AAV!AF16</f>
        <v>1.2308479269999999</v>
      </c>
      <c r="AG17" s="24">
        <v>-42</v>
      </c>
    </row>
    <row r="18" spans="1:33" ht="13.5" customHeight="1" x14ac:dyDescent="0.2">
      <c r="A18" s="44">
        <v>15</v>
      </c>
      <c r="B18" s="45">
        <v>-41</v>
      </c>
      <c r="C18" s="24">
        <f>AAV!C17</f>
        <v>0.64842599999999995</v>
      </c>
      <c r="D18" s="24">
        <f>AAV!D17</f>
        <v>0.64630900000000002</v>
      </c>
      <c r="E18" s="24">
        <f>AAV!E17</f>
        <v>0.683697</v>
      </c>
      <c r="F18" s="24">
        <f>AAV!F17</f>
        <v>1.2821530000000001</v>
      </c>
      <c r="G18" s="24">
        <f>AAV!G17</f>
        <v>1.043404606</v>
      </c>
      <c r="H18" s="24">
        <f>AAV!H17</f>
        <v>1.28267365</v>
      </c>
      <c r="I18" s="24">
        <f>AAV!I17</f>
        <v>1.0348849600000001</v>
      </c>
      <c r="J18" s="24">
        <f>AAV!J17</f>
        <v>1.466247144</v>
      </c>
      <c r="K18" s="24">
        <f>AAV!K17</f>
        <v>0.70928062359999999</v>
      </c>
      <c r="L18" s="24">
        <f>AAV!L17</f>
        <v>0.77624556369999997</v>
      </c>
      <c r="M18" s="24">
        <f>AAV!M17</f>
        <v>0.6018725707</v>
      </c>
      <c r="N18" s="24">
        <f>AAV!N17</f>
        <v>0.53381884499999999</v>
      </c>
      <c r="O18" s="24">
        <f>AAV!O17</f>
        <v>0.88709740979999996</v>
      </c>
      <c r="P18" s="24">
        <f>AAV!P17</f>
        <v>1.2013484889999999</v>
      </c>
      <c r="Q18" s="24">
        <f>AAV!Q17</f>
        <v>0.7786887079</v>
      </c>
      <c r="R18" s="24">
        <f>AAV!R17</f>
        <v>1.084928618</v>
      </c>
      <c r="S18" s="24">
        <f>AAV!S17</f>
        <v>1.3605783149999999</v>
      </c>
      <c r="T18" s="24">
        <f>AAV!T17</f>
        <v>0.55478083069999995</v>
      </c>
      <c r="U18" s="24">
        <f>AAV!U17</f>
        <v>0.77097888839999995</v>
      </c>
      <c r="V18" s="24">
        <f>AAV!V17</f>
        <v>1.1123250309999999</v>
      </c>
      <c r="W18" s="24">
        <f>AAV!W17</f>
        <v>0.72684033380000002</v>
      </c>
      <c r="X18" s="24">
        <f>AAV!X17</f>
        <v>1.0047019189999999</v>
      </c>
      <c r="Y18" s="24">
        <f>AAV!Y17</f>
        <v>0.66837365810000005</v>
      </c>
      <c r="Z18" s="24">
        <f>AAV!Z17</f>
        <v>0.7274822178</v>
      </c>
      <c r="AA18" s="24">
        <f>AAV!AA17</f>
        <v>0.68319475389999995</v>
      </c>
      <c r="AB18" s="24">
        <f>AAV!AB17</f>
        <v>1.0549654559999999</v>
      </c>
      <c r="AC18" s="24">
        <f>AAV!AC17</f>
        <v>0.8595826808</v>
      </c>
      <c r="AD18" s="24">
        <f>AAV!AD17</f>
        <v>0.90258646190000003</v>
      </c>
      <c r="AE18" s="24">
        <f>AAV!AE17</f>
        <v>1.311425622</v>
      </c>
      <c r="AF18" s="24">
        <f>AAV!AF17</f>
        <v>1.0545042229999999</v>
      </c>
      <c r="AG18" s="24">
        <v>-41</v>
      </c>
    </row>
    <row r="19" spans="1:33" ht="13.5" customHeight="1" x14ac:dyDescent="0.2">
      <c r="A19" s="44">
        <v>16</v>
      </c>
      <c r="B19" s="45">
        <v>-40</v>
      </c>
      <c r="C19" s="24">
        <f>AAV!C18</f>
        <v>0.86436500000000005</v>
      </c>
      <c r="D19" s="24">
        <f>AAV!D18</f>
        <v>0.89829899999999996</v>
      </c>
      <c r="E19" s="24">
        <f>AAV!E18</f>
        <v>0.75113600000000003</v>
      </c>
      <c r="F19" s="24">
        <f>AAV!F18</f>
        <v>0.99355099999999996</v>
      </c>
      <c r="G19" s="24">
        <f>AAV!G18</f>
        <v>0.82818682340000005</v>
      </c>
      <c r="H19" s="24">
        <f>AAV!H18</f>
        <v>0.76431691509999999</v>
      </c>
      <c r="I19" s="24">
        <f>AAV!I18</f>
        <v>0.94082310729999996</v>
      </c>
      <c r="J19" s="24">
        <f>AAV!J18</f>
        <v>1.2479747539999999</v>
      </c>
      <c r="K19" s="24">
        <f>AAV!K18</f>
        <v>0.71508481440000005</v>
      </c>
      <c r="L19" s="24">
        <f>AAV!L18</f>
        <v>0.72011605270000001</v>
      </c>
      <c r="M19" s="24">
        <f>AAV!M18</f>
        <v>0.61778344770000004</v>
      </c>
      <c r="N19" s="24">
        <f>AAV!N18</f>
        <v>0.59366375510000002</v>
      </c>
      <c r="O19" s="24">
        <f>AAV!O18</f>
        <v>1.2238714129999999</v>
      </c>
      <c r="P19" s="24">
        <f>AAV!P18</f>
        <v>0.84513012890000005</v>
      </c>
      <c r="Q19" s="24">
        <f>AAV!Q18</f>
        <v>0.93122892150000003</v>
      </c>
      <c r="R19" s="24">
        <f>AAV!R18</f>
        <v>0.98023419290000002</v>
      </c>
      <c r="S19" s="24">
        <f>AAV!S18</f>
        <v>0.79270623220000003</v>
      </c>
      <c r="T19" s="24">
        <f>AAV!T18</f>
        <v>0.432741335</v>
      </c>
      <c r="U19" s="24">
        <f>AAV!U18</f>
        <v>0.9022115771</v>
      </c>
      <c r="V19" s="24">
        <f>AAV!V18</f>
        <v>0.66424511269999997</v>
      </c>
      <c r="W19" s="24">
        <f>AAV!W18</f>
        <v>0.84322177369999995</v>
      </c>
      <c r="X19" s="24">
        <f>AAV!X18</f>
        <v>0.82328526349999998</v>
      </c>
      <c r="Y19" s="35">
        <f>AAV!Y18</f>
        <v>0.72451381079999999</v>
      </c>
      <c r="Z19" s="24">
        <f>AAV!Z18</f>
        <v>0.68353527869999997</v>
      </c>
      <c r="AA19" s="24">
        <f>AAV!AA18</f>
        <v>0.8001528658</v>
      </c>
      <c r="AB19" s="24">
        <f>AAV!AB18</f>
        <v>0.61378881669999996</v>
      </c>
      <c r="AC19" s="24">
        <f>AAV!AC18</f>
        <v>0.7365970543</v>
      </c>
      <c r="AD19" s="24">
        <f>AAV!AD18</f>
        <v>1.4232147070000001</v>
      </c>
      <c r="AE19" s="24">
        <f>AAV!AE18</f>
        <v>0.78159641790000001</v>
      </c>
      <c r="AF19" s="24">
        <f>AAV!AF18</f>
        <v>1.66991318</v>
      </c>
      <c r="AG19" s="24">
        <v>-40</v>
      </c>
    </row>
    <row r="20" spans="1:33" ht="13.5" customHeight="1" x14ac:dyDescent="0.2">
      <c r="A20" s="44">
        <v>17</v>
      </c>
      <c r="B20" s="45">
        <v>-39</v>
      </c>
      <c r="C20" s="24">
        <f>AAV!C19</f>
        <v>0.78501200000000004</v>
      </c>
      <c r="D20" s="24">
        <f>AAV!D19</f>
        <v>0.83657199999999998</v>
      </c>
      <c r="E20" s="24">
        <f>AAV!E19</f>
        <v>0.80768799999999996</v>
      </c>
      <c r="F20" s="24">
        <f>AAV!F19</f>
        <v>1.308962</v>
      </c>
      <c r="G20" s="24">
        <f>AAV!G19</f>
        <v>1.3191186559999999</v>
      </c>
      <c r="H20" s="24">
        <f>AAV!H19</f>
        <v>1.0958265949999999</v>
      </c>
      <c r="I20" s="24">
        <f>AAV!I19</f>
        <v>0.90091937050000004</v>
      </c>
      <c r="J20" s="24">
        <f>AAV!J19</f>
        <v>1.12379878</v>
      </c>
      <c r="K20" s="24">
        <f>AAV!K19</f>
        <v>0.62035987140000004</v>
      </c>
      <c r="L20" s="24">
        <f>AAV!L19</f>
        <v>0.73032456980000005</v>
      </c>
      <c r="M20" s="24">
        <f>AAV!M19</f>
        <v>0.49451706769999998</v>
      </c>
      <c r="N20" s="24">
        <f>AAV!N19</f>
        <v>0.4964458779</v>
      </c>
      <c r="O20" s="24">
        <f>AAV!O19</f>
        <v>1.524128202</v>
      </c>
      <c r="P20" s="24">
        <f>AAV!P19</f>
        <v>0.87726323770000003</v>
      </c>
      <c r="Q20" s="24">
        <f>AAV!Q19</f>
        <v>1.1756181779999999</v>
      </c>
      <c r="R20" s="24">
        <f>AAV!R19</f>
        <v>0.70426435970000001</v>
      </c>
      <c r="S20" s="24">
        <f>AAV!S19</f>
        <v>0.94263834280000003</v>
      </c>
      <c r="T20" s="24">
        <f>AAV!T19</f>
        <v>0.42037222940000002</v>
      </c>
      <c r="U20" s="24">
        <f>AAV!U19</f>
        <v>0.77931895279999996</v>
      </c>
      <c r="V20" s="24">
        <f>AAV!V19</f>
        <v>0.78153441479999997</v>
      </c>
      <c r="W20" s="24">
        <f>AAV!W19</f>
        <v>1.1370737</v>
      </c>
      <c r="X20" s="24">
        <f>AAV!X19</f>
        <v>1.1247826169999999</v>
      </c>
      <c r="Y20" s="24">
        <f>AAV!Y19</f>
        <v>0.61495271210000002</v>
      </c>
      <c r="Z20" s="24">
        <f>AAV!Z19</f>
        <v>0.72878242729999998</v>
      </c>
      <c r="AA20" s="24">
        <f>AAV!AA19</f>
        <v>0.69500354320000002</v>
      </c>
      <c r="AB20" s="24">
        <f>AAV!AB19</f>
        <v>0.50199540760000005</v>
      </c>
      <c r="AC20" s="24">
        <f>AAV!AC19</f>
        <v>0.58299900660000004</v>
      </c>
      <c r="AD20" s="24">
        <f>AAV!AD19</f>
        <v>0.76782399749999997</v>
      </c>
      <c r="AE20" s="24">
        <f>AAV!AE19</f>
        <v>1.155421042</v>
      </c>
      <c r="AF20" s="24">
        <f>AAV!AF19</f>
        <v>1.1110320549999999</v>
      </c>
      <c r="AG20" s="24">
        <v>-39</v>
      </c>
    </row>
    <row r="21" spans="1:33" ht="13.5" customHeight="1" x14ac:dyDescent="0.2">
      <c r="A21" s="44">
        <v>18</v>
      </c>
      <c r="B21" s="45">
        <v>-38</v>
      </c>
      <c r="C21" s="24">
        <f>AAV!C20</f>
        <v>1.11954</v>
      </c>
      <c r="D21" s="24">
        <f>AAV!D20</f>
        <v>1.438876</v>
      </c>
      <c r="E21" s="24">
        <f>AAV!E20</f>
        <v>0.83708400000000005</v>
      </c>
      <c r="F21" s="24">
        <f>AAV!F20</f>
        <v>1.0990139999999999</v>
      </c>
      <c r="G21" s="24">
        <f>AAV!G20</f>
        <v>1.0650494180000001</v>
      </c>
      <c r="H21" s="24">
        <f>AAV!H20</f>
        <v>1.216293627</v>
      </c>
      <c r="I21" s="24">
        <f>AAV!I20</f>
        <v>1.151831958</v>
      </c>
      <c r="J21" s="24">
        <f>AAV!J20</f>
        <v>1.3811160929999999</v>
      </c>
      <c r="K21" s="24">
        <f>AAV!K20</f>
        <v>1.0566475200000001</v>
      </c>
      <c r="L21" s="24">
        <f>AAV!L20</f>
        <v>0.70272449940000004</v>
      </c>
      <c r="M21" s="24">
        <f>AAV!M20</f>
        <v>0.64281632799999999</v>
      </c>
      <c r="N21" s="24">
        <f>AAV!N20</f>
        <v>0.58656876589999996</v>
      </c>
      <c r="O21" s="24">
        <f>AAV!O20</f>
        <v>1.2410459519999999</v>
      </c>
      <c r="P21" s="24">
        <f>AAV!P20</f>
        <v>1.1507487750000001</v>
      </c>
      <c r="Q21" s="24">
        <f>AAV!Q20</f>
        <v>1.1271651330000001</v>
      </c>
      <c r="R21" s="24">
        <f>AAV!R20</f>
        <v>0.85104631230000005</v>
      </c>
      <c r="S21" s="24">
        <f>AAV!S20</f>
        <v>1.116324882</v>
      </c>
      <c r="T21" s="24">
        <f>AAV!T20</f>
        <v>0.55354073699999995</v>
      </c>
      <c r="U21" s="24">
        <f>AAV!U20</f>
        <v>1.146130444</v>
      </c>
      <c r="V21" s="24">
        <f>AAV!V20</f>
        <v>0.93471306350000005</v>
      </c>
      <c r="W21" s="24">
        <f>AAV!W20</f>
        <v>1.0924919</v>
      </c>
      <c r="X21" s="24">
        <f>AAV!X20</f>
        <v>0.91062875499999996</v>
      </c>
      <c r="Y21" s="24">
        <f>AAV!Y20</f>
        <v>0.91942666449999999</v>
      </c>
      <c r="Z21" s="24">
        <f>AAV!Z20</f>
        <v>0.73358529880000001</v>
      </c>
      <c r="AA21" s="24">
        <f>AAV!AA20</f>
        <v>0.62986588769999996</v>
      </c>
      <c r="AB21" s="24">
        <f>AAV!AB20</f>
        <v>1.175342949</v>
      </c>
      <c r="AC21" s="24">
        <f>AAV!AC20</f>
        <v>0.78402619259999995</v>
      </c>
      <c r="AD21" s="24">
        <f>AAV!AD20</f>
        <v>0.74440385360000005</v>
      </c>
      <c r="AE21" s="24">
        <f>AAV!AE20</f>
        <v>1.119476213</v>
      </c>
      <c r="AF21" s="24">
        <f>AAV!AF20</f>
        <v>1.0179254390000001</v>
      </c>
      <c r="AG21" s="24">
        <v>-38</v>
      </c>
    </row>
    <row r="22" spans="1:33" ht="13.5" customHeight="1" x14ac:dyDescent="0.2">
      <c r="A22" s="44">
        <v>19</v>
      </c>
      <c r="B22" s="45">
        <v>-37</v>
      </c>
      <c r="C22" s="24">
        <f>AAV!C21</f>
        <v>1.0520689999999999</v>
      </c>
      <c r="D22" s="24">
        <f>AAV!D21</f>
        <v>0.79786100000000004</v>
      </c>
      <c r="E22" s="24">
        <f>AAV!E21</f>
        <v>1.008264</v>
      </c>
      <c r="F22" s="24">
        <f>AAV!F21</f>
        <v>1.261954</v>
      </c>
      <c r="G22" s="24">
        <f>AAV!G21</f>
        <v>1.4463018700000001</v>
      </c>
      <c r="H22" s="24">
        <f>AAV!H21</f>
        <v>0.98216410480000005</v>
      </c>
      <c r="I22" s="24">
        <f>AAV!I21</f>
        <v>1.05254713</v>
      </c>
      <c r="J22" s="24">
        <f>AAV!J21</f>
        <v>1.2373318120000001</v>
      </c>
      <c r="K22" s="24">
        <f>AAV!K21</f>
        <v>0.89175596499999998</v>
      </c>
      <c r="L22" s="24">
        <f>AAV!L21</f>
        <v>0.71343263229999998</v>
      </c>
      <c r="M22" s="24">
        <f>AAV!M21</f>
        <v>0.53795001659999997</v>
      </c>
      <c r="N22" s="24">
        <f>AAV!N21</f>
        <v>0.74094908940000004</v>
      </c>
      <c r="O22" s="24">
        <f>AAV!O21</f>
        <v>1.177067624</v>
      </c>
      <c r="P22" s="24">
        <f>AAV!P21</f>
        <v>1.1217903760000001</v>
      </c>
      <c r="Q22" s="24">
        <f>AAV!Q21</f>
        <v>0.87850858350000005</v>
      </c>
      <c r="R22" s="24">
        <f>AAV!R21</f>
        <v>1.0975524240000001</v>
      </c>
      <c r="S22" s="24">
        <f>AAV!S21</f>
        <v>1.1717317089999999</v>
      </c>
      <c r="T22" s="24">
        <f>AAV!T21</f>
        <v>0.53691306800000005</v>
      </c>
      <c r="U22" s="24">
        <f>AAV!U21</f>
        <v>1.0325754869999999</v>
      </c>
      <c r="V22" s="24">
        <f>AAV!V21</f>
        <v>0.808851981</v>
      </c>
      <c r="W22" s="24">
        <f>AAV!W21</f>
        <v>1.307480357</v>
      </c>
      <c r="X22" s="24">
        <f>AAV!X21</f>
        <v>0.85320737170000005</v>
      </c>
      <c r="Y22" s="24">
        <f>AAV!Y21</f>
        <v>0.70646610769999996</v>
      </c>
      <c r="Z22" s="24">
        <f>AAV!Z21</f>
        <v>0.83713974160000004</v>
      </c>
      <c r="AA22" s="24">
        <f>AAV!AA21</f>
        <v>0.64107836890000003</v>
      </c>
      <c r="AB22" s="24">
        <f>AAV!AB21</f>
        <v>0.81844833029999997</v>
      </c>
      <c r="AC22" s="24">
        <f>AAV!AC21</f>
        <v>0.92571544189999999</v>
      </c>
      <c r="AD22" s="24">
        <f>AAV!AD21</f>
        <v>0.90690896190000003</v>
      </c>
      <c r="AE22" s="24">
        <f>AAV!AE21</f>
        <v>0.98703330590000005</v>
      </c>
      <c r="AF22" s="24">
        <f>AAV!AF21</f>
        <v>1.359953966</v>
      </c>
      <c r="AG22" s="24">
        <v>-37</v>
      </c>
    </row>
    <row r="23" spans="1:33" ht="13.5" customHeight="1" x14ac:dyDescent="0.2">
      <c r="A23" s="44">
        <v>20</v>
      </c>
      <c r="B23" s="45">
        <v>-36</v>
      </c>
      <c r="C23" s="24">
        <f>AAV!C22</f>
        <v>1.5592490000000001</v>
      </c>
      <c r="D23" s="24">
        <f>AAV!D22</f>
        <v>1.6450990000000001</v>
      </c>
      <c r="E23" s="24">
        <f>AAV!E22</f>
        <v>2.1749839999999998</v>
      </c>
      <c r="F23" s="24">
        <f>AAV!F22</f>
        <v>2.0353409999999998</v>
      </c>
      <c r="G23" s="24">
        <f>AAV!G22</f>
        <v>1.6482512419999999</v>
      </c>
      <c r="H23" s="24">
        <f>AAV!H22</f>
        <v>1.356031948</v>
      </c>
      <c r="I23" s="24">
        <f>AAV!I22</f>
        <v>2.105043115</v>
      </c>
      <c r="J23" s="24">
        <f>AAV!J22</f>
        <v>1.4770365759999999</v>
      </c>
      <c r="K23" s="24">
        <f>AAV!K22</f>
        <v>1.6445413820000001</v>
      </c>
      <c r="L23" s="24">
        <f>AAV!L22</f>
        <v>1.3264033159999999</v>
      </c>
      <c r="M23" s="24">
        <f>AAV!M22</f>
        <v>0.91458705429999998</v>
      </c>
      <c r="N23" s="24">
        <f>AAV!N22</f>
        <v>1.651649894</v>
      </c>
      <c r="O23" s="24">
        <f>AAV!O22</f>
        <v>1.294933345</v>
      </c>
      <c r="P23" s="24">
        <f>AAV!P22</f>
        <v>1.2828229870000001</v>
      </c>
      <c r="Q23" s="24">
        <f>AAV!Q22</f>
        <v>1.3365130629999999</v>
      </c>
      <c r="R23" s="24">
        <f>AAV!R22</f>
        <v>1.782136116</v>
      </c>
      <c r="S23" s="24">
        <f>AAV!S22</f>
        <v>2.0454294549999998</v>
      </c>
      <c r="T23" s="24">
        <f>AAV!T22</f>
        <v>0.67074891150000004</v>
      </c>
      <c r="U23" s="24">
        <f>AAV!U22</f>
        <v>1.155078496</v>
      </c>
      <c r="V23" s="24">
        <f>AAV!V22</f>
        <v>1.4498307450000001</v>
      </c>
      <c r="W23" s="24">
        <f>AAV!W22</f>
        <v>2.7731216669999998</v>
      </c>
      <c r="X23" s="24">
        <f>AAV!X22</f>
        <v>1.6361280709999999</v>
      </c>
      <c r="Y23" s="24">
        <f>AAV!Y22</f>
        <v>1.5490010590000001</v>
      </c>
      <c r="Z23" s="24">
        <f>AAV!Z22</f>
        <v>1.604921458</v>
      </c>
      <c r="AA23" s="24">
        <f>AAV!AA22</f>
        <v>0.94549902159999999</v>
      </c>
      <c r="AB23" s="24">
        <f>AAV!AB22</f>
        <v>1.2975793980000001</v>
      </c>
      <c r="AC23" s="24">
        <f>AAV!AC22</f>
        <v>1.394146162</v>
      </c>
      <c r="AD23" s="24">
        <f>AAV!AD22</f>
        <v>1.1021472379999999</v>
      </c>
      <c r="AE23" s="24">
        <f>AAV!AE22</f>
        <v>1.7455862499999999</v>
      </c>
      <c r="AF23" s="24">
        <f>AAV!AF22</f>
        <v>1.997626788</v>
      </c>
      <c r="AG23" s="24">
        <v>-36</v>
      </c>
    </row>
    <row r="24" spans="1:33" ht="13.5" customHeight="1" x14ac:dyDescent="0.2">
      <c r="A24" s="44">
        <v>21</v>
      </c>
      <c r="B24" s="45">
        <v>-35</v>
      </c>
      <c r="C24" s="24">
        <f>AAV!C23</f>
        <v>1.493193</v>
      </c>
      <c r="D24" s="24">
        <f>AAV!D23</f>
        <v>2.0693709999999998</v>
      </c>
      <c r="E24" s="24">
        <f>AAV!E23</f>
        <v>0.98825200000000002</v>
      </c>
      <c r="F24" s="24">
        <f>AAV!F23</f>
        <v>1.3874519999999999</v>
      </c>
      <c r="G24" s="24">
        <f>AAV!G23</f>
        <v>1.378983801</v>
      </c>
      <c r="H24" s="24">
        <f>AAV!H23</f>
        <v>1.5130772530000001</v>
      </c>
      <c r="I24" s="24">
        <f>AAV!I23</f>
        <v>1.3494289049999999</v>
      </c>
      <c r="J24" s="24">
        <f>AAV!J23</f>
        <v>1.523500941</v>
      </c>
      <c r="K24" s="24">
        <f>AAV!K23</f>
        <v>1.49420939</v>
      </c>
      <c r="L24" s="24">
        <f>AAV!L23</f>
        <v>0.72447260759999998</v>
      </c>
      <c r="M24" s="24">
        <f>AAV!M23</f>
        <v>0.90099454859999994</v>
      </c>
      <c r="N24" s="24">
        <f>AAV!N23</f>
        <v>1.0276312359999999</v>
      </c>
      <c r="O24" s="24">
        <f>AAV!O23</f>
        <v>1.826328527</v>
      </c>
      <c r="P24" s="24">
        <f>AAV!P23</f>
        <v>0.94067042000000001</v>
      </c>
      <c r="Q24" s="24">
        <f>AAV!Q23</f>
        <v>1.134226041</v>
      </c>
      <c r="R24" s="24">
        <f>AAV!R23</f>
        <v>1.285636445</v>
      </c>
      <c r="S24" s="24">
        <f>AAV!S23</f>
        <v>1.348050376</v>
      </c>
      <c r="T24" s="24">
        <f>AAV!T23</f>
        <v>0.56559854789999997</v>
      </c>
      <c r="U24" s="24">
        <f>AAV!U23</f>
        <v>1.2110186169999999</v>
      </c>
      <c r="V24" s="24">
        <f>AAV!V23</f>
        <v>1.066208109</v>
      </c>
      <c r="W24" s="24">
        <f>AAV!W23</f>
        <v>1.489933908</v>
      </c>
      <c r="X24" s="24">
        <f>AAV!X23</f>
        <v>0.95587185330000002</v>
      </c>
      <c r="Y24" s="24">
        <f>AAV!Y23</f>
        <v>1.0778815100000001</v>
      </c>
      <c r="Z24" s="24">
        <f>AAV!Z23</f>
        <v>1.31774513</v>
      </c>
      <c r="AA24" s="24">
        <f>AAV!AA23</f>
        <v>0.98711120490000004</v>
      </c>
      <c r="AB24" s="24">
        <f>AAV!AB23</f>
        <v>1.4100243649999999</v>
      </c>
      <c r="AC24" s="24">
        <f>AAV!AC23</f>
        <v>0.97974230029999998</v>
      </c>
      <c r="AD24" s="24">
        <f>AAV!AD23</f>
        <v>1.171533876</v>
      </c>
      <c r="AE24" s="24">
        <f>AAV!AE23</f>
        <v>1.0188006890000001</v>
      </c>
      <c r="AF24" s="24">
        <f>AAV!AF23</f>
        <v>1.7262007880000001</v>
      </c>
      <c r="AG24" s="24">
        <v>-35</v>
      </c>
    </row>
    <row r="25" spans="1:33" ht="13.5" customHeight="1" x14ac:dyDescent="0.2">
      <c r="A25" s="44">
        <v>22</v>
      </c>
      <c r="B25" s="45">
        <v>-34</v>
      </c>
      <c r="C25" s="24">
        <f>AAV!C24</f>
        <v>0.80305899999999997</v>
      </c>
      <c r="D25" s="24">
        <f>AAV!D24</f>
        <v>1.211929</v>
      </c>
      <c r="E25" s="24">
        <f>AAV!E24</f>
        <v>0.78202300000000002</v>
      </c>
      <c r="F25" s="24">
        <f>AAV!F24</f>
        <v>1.297715</v>
      </c>
      <c r="G25" s="24">
        <f>AAV!G24</f>
        <v>0.83145622109999995</v>
      </c>
      <c r="H25" s="24">
        <f>AAV!H24</f>
        <v>0.85511819499999997</v>
      </c>
      <c r="I25" s="24">
        <f>AAV!I24</f>
        <v>0.83616944609999999</v>
      </c>
      <c r="J25" s="24">
        <f>AAV!J24</f>
        <v>0.98489225920000001</v>
      </c>
      <c r="K25" s="24">
        <f>AAV!K24</f>
        <v>0.83803059540000002</v>
      </c>
      <c r="L25" s="24">
        <f>AAV!L24</f>
        <v>0.58987641759999998</v>
      </c>
      <c r="M25" s="24">
        <f>AAV!M24</f>
        <v>0.50174138899999998</v>
      </c>
      <c r="N25" s="24">
        <f>AAV!N24</f>
        <v>0.71849614009999996</v>
      </c>
      <c r="O25" s="24">
        <f>AAV!O24</f>
        <v>1.239292909</v>
      </c>
      <c r="P25" s="24">
        <f>AAV!P24</f>
        <v>0.82248760139999999</v>
      </c>
      <c r="Q25" s="24">
        <f>AAV!Q24</f>
        <v>0.88423373620000001</v>
      </c>
      <c r="R25" s="24">
        <f>AAV!R24</f>
        <v>1.081604781</v>
      </c>
      <c r="S25" s="24">
        <f>AAV!S24</f>
        <v>2.06618148</v>
      </c>
      <c r="T25" s="24">
        <f>AAV!T24</f>
        <v>0.36618855639999998</v>
      </c>
      <c r="U25" s="24">
        <f>AAV!U24</f>
        <v>0.93051574260000003</v>
      </c>
      <c r="V25" s="24">
        <f>AAV!V24</f>
        <v>0.79347987659999997</v>
      </c>
      <c r="W25" s="24">
        <f>AAV!W24</f>
        <v>1.026394096</v>
      </c>
      <c r="X25" s="24">
        <f>AAV!X24</f>
        <v>0.8007027793</v>
      </c>
      <c r="Y25" s="24">
        <f>AAV!Y24</f>
        <v>0.71775872569999999</v>
      </c>
      <c r="Z25" s="24">
        <f>AAV!Z24</f>
        <v>0.96873366599999999</v>
      </c>
      <c r="AA25" s="35">
        <f>AAV!AA24</f>
        <v>0.66541458760000005</v>
      </c>
      <c r="AB25" s="24">
        <f>AAV!AB24</f>
        <v>1.0814639559999999</v>
      </c>
      <c r="AC25" s="24">
        <f>AAV!AC24</f>
        <v>0.75304197049999999</v>
      </c>
      <c r="AD25" s="24">
        <f>AAV!AD24</f>
        <v>0.91518258139999997</v>
      </c>
      <c r="AE25" s="24">
        <f>AAV!AE24</f>
        <v>0.59879002309999996</v>
      </c>
      <c r="AF25" s="24">
        <f>AAV!AF24</f>
        <v>1.208676842</v>
      </c>
      <c r="AG25" s="24">
        <v>-34</v>
      </c>
    </row>
    <row r="26" spans="1:33" ht="13.5" customHeight="1" x14ac:dyDescent="0.2">
      <c r="A26" s="44">
        <v>23</v>
      </c>
      <c r="B26" s="45">
        <v>-33</v>
      </c>
      <c r="C26" s="24">
        <f>AAV!C25</f>
        <v>0.85819699999999999</v>
      </c>
      <c r="D26" s="24">
        <f>AAV!D25</f>
        <v>2.339089</v>
      </c>
      <c r="E26" s="24">
        <f>AAV!E25</f>
        <v>0.75750700000000004</v>
      </c>
      <c r="F26" s="24">
        <f>AAV!F25</f>
        <v>1.068473</v>
      </c>
      <c r="G26" s="24">
        <f>AAV!G25</f>
        <v>0.78008287220000005</v>
      </c>
      <c r="H26" s="24">
        <f>AAV!H25</f>
        <v>1.5551150380000001</v>
      </c>
      <c r="I26" s="24">
        <f>AAV!I25</f>
        <v>1.1764948749999999</v>
      </c>
      <c r="J26" s="24">
        <f>AAV!J25</f>
        <v>0.94629222469999996</v>
      </c>
      <c r="K26" s="24">
        <f>AAV!K25</f>
        <v>0.84033009089999999</v>
      </c>
      <c r="L26" s="24">
        <f>AAV!L25</f>
        <v>0.7959663642</v>
      </c>
      <c r="M26" s="24">
        <f>AAV!M25</f>
        <v>0.66825106830000003</v>
      </c>
      <c r="N26" s="24">
        <f>AAV!N25</f>
        <v>1.1917829069999999</v>
      </c>
      <c r="O26" s="24">
        <f>AAV!O25</f>
        <v>1.2840630660000001</v>
      </c>
      <c r="P26" s="24">
        <f>AAV!P25</f>
        <v>0.92272069769999998</v>
      </c>
      <c r="Q26" s="24">
        <f>AAV!Q25</f>
        <v>0.7694573401</v>
      </c>
      <c r="R26" s="24">
        <f>AAV!R25</f>
        <v>0.99404618960000002</v>
      </c>
      <c r="S26" s="24">
        <f>AAV!S25</f>
        <v>6.0080877409999998</v>
      </c>
      <c r="T26" s="24">
        <f>AAV!T25</f>
        <v>0.76353332220000003</v>
      </c>
      <c r="U26" s="24">
        <f>AAV!U25</f>
        <v>0.95557782989999995</v>
      </c>
      <c r="V26" s="24">
        <f>AAV!V25</f>
        <v>1.0422502229999999</v>
      </c>
      <c r="W26" s="24">
        <f>AAV!W25</f>
        <v>0.95310216619999999</v>
      </c>
      <c r="X26" s="24">
        <f>AAV!X25</f>
        <v>1.203633666</v>
      </c>
      <c r="Y26" s="24">
        <f>AAV!Y25</f>
        <v>0.96866188919999996</v>
      </c>
      <c r="Z26" s="24">
        <f>AAV!Z25</f>
        <v>2.0167598249999998</v>
      </c>
      <c r="AA26" s="24">
        <f>AAV!AA25</f>
        <v>0.79363790830000003</v>
      </c>
      <c r="AB26" s="24">
        <f>AAV!AB25</f>
        <v>1.2682887039999999</v>
      </c>
      <c r="AC26" s="24">
        <f>AAV!AC25</f>
        <v>0.95164519800000003</v>
      </c>
      <c r="AD26" s="24">
        <f>AAV!AD25</f>
        <v>0.76563805760000003</v>
      </c>
      <c r="AE26" s="24">
        <f>AAV!AE25</f>
        <v>1.154179514</v>
      </c>
      <c r="AF26" s="24">
        <f>AAV!AF25</f>
        <v>0.84468196259999995</v>
      </c>
      <c r="AG26" s="24">
        <v>-33</v>
      </c>
    </row>
    <row r="27" spans="1:33" ht="13.5" customHeight="1" x14ac:dyDescent="0.2">
      <c r="A27" s="44">
        <v>24</v>
      </c>
      <c r="B27" s="45">
        <v>-32</v>
      </c>
      <c r="C27" s="24">
        <f>AAV!C26</f>
        <v>0.59919500000000003</v>
      </c>
      <c r="D27" s="24">
        <f>AAV!D26</f>
        <v>1.0542670000000001</v>
      </c>
      <c r="E27" s="24">
        <f>AAV!E26</f>
        <v>0.65771599999999997</v>
      </c>
      <c r="F27" s="24">
        <f>AAV!F26</f>
        <v>1.1891640000000001</v>
      </c>
      <c r="G27" s="24">
        <f>AAV!G26</f>
        <v>0.68940519339999995</v>
      </c>
      <c r="H27" s="24">
        <f>AAV!H26</f>
        <v>1.420075915</v>
      </c>
      <c r="I27" s="24">
        <f>AAV!I26</f>
        <v>1.463813429</v>
      </c>
      <c r="J27" s="24">
        <f>AAV!J26</f>
        <v>1.094836272</v>
      </c>
      <c r="K27" s="24">
        <f>AAV!K26</f>
        <v>0.74996189290000004</v>
      </c>
      <c r="L27" s="24">
        <f>AAV!L26</f>
        <v>0.77650569209999998</v>
      </c>
      <c r="M27" s="24">
        <f>AAV!M26</f>
        <v>0.60154500980000003</v>
      </c>
      <c r="N27" s="24">
        <f>AAV!N26</f>
        <v>0.76176491089999998</v>
      </c>
      <c r="O27" s="24">
        <f>AAV!O26</f>
        <v>1.181985668</v>
      </c>
      <c r="P27" s="24">
        <f>AAV!P26</f>
        <v>0.57370049720000005</v>
      </c>
      <c r="Q27" s="24">
        <f>AAV!Q26</f>
        <v>0.85176901360000001</v>
      </c>
      <c r="R27" s="24">
        <f>AAV!R26</f>
        <v>1.006912668</v>
      </c>
      <c r="S27" s="24">
        <f>AAV!S26</f>
        <v>2.142200227</v>
      </c>
      <c r="T27" s="24">
        <f>AAV!T26</f>
        <v>0.42374836760000001</v>
      </c>
      <c r="U27" s="24">
        <f>AAV!U26</f>
        <v>1.419064629</v>
      </c>
      <c r="V27" s="24">
        <f>AAV!V26</f>
        <v>1.0219722179999999</v>
      </c>
      <c r="W27" s="24">
        <f>AAV!W26</f>
        <v>1.564339473</v>
      </c>
      <c r="X27" s="24">
        <f>AAV!X26</f>
        <v>0.83398420070000001</v>
      </c>
      <c r="Y27" s="24">
        <f>AAV!Y26</f>
        <v>0.86747694409999998</v>
      </c>
      <c r="Z27" s="24">
        <f>AAV!Z26</f>
        <v>1.2213561770000001</v>
      </c>
      <c r="AA27" s="24">
        <f>AAV!AA26</f>
        <v>0.80855314469999995</v>
      </c>
      <c r="AB27" s="24">
        <f>AAV!AB26</f>
        <v>0.98079249229999999</v>
      </c>
      <c r="AC27" s="24">
        <f>AAV!AC26</f>
        <v>0.67133283659999998</v>
      </c>
      <c r="AD27" s="24">
        <f>AAV!AD26</f>
        <v>1.1969182970000001</v>
      </c>
      <c r="AE27" s="24">
        <f>AAV!AE26</f>
        <v>0.74845397589999996</v>
      </c>
      <c r="AF27" s="24">
        <f>AAV!AF26</f>
        <v>1.0754393579999999</v>
      </c>
      <c r="AG27" s="24">
        <v>-32</v>
      </c>
    </row>
    <row r="28" spans="1:33" ht="13.5" customHeight="1" x14ac:dyDescent="0.2">
      <c r="A28" s="44">
        <v>25</v>
      </c>
      <c r="B28" s="45">
        <v>-31</v>
      </c>
      <c r="C28" s="24">
        <f>AAV!C27</f>
        <v>0.744008</v>
      </c>
      <c r="D28" s="24">
        <f>AAV!D27</f>
        <v>0.68874400000000002</v>
      </c>
      <c r="E28" s="24">
        <f>AAV!E27</f>
        <v>0.94872599999999996</v>
      </c>
      <c r="F28" s="24">
        <f>AAV!F27</f>
        <v>1.0632470000000001</v>
      </c>
      <c r="G28" s="24">
        <f>AAV!G27</f>
        <v>0.59594515820000005</v>
      </c>
      <c r="H28" s="24">
        <f>AAV!H27</f>
        <v>1.0340402230000001</v>
      </c>
      <c r="I28" s="24">
        <f>AAV!I27</f>
        <v>1.0876256879999999</v>
      </c>
      <c r="J28" s="24">
        <f>AAV!J27</f>
        <v>0.96330915549999996</v>
      </c>
      <c r="K28" s="24">
        <f>AAV!K27</f>
        <v>0.86923980590000005</v>
      </c>
      <c r="L28" s="24">
        <f>AAV!L27</f>
        <v>0.70479203040000005</v>
      </c>
      <c r="M28" s="24">
        <f>AAV!M27</f>
        <v>0.50104199299999996</v>
      </c>
      <c r="N28" s="24">
        <f>AAV!N27</f>
        <v>0.75041816490000002</v>
      </c>
      <c r="O28" s="24">
        <f>AAV!O27</f>
        <v>0.85548215130000005</v>
      </c>
      <c r="P28" s="24">
        <f>AAV!P27</f>
        <v>0.72975860839999995</v>
      </c>
      <c r="Q28" s="24">
        <f>AAV!Q27</f>
        <v>0.75276074179999997</v>
      </c>
      <c r="R28" s="24">
        <f>AAV!R27</f>
        <v>0.94994983860000004</v>
      </c>
      <c r="S28" s="24">
        <f>AAV!S27</f>
        <v>1.458675476</v>
      </c>
      <c r="T28" s="24">
        <f>AAV!T27</f>
        <v>0.52046936889999995</v>
      </c>
      <c r="U28" s="24">
        <f>AAV!U27</f>
        <v>1.5251022169999999</v>
      </c>
      <c r="V28" s="24">
        <f>AAV!V27</f>
        <v>0.76722822820000003</v>
      </c>
      <c r="W28" s="24">
        <f>AAV!W27</f>
        <v>0.94999677299999996</v>
      </c>
      <c r="X28" s="24">
        <f>AAV!X27</f>
        <v>0.6621966426</v>
      </c>
      <c r="Y28" s="24">
        <f>AAV!Y27</f>
        <v>0.75532095050000003</v>
      </c>
      <c r="Z28" s="24">
        <f>AAV!Z27</f>
        <v>1.1988364650000001</v>
      </c>
      <c r="AA28" s="24">
        <f>AAV!AA27</f>
        <v>0.6533079302</v>
      </c>
      <c r="AB28" s="24">
        <f>AAV!AB27</f>
        <v>0.83951080219999996</v>
      </c>
      <c r="AC28" s="24">
        <f>AAV!AC27</f>
        <v>0.65906273159999995</v>
      </c>
      <c r="AD28" s="24">
        <f>AAV!AD27</f>
        <v>0.66681687700000003</v>
      </c>
      <c r="AE28" s="24">
        <f>AAV!AE27</f>
        <v>0.81063042439999999</v>
      </c>
      <c r="AF28" s="24">
        <f>AAV!AF27</f>
        <v>0.8258943782</v>
      </c>
      <c r="AG28" s="24">
        <v>-31</v>
      </c>
    </row>
    <row r="29" spans="1:33" ht="13.5" customHeight="1" x14ac:dyDescent="0.2">
      <c r="A29" s="44">
        <v>26</v>
      </c>
      <c r="B29" s="45">
        <v>-30</v>
      </c>
      <c r="C29" s="24">
        <f>AAV!C28</f>
        <v>0.80106200000000005</v>
      </c>
      <c r="D29" s="24">
        <f>AAV!D28</f>
        <v>0.97538199999999997</v>
      </c>
      <c r="E29" s="24">
        <f>AAV!E28</f>
        <v>0.79704699999999995</v>
      </c>
      <c r="F29" s="24">
        <f>AAV!F28</f>
        <v>0.97598600000000002</v>
      </c>
      <c r="G29" s="24">
        <f>AAV!G28</f>
        <v>0.71322219009999999</v>
      </c>
      <c r="H29" s="24">
        <f>AAV!H28</f>
        <v>1.201545002</v>
      </c>
      <c r="I29" s="24">
        <f>AAV!I28</f>
        <v>1.1496180300000001</v>
      </c>
      <c r="J29" s="24">
        <f>AAV!J28</f>
        <v>0.94044249280000003</v>
      </c>
      <c r="K29" s="24">
        <f>AAV!K28</f>
        <v>0.84199599390000002</v>
      </c>
      <c r="L29" s="24">
        <f>AAV!L28</f>
        <v>0.78467869810000002</v>
      </c>
      <c r="M29" s="24">
        <f>AAV!M28</f>
        <v>0.59533916379999996</v>
      </c>
      <c r="N29" s="24">
        <f>AAV!N28</f>
        <v>0.7927444374</v>
      </c>
      <c r="O29" s="24">
        <f>AAV!O28</f>
        <v>1.3446498609999999</v>
      </c>
      <c r="P29" s="24">
        <f>AAV!P28</f>
        <v>0.70161440060000002</v>
      </c>
      <c r="Q29" s="24">
        <f>AAV!Q28</f>
        <v>0.66494161019999998</v>
      </c>
      <c r="R29" s="24">
        <f>AAV!R28</f>
        <v>1.0328079429999999</v>
      </c>
      <c r="S29" s="24">
        <f>AAV!S28</f>
        <v>1.195334755</v>
      </c>
      <c r="T29" s="24">
        <f>AAV!T28</f>
        <v>0.41577104860000003</v>
      </c>
      <c r="U29" s="24">
        <f>AAV!U28</f>
        <v>2.0354323600000002</v>
      </c>
      <c r="V29" s="24">
        <f>AAV!V28</f>
        <v>0.68275409539999998</v>
      </c>
      <c r="W29" s="24">
        <f>AAV!W28</f>
        <v>1.003261929</v>
      </c>
      <c r="X29" s="24">
        <f>AAV!X28</f>
        <v>0.82469510280000002</v>
      </c>
      <c r="Y29" s="24">
        <f>AAV!Y28</f>
        <v>0.88307518799999996</v>
      </c>
      <c r="Z29" s="24">
        <f>AAV!Z28</f>
        <v>1.0881850749999999</v>
      </c>
      <c r="AA29" s="24">
        <f>AAV!AA28</f>
        <v>0.59913790150000001</v>
      </c>
      <c r="AB29" s="24">
        <f>AAV!AB28</f>
        <v>0.88049500719999996</v>
      </c>
      <c r="AC29" s="24">
        <f>AAV!AC28</f>
        <v>0.73523405230000005</v>
      </c>
      <c r="AD29" s="24">
        <f>AAV!AD28</f>
        <v>0.67521606950000002</v>
      </c>
      <c r="AE29" s="24">
        <f>AAV!AE28</f>
        <v>0.8033127457</v>
      </c>
      <c r="AF29" s="24">
        <f>AAV!AF28</f>
        <v>0.77397887710000002</v>
      </c>
      <c r="AG29" s="24">
        <v>-30</v>
      </c>
    </row>
    <row r="30" spans="1:33" ht="13.5" customHeight="1" x14ac:dyDescent="0.2">
      <c r="A30" s="44">
        <v>27</v>
      </c>
      <c r="B30" s="45">
        <v>-29</v>
      </c>
      <c r="C30" s="24">
        <f>AAV!C29</f>
        <v>0.773397</v>
      </c>
      <c r="D30" s="24">
        <f>AAV!D29</f>
        <v>0.79415500000000006</v>
      </c>
      <c r="E30" s="24">
        <f>AAV!E29</f>
        <v>0.72294899999999995</v>
      </c>
      <c r="F30" s="24">
        <f>AAV!F29</f>
        <v>0.70934799999999998</v>
      </c>
      <c r="G30" s="24">
        <f>AAV!G29</f>
        <v>0.52351428359999996</v>
      </c>
      <c r="H30" s="24">
        <f>AAV!H29</f>
        <v>0.98647847470000005</v>
      </c>
      <c r="I30" s="24">
        <f>AAV!I29</f>
        <v>0.78029180710000001</v>
      </c>
      <c r="J30" s="24">
        <f>AAV!J29</f>
        <v>0.63986123370000003</v>
      </c>
      <c r="K30" s="24">
        <f>AAV!K29</f>
        <v>0.73470507669999996</v>
      </c>
      <c r="L30" s="24">
        <f>AAV!L29</f>
        <v>0.52098315080000002</v>
      </c>
      <c r="M30" s="24">
        <f>AAV!M29</f>
        <v>0.36141351269999999</v>
      </c>
      <c r="N30" s="24">
        <f>AAV!N29</f>
        <v>0.91862256539999998</v>
      </c>
      <c r="O30" s="24">
        <f>AAV!O29</f>
        <v>0.82726807820000003</v>
      </c>
      <c r="P30" s="24">
        <f>AAV!P29</f>
        <v>0.57543916370000003</v>
      </c>
      <c r="Q30" s="24">
        <f>AAV!Q29</f>
        <v>0.73213938119999999</v>
      </c>
      <c r="R30" s="24">
        <f>AAV!R29</f>
        <v>0.78947496650000004</v>
      </c>
      <c r="S30" s="24">
        <f>AAV!S29</f>
        <v>1.2389689690000001</v>
      </c>
      <c r="T30" s="24">
        <f>AAV!T29</f>
        <v>0.40779820430000002</v>
      </c>
      <c r="U30" s="24">
        <f>AAV!U29</f>
        <v>1.0432134420000001</v>
      </c>
      <c r="V30" s="24">
        <f>AAV!V29</f>
        <v>0.75653800469999999</v>
      </c>
      <c r="W30" s="24">
        <f>AAV!W29</f>
        <v>0.73452903420000004</v>
      </c>
      <c r="X30" s="24">
        <f>AAV!X29</f>
        <v>0.55209204590000005</v>
      </c>
      <c r="Y30" s="24">
        <f>AAV!Y29</f>
        <v>0.68282680490000003</v>
      </c>
      <c r="Z30" s="24">
        <f>AAV!Z29</f>
        <v>0.91375348109999999</v>
      </c>
      <c r="AA30" s="24">
        <f>AAV!AA29</f>
        <v>0.70868249380000004</v>
      </c>
      <c r="AB30" s="24">
        <f>AAV!AB29</f>
        <v>0.61457608699999999</v>
      </c>
      <c r="AC30" s="24">
        <f>AAV!AC29</f>
        <v>0.61780722720000003</v>
      </c>
      <c r="AD30" s="24">
        <f>AAV!AD29</f>
        <v>0.67455289870000001</v>
      </c>
      <c r="AE30" s="24">
        <f>AAV!AE29</f>
        <v>0.69141827830000002</v>
      </c>
      <c r="AF30" s="24">
        <f>AAV!AF29</f>
        <v>1.0122576809999999</v>
      </c>
      <c r="AG30" s="24">
        <v>-29</v>
      </c>
    </row>
    <row r="31" spans="1:33" ht="13.5" customHeight="1" x14ac:dyDescent="0.2">
      <c r="A31" s="44">
        <v>28</v>
      </c>
      <c r="B31" s="45">
        <v>-28</v>
      </c>
      <c r="C31" s="24">
        <f>AAV!C30</f>
        <v>1.1669039999999999</v>
      </c>
      <c r="D31" s="24">
        <f>AAV!D30</f>
        <v>1.255722</v>
      </c>
      <c r="E31" s="24">
        <f>AAV!E30</f>
        <v>1.269382</v>
      </c>
      <c r="F31" s="24">
        <f>AAV!F30</f>
        <v>1.011452</v>
      </c>
      <c r="G31" s="24">
        <f>AAV!G30</f>
        <v>1.174196309</v>
      </c>
      <c r="H31" s="24">
        <f>AAV!H30</f>
        <v>0.97761715689999995</v>
      </c>
      <c r="I31" s="24">
        <f>AAV!I30</f>
        <v>1.2839927820000001</v>
      </c>
      <c r="J31" s="24">
        <f>AAV!J30</f>
        <v>1.098341212</v>
      </c>
      <c r="K31" s="24">
        <f>AAV!K30</f>
        <v>0.96610576250000002</v>
      </c>
      <c r="L31" s="24">
        <f>AAV!L30</f>
        <v>0.73331723699999996</v>
      </c>
      <c r="M31" s="24">
        <f>AAV!M30</f>
        <v>0.55321238750000001</v>
      </c>
      <c r="N31" s="24">
        <f>AAV!N30</f>
        <v>1.151523565</v>
      </c>
      <c r="O31" s="24">
        <f>AAV!O30</f>
        <v>1.0554673569999999</v>
      </c>
      <c r="P31" s="24">
        <f>AAV!P30</f>
        <v>1.0078884509999999</v>
      </c>
      <c r="Q31" s="24">
        <f>AAV!Q30</f>
        <v>1.2589043</v>
      </c>
      <c r="R31" s="24">
        <f>AAV!R30</f>
        <v>1.09167375</v>
      </c>
      <c r="S31" s="24">
        <f>AAV!S30</f>
        <v>1.38193476</v>
      </c>
      <c r="T31" s="24">
        <f>AAV!T30</f>
        <v>0.83274954619999997</v>
      </c>
      <c r="U31" s="24">
        <f>AAV!U30</f>
        <v>2.0128373100000001</v>
      </c>
      <c r="V31" s="24">
        <f>AAV!V30</f>
        <v>0.95913725049999998</v>
      </c>
      <c r="W31" s="24">
        <f>AAV!W30</f>
        <v>0.94077204530000003</v>
      </c>
      <c r="X31" s="24">
        <f>AAV!X30</f>
        <v>1.2875461800000001</v>
      </c>
      <c r="Y31" s="24">
        <f>AAV!Y30</f>
        <v>1.326392204</v>
      </c>
      <c r="Z31" s="24">
        <f>AAV!Z30</f>
        <v>1.1161329339999999</v>
      </c>
      <c r="AA31" s="24">
        <f>AAV!AA30</f>
        <v>1.3007841689999999</v>
      </c>
      <c r="AB31" s="24">
        <f>AAV!AB30</f>
        <v>1.1955419190000001</v>
      </c>
      <c r="AC31" s="24">
        <f>AAV!AC30</f>
        <v>1.0091875889999999</v>
      </c>
      <c r="AD31" s="24">
        <f>AAV!AD30</f>
        <v>1.1110586710000001</v>
      </c>
      <c r="AE31" s="24">
        <f>AAV!AE30</f>
        <v>0.90916100820000001</v>
      </c>
      <c r="AF31" s="24">
        <f>AAV!AF30</f>
        <v>1.2716409710000001</v>
      </c>
      <c r="AG31" s="24">
        <v>-28</v>
      </c>
    </row>
    <row r="32" spans="1:33" ht="13.5" customHeight="1" x14ac:dyDescent="0.2">
      <c r="A32" s="44">
        <v>29</v>
      </c>
      <c r="B32" s="45">
        <v>-27</v>
      </c>
      <c r="C32" s="24">
        <f>AAV!C31</f>
        <v>0.75937399999999999</v>
      </c>
      <c r="D32" s="24">
        <f>AAV!D31</f>
        <v>1.0369630000000001</v>
      </c>
      <c r="E32" s="24">
        <f>AAV!E31</f>
        <v>0.87408699999999995</v>
      </c>
      <c r="F32" s="24">
        <f>AAV!F31</f>
        <v>0.82320000000000004</v>
      </c>
      <c r="G32" s="24">
        <f>AAV!G31</f>
        <v>0.69539892810000004</v>
      </c>
      <c r="H32" s="24">
        <f>AAV!H31</f>
        <v>1.3945978750000001</v>
      </c>
      <c r="I32" s="24">
        <f>AAV!I31</f>
        <v>0.98329357949999996</v>
      </c>
      <c r="J32" s="24">
        <f>AAV!J31</f>
        <v>0.802599324</v>
      </c>
      <c r="K32" s="24">
        <f>AAV!K31</f>
        <v>0.80731324839999996</v>
      </c>
      <c r="L32" s="24">
        <f>AAV!L31</f>
        <v>0.58555558740000002</v>
      </c>
      <c r="M32" s="24">
        <f>AAV!M31</f>
        <v>0.5448030116</v>
      </c>
      <c r="N32" s="24">
        <f>AAV!N31</f>
        <v>0.87612969039999999</v>
      </c>
      <c r="O32" s="24">
        <f>AAV!O31</f>
        <v>1.015443415</v>
      </c>
      <c r="P32" s="24">
        <f>AAV!P31</f>
        <v>0.81164834090000004</v>
      </c>
      <c r="Q32" s="24">
        <f>AAV!Q31</f>
        <v>0.9132378766</v>
      </c>
      <c r="R32" s="24">
        <f>AAV!R31</f>
        <v>0.8764094509</v>
      </c>
      <c r="S32" s="24">
        <f>AAV!S31</f>
        <v>0.89545925550000005</v>
      </c>
      <c r="T32" s="24">
        <f>AAV!T31</f>
        <v>0.43912892590000002</v>
      </c>
      <c r="U32" s="24">
        <f>AAV!U31</f>
        <v>1.606485137</v>
      </c>
      <c r="V32" s="24">
        <f>AAV!V31</f>
        <v>1.070012175</v>
      </c>
      <c r="W32" s="24">
        <f>AAV!W31</f>
        <v>0.7000060414</v>
      </c>
      <c r="X32" s="24">
        <f>AAV!X31</f>
        <v>0.72658666790000004</v>
      </c>
      <c r="Y32" s="24">
        <f>AAV!Y31</f>
        <v>0.86828466689999995</v>
      </c>
      <c r="Z32" s="24">
        <f>AAV!Z31</f>
        <v>0.92573513139999997</v>
      </c>
      <c r="AA32" s="24">
        <f>AAV!AA31</f>
        <v>0.84939262550000005</v>
      </c>
      <c r="AB32" s="24">
        <f>AAV!AB31</f>
        <v>0.93366087860000002</v>
      </c>
      <c r="AC32" s="24">
        <f>AAV!AC31</f>
        <v>0.89799365909999995</v>
      </c>
      <c r="AD32" s="24">
        <f>AAV!AD31</f>
        <v>0.87775225729999995</v>
      </c>
      <c r="AE32" s="24">
        <f>AAV!AE31</f>
        <v>0.65457030859999998</v>
      </c>
      <c r="AF32" s="24">
        <f>AAV!AF31</f>
        <v>1.580711808</v>
      </c>
      <c r="AG32" s="24">
        <v>-27</v>
      </c>
    </row>
    <row r="33" spans="1:33" ht="13.5" customHeight="1" x14ac:dyDescent="0.2">
      <c r="A33" s="44">
        <v>30</v>
      </c>
      <c r="B33" s="45">
        <v>-26</v>
      </c>
      <c r="C33" s="24">
        <f>AAV!C32</f>
        <v>0.675288</v>
      </c>
      <c r="D33" s="24">
        <f>AAV!D32</f>
        <v>0.93879199999999996</v>
      </c>
      <c r="E33" s="24">
        <f>AAV!E32</f>
        <v>0.90507000000000004</v>
      </c>
      <c r="F33" s="24">
        <f>AAV!F32</f>
        <v>1.0258910000000001</v>
      </c>
      <c r="G33" s="24">
        <f>AAV!G32</f>
        <v>1.0380706820000001</v>
      </c>
      <c r="H33" s="24">
        <f>AAV!H32</f>
        <v>0.92048626919999998</v>
      </c>
      <c r="I33" s="24">
        <f>AAV!I32</f>
        <v>1.159906755</v>
      </c>
      <c r="J33" s="24">
        <f>AAV!J32</f>
        <v>1.073723964</v>
      </c>
      <c r="K33" s="24">
        <f>AAV!K32</f>
        <v>0.78407537670000005</v>
      </c>
      <c r="L33" s="24">
        <f>AAV!L32</f>
        <v>0.68304921480000003</v>
      </c>
      <c r="M33" s="24">
        <f>AAV!M32</f>
        <v>0.4962145831</v>
      </c>
      <c r="N33" s="24">
        <f>AAV!N32</f>
        <v>0.74423067119999997</v>
      </c>
      <c r="O33" s="24">
        <f>AAV!O32</f>
        <v>0.97495740149999999</v>
      </c>
      <c r="P33" s="24">
        <f>AAV!P32</f>
        <v>1.273309153</v>
      </c>
      <c r="Q33" s="24">
        <f>AAV!Q32</f>
        <v>0.57065775590000001</v>
      </c>
      <c r="R33" s="24">
        <f>AAV!R32</f>
        <v>1.069913586</v>
      </c>
      <c r="S33" s="24">
        <f>AAV!S32</f>
        <v>1.189948029</v>
      </c>
      <c r="T33" s="24">
        <f>AAV!T32</f>
        <v>0.45707367319999997</v>
      </c>
      <c r="U33" s="24">
        <f>AAV!U32</f>
        <v>1.6639172099999999</v>
      </c>
      <c r="V33" s="24">
        <f>AAV!V32</f>
        <v>0.82851027990000004</v>
      </c>
      <c r="W33" s="24">
        <f>AAV!W32</f>
        <v>0.77736926900000003</v>
      </c>
      <c r="X33" s="24">
        <f>AAV!X32</f>
        <v>0.79303851250000001</v>
      </c>
      <c r="Y33" s="24">
        <f>AAV!Y32</f>
        <v>0.92366208009999995</v>
      </c>
      <c r="Z33" s="24">
        <f>AAV!Z32</f>
        <v>0.85346265060000004</v>
      </c>
      <c r="AA33" s="24">
        <f>AAV!AA32</f>
        <v>0.61883294730000005</v>
      </c>
      <c r="AB33" s="24">
        <f>AAV!AB32</f>
        <v>0.79925130960000002</v>
      </c>
      <c r="AC33" s="24">
        <f>AAV!AC32</f>
        <v>0.66309124220000004</v>
      </c>
      <c r="AD33" s="24">
        <f>AAV!AD32</f>
        <v>0.73035339300000002</v>
      </c>
      <c r="AE33" s="24">
        <f>AAV!AE32</f>
        <v>0.7438777043</v>
      </c>
      <c r="AF33" s="24">
        <f>AAV!AF32</f>
        <v>0.89768509559999998</v>
      </c>
      <c r="AG33" s="24">
        <v>-26</v>
      </c>
    </row>
    <row r="34" spans="1:33" ht="13.5" customHeight="1" x14ac:dyDescent="0.2">
      <c r="A34" s="44">
        <v>31</v>
      </c>
      <c r="B34" s="45">
        <v>-25</v>
      </c>
      <c r="C34" s="24">
        <f>AAV!C33</f>
        <v>0.556253</v>
      </c>
      <c r="D34" s="24">
        <f>AAV!D33</f>
        <v>0.71048299999999998</v>
      </c>
      <c r="E34" s="24">
        <f>AAV!E33</f>
        <v>1.0266919999999999</v>
      </c>
      <c r="F34" s="24">
        <f>AAV!F33</f>
        <v>0.75318200000000002</v>
      </c>
      <c r="G34" s="24">
        <f>AAV!G33</f>
        <v>0.83730522939999996</v>
      </c>
      <c r="H34" s="24">
        <f>AAV!H33</f>
        <v>1.125510655</v>
      </c>
      <c r="I34" s="24">
        <f>AAV!I33</f>
        <v>1.275272038</v>
      </c>
      <c r="J34" s="24">
        <f>AAV!J33</f>
        <v>0.92166743939999995</v>
      </c>
      <c r="K34" s="24">
        <f>AAV!K33</f>
        <v>0.58638744649999996</v>
      </c>
      <c r="L34" s="24">
        <f>AAV!L33</f>
        <v>0.55262725160000004</v>
      </c>
      <c r="M34" s="24">
        <f>AAV!M33</f>
        <v>0.51754098690000006</v>
      </c>
      <c r="N34" s="24">
        <f>AAV!N33</f>
        <v>0.67736661119999997</v>
      </c>
      <c r="O34" s="24">
        <f>AAV!O33</f>
        <v>0.89273108599999995</v>
      </c>
      <c r="P34" s="24">
        <f>AAV!P33</f>
        <v>0.96793433250000005</v>
      </c>
      <c r="Q34" s="24">
        <f>AAV!Q33</f>
        <v>0.95633026249999997</v>
      </c>
      <c r="R34" s="24">
        <f>AAV!R33</f>
        <v>0.68837512590000005</v>
      </c>
      <c r="S34" s="24">
        <f>AAV!S33</f>
        <v>1.313723438</v>
      </c>
      <c r="T34" s="24">
        <f>AAV!T33</f>
        <v>0.34612932429999999</v>
      </c>
      <c r="U34" s="24">
        <f>AAV!U33</f>
        <v>0.99928644950000001</v>
      </c>
      <c r="V34" s="24">
        <f>AAV!V33</f>
        <v>0.64702241449999998</v>
      </c>
      <c r="W34" s="24">
        <f>AAV!W33</f>
        <v>0.78044162939999995</v>
      </c>
      <c r="X34" s="24">
        <f>AAV!X33</f>
        <v>0.62793294070000005</v>
      </c>
      <c r="Y34" s="24">
        <f>AAV!Y33</f>
        <v>0.96256985100000003</v>
      </c>
      <c r="Z34" s="24">
        <f>AAV!Z33</f>
        <v>0.90667611729999997</v>
      </c>
      <c r="AA34" s="24">
        <f>AAV!AA33</f>
        <v>0.56438078300000005</v>
      </c>
      <c r="AB34" s="24">
        <f>AAV!AB33</f>
        <v>0.56015427500000003</v>
      </c>
      <c r="AC34" s="24">
        <f>AAV!AC33</f>
        <v>0.64553950419999995</v>
      </c>
      <c r="AD34" s="24">
        <f>AAV!AD33</f>
        <v>0.73894258280000003</v>
      </c>
      <c r="AE34" s="24">
        <f>AAV!AE33</f>
        <v>0.64994517090000004</v>
      </c>
      <c r="AF34" s="24">
        <f>AAV!AF33</f>
        <v>0.52065232530000005</v>
      </c>
      <c r="AG34" s="24">
        <v>-25</v>
      </c>
    </row>
    <row r="35" spans="1:33" ht="13.5" customHeight="1" x14ac:dyDescent="0.2">
      <c r="A35" s="44">
        <v>32</v>
      </c>
      <c r="B35" s="45">
        <v>-24</v>
      </c>
      <c r="C35" s="24">
        <f>AAV!C34</f>
        <v>0.77189099999999999</v>
      </c>
      <c r="D35" s="24">
        <f>AAV!D34</f>
        <v>0.821071</v>
      </c>
      <c r="E35" s="24">
        <f>AAV!E34</f>
        <v>0.87519400000000003</v>
      </c>
      <c r="F35" s="24">
        <f>AAV!F34</f>
        <v>1.1448910000000001</v>
      </c>
      <c r="G35" s="24">
        <f>AAV!G34</f>
        <v>0.82509825299999995</v>
      </c>
      <c r="H35" s="24">
        <f>AAV!H34</f>
        <v>1.4285785580000001</v>
      </c>
      <c r="I35" s="24">
        <f>AAV!I34</f>
        <v>1.346390497</v>
      </c>
      <c r="J35" s="24">
        <f>AAV!J34</f>
        <v>1.053864833</v>
      </c>
      <c r="K35" s="24">
        <f>AAV!K34</f>
        <v>0.7860036292</v>
      </c>
      <c r="L35" s="24">
        <f>AAV!L34</f>
        <v>0.67857754709999996</v>
      </c>
      <c r="M35" s="24">
        <f>AAV!M34</f>
        <v>0.6568631103</v>
      </c>
      <c r="N35" s="24">
        <f>AAV!N34</f>
        <v>0.69438693360000003</v>
      </c>
      <c r="O35" s="24">
        <f>AAV!O34</f>
        <v>1.2369400740000001</v>
      </c>
      <c r="P35" s="24">
        <f>AAV!P34</f>
        <v>0.81506289070000004</v>
      </c>
      <c r="Q35" s="24">
        <f>AAV!Q34</f>
        <v>1.115521599</v>
      </c>
      <c r="R35" s="24">
        <f>AAV!R34</f>
        <v>0.92145357969999997</v>
      </c>
      <c r="S35" s="24">
        <f>AAV!S34</f>
        <v>0.94959910319999996</v>
      </c>
      <c r="T35" s="24">
        <f>AAV!T34</f>
        <v>0.45236082909999997</v>
      </c>
      <c r="U35" s="24">
        <f>AAV!U34</f>
        <v>2.468218652</v>
      </c>
      <c r="V35" s="24">
        <f>AAV!V34</f>
        <v>0.61346152890000005</v>
      </c>
      <c r="W35" s="24">
        <f>AAV!W34</f>
        <v>0.86653684460000002</v>
      </c>
      <c r="X35" s="24">
        <f>AAV!X34</f>
        <v>0.80622359470000005</v>
      </c>
      <c r="Y35" s="24">
        <f>AAV!Y34</f>
        <v>0.91833870829999997</v>
      </c>
      <c r="Z35" s="24">
        <f>AAV!Z34</f>
        <v>1.043391146</v>
      </c>
      <c r="AA35" s="24">
        <f>AAV!AA34</f>
        <v>0.86309217130000004</v>
      </c>
      <c r="AB35" s="24">
        <f>AAV!AB34</f>
        <v>0.83219154699999998</v>
      </c>
      <c r="AC35" s="24">
        <f>AAV!AC34</f>
        <v>0.77316662179999995</v>
      </c>
      <c r="AD35" s="24">
        <f>AAV!AD34</f>
        <v>0.70868532529999995</v>
      </c>
      <c r="AE35" s="24">
        <f>AAV!AE34</f>
        <v>0.69733571599999999</v>
      </c>
      <c r="AF35" s="24">
        <f>AAV!AF34</f>
        <v>0.7841466856</v>
      </c>
      <c r="AG35" s="24">
        <v>-24</v>
      </c>
    </row>
    <row r="36" spans="1:33" ht="13.5" customHeight="1" x14ac:dyDescent="0.2">
      <c r="A36" s="44">
        <v>33</v>
      </c>
      <c r="B36" s="45">
        <v>-23</v>
      </c>
      <c r="C36" s="24">
        <f>AAV!C35</f>
        <v>0.82283700000000004</v>
      </c>
      <c r="D36" s="24">
        <f>AAV!D35</f>
        <v>0.75644900000000004</v>
      </c>
      <c r="E36" s="24">
        <f>AAV!E35</f>
        <v>0.66332199999999997</v>
      </c>
      <c r="F36" s="24">
        <f>AAV!F35</f>
        <v>0.686581</v>
      </c>
      <c r="G36" s="24">
        <f>AAV!G35</f>
        <v>0.75246559960000003</v>
      </c>
      <c r="H36" s="24">
        <f>AAV!H35</f>
        <v>1.4393976420000001</v>
      </c>
      <c r="I36" s="24">
        <f>AAV!I35</f>
        <v>0.97525098430000001</v>
      </c>
      <c r="J36" s="24">
        <f>AAV!J35</f>
        <v>1.0613433889999999</v>
      </c>
      <c r="K36" s="24">
        <f>AAV!K35</f>
        <v>0.68036722299999997</v>
      </c>
      <c r="L36" s="24">
        <f>AAV!L35</f>
        <v>0.58161502620000005</v>
      </c>
      <c r="M36" s="24">
        <f>AAV!M35</f>
        <v>0.47762876659999998</v>
      </c>
      <c r="N36" s="24">
        <f>AAV!N35</f>
        <v>0.76017472480000003</v>
      </c>
      <c r="O36" s="24">
        <f>AAV!O35</f>
        <v>1.052760567</v>
      </c>
      <c r="P36" s="24">
        <f>AAV!P35</f>
        <v>0.65533079159999996</v>
      </c>
      <c r="Q36" s="24">
        <f>AAV!Q35</f>
        <v>1.069093125</v>
      </c>
      <c r="R36" s="24">
        <f>AAV!R35</f>
        <v>0.82873432729999996</v>
      </c>
      <c r="S36" s="24">
        <f>AAV!S35</f>
        <v>0.6974235567</v>
      </c>
      <c r="T36" s="24">
        <f>AAV!T35</f>
        <v>0.50473948140000002</v>
      </c>
      <c r="U36" s="24">
        <f>AAV!U35</f>
        <v>1.3625563199999999</v>
      </c>
      <c r="V36" s="24">
        <f>AAV!V35</f>
        <v>0.61700565969999999</v>
      </c>
      <c r="W36" s="24">
        <f>AAV!W35</f>
        <v>0.7117100676</v>
      </c>
      <c r="X36" s="24">
        <f>AAV!X35</f>
        <v>0.92237678720000005</v>
      </c>
      <c r="Y36" s="24">
        <f>AAV!Y35</f>
        <v>0.70528544950000005</v>
      </c>
      <c r="Z36" s="24">
        <f>AAV!Z35</f>
        <v>0.97078504539999999</v>
      </c>
      <c r="AA36" s="24">
        <f>AAV!AA35</f>
        <v>0.97139018020000001</v>
      </c>
      <c r="AB36" s="24">
        <f>AAV!AB35</f>
        <v>0.8876197522</v>
      </c>
      <c r="AC36" s="24">
        <f>AAV!AC35</f>
        <v>0.84413902789999995</v>
      </c>
      <c r="AD36" s="24">
        <f>AAV!AD35</f>
        <v>0.81451748040000005</v>
      </c>
      <c r="AE36" s="24">
        <f>AAV!AE35</f>
        <v>0.50187651560000002</v>
      </c>
      <c r="AF36" s="24">
        <f>AAV!AF35</f>
        <v>0.61887691290000002</v>
      </c>
      <c r="AG36" s="24">
        <v>-23</v>
      </c>
    </row>
    <row r="37" spans="1:33" ht="13.5" customHeight="1" x14ac:dyDescent="0.2">
      <c r="A37" s="44">
        <v>34</v>
      </c>
      <c r="B37" s="45">
        <v>-22</v>
      </c>
      <c r="C37" s="24">
        <f>AAV!C36</f>
        <v>0.72635799999999995</v>
      </c>
      <c r="D37" s="24">
        <f>AAV!D36</f>
        <v>0.72523300000000002</v>
      </c>
      <c r="E37" s="24">
        <f>AAV!E36</f>
        <v>2.0129380000000001</v>
      </c>
      <c r="F37" s="24">
        <f>AAV!F36</f>
        <v>0.59178500000000001</v>
      </c>
      <c r="G37" s="24">
        <f>AAV!G36</f>
        <v>0.59412914849999998</v>
      </c>
      <c r="H37" s="24">
        <f>AAV!H36</f>
        <v>1.082643434</v>
      </c>
      <c r="I37" s="24">
        <f>AAV!I36</f>
        <v>0.90126270689999999</v>
      </c>
      <c r="J37" s="24">
        <f>AAV!J36</f>
        <v>0.69760702289999998</v>
      </c>
      <c r="K37" s="24">
        <f>AAV!K36</f>
        <v>0.66272078089999997</v>
      </c>
      <c r="L37" s="24">
        <f>AAV!L36</f>
        <v>0.59195850309999998</v>
      </c>
      <c r="M37" s="24">
        <f>AAV!M36</f>
        <v>4.2898317180000003</v>
      </c>
      <c r="N37" s="24">
        <f>AAV!N36</f>
        <v>0.59878298470000002</v>
      </c>
      <c r="O37" s="24">
        <f>AAV!O36</f>
        <v>1.007743286</v>
      </c>
      <c r="P37" s="24">
        <f>AAV!P36</f>
        <v>1.061598099</v>
      </c>
      <c r="Q37" s="24">
        <f>AAV!Q36</f>
        <v>1.000847848</v>
      </c>
      <c r="R37" s="24">
        <f>AAV!R36</f>
        <v>0.64301216689999996</v>
      </c>
      <c r="S37" s="24">
        <f>AAV!S36</f>
        <v>0.57115374259999996</v>
      </c>
      <c r="T37" s="24">
        <f>AAV!T36</f>
        <v>0.42208572280000001</v>
      </c>
      <c r="U37" s="24">
        <f>AAV!U36</f>
        <v>1.0786993010000001</v>
      </c>
      <c r="V37" s="24">
        <f>AAV!V36</f>
        <v>0.73925869290000001</v>
      </c>
      <c r="W37" s="24">
        <f>AAV!W36</f>
        <v>0.71283930149999997</v>
      </c>
      <c r="X37" s="24">
        <f>AAV!X36</f>
        <v>0.60785411330000005</v>
      </c>
      <c r="Y37" s="24">
        <f>AAV!Y36</f>
        <v>0.69452518389999995</v>
      </c>
      <c r="Z37" s="24">
        <f>AAV!Z36</f>
        <v>0.51362259450000003</v>
      </c>
      <c r="AA37" s="24">
        <f>AAV!AA36</f>
        <v>0.70601302789999998</v>
      </c>
      <c r="AB37" s="24">
        <f>AAV!AB36</f>
        <v>0.70307374720000004</v>
      </c>
      <c r="AC37" s="24">
        <f>AAV!AC36</f>
        <v>0.88067032270000001</v>
      </c>
      <c r="AD37" s="24">
        <f>AAV!AD36</f>
        <v>0.47992331780000003</v>
      </c>
      <c r="AE37" s="24">
        <f>AAV!AE36</f>
        <v>0.49324571099999998</v>
      </c>
      <c r="AF37" s="24">
        <f>AAV!AF36</f>
        <v>0.53590600970000002</v>
      </c>
      <c r="AG37" s="24">
        <v>-22</v>
      </c>
    </row>
    <row r="38" spans="1:33" ht="13.5" customHeight="1" x14ac:dyDescent="0.2">
      <c r="A38" s="44">
        <v>35</v>
      </c>
      <c r="B38" s="45">
        <v>-21</v>
      </c>
      <c r="C38" s="24">
        <f>AAV!C37</f>
        <v>0.76941300000000001</v>
      </c>
      <c r="D38" s="24">
        <f>AAV!D37</f>
        <v>0.87109700000000001</v>
      </c>
      <c r="E38" s="24">
        <f>AAV!E37</f>
        <v>1.505654</v>
      </c>
      <c r="F38" s="24">
        <f>AAV!F37</f>
        <v>0.71251299999999995</v>
      </c>
      <c r="G38" s="24">
        <f>AAV!G37</f>
        <v>1.3164655540000001</v>
      </c>
      <c r="H38" s="24">
        <f>AAV!H37</f>
        <v>1.145224682</v>
      </c>
      <c r="I38" s="24">
        <f>AAV!I37</f>
        <v>0.76563868440000005</v>
      </c>
      <c r="J38" s="24">
        <f>AAV!J37</f>
        <v>1.0534887150000001</v>
      </c>
      <c r="K38" s="24">
        <f>AAV!K37</f>
        <v>0.88355310190000003</v>
      </c>
      <c r="L38" s="24">
        <f>AAV!L37</f>
        <v>0.64420540630000001</v>
      </c>
      <c r="M38" s="24">
        <f>AAV!M37</f>
        <v>1.4170621050000001</v>
      </c>
      <c r="N38" s="24">
        <f>AAV!N37</f>
        <v>0.68569104039999995</v>
      </c>
      <c r="O38" s="24">
        <f>AAV!O37</f>
        <v>0.88096948389999996</v>
      </c>
      <c r="P38" s="24">
        <f>AAV!P37</f>
        <v>1.0755247059999999</v>
      </c>
      <c r="Q38" s="24">
        <f>AAV!Q37</f>
        <v>0.64678658310000003</v>
      </c>
      <c r="R38" s="24">
        <f>AAV!R37</f>
        <v>0.85380832439999998</v>
      </c>
      <c r="S38" s="24">
        <f>AAV!S37</f>
        <v>0.68199789529999999</v>
      </c>
      <c r="T38" s="24">
        <f>AAV!T37</f>
        <v>0.42967232179999998</v>
      </c>
      <c r="U38" s="24">
        <f>AAV!U37</f>
        <v>0.91150892130000005</v>
      </c>
      <c r="V38" s="24">
        <f>AAV!V37</f>
        <v>0.69444814440000002</v>
      </c>
      <c r="W38" s="24">
        <f>AAV!W37</f>
        <v>0.93009570770000005</v>
      </c>
      <c r="X38" s="24">
        <f>AAV!X37</f>
        <v>0.60351144189999995</v>
      </c>
      <c r="Y38" s="24">
        <f>AAV!Y37</f>
        <v>0.99567584720000002</v>
      </c>
      <c r="Z38" s="24">
        <f>AAV!Z37</f>
        <v>0.63214588199999999</v>
      </c>
      <c r="AA38" s="24">
        <f>AAV!AA37</f>
        <v>1.096715962</v>
      </c>
      <c r="AB38" s="24">
        <f>AAV!AB37</f>
        <v>0.69358616569999998</v>
      </c>
      <c r="AC38" s="24">
        <f>AAV!AC37</f>
        <v>0.60780706390000006</v>
      </c>
      <c r="AD38" s="24">
        <f>AAV!AD37</f>
        <v>0.67493313600000004</v>
      </c>
      <c r="AE38" s="24">
        <f>AAV!AE37</f>
        <v>1.0104928909999999</v>
      </c>
      <c r="AF38" s="24">
        <f>AAV!AF37</f>
        <v>0.52925818960000004</v>
      </c>
      <c r="AG38" s="24">
        <v>-21</v>
      </c>
    </row>
    <row r="39" spans="1:33" ht="13.5" customHeight="1" x14ac:dyDescent="0.2">
      <c r="A39" s="44">
        <v>36</v>
      </c>
      <c r="B39" s="45">
        <v>-20</v>
      </c>
      <c r="C39" s="24">
        <f>AAV!C38</f>
        <v>0.58551399999999998</v>
      </c>
      <c r="D39" s="24">
        <f>AAV!D38</f>
        <v>0.65175099999999997</v>
      </c>
      <c r="E39" s="24">
        <f>AAV!E38</f>
        <v>1.037264</v>
      </c>
      <c r="F39" s="24">
        <f>AAV!F38</f>
        <v>1.7030130000000001</v>
      </c>
      <c r="G39" s="24">
        <f>AAV!G38</f>
        <v>1.379506621</v>
      </c>
      <c r="H39" s="24">
        <f>AAV!H38</f>
        <v>0.84595686079999999</v>
      </c>
      <c r="I39" s="24">
        <f>AAV!I38</f>
        <v>1.077709187</v>
      </c>
      <c r="J39" s="24">
        <f>AAV!J38</f>
        <v>0.70788891929999997</v>
      </c>
      <c r="K39" s="24">
        <f>AAV!K38</f>
        <v>1.137947738</v>
      </c>
      <c r="L39" s="24">
        <f>AAV!L38</f>
        <v>0.72252362950000004</v>
      </c>
      <c r="M39" s="24">
        <f>AAV!M38</f>
        <v>0.78626748310000005</v>
      </c>
      <c r="N39" s="24">
        <f>AAV!N38</f>
        <v>0.98674971140000001</v>
      </c>
      <c r="O39" s="24">
        <f>AAV!O38</f>
        <v>1.0334185360000001</v>
      </c>
      <c r="P39" s="24">
        <f>AAV!P38</f>
        <v>0.80144322540000001</v>
      </c>
      <c r="Q39" s="24">
        <f>AAV!Q38</f>
        <v>0.89869170990000002</v>
      </c>
      <c r="R39" s="24">
        <f>AAV!R38</f>
        <v>1.3056991929999999</v>
      </c>
      <c r="S39" s="24">
        <f>AAV!S38</f>
        <v>0.81592931140000002</v>
      </c>
      <c r="T39" s="24">
        <f>AAV!T38</f>
        <v>0.43902712710000003</v>
      </c>
      <c r="U39" s="24">
        <f>AAV!U38</f>
        <v>0.63766144550000003</v>
      </c>
      <c r="V39" s="24">
        <f>AAV!V38</f>
        <v>0.69315151109999995</v>
      </c>
      <c r="W39" s="24">
        <f>AAV!W38</f>
        <v>1.062622256</v>
      </c>
      <c r="X39" s="24">
        <f>AAV!X38</f>
        <v>0.64979743869999995</v>
      </c>
      <c r="Y39" s="24">
        <f>AAV!Y38</f>
        <v>0.88016768999999995</v>
      </c>
      <c r="Z39" s="24">
        <f>AAV!Z38</f>
        <v>0.95877961509999998</v>
      </c>
      <c r="AA39" s="24">
        <f>AAV!AA38</f>
        <v>1.0448484039999999</v>
      </c>
      <c r="AB39" s="24">
        <f>AAV!AB38</f>
        <v>0.8286893394</v>
      </c>
      <c r="AC39" s="24">
        <f>AAV!AC38</f>
        <v>1.247643195</v>
      </c>
      <c r="AD39" s="24">
        <f>AAV!AD38</f>
        <v>0.80351085960000002</v>
      </c>
      <c r="AE39" s="24">
        <f>AAV!AE38</f>
        <v>1.1823995380000001</v>
      </c>
      <c r="AF39" s="24">
        <f>AAV!AF38</f>
        <v>0.67194040290000001</v>
      </c>
      <c r="AG39" s="24">
        <v>-20</v>
      </c>
    </row>
    <row r="40" spans="1:33" ht="13.5" customHeight="1" x14ac:dyDescent="0.2">
      <c r="A40" s="44">
        <v>37</v>
      </c>
      <c r="B40" s="45">
        <v>-19</v>
      </c>
      <c r="C40" s="24">
        <f>AAV!C39</f>
        <v>0.60139100000000001</v>
      </c>
      <c r="D40" s="24">
        <f>AAV!D39</f>
        <v>0.64575899999999997</v>
      </c>
      <c r="E40" s="24">
        <f>AAV!E39</f>
        <v>0.74360400000000004</v>
      </c>
      <c r="F40" s="24">
        <f>AAV!F39</f>
        <v>1.8597109999999999</v>
      </c>
      <c r="G40" s="24">
        <f>AAV!G39</f>
        <v>1.0698895319999999</v>
      </c>
      <c r="H40" s="24">
        <f>AAV!H39</f>
        <v>0.97517088389999995</v>
      </c>
      <c r="I40" s="24">
        <f>AAV!I39</f>
        <v>1.109960075</v>
      </c>
      <c r="J40" s="24">
        <f>AAV!J39</f>
        <v>1.6090959570000001</v>
      </c>
      <c r="K40" s="24">
        <f>AAV!K39</f>
        <v>0.77574820739999995</v>
      </c>
      <c r="L40" s="24">
        <f>AAV!L39</f>
        <v>0.52940675859999997</v>
      </c>
      <c r="M40" s="24">
        <f>AAV!M39</f>
        <v>0.91704978309999996</v>
      </c>
      <c r="N40" s="24">
        <f>AAV!N39</f>
        <v>1.5001786029999999</v>
      </c>
      <c r="O40" s="24">
        <f>AAV!O39</f>
        <v>1.396340159</v>
      </c>
      <c r="P40" s="24">
        <f>AAV!P39</f>
        <v>0.69725112489999996</v>
      </c>
      <c r="Q40" s="24">
        <f>AAV!Q39</f>
        <v>0.99092982640000005</v>
      </c>
      <c r="R40" s="24">
        <f>AAV!R39</f>
        <v>0.93425132200000005</v>
      </c>
      <c r="S40" s="24">
        <f>AAV!S39</f>
        <v>0.67433438720000005</v>
      </c>
      <c r="T40" s="24">
        <f>AAV!T39</f>
        <v>0.37762448990000003</v>
      </c>
      <c r="U40" s="24">
        <f>AAV!U39</f>
        <v>0.79507793550000005</v>
      </c>
      <c r="V40" s="24">
        <f>AAV!V39</f>
        <v>0.87448414590000001</v>
      </c>
      <c r="W40" s="24">
        <f>AAV!W39</f>
        <v>1.0146319559999999</v>
      </c>
      <c r="X40" s="24">
        <f>AAV!X39</f>
        <v>0.72738386160000001</v>
      </c>
      <c r="Y40" s="24">
        <f>AAV!Y39</f>
        <v>0.68530042739999997</v>
      </c>
      <c r="Z40" s="24">
        <f>AAV!Z39</f>
        <v>0.86043370360000004</v>
      </c>
      <c r="AA40" s="24">
        <f>AAV!AA39</f>
        <v>2.134749824</v>
      </c>
      <c r="AB40" s="24">
        <f>AAV!AB39</f>
        <v>0.92760816130000001</v>
      </c>
      <c r="AC40" s="24">
        <f>AAV!AC39</f>
        <v>1.3648268029999999</v>
      </c>
      <c r="AD40" s="24">
        <f>AAV!AD39</f>
        <v>0.68205815739999998</v>
      </c>
      <c r="AE40" s="24">
        <f>AAV!AE39</f>
        <v>1.0918180820000001</v>
      </c>
      <c r="AF40" s="24">
        <f>AAV!AF39</f>
        <v>0.86903740309999999</v>
      </c>
      <c r="AG40" s="24">
        <v>-19</v>
      </c>
    </row>
    <row r="41" spans="1:33" ht="13.5" customHeight="1" x14ac:dyDescent="0.2">
      <c r="A41" s="44">
        <v>38</v>
      </c>
      <c r="B41" s="45">
        <v>-18</v>
      </c>
      <c r="C41" s="24">
        <f>AAV!C40</f>
        <v>0.54791800000000002</v>
      </c>
      <c r="D41" s="24">
        <f>AAV!D40</f>
        <v>0.70133500000000004</v>
      </c>
      <c r="E41" s="24">
        <f>AAV!E40</f>
        <v>0.96974400000000005</v>
      </c>
      <c r="F41" s="24">
        <f>AAV!F40</f>
        <v>1.0709090000000001</v>
      </c>
      <c r="G41" s="24">
        <f>AAV!G40</f>
        <v>1.317544072</v>
      </c>
      <c r="H41" s="24">
        <f>AAV!H40</f>
        <v>0.65925607770000005</v>
      </c>
      <c r="I41" s="24">
        <f>AAV!I40</f>
        <v>0.77876692000000003</v>
      </c>
      <c r="J41" s="24">
        <f>AAV!J40</f>
        <v>1.2538574579999999</v>
      </c>
      <c r="K41" s="24">
        <f>AAV!K40</f>
        <v>0.79956807289999998</v>
      </c>
      <c r="L41" s="24">
        <f>AAV!L40</f>
        <v>0.57913917569999995</v>
      </c>
      <c r="M41" s="24">
        <f>AAV!M40</f>
        <v>0.63275388060000004</v>
      </c>
      <c r="N41" s="24">
        <f>AAV!N40</f>
        <v>1.045613729</v>
      </c>
      <c r="O41" s="24">
        <f>AAV!O40</f>
        <v>0.97916238659999999</v>
      </c>
      <c r="P41" s="24">
        <f>AAV!P40</f>
        <v>0.61876032940000003</v>
      </c>
      <c r="Q41" s="24">
        <f>AAV!Q40</f>
        <v>0.99540138570000003</v>
      </c>
      <c r="R41" s="24">
        <f>AAV!R40</f>
        <v>0.75679293140000004</v>
      </c>
      <c r="S41" s="24">
        <f>AAV!S40</f>
        <v>0.56983799690000003</v>
      </c>
      <c r="T41" s="24">
        <f>AAV!T40</f>
        <v>0.52202065549999999</v>
      </c>
      <c r="U41" s="24">
        <f>AAV!U40</f>
        <v>0.55204827030000003</v>
      </c>
      <c r="V41" s="24">
        <f>AAV!V40</f>
        <v>0.64423434869999996</v>
      </c>
      <c r="W41" s="24">
        <f>AAV!W40</f>
        <v>2.3113885669999998</v>
      </c>
      <c r="X41" s="24">
        <f>AAV!X40</f>
        <v>0.59841629939999996</v>
      </c>
      <c r="Y41" s="24">
        <f>AAV!Y40</f>
        <v>0.58672754989999998</v>
      </c>
      <c r="Z41" s="24">
        <f>AAV!Z40</f>
        <v>0.74845272860000001</v>
      </c>
      <c r="AA41" s="24">
        <f>AAV!AA40</f>
        <v>1.0999930819999999</v>
      </c>
      <c r="AB41" s="24">
        <f>AAV!AB40</f>
        <v>1.523168748</v>
      </c>
      <c r="AC41" s="24">
        <f>AAV!AC40</f>
        <v>1.024517659</v>
      </c>
      <c r="AD41" s="24">
        <f>AAV!AD40</f>
        <v>0.64568944029999997</v>
      </c>
      <c r="AE41" s="24">
        <f>AAV!AE40</f>
        <v>1.1409331</v>
      </c>
      <c r="AF41" s="24">
        <f>AAV!AF40</f>
        <v>0.72013403170000001</v>
      </c>
      <c r="AG41" s="24">
        <v>-18</v>
      </c>
    </row>
    <row r="42" spans="1:33" ht="13.5" customHeight="1" x14ac:dyDescent="0.2">
      <c r="A42" s="44">
        <v>39</v>
      </c>
      <c r="B42" s="45">
        <v>-17</v>
      </c>
      <c r="C42" s="24">
        <f>AAV!C41</f>
        <v>0.62537200000000004</v>
      </c>
      <c r="D42" s="24">
        <f>AAV!D41</f>
        <v>0.66976000000000002</v>
      </c>
      <c r="E42" s="35">
        <f>AAV!E41</f>
        <v>0.911138</v>
      </c>
      <c r="F42" s="24">
        <f>AAV!F41</f>
        <v>0.79795400000000005</v>
      </c>
      <c r="G42" s="24">
        <f>AAV!G41</f>
        <v>0.9537545167</v>
      </c>
      <c r="H42" s="24">
        <f>AAV!H41</f>
        <v>0.93899238470000002</v>
      </c>
      <c r="I42" s="24">
        <f>AAV!I41</f>
        <v>0.73199172010000002</v>
      </c>
      <c r="J42" s="24">
        <f>AAV!J41</f>
        <v>0.65798767759999999</v>
      </c>
      <c r="K42" s="24">
        <f>AAV!K41</f>
        <v>0.81668546009999998</v>
      </c>
      <c r="L42" s="24">
        <f>AAV!L41</f>
        <v>0.48354953979999998</v>
      </c>
      <c r="M42" s="24">
        <f>AAV!M41</f>
        <v>0.57493658020000005</v>
      </c>
      <c r="N42" s="24">
        <f>AAV!N41</f>
        <v>0.81117192719999998</v>
      </c>
      <c r="O42" s="24">
        <f>AAV!O41</f>
        <v>1.1050603109999999</v>
      </c>
      <c r="P42" s="24">
        <f>AAV!P41</f>
        <v>0.72358524599999996</v>
      </c>
      <c r="Q42" s="24">
        <f>AAV!Q41</f>
        <v>0.99400258669999997</v>
      </c>
      <c r="R42" s="24">
        <f>AAV!R41</f>
        <v>0.73360190439999995</v>
      </c>
      <c r="S42" s="24">
        <f>AAV!S41</f>
        <v>0.67289267429999999</v>
      </c>
      <c r="T42" s="24">
        <f>AAV!T41</f>
        <v>0.53516835360000004</v>
      </c>
      <c r="U42" s="24">
        <f>AAV!U41</f>
        <v>0.69265685450000003</v>
      </c>
      <c r="V42" s="24">
        <f>AAV!V41</f>
        <v>0.60650719180000001</v>
      </c>
      <c r="W42" s="24">
        <f>AAV!W41</f>
        <v>1.325600095</v>
      </c>
      <c r="X42" s="24">
        <f>AAV!X41</f>
        <v>0.72745256189999996</v>
      </c>
      <c r="Y42" s="24">
        <f>AAV!Y41</f>
        <v>0.75941852889999995</v>
      </c>
      <c r="Z42" s="24">
        <f>AAV!Z41</f>
        <v>0.86647663500000005</v>
      </c>
      <c r="AA42" s="24">
        <f>AAV!AA41</f>
        <v>0.73881731829999997</v>
      </c>
      <c r="AB42" s="24">
        <f>AAV!AB41</f>
        <v>1.0845685979999999</v>
      </c>
      <c r="AC42" s="24">
        <f>AAV!AC41</f>
        <v>0.84235564350000003</v>
      </c>
      <c r="AD42" s="24">
        <f>AAV!AD41</f>
        <v>1.0782733330000001</v>
      </c>
      <c r="AE42" s="24">
        <f>AAV!AE41</f>
        <v>2.2012723689999998</v>
      </c>
      <c r="AF42" s="24">
        <f>AAV!AF41</f>
        <v>0.50043501260000001</v>
      </c>
      <c r="AG42" s="24">
        <v>-17</v>
      </c>
    </row>
    <row r="43" spans="1:33" ht="13.5" customHeight="1" x14ac:dyDescent="0.2">
      <c r="A43" s="44">
        <v>40</v>
      </c>
      <c r="B43" s="45">
        <v>-16</v>
      </c>
      <c r="C43" s="24">
        <f>AAV!C42</f>
        <v>0.94621999999999995</v>
      </c>
      <c r="D43" s="24">
        <f>AAV!D42</f>
        <v>0.59408399999999995</v>
      </c>
      <c r="E43" s="24">
        <f>AAV!E42</f>
        <v>0.74146699999999999</v>
      </c>
      <c r="F43" s="24">
        <f>AAV!F42</f>
        <v>0.81804900000000003</v>
      </c>
      <c r="G43" s="24">
        <f>AAV!G42</f>
        <v>1.795708718</v>
      </c>
      <c r="H43" s="24">
        <f>AAV!H42</f>
        <v>0.86922148619999995</v>
      </c>
      <c r="I43" s="24">
        <f>AAV!I42</f>
        <v>1.0084674760000001</v>
      </c>
      <c r="J43" s="24">
        <f>AAV!J42</f>
        <v>0.64876253880000001</v>
      </c>
      <c r="K43" s="24">
        <f>AAV!K42</f>
        <v>1.215899397</v>
      </c>
      <c r="L43" s="24">
        <f>AAV!L42</f>
        <v>0.61979329770000002</v>
      </c>
      <c r="M43" s="24">
        <f>AAV!M42</f>
        <v>0.79970324820000005</v>
      </c>
      <c r="N43" s="24">
        <f>AAV!N42</f>
        <v>0.82736941210000003</v>
      </c>
      <c r="O43" s="24">
        <f>AAV!O42</f>
        <v>0.85440870229999999</v>
      </c>
      <c r="P43" s="24">
        <f>AAV!P42</f>
        <v>0.71850012799999996</v>
      </c>
      <c r="Q43" s="24">
        <f>AAV!Q42</f>
        <v>0.85821530109999999</v>
      </c>
      <c r="R43" s="24">
        <f>AAV!R42</f>
        <v>0.84089473189999997</v>
      </c>
      <c r="S43" s="24">
        <f>AAV!S42</f>
        <v>0.95486844019999995</v>
      </c>
      <c r="T43" s="24">
        <f>AAV!T42</f>
        <v>0.3150617946</v>
      </c>
      <c r="U43" s="24">
        <f>AAV!U42</f>
        <v>1.6642754049999999</v>
      </c>
      <c r="V43" s="24">
        <f>AAV!V42</f>
        <v>0.8261252053</v>
      </c>
      <c r="W43" s="24">
        <f>AAV!W42</f>
        <v>0.99301807669999997</v>
      </c>
      <c r="X43" s="24">
        <f>AAV!X42</f>
        <v>0.83771368769999999</v>
      </c>
      <c r="Y43" s="24">
        <f>AAV!Y42</f>
        <v>1.034593192</v>
      </c>
      <c r="Z43" s="24">
        <f>AAV!Z42</f>
        <v>1.1478149600000001</v>
      </c>
      <c r="AA43" s="24">
        <f>AAV!AA42</f>
        <v>0.60022811379999996</v>
      </c>
      <c r="AB43" s="24">
        <f>AAV!AB42</f>
        <v>1.1258149980000001</v>
      </c>
      <c r="AC43" s="24">
        <f>AAV!AC42</f>
        <v>0.8251100871</v>
      </c>
      <c r="AD43" s="24">
        <f>AAV!AD42</f>
        <v>0.77503334079999997</v>
      </c>
      <c r="AE43" s="24">
        <f>AAV!AE42</f>
        <v>1.165590111</v>
      </c>
      <c r="AF43" s="24">
        <f>AAV!AF42</f>
        <v>0.61861500049999996</v>
      </c>
      <c r="AG43" s="24">
        <v>-16</v>
      </c>
    </row>
    <row r="44" spans="1:33" ht="13.5" customHeight="1" x14ac:dyDescent="0.2">
      <c r="A44" s="44">
        <v>41</v>
      </c>
      <c r="B44" s="45">
        <v>-15</v>
      </c>
      <c r="C44" s="24">
        <f>AAV!C43</f>
        <v>0.72914599999999996</v>
      </c>
      <c r="D44" s="24">
        <f>AAV!D43</f>
        <v>0.79318699999999998</v>
      </c>
      <c r="E44" s="24">
        <f>AAV!E43</f>
        <v>0.98979300000000003</v>
      </c>
      <c r="F44" s="24">
        <f>AAV!F43</f>
        <v>0.85523499999999997</v>
      </c>
      <c r="G44" s="24">
        <f>AAV!G43</f>
        <v>0.88903378639999997</v>
      </c>
      <c r="H44" s="24">
        <f>AAV!H43</f>
        <v>0.78058981409999995</v>
      </c>
      <c r="I44" s="24">
        <f>AAV!I43</f>
        <v>0.92821437510000004</v>
      </c>
      <c r="J44" s="24">
        <f>AAV!J43</f>
        <v>0.68380888120000005</v>
      </c>
      <c r="K44" s="24">
        <f>AAV!K43</f>
        <v>0.70483006270000004</v>
      </c>
      <c r="L44" s="24">
        <f>AAV!L43</f>
        <v>1.1521125409999999</v>
      </c>
      <c r="M44" s="24">
        <f>AAV!M43</f>
        <v>1.268638674</v>
      </c>
      <c r="N44" s="24">
        <f>AAV!N43</f>
        <v>0.98370867230000003</v>
      </c>
      <c r="O44" s="24">
        <f>AAV!O43</f>
        <v>0.75461077470000004</v>
      </c>
      <c r="P44" s="24">
        <f>AAV!P43</f>
        <v>0.66757453850000004</v>
      </c>
      <c r="Q44" s="24">
        <f>AAV!Q43</f>
        <v>0.93540346939999997</v>
      </c>
      <c r="R44" s="24">
        <f>AAV!R43</f>
        <v>0.8914932189</v>
      </c>
      <c r="S44" s="24">
        <f>AAV!S43</f>
        <v>0.81980331920000005</v>
      </c>
      <c r="T44" s="24">
        <f>AAV!T43</f>
        <v>0.32972854140000002</v>
      </c>
      <c r="U44" s="24">
        <f>AAV!U43</f>
        <v>0.86509289659999999</v>
      </c>
      <c r="V44" s="24">
        <f>AAV!V43</f>
        <v>0.60451372469999998</v>
      </c>
      <c r="W44" s="24">
        <f>AAV!W43</f>
        <v>0.98954656949999997</v>
      </c>
      <c r="X44" s="24">
        <f>AAV!X43</f>
        <v>0.65425407189999996</v>
      </c>
      <c r="Y44" s="24">
        <f>AAV!Y43</f>
        <v>0.97679914540000001</v>
      </c>
      <c r="Z44" s="24">
        <f>AAV!Z43</f>
        <v>0.83337549889999996</v>
      </c>
      <c r="AA44" s="24">
        <f>AAV!AA43</f>
        <v>0.62709830850000003</v>
      </c>
      <c r="AB44" s="24">
        <f>AAV!AB43</f>
        <v>0.8485765462</v>
      </c>
      <c r="AC44" s="24">
        <f>AAV!AC43</f>
        <v>0.99231920419999997</v>
      </c>
      <c r="AD44" s="24">
        <f>AAV!AD43</f>
        <v>0.90383479050000004</v>
      </c>
      <c r="AE44" s="24">
        <f>AAV!AE43</f>
        <v>0.66225795480000005</v>
      </c>
      <c r="AF44" s="24">
        <f>AAV!AF43</f>
        <v>0.53467696050000002</v>
      </c>
      <c r="AG44" s="24">
        <v>-15</v>
      </c>
    </row>
    <row r="45" spans="1:33" ht="13.5" customHeight="1" x14ac:dyDescent="0.2">
      <c r="A45" s="44">
        <v>42</v>
      </c>
      <c r="B45" s="45">
        <v>-14</v>
      </c>
      <c r="C45" s="24">
        <f>AAV!C44</f>
        <v>0.69215199999999999</v>
      </c>
      <c r="D45" s="24">
        <f>AAV!D44</f>
        <v>0.733213</v>
      </c>
      <c r="E45" s="24">
        <f>AAV!E44</f>
        <v>0.70218400000000003</v>
      </c>
      <c r="F45" s="24">
        <f>AAV!F44</f>
        <v>0.88206300000000004</v>
      </c>
      <c r="G45" s="24">
        <f>AAV!G44</f>
        <v>0.96967828540000001</v>
      </c>
      <c r="H45" s="24">
        <f>AAV!H44</f>
        <v>0.72419084680000001</v>
      </c>
      <c r="I45" s="24">
        <f>AAV!I44</f>
        <v>0.78445920020000004</v>
      </c>
      <c r="J45" s="24">
        <f>AAV!J44</f>
        <v>0.58985636519999995</v>
      </c>
      <c r="K45" s="24">
        <f>AAV!K44</f>
        <v>0.52948975809999999</v>
      </c>
      <c r="L45" s="24">
        <f>AAV!L44</f>
        <v>0.72044445489999998</v>
      </c>
      <c r="M45" s="24">
        <f>AAV!M44</f>
        <v>3.6472864629999999</v>
      </c>
      <c r="N45" s="24">
        <f>AAV!N44</f>
        <v>0.72265075720000005</v>
      </c>
      <c r="O45" s="24">
        <f>AAV!O44</f>
        <v>0.72445381060000003</v>
      </c>
      <c r="P45" s="24">
        <f>AAV!P44</f>
        <v>0.62572031049999999</v>
      </c>
      <c r="Q45" s="24">
        <f>AAV!Q44</f>
        <v>1.2101602739999999</v>
      </c>
      <c r="R45" s="24">
        <f>AAV!R44</f>
        <v>0.73426183140000001</v>
      </c>
      <c r="S45" s="24">
        <f>AAV!S44</f>
        <v>0.60363199619999997</v>
      </c>
      <c r="T45" s="24">
        <f>AAV!T44</f>
        <v>0.30403905609999998</v>
      </c>
      <c r="U45" s="24">
        <f>AAV!U44</f>
        <v>0.64516467560000001</v>
      </c>
      <c r="V45" s="24">
        <f>AAV!V44</f>
        <v>0.66796273669999995</v>
      </c>
      <c r="W45" s="24">
        <f>AAV!W44</f>
        <v>1.02055707</v>
      </c>
      <c r="X45" s="24">
        <f>AAV!X44</f>
        <v>0.61473896780000004</v>
      </c>
      <c r="Y45" s="24">
        <f>AAV!Y44</f>
        <v>1.1527322609999999</v>
      </c>
      <c r="Z45" s="24">
        <f>AAV!Z44</f>
        <v>1.609229145</v>
      </c>
      <c r="AA45" s="24">
        <f>AAV!AA44</f>
        <v>0.58792418079999997</v>
      </c>
      <c r="AB45" s="24">
        <f>AAV!AB44</f>
        <v>0.67981765240000003</v>
      </c>
      <c r="AC45" s="24">
        <f>AAV!AC44</f>
        <v>1.154118907</v>
      </c>
      <c r="AD45" s="24">
        <f>AAV!AD44</f>
        <v>0.90143446650000003</v>
      </c>
      <c r="AE45" s="24">
        <f>AAV!AE44</f>
        <v>0.82138044290000001</v>
      </c>
      <c r="AF45" s="24">
        <f>AAV!AF44</f>
        <v>0.53052995979999995</v>
      </c>
      <c r="AG45" s="24">
        <v>-14</v>
      </c>
    </row>
    <row r="46" spans="1:33" ht="13.5" customHeight="1" x14ac:dyDescent="0.2">
      <c r="A46" s="44">
        <v>43</v>
      </c>
      <c r="B46" s="45">
        <v>-13</v>
      </c>
      <c r="C46" s="24">
        <f>AAV!C45</f>
        <v>0.57683200000000001</v>
      </c>
      <c r="D46" s="24">
        <f>AAV!D45</f>
        <v>0.64223300000000005</v>
      </c>
      <c r="E46" s="24">
        <f>AAV!E45</f>
        <v>0.712229</v>
      </c>
      <c r="F46" s="24">
        <f>AAV!F45</f>
        <v>0.63764399999999999</v>
      </c>
      <c r="G46" s="24">
        <f>AAV!G45</f>
        <v>0.80647303290000005</v>
      </c>
      <c r="H46" s="24">
        <f>AAV!H45</f>
        <v>0.91542120459999998</v>
      </c>
      <c r="I46" s="24">
        <f>AAV!I45</f>
        <v>0.80583508589999997</v>
      </c>
      <c r="J46" s="24">
        <f>AAV!J45</f>
        <v>0.96385508019999999</v>
      </c>
      <c r="K46" s="24">
        <f>AAV!K45</f>
        <v>0.61214025540000006</v>
      </c>
      <c r="L46" s="24">
        <f>AAV!L45</f>
        <v>0.5786342673</v>
      </c>
      <c r="M46" s="24">
        <f>AAV!M45</f>
        <v>1.6548201</v>
      </c>
      <c r="N46" s="24">
        <f>AAV!N45</f>
        <v>0.70837937679999996</v>
      </c>
      <c r="O46" s="24">
        <f>AAV!O45</f>
        <v>0.69056744820000004</v>
      </c>
      <c r="P46" s="24">
        <f>AAV!P45</f>
        <v>0.50432624049999997</v>
      </c>
      <c r="Q46" s="24">
        <f>AAV!Q45</f>
        <v>1.0521712080000001</v>
      </c>
      <c r="R46" s="24">
        <f>AAV!R45</f>
        <v>0.73333890170000005</v>
      </c>
      <c r="S46" s="24">
        <f>AAV!S45</f>
        <v>0.78095569980000001</v>
      </c>
      <c r="T46" s="24">
        <f>AAV!T45</f>
        <v>0.28414386130000002</v>
      </c>
      <c r="U46" s="24">
        <f>AAV!U45</f>
        <v>0.59964308970000002</v>
      </c>
      <c r="V46" s="24">
        <f>AAV!V45</f>
        <v>0.76199482169999999</v>
      </c>
      <c r="W46" s="24">
        <f>AAV!W45</f>
        <v>0.94314673979999997</v>
      </c>
      <c r="X46" s="24">
        <f>AAV!X45</f>
        <v>0.62085545580000001</v>
      </c>
      <c r="Y46" s="24">
        <f>AAV!Y45</f>
        <v>0.85857998790000001</v>
      </c>
      <c r="Z46" s="24">
        <f>AAV!Z45</f>
        <v>2.0739333700000002</v>
      </c>
      <c r="AA46" s="24">
        <f>AAV!AA45</f>
        <v>0.62849010729999999</v>
      </c>
      <c r="AB46" s="24">
        <f>AAV!AB45</f>
        <v>0.73121925889999995</v>
      </c>
      <c r="AC46" s="24">
        <f>AAV!AC45</f>
        <v>1.327093622</v>
      </c>
      <c r="AD46" s="24">
        <f>AAV!AD45</f>
        <v>0.73611312699999998</v>
      </c>
      <c r="AE46" s="24">
        <f>AAV!AE45</f>
        <v>0.50479814239999998</v>
      </c>
      <c r="AF46" s="24">
        <f>AAV!AF45</f>
        <v>0.47885019089999997</v>
      </c>
      <c r="AG46" s="24">
        <v>-13</v>
      </c>
    </row>
    <row r="47" spans="1:33" ht="13.5" customHeight="1" x14ac:dyDescent="0.2">
      <c r="A47" s="44">
        <v>44</v>
      </c>
      <c r="B47" s="45">
        <v>-12</v>
      </c>
      <c r="C47" s="24">
        <f>AAV!C46</f>
        <v>0.63491399999999998</v>
      </c>
      <c r="D47" s="24">
        <f>AAV!D46</f>
        <v>0.93015400000000004</v>
      </c>
      <c r="E47" s="24">
        <f>AAV!E46</f>
        <v>0.78212700000000002</v>
      </c>
      <c r="F47" s="24">
        <f>AAV!F46</f>
        <v>0.72301199999999999</v>
      </c>
      <c r="G47" s="24">
        <f>AAV!G46</f>
        <v>0.75997847760000004</v>
      </c>
      <c r="H47" s="24">
        <f>AAV!H46</f>
        <v>0.91655700760000003</v>
      </c>
      <c r="I47" s="24">
        <f>AAV!I46</f>
        <v>0.96603204750000005</v>
      </c>
      <c r="J47" s="24">
        <f>AAV!J46</f>
        <v>1.235895639</v>
      </c>
      <c r="K47" s="24">
        <f>AAV!K46</f>
        <v>0.63084413699999997</v>
      </c>
      <c r="L47" s="24">
        <f>AAV!L46</f>
        <v>1.0988039549999999</v>
      </c>
      <c r="M47" s="24">
        <f>AAV!M46</f>
        <v>1.3330012550000001</v>
      </c>
      <c r="N47" s="24">
        <f>AAV!N46</f>
        <v>0.71637100799999998</v>
      </c>
      <c r="O47" s="24">
        <f>AAV!O46</f>
        <v>0.95485468939999996</v>
      </c>
      <c r="P47" s="24">
        <f>AAV!P46</f>
        <v>0.65156810990000003</v>
      </c>
      <c r="Q47" s="24">
        <f>AAV!Q46</f>
        <v>0.65977258589999999</v>
      </c>
      <c r="R47" s="24">
        <f>AAV!R46</f>
        <v>0.72128724799999999</v>
      </c>
      <c r="S47" s="24">
        <f>AAV!S46</f>
        <v>0.45605275610000001</v>
      </c>
      <c r="T47" s="24">
        <f>AAV!T46</f>
        <v>0.37510942050000001</v>
      </c>
      <c r="U47" s="24">
        <f>AAV!U46</f>
        <v>0.74561830579999999</v>
      </c>
      <c r="V47" s="24">
        <f>AAV!V46</f>
        <v>1.229015325</v>
      </c>
      <c r="W47" s="24">
        <f>AAV!W46</f>
        <v>0.65387383899999996</v>
      </c>
      <c r="X47" s="24">
        <f>AAV!X46</f>
        <v>0.7509440463</v>
      </c>
      <c r="Y47" s="24">
        <f>AAV!Y46</f>
        <v>0.68437188819999994</v>
      </c>
      <c r="Z47" s="24">
        <f>AAV!Z46</f>
        <v>1.585560997</v>
      </c>
      <c r="AA47" s="24">
        <f>AAV!AA46</f>
        <v>0.49391087010000001</v>
      </c>
      <c r="AB47" s="24">
        <f>AAV!AB46</f>
        <v>0.71812828350000002</v>
      </c>
      <c r="AC47" s="24">
        <f>AAV!AC46</f>
        <v>1.027101066</v>
      </c>
      <c r="AD47" s="24">
        <f>AAV!AD46</f>
        <v>0.59594847790000005</v>
      </c>
      <c r="AE47" s="24">
        <f>AAV!AE46</f>
        <v>0.55576626470000001</v>
      </c>
      <c r="AF47" s="24">
        <f>AAV!AF46</f>
        <v>0.48762989670000001</v>
      </c>
      <c r="AG47" s="24">
        <v>-12</v>
      </c>
    </row>
    <row r="48" spans="1:33" ht="13.5" customHeight="1" x14ac:dyDescent="0.2">
      <c r="A48" s="44">
        <v>45</v>
      </c>
      <c r="B48" s="45">
        <v>-11</v>
      </c>
      <c r="C48" s="24">
        <f>AAV!C47</f>
        <v>0.81593499999999997</v>
      </c>
      <c r="D48" s="24">
        <f>AAV!D47</f>
        <v>2.2135370000000001</v>
      </c>
      <c r="E48" s="24">
        <f>AAV!E47</f>
        <v>0.75740700000000005</v>
      </c>
      <c r="F48" s="24">
        <f>AAV!F47</f>
        <v>0.58537300000000003</v>
      </c>
      <c r="G48" s="24">
        <f>AAV!G47</f>
        <v>0.92097931219999996</v>
      </c>
      <c r="H48" s="24">
        <f>AAV!H47</f>
        <v>0.8151591346</v>
      </c>
      <c r="I48" s="24">
        <f>AAV!I47</f>
        <v>0.73668524670000002</v>
      </c>
      <c r="J48" s="24">
        <f>AAV!J47</f>
        <v>0.73561567819999996</v>
      </c>
      <c r="K48" s="24">
        <f>AAV!K47</f>
        <v>0.66614070670000003</v>
      </c>
      <c r="L48" s="24">
        <f>AAV!L47</f>
        <v>2.575416191</v>
      </c>
      <c r="M48" s="24">
        <f>AAV!M47</f>
        <v>0.66044185330000005</v>
      </c>
      <c r="N48" s="24">
        <f>AAV!N47</f>
        <v>0.56362292810000003</v>
      </c>
      <c r="O48" s="24">
        <f>AAV!O47</f>
        <v>0.97096993779999996</v>
      </c>
      <c r="P48" s="24">
        <f>AAV!P47</f>
        <v>0.75676308290000005</v>
      </c>
      <c r="Q48" s="24">
        <f>AAV!Q47</f>
        <v>0.79369359240000004</v>
      </c>
      <c r="R48" s="24">
        <f>AAV!R47</f>
        <v>0.60925004599999999</v>
      </c>
      <c r="S48" s="24">
        <f>AAV!S47</f>
        <v>0.64279493080000005</v>
      </c>
      <c r="T48" s="24">
        <f>AAV!T47</f>
        <v>0.32132643379999998</v>
      </c>
      <c r="U48" s="24">
        <f>AAV!U47</f>
        <v>0.52494227550000006</v>
      </c>
      <c r="V48" s="24">
        <f>AAV!V47</f>
        <v>0.82127835380000003</v>
      </c>
      <c r="W48" s="24">
        <f>AAV!W47</f>
        <v>0.64541070190000005</v>
      </c>
      <c r="X48" s="24">
        <f>AAV!X47</f>
        <v>0.47167435969999999</v>
      </c>
      <c r="Y48" s="24">
        <f>AAV!Y47</f>
        <v>0.65017307270000002</v>
      </c>
      <c r="Z48" s="24">
        <f>AAV!Z47</f>
        <v>0.96231445019999995</v>
      </c>
      <c r="AA48" s="24">
        <f>AAV!AA47</f>
        <v>0.51868569099999995</v>
      </c>
      <c r="AB48" s="24">
        <f>AAV!AB47</f>
        <v>0.80317467099999995</v>
      </c>
      <c r="AC48" s="24">
        <f>AAV!AC47</f>
        <v>0.79505737320000003</v>
      </c>
      <c r="AD48" s="24">
        <f>AAV!AD47</f>
        <v>0.71306484879999998</v>
      </c>
      <c r="AE48" s="24">
        <f>AAV!AE47</f>
        <v>0.52747369040000003</v>
      </c>
      <c r="AF48" s="24">
        <f>AAV!AF47</f>
        <v>0.3848708622</v>
      </c>
      <c r="AG48" s="24">
        <v>-11</v>
      </c>
    </row>
    <row r="49" spans="1:33" ht="13.5" customHeight="1" x14ac:dyDescent="0.2">
      <c r="A49" s="44">
        <v>46</v>
      </c>
      <c r="B49" s="45">
        <v>-10</v>
      </c>
      <c r="C49" s="24">
        <f>AAV!C48</f>
        <v>1.2744979999999999</v>
      </c>
      <c r="D49" s="24">
        <f>AAV!D48</f>
        <v>1.422104</v>
      </c>
      <c r="E49" s="24">
        <f>AAV!E48</f>
        <v>1.1111979999999999</v>
      </c>
      <c r="F49" s="24">
        <f>AAV!F48</f>
        <v>0.79293100000000005</v>
      </c>
      <c r="G49" s="24">
        <f>AAV!G48</f>
        <v>1.452606976</v>
      </c>
      <c r="H49" s="24">
        <f>AAV!H48</f>
        <v>0.90704138879999996</v>
      </c>
      <c r="I49" s="24">
        <f>AAV!I48</f>
        <v>1.3802856100000001</v>
      </c>
      <c r="J49" s="24">
        <f>AAV!J48</f>
        <v>0.94826749249999998</v>
      </c>
      <c r="K49" s="24">
        <f>AAV!K48</f>
        <v>0.77858312389999995</v>
      </c>
      <c r="L49" s="24">
        <f>AAV!L48</f>
        <v>1.433254155</v>
      </c>
      <c r="M49" s="24">
        <f>AAV!M48</f>
        <v>1.221927062</v>
      </c>
      <c r="N49" s="24">
        <f>AAV!N48</f>
        <v>0.94012026339999999</v>
      </c>
      <c r="O49" s="24">
        <f>AAV!O48</f>
        <v>0.79869876309999999</v>
      </c>
      <c r="P49" s="24">
        <f>AAV!P48</f>
        <v>0.84310976780000002</v>
      </c>
      <c r="Q49" s="24">
        <f>AAV!Q48</f>
        <v>0.99060595870000001</v>
      </c>
      <c r="R49" s="24">
        <f>AAV!R48</f>
        <v>1.1975999310000001</v>
      </c>
      <c r="S49" s="24">
        <f>AAV!S48</f>
        <v>0.86135121179999996</v>
      </c>
      <c r="T49" s="24">
        <f>AAV!T48</f>
        <v>0.59636607129999997</v>
      </c>
      <c r="U49" s="24">
        <f>AAV!U48</f>
        <v>0.84579648240000005</v>
      </c>
      <c r="V49" s="24">
        <f>AAV!V48</f>
        <v>0.89464040069999995</v>
      </c>
      <c r="W49" s="24">
        <f>AAV!W48</f>
        <v>0.99395064290000001</v>
      </c>
      <c r="X49" s="24">
        <f>AAV!X48</f>
        <v>0.78449784450000004</v>
      </c>
      <c r="Y49" s="24">
        <f>AAV!Y48</f>
        <v>0.80780819020000005</v>
      </c>
      <c r="Z49" s="24">
        <f>AAV!Z48</f>
        <v>0.93148081220000001</v>
      </c>
      <c r="AA49" s="24">
        <f>AAV!AA48</f>
        <v>0.81798347120000003</v>
      </c>
      <c r="AB49" s="24">
        <f>AAV!AB48</f>
        <v>0.82332133860000001</v>
      </c>
      <c r="AC49" s="24">
        <f>AAV!AC48</f>
        <v>0.93810159969999996</v>
      </c>
      <c r="AD49" s="24">
        <f>AAV!AD48</f>
        <v>1.529768512</v>
      </c>
      <c r="AE49" s="24">
        <f>AAV!AE48</f>
        <v>1.0471376370000001</v>
      </c>
      <c r="AF49" s="24">
        <f>AAV!AF48</f>
        <v>0.58830020459999999</v>
      </c>
      <c r="AG49" s="24">
        <v>-10</v>
      </c>
    </row>
    <row r="50" spans="1:33" ht="13.5" customHeight="1" x14ac:dyDescent="0.2">
      <c r="A50" s="44">
        <v>47</v>
      </c>
      <c r="B50" s="45">
        <v>-9</v>
      </c>
      <c r="C50" s="24">
        <f>AAV!C49</f>
        <v>1.486605</v>
      </c>
      <c r="D50" s="24">
        <f>AAV!D49</f>
        <v>0.937967</v>
      </c>
      <c r="E50" s="24">
        <f>AAV!E49</f>
        <v>0.69627600000000001</v>
      </c>
      <c r="F50" s="24">
        <f>AAV!F49</f>
        <v>0.65416799999999997</v>
      </c>
      <c r="G50" s="24">
        <f>AAV!G49</f>
        <v>1.5658358590000001</v>
      </c>
      <c r="H50" s="24">
        <f>AAV!H49</f>
        <v>1.331177853</v>
      </c>
      <c r="I50" s="24">
        <f>AAV!I49</f>
        <v>1.795363654</v>
      </c>
      <c r="J50" s="24">
        <f>AAV!J49</f>
        <v>0.97530607520000001</v>
      </c>
      <c r="K50" s="24">
        <f>AAV!K49</f>
        <v>0.67332499690000003</v>
      </c>
      <c r="L50" s="24">
        <f>AAV!L49</f>
        <v>1.3265890840000001</v>
      </c>
      <c r="M50" s="24">
        <f>AAV!M49</f>
        <v>1.006958214</v>
      </c>
      <c r="N50" s="24">
        <f>AAV!N49</f>
        <v>0.66343413409999996</v>
      </c>
      <c r="O50" s="24">
        <f>AAV!O49</f>
        <v>0.66875996019999995</v>
      </c>
      <c r="P50" s="24">
        <f>AAV!P49</f>
        <v>0.59857498880000004</v>
      </c>
      <c r="Q50" s="24">
        <f>AAV!Q49</f>
        <v>1.3292368510000001</v>
      </c>
      <c r="R50" s="24">
        <f>AAV!R49</f>
        <v>1.18432943</v>
      </c>
      <c r="S50" s="24">
        <f>AAV!S49</f>
        <v>0.47427304679999999</v>
      </c>
      <c r="T50" s="24">
        <f>AAV!T49</f>
        <v>0.43583211129999999</v>
      </c>
      <c r="U50" s="24">
        <f>AAV!U49</f>
        <v>0.8112715693</v>
      </c>
      <c r="V50" s="24">
        <f>AAV!V49</f>
        <v>0.84567940829999999</v>
      </c>
      <c r="W50" s="24">
        <f>AAV!W49</f>
        <v>1.049227132</v>
      </c>
      <c r="X50" s="35">
        <f>AAV!X49</f>
        <v>0.81208683429999995</v>
      </c>
      <c r="Y50" s="24">
        <f>AAV!Y49</f>
        <v>1.0344117399999999</v>
      </c>
      <c r="Z50" s="24">
        <f>AAV!Z49</f>
        <v>0.81063057640000002</v>
      </c>
      <c r="AA50" s="24">
        <f>AAV!AA49</f>
        <v>0.64968793739999997</v>
      </c>
      <c r="AB50" s="24">
        <f>AAV!AB49</f>
        <v>0.82989297750000002</v>
      </c>
      <c r="AC50" s="24">
        <f>AAV!AC49</f>
        <v>0.75638157250000004</v>
      </c>
      <c r="AD50" s="24">
        <f>AAV!AD49</f>
        <v>1.0543699449999999</v>
      </c>
      <c r="AE50" s="24">
        <f>AAV!AE49</f>
        <v>0.77057511720000005</v>
      </c>
      <c r="AF50" s="24">
        <f>AAV!AF49</f>
        <v>0.43199120889999998</v>
      </c>
      <c r="AG50" s="24">
        <v>-9</v>
      </c>
    </row>
    <row r="51" spans="1:33" ht="13.5" customHeight="1" x14ac:dyDescent="0.2">
      <c r="A51" s="44">
        <v>48</v>
      </c>
      <c r="B51" s="45">
        <v>-8</v>
      </c>
      <c r="C51" s="24">
        <f>AAV!C50</f>
        <v>1.1700600000000001</v>
      </c>
      <c r="D51" s="24">
        <f>AAV!D50</f>
        <v>1.746211</v>
      </c>
      <c r="E51" s="24">
        <f>AAV!E50</f>
        <v>1.0344789999999999</v>
      </c>
      <c r="F51" s="24">
        <f>AAV!F50</f>
        <v>1.020402</v>
      </c>
      <c r="G51" s="24">
        <f>AAV!G50</f>
        <v>1.8195985610000001</v>
      </c>
      <c r="H51" s="24">
        <f>AAV!H50</f>
        <v>1.4909141509999999</v>
      </c>
      <c r="I51" s="24">
        <f>AAV!I50</f>
        <v>1.63671952</v>
      </c>
      <c r="J51" s="24">
        <f>AAV!J50</f>
        <v>1.450085369</v>
      </c>
      <c r="K51" s="24">
        <f>AAV!K50</f>
        <v>1.083473181</v>
      </c>
      <c r="L51" s="24">
        <f>AAV!L50</f>
        <v>1.192568458</v>
      </c>
      <c r="M51" s="24">
        <f>AAV!M50</f>
        <v>1.5991827510000001</v>
      </c>
      <c r="N51" s="24">
        <f>AAV!N50</f>
        <v>1.143162776</v>
      </c>
      <c r="O51" s="24">
        <f>AAV!O50</f>
        <v>1.054751081</v>
      </c>
      <c r="P51" s="24">
        <f>AAV!P50</f>
        <v>1.0872724970000001</v>
      </c>
      <c r="Q51" s="24">
        <f>AAV!Q50</f>
        <v>0.97617245149999998</v>
      </c>
      <c r="R51" s="24">
        <f>AAV!R50</f>
        <v>1.6520953330000001</v>
      </c>
      <c r="S51" s="24">
        <f>AAV!S50</f>
        <v>1.3690096979999999</v>
      </c>
      <c r="T51" s="24">
        <f>AAV!T50</f>
        <v>0.45005474709999999</v>
      </c>
      <c r="U51" s="24">
        <f>AAV!U50</f>
        <v>1.062002938</v>
      </c>
      <c r="V51" s="24">
        <f>AAV!V50</f>
        <v>1.2105659989999999</v>
      </c>
      <c r="W51" s="24">
        <f>AAV!W50</f>
        <v>1.289071275</v>
      </c>
      <c r="X51" s="24">
        <f>AAV!X50</f>
        <v>0.87716925150000002</v>
      </c>
      <c r="Y51" s="24">
        <f>AAV!Y50</f>
        <v>1.2449649330000001</v>
      </c>
      <c r="Z51" s="24">
        <f>AAV!Z50</f>
        <v>2.028132286</v>
      </c>
      <c r="AA51" s="24">
        <f>AAV!AA50</f>
        <v>1.1112537140000001</v>
      </c>
      <c r="AB51" s="24">
        <f>AAV!AB50</f>
        <v>1.128656077</v>
      </c>
      <c r="AC51" s="24">
        <f>AAV!AC50</f>
        <v>1.1556016659999999</v>
      </c>
      <c r="AD51" s="24">
        <f>AAV!AD50</f>
        <v>2.1607586369999998</v>
      </c>
      <c r="AE51" s="24">
        <f>AAV!AE50</f>
        <v>0.99188330979999995</v>
      </c>
      <c r="AF51" s="24">
        <f>AAV!AF50</f>
        <v>0.61523018569999999</v>
      </c>
      <c r="AG51" s="24">
        <v>-8</v>
      </c>
    </row>
    <row r="52" spans="1:33" ht="13.5" customHeight="1" x14ac:dyDescent="0.2">
      <c r="A52" s="44">
        <v>49</v>
      </c>
      <c r="B52" s="45">
        <v>-7</v>
      </c>
      <c r="C52" s="24">
        <f>AAV!C51</f>
        <v>1.023361</v>
      </c>
      <c r="D52" s="24">
        <f>AAV!D51</f>
        <v>1.3446830000000001</v>
      </c>
      <c r="E52" s="24">
        <f>AAV!E51</f>
        <v>1.077723</v>
      </c>
      <c r="F52" s="24">
        <f>AAV!F51</f>
        <v>1.035938</v>
      </c>
      <c r="G52" s="24">
        <f>AAV!G51</f>
        <v>1.246506632</v>
      </c>
      <c r="H52" s="24">
        <f>AAV!H51</f>
        <v>1.148147319</v>
      </c>
      <c r="I52" s="24">
        <f>AAV!I51</f>
        <v>1.6732069409999999</v>
      </c>
      <c r="J52" s="24">
        <f>AAV!J51</f>
        <v>1.012737011</v>
      </c>
      <c r="K52" s="24">
        <f>AAV!K51</f>
        <v>1.0432462490000001</v>
      </c>
      <c r="L52" s="24">
        <f>AAV!L51</f>
        <v>0.97374280589999995</v>
      </c>
      <c r="M52" s="24">
        <f>AAV!M51</f>
        <v>1.1467585330000001</v>
      </c>
      <c r="N52" s="24">
        <f>AAV!N51</f>
        <v>0.97755658830000003</v>
      </c>
      <c r="O52" s="24">
        <f>AAV!O51</f>
        <v>0.91441501150000004</v>
      </c>
      <c r="P52" s="24">
        <f>AAV!P51</f>
        <v>0.82302042929999997</v>
      </c>
      <c r="Q52" s="24">
        <f>AAV!Q51</f>
        <v>1.011394033</v>
      </c>
      <c r="R52" s="24">
        <f>AAV!R51</f>
        <v>1.014337088</v>
      </c>
      <c r="S52" s="24">
        <f>AAV!S51</f>
        <v>0.78583347410000004</v>
      </c>
      <c r="T52" s="24">
        <f>AAV!T51</f>
        <v>0.4666833313</v>
      </c>
      <c r="U52" s="24">
        <f>AAV!U51</f>
        <v>0.76217222870000001</v>
      </c>
      <c r="V52" s="24">
        <f>AAV!V51</f>
        <v>0.93563836050000004</v>
      </c>
      <c r="W52" s="24">
        <f>AAV!W51</f>
        <v>1.095331195</v>
      </c>
      <c r="X52" s="24">
        <f>AAV!X51</f>
        <v>0.77388969949999997</v>
      </c>
      <c r="Y52" s="24">
        <f>AAV!Y51</f>
        <v>0.83232345050000001</v>
      </c>
      <c r="Z52" s="24">
        <f>AAV!Z51</f>
        <v>1.815546994</v>
      </c>
      <c r="AA52" s="24">
        <f>AAV!AA51</f>
        <v>0.91379400160000002</v>
      </c>
      <c r="AB52" s="24">
        <f>AAV!AB51</f>
        <v>1.1209761739999999</v>
      </c>
      <c r="AC52" s="24">
        <f>AAV!AC51</f>
        <v>1.181894395</v>
      </c>
      <c r="AD52" s="24">
        <f>AAV!AD51</f>
        <v>2.040817664</v>
      </c>
      <c r="AE52" s="24">
        <f>AAV!AE51</f>
        <v>1.253007107</v>
      </c>
      <c r="AF52" s="24">
        <f>AAV!AF51</f>
        <v>0.55332937140000005</v>
      </c>
      <c r="AG52" s="24">
        <v>-7</v>
      </c>
    </row>
    <row r="53" spans="1:33" ht="13.5" customHeight="1" x14ac:dyDescent="0.2">
      <c r="A53" s="44">
        <v>50</v>
      </c>
      <c r="B53" s="45">
        <v>-6</v>
      </c>
      <c r="C53" s="24">
        <f>AAV!C52</f>
        <v>0.85297900000000004</v>
      </c>
      <c r="D53" s="24">
        <f>AAV!D52</f>
        <v>1.175214</v>
      </c>
      <c r="E53" s="24">
        <f>AAV!E52</f>
        <v>1.174418</v>
      </c>
      <c r="F53" s="24">
        <f>AAV!F52</f>
        <v>1.3510120000000001</v>
      </c>
      <c r="G53" s="24">
        <f>AAV!G52</f>
        <v>1.410300782</v>
      </c>
      <c r="H53" s="24">
        <f>AAV!H52</f>
        <v>1.606419518</v>
      </c>
      <c r="I53" s="24">
        <f>AAV!I52</f>
        <v>1.380906457</v>
      </c>
      <c r="J53" s="24">
        <f>AAV!J52</f>
        <v>1.216695952</v>
      </c>
      <c r="K53" s="24">
        <f>AAV!K52</f>
        <v>1.470902162</v>
      </c>
      <c r="L53" s="24">
        <f>AAV!L52</f>
        <v>1.2383002430000001</v>
      </c>
      <c r="M53" s="24">
        <f>AAV!M52</f>
        <v>1.3441502009999999</v>
      </c>
      <c r="N53" s="24">
        <f>AAV!N52</f>
        <v>0.99917462550000002</v>
      </c>
      <c r="O53" s="24">
        <f>AAV!O52</f>
        <v>0.97824725209999996</v>
      </c>
      <c r="P53" s="24">
        <f>AAV!P52</f>
        <v>1.14651638</v>
      </c>
      <c r="Q53" s="24">
        <f>AAV!Q52</f>
        <v>1.205015489</v>
      </c>
      <c r="R53" s="24">
        <f>AAV!R52</f>
        <v>1.1933580050000001</v>
      </c>
      <c r="S53" s="24">
        <f>AAV!S52</f>
        <v>1.2378152499999999</v>
      </c>
      <c r="T53" s="24">
        <f>AAV!T52</f>
        <v>0.58406459430000002</v>
      </c>
      <c r="U53" s="24">
        <f>AAV!U52</f>
        <v>0.80608141619999996</v>
      </c>
      <c r="V53" s="24">
        <f>AAV!V52</f>
        <v>0.96212620319999997</v>
      </c>
      <c r="W53" s="24">
        <f>AAV!W52</f>
        <v>1.119807615</v>
      </c>
      <c r="X53" s="24">
        <f>AAV!X52</f>
        <v>1.0438605889999999</v>
      </c>
      <c r="Y53" s="24">
        <f>AAV!Y52</f>
        <v>0.97596969079999996</v>
      </c>
      <c r="Z53" s="24">
        <f>AAV!Z52</f>
        <v>1.839655772</v>
      </c>
      <c r="AA53" s="24">
        <f>AAV!AA52</f>
        <v>0.7722153424</v>
      </c>
      <c r="AB53" s="24">
        <f>AAV!AB52</f>
        <v>1.2160659840000001</v>
      </c>
      <c r="AC53" s="24">
        <f>AAV!AC52</f>
        <v>1.0887293769999999</v>
      </c>
      <c r="AD53" s="24">
        <f>AAV!AD52</f>
        <v>1.2443612129999999</v>
      </c>
      <c r="AE53" s="24">
        <f>AAV!AE52</f>
        <v>1.43118605</v>
      </c>
      <c r="AF53" s="24">
        <f>AAV!AF52</f>
        <v>0.67945381549999995</v>
      </c>
      <c r="AG53" s="24">
        <v>-6</v>
      </c>
    </row>
    <row r="54" spans="1:33" ht="13.5" customHeight="1" x14ac:dyDescent="0.2">
      <c r="A54" s="44">
        <v>51</v>
      </c>
      <c r="B54" s="45">
        <v>-5</v>
      </c>
      <c r="C54" s="24">
        <f>AAV!C53</f>
        <v>0.80797799999999997</v>
      </c>
      <c r="D54" s="24">
        <f>AAV!D53</f>
        <v>0.886598</v>
      </c>
      <c r="E54" s="24">
        <f>AAV!E53</f>
        <v>0.73038000000000003</v>
      </c>
      <c r="F54" s="24">
        <f>AAV!F53</f>
        <v>0.871027</v>
      </c>
      <c r="G54" s="24">
        <f>AAV!G53</f>
        <v>1.3126536740000001</v>
      </c>
      <c r="H54" s="24">
        <f>AAV!H53</f>
        <v>1.0718682509999999</v>
      </c>
      <c r="I54" s="24">
        <f>AAV!I53</f>
        <v>1.1120830770000001</v>
      </c>
      <c r="J54" s="24">
        <f>AAV!J53</f>
        <v>0.86570732809999995</v>
      </c>
      <c r="K54" s="24">
        <f>AAV!K53</f>
        <v>1.4066851549999999</v>
      </c>
      <c r="L54" s="24">
        <f>AAV!L53</f>
        <v>0.89594087</v>
      </c>
      <c r="M54" s="24">
        <f>AAV!M53</f>
        <v>0.901004048</v>
      </c>
      <c r="N54" s="24">
        <f>AAV!N53</f>
        <v>0.96163166410000001</v>
      </c>
      <c r="O54" s="24">
        <f>AAV!O53</f>
        <v>0.96607827999999996</v>
      </c>
      <c r="P54" s="24">
        <f>AAV!P53</f>
        <v>0.99103394919999999</v>
      </c>
      <c r="Q54" s="24">
        <f>AAV!Q53</f>
        <v>0.88451515749999998</v>
      </c>
      <c r="R54" s="24">
        <f>AAV!R53</f>
        <v>0.99528472239999999</v>
      </c>
      <c r="S54" s="24">
        <f>AAV!S53</f>
        <v>0.75300321120000002</v>
      </c>
      <c r="T54" s="24">
        <f>AAV!T53</f>
        <v>0.40204845719999999</v>
      </c>
      <c r="U54" s="24">
        <f>AAV!U53</f>
        <v>0.72553480650000002</v>
      </c>
      <c r="V54" s="24">
        <f>AAV!V53</f>
        <v>0.92262758960000002</v>
      </c>
      <c r="W54" s="24">
        <f>AAV!W53</f>
        <v>0.75228082360000004</v>
      </c>
      <c r="X54" s="24">
        <f>AAV!X53</f>
        <v>0.79660042440000001</v>
      </c>
      <c r="Y54" s="24">
        <f>AAV!Y53</f>
        <v>1.015602361</v>
      </c>
      <c r="Z54" s="24">
        <f>AAV!Z53</f>
        <v>1.2349884419999999</v>
      </c>
      <c r="AA54" s="24">
        <f>AAV!AA53</f>
        <v>0.87586998530000004</v>
      </c>
      <c r="AB54" s="24">
        <f>AAV!AB53</f>
        <v>1.5448714960000001</v>
      </c>
      <c r="AC54" s="24">
        <f>AAV!AC53</f>
        <v>0.99301798969999999</v>
      </c>
      <c r="AD54" s="24">
        <f>AAV!AD53</f>
        <v>0.97753810510000005</v>
      </c>
      <c r="AE54" s="24">
        <f>AAV!AE53</f>
        <v>1.0138129339999999</v>
      </c>
      <c r="AF54" s="24">
        <f>AAV!AF53</f>
        <v>0.60523753319999996</v>
      </c>
      <c r="AG54" s="24">
        <v>-5</v>
      </c>
    </row>
    <row r="55" spans="1:33" ht="13.5" customHeight="1" x14ac:dyDescent="0.2">
      <c r="A55" s="44">
        <v>52</v>
      </c>
      <c r="B55" s="45">
        <v>-4</v>
      </c>
      <c r="C55" s="24">
        <f>AAV!C54</f>
        <v>0.72411199999999998</v>
      </c>
      <c r="D55" s="24">
        <f>AAV!D54</f>
        <v>0.99354799999999999</v>
      </c>
      <c r="E55" s="24">
        <f>AAV!E54</f>
        <v>0.91195800000000005</v>
      </c>
      <c r="F55" s="24">
        <f>AAV!F54</f>
        <v>0.76297000000000004</v>
      </c>
      <c r="G55" s="24">
        <f>AAV!G54</f>
        <v>1.5612275010000001</v>
      </c>
      <c r="H55" s="24">
        <f>AAV!H54</f>
        <v>0.80402452960000004</v>
      </c>
      <c r="I55" s="24">
        <f>AAV!I54</f>
        <v>1.294870151</v>
      </c>
      <c r="J55" s="24">
        <f>AAV!J54</f>
        <v>0.77566012870000001</v>
      </c>
      <c r="K55" s="24">
        <f>AAV!K54</f>
        <v>1.2463510440000001</v>
      </c>
      <c r="L55" s="24">
        <f>AAV!L54</f>
        <v>0.88881711029999999</v>
      </c>
      <c r="M55" s="24">
        <f>AAV!M54</f>
        <v>0.7131849281</v>
      </c>
      <c r="N55" s="24">
        <f>AAV!N54</f>
        <v>0.86326412080000003</v>
      </c>
      <c r="O55" s="24">
        <f>AAV!O54</f>
        <v>1.125099954</v>
      </c>
      <c r="P55" s="24">
        <f>AAV!P54</f>
        <v>0.86867454389999998</v>
      </c>
      <c r="Q55" s="24">
        <f>AAV!Q54</f>
        <v>0.83540470410000001</v>
      </c>
      <c r="R55" s="24">
        <f>AAV!R54</f>
        <v>0.88782053989999998</v>
      </c>
      <c r="S55" s="24">
        <f>AAV!S54</f>
        <v>0.55452432389999995</v>
      </c>
      <c r="T55" s="24">
        <f>AAV!T54</f>
        <v>0.42218274169999997</v>
      </c>
      <c r="U55" s="24">
        <f>AAV!U54</f>
        <v>0.64149108830000001</v>
      </c>
      <c r="V55" s="24">
        <f>AAV!V54</f>
        <v>0.93047678629999997</v>
      </c>
      <c r="W55" s="24">
        <f>AAV!W54</f>
        <v>1.3902759579999999</v>
      </c>
      <c r="X55" s="24">
        <f>AAV!X54</f>
        <v>0.81833856770000002</v>
      </c>
      <c r="Y55" s="24">
        <f>AAV!Y54</f>
        <v>0.94893491289999998</v>
      </c>
      <c r="Z55" s="24">
        <f>AAV!Z54</f>
        <v>1.081430141</v>
      </c>
      <c r="AA55" s="24">
        <f>AAV!AA54</f>
        <v>0.77660603539999995</v>
      </c>
      <c r="AB55" s="24">
        <f>AAV!AB54</f>
        <v>1.3823810240000001</v>
      </c>
      <c r="AC55" s="24">
        <f>AAV!AC54</f>
        <v>0.66010844059999996</v>
      </c>
      <c r="AD55" s="24">
        <f>AAV!AD54</f>
        <v>0.78472259830000002</v>
      </c>
      <c r="AE55" s="24">
        <f>AAV!AE54</f>
        <v>1.0694831</v>
      </c>
      <c r="AF55" s="24">
        <f>AAV!AF54</f>
        <v>0.56279294120000001</v>
      </c>
      <c r="AG55" s="24">
        <v>-4</v>
      </c>
    </row>
    <row r="56" spans="1:33" ht="13.5" customHeight="1" x14ac:dyDescent="0.2">
      <c r="A56" s="44">
        <v>53</v>
      </c>
      <c r="B56" s="45">
        <v>-3</v>
      </c>
      <c r="C56" s="24">
        <f>AAV!C55</f>
        <v>1.1989510000000001</v>
      </c>
      <c r="D56" s="24">
        <f>AAV!D55</f>
        <v>1.127837</v>
      </c>
      <c r="E56" s="24">
        <f>AAV!E55</f>
        <v>1.3714090000000001</v>
      </c>
      <c r="F56" s="24">
        <f>AAV!F55</f>
        <v>0.97997800000000002</v>
      </c>
      <c r="G56" s="24">
        <f>AAV!G55</f>
        <v>2.927301323</v>
      </c>
      <c r="H56" s="24">
        <f>AAV!H55</f>
        <v>1.0205095959999999</v>
      </c>
      <c r="I56" s="24">
        <f>AAV!I55</f>
        <v>1.426475954</v>
      </c>
      <c r="J56" s="24">
        <f>AAV!J55</f>
        <v>1.069778138</v>
      </c>
      <c r="K56" s="24">
        <f>AAV!K55</f>
        <v>1.446987475</v>
      </c>
      <c r="L56" s="24">
        <f>AAV!L55</f>
        <v>0.91952998850000001</v>
      </c>
      <c r="M56" s="24">
        <f>AAV!M55</f>
        <v>0.98388221809999998</v>
      </c>
      <c r="N56" s="24">
        <f>AAV!N55</f>
        <v>1.3924499770000001</v>
      </c>
      <c r="O56" s="24">
        <f>AAV!O55</f>
        <v>1.2154505019999999</v>
      </c>
      <c r="P56" s="24">
        <f>AAV!P55</f>
        <v>1.1164258890000001</v>
      </c>
      <c r="Q56" s="24">
        <f>AAV!Q55</f>
        <v>1.59961632</v>
      </c>
      <c r="R56" s="24">
        <f>AAV!R55</f>
        <v>1.3654124160000001</v>
      </c>
      <c r="S56" s="24">
        <f>AAV!S55</f>
        <v>0.80406123080000003</v>
      </c>
      <c r="T56" s="24">
        <f>AAV!T55</f>
        <v>0.66158143209999998</v>
      </c>
      <c r="U56" s="24">
        <f>AAV!U55</f>
        <v>0.59409578949999997</v>
      </c>
      <c r="V56" s="24">
        <f>AAV!V55</f>
        <v>0.7871610725</v>
      </c>
      <c r="W56" s="24">
        <f>AAV!W55</f>
        <v>1.1832224179999999</v>
      </c>
      <c r="X56" s="24">
        <f>AAV!X55</f>
        <v>0.94976721949999998</v>
      </c>
      <c r="Y56" s="24">
        <f>AAV!Y55</f>
        <v>0.88456221859999995</v>
      </c>
      <c r="Z56" s="24">
        <f>AAV!Z55</f>
        <v>1.695417154</v>
      </c>
      <c r="AA56" s="24">
        <f>AAV!AA55</f>
        <v>0.71349529369999998</v>
      </c>
      <c r="AB56" s="24">
        <f>AAV!AB55</f>
        <v>3.5363648900000002</v>
      </c>
      <c r="AC56" s="24">
        <f>AAV!AC55</f>
        <v>1.283102854</v>
      </c>
      <c r="AD56" s="24">
        <f>AAV!AD55</f>
        <v>0.98306707599999998</v>
      </c>
      <c r="AE56" s="24">
        <f>AAV!AE55</f>
        <v>1.165776184</v>
      </c>
      <c r="AF56" s="24">
        <f>AAV!AF55</f>
        <v>0.65459766330000002</v>
      </c>
      <c r="AG56" s="24">
        <v>-3</v>
      </c>
    </row>
    <row r="57" spans="1:33" ht="13.5" customHeight="1" x14ac:dyDescent="0.2">
      <c r="A57" s="44">
        <v>54</v>
      </c>
      <c r="B57" s="45">
        <v>-2</v>
      </c>
      <c r="C57" s="24">
        <f>AAV!C56</f>
        <v>0.83158200000000004</v>
      </c>
      <c r="D57" s="24">
        <f>AAV!D56</f>
        <v>1.041423</v>
      </c>
      <c r="E57" s="24">
        <f>AAV!E56</f>
        <v>0.74521700000000002</v>
      </c>
      <c r="F57" s="24">
        <f>AAV!F56</f>
        <v>0.89598199999999995</v>
      </c>
      <c r="G57" s="24">
        <f>AAV!G56</f>
        <v>1.554144612</v>
      </c>
      <c r="H57" s="24">
        <f>AAV!H56</f>
        <v>0.99268149049999999</v>
      </c>
      <c r="I57" s="24">
        <f>AAV!I56</f>
        <v>1.09629434</v>
      </c>
      <c r="J57" s="24">
        <f>AAV!J56</f>
        <v>1.0016510649999999</v>
      </c>
      <c r="K57" s="24">
        <f>AAV!K56</f>
        <v>1.536280476</v>
      </c>
      <c r="L57" s="24">
        <f>AAV!L56</f>
        <v>0.82307502219999995</v>
      </c>
      <c r="M57" s="24">
        <f>AAV!M56</f>
        <v>0.83157487429999999</v>
      </c>
      <c r="N57" s="24">
        <f>AAV!N56</f>
        <v>1.087551036</v>
      </c>
      <c r="O57" s="24">
        <f>AAV!O56</f>
        <v>1.1479319809999999</v>
      </c>
      <c r="P57" s="24">
        <f>AAV!P56</f>
        <v>1.2031888040000001</v>
      </c>
      <c r="Q57" s="24">
        <f>AAV!Q56</f>
        <v>1.0073725419999999</v>
      </c>
      <c r="R57" s="24">
        <f>AAV!R56</f>
        <v>1.164315733</v>
      </c>
      <c r="S57" s="24">
        <f>AAV!S56</f>
        <v>0.62586528770000005</v>
      </c>
      <c r="T57" s="24">
        <f>AAV!T56</f>
        <v>0.91138118700000004</v>
      </c>
      <c r="U57" s="24">
        <f>AAV!U56</f>
        <v>0.64560456349999995</v>
      </c>
      <c r="V57" s="24">
        <f>AAV!V56</f>
        <v>0.75803917720000003</v>
      </c>
      <c r="W57" s="24">
        <f>AAV!W56</f>
        <v>0.88479544359999995</v>
      </c>
      <c r="X57" s="24">
        <f>AAV!X56</f>
        <v>0.67799718819999999</v>
      </c>
      <c r="Y57" s="24">
        <f>AAV!Y56</f>
        <v>0.86214916509999995</v>
      </c>
      <c r="Z57" s="24">
        <f>AAV!Z56</f>
        <v>0.95330320850000005</v>
      </c>
      <c r="AA57" s="24">
        <f>AAV!AA56</f>
        <v>0.72986830999999996</v>
      </c>
      <c r="AB57" s="24">
        <f>AAV!AB56</f>
        <v>1.636234164</v>
      </c>
      <c r="AC57" s="24">
        <f>AAV!AC56</f>
        <v>1.2442597639999999</v>
      </c>
      <c r="AD57" s="24">
        <f>AAV!AD56</f>
        <v>0.86531810860000002</v>
      </c>
      <c r="AE57" s="24">
        <f>AAV!AE56</f>
        <v>0.83068775169999998</v>
      </c>
      <c r="AF57" s="24">
        <f>AAV!AF56</f>
        <v>0.51859251760000002</v>
      </c>
      <c r="AG57" s="24">
        <v>-2</v>
      </c>
    </row>
    <row r="58" spans="1:33" ht="13.5" customHeight="1" x14ac:dyDescent="0.2">
      <c r="A58" s="44">
        <v>55</v>
      </c>
      <c r="B58" s="45">
        <v>-1</v>
      </c>
      <c r="C58" s="24">
        <f>AAV!C57</f>
        <v>0.64333399999999996</v>
      </c>
      <c r="D58" s="24">
        <f>AAV!D57</f>
        <v>0.77576199999999995</v>
      </c>
      <c r="E58" s="24">
        <f>AAV!E57</f>
        <v>0.73019800000000001</v>
      </c>
      <c r="F58" s="24">
        <f>AAV!F57</f>
        <v>0.81141399999999997</v>
      </c>
      <c r="G58" s="24">
        <f>AAV!G57</f>
        <v>0.9615094649</v>
      </c>
      <c r="H58" s="24">
        <f>AAV!H57</f>
        <v>0.78151069240000004</v>
      </c>
      <c r="I58" s="24">
        <f>AAV!I57</f>
        <v>0.92228625829999999</v>
      </c>
      <c r="J58" s="24">
        <f>AAV!J57</f>
        <v>0.72104010009999997</v>
      </c>
      <c r="K58" s="24">
        <f>AAV!K57</f>
        <v>1.032114653</v>
      </c>
      <c r="L58" s="24">
        <f>AAV!L57</f>
        <v>0.95884112840000002</v>
      </c>
      <c r="M58" s="24">
        <f>AAV!M57</f>
        <v>0.89043151480000005</v>
      </c>
      <c r="N58" s="24">
        <f>AAV!N57</f>
        <v>0.806223099</v>
      </c>
      <c r="O58" s="24">
        <f>AAV!O57</f>
        <v>0.8078404548</v>
      </c>
      <c r="P58" s="24">
        <f>AAV!P57</f>
        <v>1.3008693760000001</v>
      </c>
      <c r="Q58" s="24">
        <f>AAV!Q57</f>
        <v>0.75418958339999997</v>
      </c>
      <c r="R58" s="24">
        <f>AAV!R57</f>
        <v>0.81424013709999998</v>
      </c>
      <c r="S58" s="24">
        <f>AAV!S57</f>
        <v>0.46924754299999999</v>
      </c>
      <c r="T58" s="24">
        <f>AAV!T57</f>
        <v>0.38631023050000002</v>
      </c>
      <c r="U58" s="24">
        <f>AAV!U57</f>
        <v>0.47107591199999999</v>
      </c>
      <c r="V58" s="24">
        <f>AAV!V57</f>
        <v>0.56582535479999996</v>
      </c>
      <c r="W58" s="24">
        <f>AAV!W57</f>
        <v>0.75703785909999999</v>
      </c>
      <c r="X58" s="24">
        <f>AAV!X57</f>
        <v>0.76490018910000002</v>
      </c>
      <c r="Y58" s="24">
        <f>AAV!Y57</f>
        <v>0.71464515569999998</v>
      </c>
      <c r="Z58" s="24">
        <f>AAV!Z57</f>
        <v>0.73031763959999996</v>
      </c>
      <c r="AA58" s="24">
        <f>AAV!AA57</f>
        <v>0.59685135440000003</v>
      </c>
      <c r="AB58" s="24">
        <f>AAV!AB57</f>
        <v>1.023804183</v>
      </c>
      <c r="AC58" s="24">
        <f>AAV!AC57</f>
        <v>0.73991134690000004</v>
      </c>
      <c r="AD58" s="24">
        <f>AAV!AD57</f>
        <v>0.74985966459999998</v>
      </c>
      <c r="AE58" s="24">
        <f>AAV!AE57</f>
        <v>0.86721598129999999</v>
      </c>
      <c r="AF58" s="24">
        <f>AAV!AF57</f>
        <v>0.59146495170000002</v>
      </c>
      <c r="AG58" s="24">
        <v>-1</v>
      </c>
    </row>
    <row r="59" spans="1:33" ht="13.5" customHeight="1" x14ac:dyDescent="0.2">
      <c r="A59" s="44">
        <v>56</v>
      </c>
      <c r="B59" s="45">
        <v>0</v>
      </c>
      <c r="C59" s="24">
        <f>AAV!C58</f>
        <v>1.68651</v>
      </c>
      <c r="D59" s="24">
        <f>AAV!D58</f>
        <v>4.2829740000000003</v>
      </c>
      <c r="E59" s="24">
        <f>AAV!E58</f>
        <v>1.078497</v>
      </c>
      <c r="F59" s="24">
        <f>AAV!F58</f>
        <v>1.095388</v>
      </c>
      <c r="G59" s="24">
        <f>AAV!G58</f>
        <v>1.9241773849999999</v>
      </c>
      <c r="H59" s="24">
        <f>AAV!H58</f>
        <v>2.243134204</v>
      </c>
      <c r="I59" s="24">
        <f>AAV!I58</f>
        <v>2.0197432059999998</v>
      </c>
      <c r="J59" s="24">
        <f>AAV!J58</f>
        <v>2.1686857650000002</v>
      </c>
      <c r="K59" s="24">
        <f>AAV!K58</f>
        <v>2.5917405539999998</v>
      </c>
      <c r="L59" s="24">
        <f>AAV!L58</f>
        <v>1.282957643</v>
      </c>
      <c r="M59" s="24">
        <f>AAV!M58</f>
        <v>1.5253638199999999</v>
      </c>
      <c r="N59" s="24">
        <f>AAV!N58</f>
        <v>1.675744855</v>
      </c>
      <c r="O59" s="24">
        <f>AAV!O58</f>
        <v>3.0757020740000001</v>
      </c>
      <c r="P59" s="24">
        <f>AAV!P58</f>
        <v>2.6512542080000001</v>
      </c>
      <c r="Q59" s="24">
        <f>AAV!Q58</f>
        <v>1.2144265430000001</v>
      </c>
      <c r="R59" s="24">
        <f>AAV!R58</f>
        <v>1.432636867</v>
      </c>
      <c r="S59" s="24">
        <f>AAV!S58</f>
        <v>1.1900530279999999</v>
      </c>
      <c r="T59" s="24">
        <f>AAV!T58</f>
        <v>0.89264269429999998</v>
      </c>
      <c r="U59" s="24">
        <f>AAV!U58</f>
        <v>2.5667671489999999</v>
      </c>
      <c r="V59" s="24">
        <f>AAV!V58</f>
        <v>2.0357719950000002</v>
      </c>
      <c r="W59" s="24">
        <f>AAV!W58</f>
        <v>2.128942662</v>
      </c>
      <c r="X59" s="24">
        <f>AAV!X58</f>
        <v>2.1166230189999999</v>
      </c>
      <c r="Y59" s="24">
        <f>AAV!Y58</f>
        <v>1.924653701</v>
      </c>
      <c r="Z59" s="24">
        <f>AAV!Z58</f>
        <v>1.912401756</v>
      </c>
      <c r="AA59" s="24">
        <f>AAV!AA58</f>
        <v>3.3977055150000002</v>
      </c>
      <c r="AB59" s="24">
        <f>AAV!AB58</f>
        <v>1.5845717290000001</v>
      </c>
      <c r="AC59" s="24">
        <f>AAV!AC58</f>
        <v>1.497940498</v>
      </c>
      <c r="AD59" s="24">
        <f>AAV!AD58</f>
        <v>2.1737951720000002</v>
      </c>
      <c r="AE59" s="24">
        <f>AAV!AE58</f>
        <v>1.6483751900000001</v>
      </c>
      <c r="AF59" s="24">
        <f>AAV!AF58</f>
        <v>1.0296326259999999</v>
      </c>
      <c r="AG59" s="24">
        <v>0</v>
      </c>
    </row>
    <row r="60" spans="1:33" ht="13.5" customHeight="1" x14ac:dyDescent="0.2">
      <c r="A60" s="44">
        <v>57</v>
      </c>
      <c r="B60" s="45">
        <v>1</v>
      </c>
      <c r="C60" s="24">
        <f>AAV!C59</f>
        <v>1.3362160000000001</v>
      </c>
      <c r="D60" s="24">
        <f>AAV!D59</f>
        <v>1.750934</v>
      </c>
      <c r="E60" s="24">
        <f>AAV!E59</f>
        <v>1.3472109999999999</v>
      </c>
      <c r="F60" s="24">
        <f>AAV!F59</f>
        <v>0.97847399999999995</v>
      </c>
      <c r="G60" s="24">
        <f>AAV!G59</f>
        <v>1.1278606630000001</v>
      </c>
      <c r="H60" s="24">
        <f>AAV!H59</f>
        <v>1.4047780700000001</v>
      </c>
      <c r="I60" s="24">
        <f>AAV!I59</f>
        <v>1.492424478</v>
      </c>
      <c r="J60" s="24">
        <f>AAV!J59</f>
        <v>1.4481131629999999</v>
      </c>
      <c r="K60" s="24">
        <f>AAV!K59</f>
        <v>1.970866035</v>
      </c>
      <c r="L60" s="24">
        <f>AAV!L59</f>
        <v>1.037985253</v>
      </c>
      <c r="M60" s="24">
        <f>AAV!M59</f>
        <v>0.95380378020000001</v>
      </c>
      <c r="N60" s="24">
        <f>AAV!N59</f>
        <v>1.002120017</v>
      </c>
      <c r="O60" s="24">
        <f>AAV!O59</f>
        <v>1.321818478</v>
      </c>
      <c r="P60" s="24">
        <f>AAV!P59</f>
        <v>1.413647181</v>
      </c>
      <c r="Q60" s="24">
        <f>AAV!Q59</f>
        <v>0.93317759010000001</v>
      </c>
      <c r="R60" s="24">
        <f>AAV!R59</f>
        <v>1.42134776</v>
      </c>
      <c r="S60" s="24">
        <f>AAV!S59</f>
        <v>1.273133563</v>
      </c>
      <c r="T60" s="24">
        <f>AAV!T59</f>
        <v>0.69796639469999999</v>
      </c>
      <c r="U60" s="24">
        <f>AAV!U59</f>
        <v>2.4300808979999999</v>
      </c>
      <c r="V60" s="24">
        <f>AAV!V59</f>
        <v>1.808387575</v>
      </c>
      <c r="W60" s="24">
        <f>AAV!W59</f>
        <v>1.2743536129999999</v>
      </c>
      <c r="X60" s="24">
        <f>AAV!X59</f>
        <v>1.300867585</v>
      </c>
      <c r="Y60" s="24">
        <f>AAV!Y59</f>
        <v>1.193568841</v>
      </c>
      <c r="Z60" s="24">
        <f>AAV!Z59</f>
        <v>1.112828905</v>
      </c>
      <c r="AA60" s="24">
        <f>AAV!AA59</f>
        <v>1.7272732200000001</v>
      </c>
      <c r="AB60" s="24">
        <f>AAV!AB59</f>
        <v>1.276190122</v>
      </c>
      <c r="AC60" s="24">
        <f>AAV!AC59</f>
        <v>1.3612625030000001</v>
      </c>
      <c r="AD60" s="24">
        <f>AAV!AD59</f>
        <v>0.96376414759999995</v>
      </c>
      <c r="AE60" s="24">
        <f>AAV!AE59</f>
        <v>2.4682492200000001</v>
      </c>
      <c r="AF60" s="24">
        <f>AAV!AF59</f>
        <v>0.66452393399999998</v>
      </c>
      <c r="AG60" s="24">
        <v>1</v>
      </c>
    </row>
    <row r="61" spans="1:33" ht="13.5" customHeight="1" x14ac:dyDescent="0.2">
      <c r="A61" s="44">
        <v>58</v>
      </c>
      <c r="B61" s="45">
        <v>2</v>
      </c>
      <c r="C61" s="24">
        <f>AAV!C60</f>
        <v>1.101051</v>
      </c>
      <c r="D61" s="24">
        <f>AAV!D60</f>
        <v>1.4000570000000001</v>
      </c>
      <c r="E61" s="24">
        <f>AAV!E60</f>
        <v>0.80801299999999998</v>
      </c>
      <c r="F61" s="24">
        <f>AAV!F60</f>
        <v>0.79608100000000004</v>
      </c>
      <c r="G61" s="24">
        <f>AAV!G60</f>
        <v>0.75602767339999999</v>
      </c>
      <c r="H61" s="24">
        <f>AAV!H60</f>
        <v>1.0872865890000001</v>
      </c>
      <c r="I61" s="24">
        <f>AAV!I60</f>
        <v>1.294392795</v>
      </c>
      <c r="J61" s="24">
        <f>AAV!J60</f>
        <v>0.96996717629999996</v>
      </c>
      <c r="K61" s="24">
        <f>AAV!K60</f>
        <v>1.085075088</v>
      </c>
      <c r="L61" s="24">
        <f>AAV!L60</f>
        <v>0.83349418249999996</v>
      </c>
      <c r="M61" s="24">
        <f>AAV!M60</f>
        <v>0.72765697979999999</v>
      </c>
      <c r="N61" s="24">
        <f>AAV!N60</f>
        <v>0.86590004980000002</v>
      </c>
      <c r="O61" s="24">
        <f>AAV!O60</f>
        <v>0.92951215659999997</v>
      </c>
      <c r="P61" s="24">
        <f>AAV!P60</f>
        <v>1.3710060019999999</v>
      </c>
      <c r="Q61" s="24">
        <f>AAV!Q60</f>
        <v>0.62346014189999999</v>
      </c>
      <c r="R61" s="24">
        <f>AAV!R60</f>
        <v>0.95006213910000004</v>
      </c>
      <c r="S61" s="24">
        <f>AAV!S60</f>
        <v>0.96241297039999996</v>
      </c>
      <c r="T61" s="24">
        <f>AAV!T60</f>
        <v>0.42340453</v>
      </c>
      <c r="U61" s="24">
        <f>AAV!U60</f>
        <v>1.5661971690000001</v>
      </c>
      <c r="V61" s="24">
        <f>AAV!V60</f>
        <v>1.0592166380000001</v>
      </c>
      <c r="W61" s="24">
        <f>AAV!W60</f>
        <v>0.81992107810000003</v>
      </c>
      <c r="X61" s="24">
        <f>AAV!X60</f>
        <v>0.80497378679999998</v>
      </c>
      <c r="Y61" s="24">
        <f>AAV!Y60</f>
        <v>0.84409568710000005</v>
      </c>
      <c r="Z61" s="24">
        <f>AAV!Z60</f>
        <v>0.67584662760000003</v>
      </c>
      <c r="AA61" s="24">
        <f>AAV!AA60</f>
        <v>0.91542579209999997</v>
      </c>
      <c r="AB61" s="24">
        <f>AAV!AB60</f>
        <v>0.70026856260000003</v>
      </c>
      <c r="AC61" s="24">
        <f>AAV!AC60</f>
        <v>0.7529185102</v>
      </c>
      <c r="AD61" s="24">
        <f>AAV!AD60</f>
        <v>0.64683815980000003</v>
      </c>
      <c r="AE61" s="24">
        <f>AAV!AE60</f>
        <v>0.99887512320000005</v>
      </c>
      <c r="AF61" s="24">
        <f>AAV!AF60</f>
        <v>0.68666905759999997</v>
      </c>
      <c r="AG61" s="24">
        <v>2</v>
      </c>
    </row>
    <row r="62" spans="1:33" ht="13.5" customHeight="1" x14ac:dyDescent="0.2">
      <c r="A62" s="44">
        <v>59</v>
      </c>
      <c r="B62" s="45">
        <v>3</v>
      </c>
      <c r="C62" s="24">
        <f>AAV!C61</f>
        <v>0.84661299999999995</v>
      </c>
      <c r="D62" s="24">
        <f>AAV!D61</f>
        <v>1.2264349999999999</v>
      </c>
      <c r="E62" s="24">
        <f>AAV!E61</f>
        <v>0.87799700000000003</v>
      </c>
      <c r="F62" s="24">
        <f>AAV!F61</f>
        <v>0.73267300000000002</v>
      </c>
      <c r="G62" s="24">
        <f>AAV!G61</f>
        <v>0.70480872080000001</v>
      </c>
      <c r="H62" s="24">
        <f>AAV!H61</f>
        <v>0.83405231970000004</v>
      </c>
      <c r="I62" s="24">
        <f>AAV!I61</f>
        <v>1.3990895510000001</v>
      </c>
      <c r="J62" s="24">
        <f>AAV!J61</f>
        <v>0.81691630609999999</v>
      </c>
      <c r="K62" s="24">
        <f>AAV!K61</f>
        <v>0.89150969820000003</v>
      </c>
      <c r="L62" s="24">
        <f>AAV!L61</f>
        <v>1.135512488</v>
      </c>
      <c r="M62" s="24">
        <f>AAV!M61</f>
        <v>1.1027486630000001</v>
      </c>
      <c r="N62" s="24">
        <f>AAV!N61</f>
        <v>0.63930023570000005</v>
      </c>
      <c r="O62" s="24">
        <f>AAV!O61</f>
        <v>1.4200969729999999</v>
      </c>
      <c r="P62" s="24">
        <f>AAV!P61</f>
        <v>1.414284315</v>
      </c>
      <c r="Q62" s="24">
        <f>AAV!Q61</f>
        <v>0.81077220890000001</v>
      </c>
      <c r="R62" s="24">
        <f>AAV!R61</f>
        <v>0.69755795300000001</v>
      </c>
      <c r="S62" s="24">
        <f>AAV!S61</f>
        <v>0.76206443109999999</v>
      </c>
      <c r="T62" s="24">
        <f>AAV!T61</f>
        <v>0.57079282580000001</v>
      </c>
      <c r="U62" s="24">
        <f>AAV!U61</f>
        <v>1.064958565</v>
      </c>
      <c r="V62" s="24">
        <f>AAV!V61</f>
        <v>0.91476317429999998</v>
      </c>
      <c r="W62" s="24">
        <f>AAV!W61</f>
        <v>0.92041341389999998</v>
      </c>
      <c r="X62" s="24">
        <f>AAV!X61</f>
        <v>1.02924196</v>
      </c>
      <c r="Y62" s="24">
        <f>AAV!Y61</f>
        <v>0.85599877030000004</v>
      </c>
      <c r="Z62" s="24">
        <f>AAV!Z61</f>
        <v>0.90242088649999996</v>
      </c>
      <c r="AA62" s="24">
        <f>AAV!AA61</f>
        <v>1.3247022850000001</v>
      </c>
      <c r="AB62" s="24">
        <f>AAV!AB61</f>
        <v>0.99416480659999995</v>
      </c>
      <c r="AC62" s="24">
        <f>AAV!AC61</f>
        <v>0.82088342260000002</v>
      </c>
      <c r="AD62" s="24">
        <f>AAV!AD61</f>
        <v>0.88614659669999996</v>
      </c>
      <c r="AE62" s="24">
        <f>AAV!AE61</f>
        <v>0.7976946305</v>
      </c>
      <c r="AF62" s="24">
        <f>AAV!AF61</f>
        <v>0.459231848</v>
      </c>
      <c r="AG62" s="24">
        <v>3</v>
      </c>
    </row>
    <row r="63" spans="1:33" ht="13.5" customHeight="1" x14ac:dyDescent="0.2">
      <c r="A63" s="44">
        <v>60</v>
      </c>
      <c r="B63" s="45">
        <v>4</v>
      </c>
      <c r="C63" s="24">
        <f>AAV!C62</f>
        <v>0.69235899999999995</v>
      </c>
      <c r="D63" s="24">
        <f>AAV!D62</f>
        <v>1.1941839999999999</v>
      </c>
      <c r="E63" s="24">
        <f>AAV!E62</f>
        <v>0.63611899999999999</v>
      </c>
      <c r="F63" s="24">
        <f>AAV!F62</f>
        <v>0.57910600000000001</v>
      </c>
      <c r="G63" s="24">
        <f>AAV!G62</f>
        <v>0.68372895430000002</v>
      </c>
      <c r="H63" s="24">
        <f>AAV!H62</f>
        <v>1.0180035439999999</v>
      </c>
      <c r="I63" s="24">
        <f>AAV!I62</f>
        <v>2.3261678379999999</v>
      </c>
      <c r="J63" s="24">
        <f>AAV!J62</f>
        <v>0.82034611710000005</v>
      </c>
      <c r="K63" s="24">
        <f>AAV!K62</f>
        <v>0.78918499450000001</v>
      </c>
      <c r="L63" s="24">
        <f>AAV!L62</f>
        <v>0.8176475218</v>
      </c>
      <c r="M63" s="24">
        <f>AAV!M62</f>
        <v>0.79447720119999998</v>
      </c>
      <c r="N63" s="24">
        <f>AAV!N62</f>
        <v>0.79998215130000006</v>
      </c>
      <c r="O63" s="24">
        <f>AAV!O62</f>
        <v>0.76305420980000005</v>
      </c>
      <c r="P63" s="24">
        <f>AAV!P62</f>
        <v>1.02068695</v>
      </c>
      <c r="Q63" s="24">
        <f>AAV!Q62</f>
        <v>0.83563867169999995</v>
      </c>
      <c r="R63" s="24">
        <f>AAV!R62</f>
        <v>0.6012050686</v>
      </c>
      <c r="S63" s="24">
        <f>AAV!S62</f>
        <v>0.63328607459999997</v>
      </c>
      <c r="T63" s="24">
        <f>AAV!T62</f>
        <v>0.52505499</v>
      </c>
      <c r="U63" s="24">
        <f>AAV!U62</f>
        <v>1.036082546</v>
      </c>
      <c r="V63" s="24">
        <f>AAV!V62</f>
        <v>0.75785716160000005</v>
      </c>
      <c r="W63" s="24">
        <f>AAV!W62</f>
        <v>0.86639186720000005</v>
      </c>
      <c r="X63" s="24">
        <f>AAV!X62</f>
        <v>1.0619425259999999</v>
      </c>
      <c r="Y63" s="24">
        <f>AAV!Y62</f>
        <v>0.98279589820000002</v>
      </c>
      <c r="Z63" s="24">
        <f>AAV!Z62</f>
        <v>0.79385374809999998</v>
      </c>
      <c r="AA63" s="24">
        <f>AAV!AA62</f>
        <v>2.009413554</v>
      </c>
      <c r="AB63" s="24">
        <f>AAV!AB62</f>
        <v>0.83489998929999998</v>
      </c>
      <c r="AC63" s="24">
        <f>AAV!AC62</f>
        <v>0.65777010189999996</v>
      </c>
      <c r="AD63" s="24">
        <f>AAV!AD62</f>
        <v>0.77388328669999995</v>
      </c>
      <c r="AE63" s="24">
        <f>AAV!AE62</f>
        <v>0.87817766249999996</v>
      </c>
      <c r="AF63" s="24">
        <f>AAV!AF62</f>
        <v>0.72339057399999995</v>
      </c>
      <c r="AG63" s="24">
        <v>4</v>
      </c>
    </row>
    <row r="64" spans="1:33" ht="13.5" customHeight="1" x14ac:dyDescent="0.2">
      <c r="A64" s="44">
        <v>61</v>
      </c>
      <c r="B64" s="45">
        <v>5</v>
      </c>
      <c r="C64" s="24">
        <f>AAV!C63</f>
        <v>0.92922199999999999</v>
      </c>
      <c r="D64" s="24">
        <f>AAV!D63</f>
        <v>1.3247370000000001</v>
      </c>
      <c r="E64" s="24">
        <f>AAV!E63</f>
        <v>0.74494199999999999</v>
      </c>
      <c r="F64" s="24">
        <f>AAV!F63</f>
        <v>0.64641400000000004</v>
      </c>
      <c r="G64" s="24">
        <f>AAV!G63</f>
        <v>1.257846217</v>
      </c>
      <c r="H64" s="24">
        <f>AAV!H63</f>
        <v>1.772843604</v>
      </c>
      <c r="I64" s="24">
        <f>AAV!I63</f>
        <v>1.637248021</v>
      </c>
      <c r="J64" s="24">
        <f>AAV!J63</f>
        <v>0.95986921729999997</v>
      </c>
      <c r="K64" s="24">
        <f>AAV!K63</f>
        <v>1.6413794500000001</v>
      </c>
      <c r="L64" s="24">
        <f>AAV!L63</f>
        <v>0.96076258530000003</v>
      </c>
      <c r="M64" s="24">
        <f>AAV!M63</f>
        <v>0.89793165890000004</v>
      </c>
      <c r="N64" s="24">
        <f>AAV!N63</f>
        <v>0.85015922960000001</v>
      </c>
      <c r="O64" s="24">
        <f>AAV!O63</f>
        <v>1.278006574</v>
      </c>
      <c r="P64" s="24">
        <f>AAV!P63</f>
        <v>1.2297996369999999</v>
      </c>
      <c r="Q64" s="24">
        <f>AAV!Q63</f>
        <v>1.0319352799999999</v>
      </c>
      <c r="R64" s="24">
        <f>AAV!R63</f>
        <v>0.80525093169999995</v>
      </c>
      <c r="S64" s="24">
        <f>AAV!S63</f>
        <v>0.97158919700000002</v>
      </c>
      <c r="T64" s="24">
        <f>AAV!T63</f>
        <v>0.58095093610000004</v>
      </c>
      <c r="U64" s="24">
        <f>AAV!U63</f>
        <v>2.1241786889999998</v>
      </c>
      <c r="V64" s="24">
        <f>AAV!V63</f>
        <v>0.90753246570000001</v>
      </c>
      <c r="W64" s="24">
        <f>AAV!W63</f>
        <v>0.91909240599999997</v>
      </c>
      <c r="X64" s="24">
        <f>AAV!X63</f>
        <v>1.444097883</v>
      </c>
      <c r="Y64" s="24">
        <f>AAV!Y63</f>
        <v>1.2122419019999999</v>
      </c>
      <c r="Z64" s="24">
        <f>AAV!Z63</f>
        <v>0.81374086759999997</v>
      </c>
      <c r="AA64" s="24">
        <f>AAV!AA63</f>
        <v>1.562042275</v>
      </c>
      <c r="AB64" s="24">
        <f>AAV!AB63</f>
        <v>0.95387933380000001</v>
      </c>
      <c r="AC64" s="24">
        <f>AAV!AC63</f>
        <v>0.88208394349999997</v>
      </c>
      <c r="AD64" s="35">
        <f>AAV!AD63</f>
        <v>1.466013851</v>
      </c>
      <c r="AE64" s="24">
        <f>AAV!AE63</f>
        <v>1.0965295180000001</v>
      </c>
      <c r="AF64" s="24">
        <f>AAV!AF63</f>
        <v>1.2619268809999999</v>
      </c>
      <c r="AG64" s="24">
        <v>5</v>
      </c>
    </row>
    <row r="65" spans="1:33" ht="13.5" customHeight="1" x14ac:dyDescent="0.2">
      <c r="A65" s="44">
        <v>62</v>
      </c>
      <c r="B65" s="45">
        <v>6</v>
      </c>
      <c r="C65" s="24">
        <f>AAV!C64</f>
        <v>0.98866600000000004</v>
      </c>
      <c r="D65" s="24">
        <f>AAV!D64</f>
        <v>0.998247</v>
      </c>
      <c r="E65" s="24">
        <f>AAV!E64</f>
        <v>0.696658</v>
      </c>
      <c r="F65" s="24">
        <f>AAV!F64</f>
        <v>0.52652100000000002</v>
      </c>
      <c r="G65" s="24">
        <f>AAV!G64</f>
        <v>0.68050758379999998</v>
      </c>
      <c r="H65" s="24">
        <f>AAV!H64</f>
        <v>1.3383989810000001</v>
      </c>
      <c r="I65" s="24">
        <f>AAV!I64</f>
        <v>1.095878074</v>
      </c>
      <c r="J65" s="24">
        <f>AAV!J64</f>
        <v>1.129285112</v>
      </c>
      <c r="K65" s="24">
        <f>AAV!K64</f>
        <v>1.155217911</v>
      </c>
      <c r="L65" s="24">
        <f>AAV!L64</f>
        <v>0.82225070899999997</v>
      </c>
      <c r="M65" s="24">
        <f>AAV!M64</f>
        <v>0.70133913120000002</v>
      </c>
      <c r="N65" s="24">
        <f>AAV!N64</f>
        <v>0.99008257639999997</v>
      </c>
      <c r="O65" s="24">
        <f>AAV!O64</f>
        <v>0.93658095929999996</v>
      </c>
      <c r="P65" s="24">
        <f>AAV!P64</f>
        <v>0.81171444609999999</v>
      </c>
      <c r="Q65" s="24">
        <f>AAV!Q64</f>
        <v>1.0325497859999999</v>
      </c>
      <c r="R65" s="24">
        <f>AAV!R64</f>
        <v>0.77945956660000004</v>
      </c>
      <c r="S65" s="24">
        <f>AAV!S64</f>
        <v>1.1124103679999999</v>
      </c>
      <c r="T65" s="24">
        <f>AAV!T64</f>
        <v>0.51770575190000001</v>
      </c>
      <c r="U65" s="24">
        <f>AAV!U64</f>
        <v>2.0056420020000001</v>
      </c>
      <c r="V65" s="24">
        <f>AAV!V64</f>
        <v>0.86736605560000002</v>
      </c>
      <c r="W65" s="24">
        <f>AAV!W64</f>
        <v>0.83283172059999999</v>
      </c>
      <c r="X65" s="24">
        <f>AAV!X64</f>
        <v>2.2986924630000001</v>
      </c>
      <c r="Y65" s="24">
        <f>AAV!Y64</f>
        <v>0.97212544710000004</v>
      </c>
      <c r="Z65" s="24">
        <f>AAV!Z64</f>
        <v>0.85188337520000001</v>
      </c>
      <c r="AA65" s="24">
        <f>AAV!AA64</f>
        <v>0.89197707520000002</v>
      </c>
      <c r="AB65" s="24">
        <f>AAV!AB64</f>
        <v>0.87431238860000005</v>
      </c>
      <c r="AC65" s="24">
        <f>AAV!AC64</f>
        <v>0.72213120730000002</v>
      </c>
      <c r="AD65" s="24">
        <f>AAV!AD64</f>
        <v>0.88190126040000005</v>
      </c>
      <c r="AE65" s="24">
        <f>AAV!AE64</f>
        <v>3.4167692939999998</v>
      </c>
      <c r="AF65" s="24">
        <f>AAV!AF64</f>
        <v>1.5595572630000001</v>
      </c>
      <c r="AG65" s="24">
        <v>6</v>
      </c>
    </row>
    <row r="66" spans="1:33" ht="13.5" customHeight="1" x14ac:dyDescent="0.2">
      <c r="A66" s="44">
        <v>63</v>
      </c>
      <c r="B66" s="45">
        <v>7</v>
      </c>
      <c r="C66" s="24">
        <f>AAV!C65</f>
        <v>0.99852600000000002</v>
      </c>
      <c r="D66" s="24">
        <f>AAV!D65</f>
        <v>0.80993000000000004</v>
      </c>
      <c r="E66" s="24">
        <f>AAV!E65</f>
        <v>0.88779699999999995</v>
      </c>
      <c r="F66" s="24">
        <f>AAV!F65</f>
        <v>0.54106200000000004</v>
      </c>
      <c r="G66" s="24">
        <f>AAV!G65</f>
        <v>1.0202051940000001</v>
      </c>
      <c r="H66" s="24">
        <f>AAV!H65</f>
        <v>0.98856980920000004</v>
      </c>
      <c r="I66" s="24">
        <f>AAV!I65</f>
        <v>1.0100108320000001</v>
      </c>
      <c r="J66" s="24">
        <f>AAV!J65</f>
        <v>1.3903544210000001</v>
      </c>
      <c r="K66" s="24">
        <f>AAV!K65</f>
        <v>1.4817476190000001</v>
      </c>
      <c r="L66" s="24">
        <f>AAV!L65</f>
        <v>0.86845088449999996</v>
      </c>
      <c r="M66" s="24">
        <f>AAV!M65</f>
        <v>0.78146908049999997</v>
      </c>
      <c r="N66" s="24">
        <f>AAV!N65</f>
        <v>0.90369779920000004</v>
      </c>
      <c r="O66" s="24">
        <f>AAV!O65</f>
        <v>0.80902652580000001</v>
      </c>
      <c r="P66" s="24">
        <f>AAV!P65</f>
        <v>1.0281697940000001</v>
      </c>
      <c r="Q66" s="24">
        <f>AAV!Q65</f>
        <v>0.94232110619999998</v>
      </c>
      <c r="R66" s="24">
        <f>AAV!R65</f>
        <v>0.91559749450000005</v>
      </c>
      <c r="S66" s="24">
        <f>AAV!S65</f>
        <v>0.88526639579999999</v>
      </c>
      <c r="T66" s="24">
        <f>AAV!T65</f>
        <v>0.59803380100000003</v>
      </c>
      <c r="U66" s="24">
        <f>AAV!U65</f>
        <v>3.4557742349999998</v>
      </c>
      <c r="V66" s="24">
        <f>AAV!V65</f>
        <v>0.93005796760000004</v>
      </c>
      <c r="W66" s="24">
        <f>AAV!W65</f>
        <v>0.87360403819999999</v>
      </c>
      <c r="X66" s="24">
        <f>AAV!X65</f>
        <v>1.379993435</v>
      </c>
      <c r="Y66" s="24">
        <f>AAV!Y65</f>
        <v>0.92661790479999995</v>
      </c>
      <c r="Z66" s="24">
        <f>AAV!Z65</f>
        <v>0.93243411259999998</v>
      </c>
      <c r="AA66" s="24">
        <f>AAV!AA65</f>
        <v>0.90163518870000003</v>
      </c>
      <c r="AB66" s="24">
        <f>AAV!AB65</f>
        <v>0.93066665339999999</v>
      </c>
      <c r="AC66" s="24">
        <f>AAV!AC65</f>
        <v>0.72216701080000001</v>
      </c>
      <c r="AD66" s="24">
        <f>AAV!AD65</f>
        <v>0.84660713229999995</v>
      </c>
      <c r="AE66" s="24">
        <f>AAV!AE65</f>
        <v>1.964817153</v>
      </c>
      <c r="AF66" s="24">
        <f>AAV!AF65</f>
        <v>0.91053589010000002</v>
      </c>
      <c r="AG66" s="24">
        <v>7</v>
      </c>
    </row>
    <row r="67" spans="1:33" ht="13.5" customHeight="1" x14ac:dyDescent="0.2">
      <c r="A67" s="44">
        <v>64</v>
      </c>
      <c r="B67" s="45">
        <v>8</v>
      </c>
      <c r="C67" s="24">
        <f>AAV!C66</f>
        <v>1.1398410000000001</v>
      </c>
      <c r="D67" s="24">
        <f>AAV!D66</f>
        <v>0.80634799999999995</v>
      </c>
      <c r="E67" s="24">
        <f>AAV!E66</f>
        <v>0.93430500000000005</v>
      </c>
      <c r="F67" s="24">
        <f>AAV!F66</f>
        <v>0.52540100000000001</v>
      </c>
      <c r="G67" s="24">
        <f>AAV!G66</f>
        <v>0.64855077630000002</v>
      </c>
      <c r="H67" s="24">
        <f>AAV!H66</f>
        <v>0.82384784020000001</v>
      </c>
      <c r="I67" s="24">
        <f>AAV!I66</f>
        <v>1.0502640620000001</v>
      </c>
      <c r="J67" s="24">
        <f>AAV!J66</f>
        <v>0.82760164049999996</v>
      </c>
      <c r="K67" s="24">
        <f>AAV!K66</f>
        <v>1.093295039</v>
      </c>
      <c r="L67" s="24">
        <f>AAV!L66</f>
        <v>0.77983152469999995</v>
      </c>
      <c r="M67" s="24">
        <f>AAV!M66</f>
        <v>0.58347708220000005</v>
      </c>
      <c r="N67" s="24">
        <f>AAV!N66</f>
        <v>1.0836920430000001</v>
      </c>
      <c r="O67" s="24">
        <f>AAV!O66</f>
        <v>0.65658905739999995</v>
      </c>
      <c r="P67" s="24">
        <f>AAV!P66</f>
        <v>0.9435637684</v>
      </c>
      <c r="Q67" s="24">
        <f>AAV!Q66</f>
        <v>0.76412820270000004</v>
      </c>
      <c r="R67" s="24">
        <f>AAV!R66</f>
        <v>0.80006864960000001</v>
      </c>
      <c r="S67" s="24">
        <f>AAV!S66</f>
        <v>0.73749828419999996</v>
      </c>
      <c r="T67" s="24">
        <f>AAV!T66</f>
        <v>0.82217569840000004</v>
      </c>
      <c r="U67" s="24">
        <f>AAV!U66</f>
        <v>1.792860911</v>
      </c>
      <c r="V67" s="24">
        <f>AAV!V66</f>
        <v>1.046410407</v>
      </c>
      <c r="W67" s="24">
        <f>AAV!W66</f>
        <v>0.46036590690000001</v>
      </c>
      <c r="X67" s="24">
        <f>AAV!X66</f>
        <v>1.0586381730000001</v>
      </c>
      <c r="Y67" s="24">
        <f>AAV!Y66</f>
        <v>0.80302461729999997</v>
      </c>
      <c r="Z67" s="24">
        <f>AAV!Z66</f>
        <v>0.78250017100000002</v>
      </c>
      <c r="AA67" s="24">
        <f>AAV!AA66</f>
        <v>0.84788097380000005</v>
      </c>
      <c r="AB67" s="24">
        <f>AAV!AB66</f>
        <v>1.3453571</v>
      </c>
      <c r="AC67" s="24">
        <f>AAV!AC66</f>
        <v>0.78168661930000005</v>
      </c>
      <c r="AD67" s="24">
        <f>AAV!AD66</f>
        <v>0.68637422709999996</v>
      </c>
      <c r="AE67" s="24">
        <f>AAV!AE66</f>
        <v>1.7397114170000001</v>
      </c>
      <c r="AF67" s="24">
        <f>AAV!AF66</f>
        <v>0.67881070070000005</v>
      </c>
      <c r="AG67" s="24">
        <v>8</v>
      </c>
    </row>
    <row r="68" spans="1:33" ht="13.5" customHeight="1" x14ac:dyDescent="0.2">
      <c r="A68" s="44">
        <v>65</v>
      </c>
      <c r="B68" s="45">
        <v>9</v>
      </c>
      <c r="C68" s="24">
        <f>AAV!C67</f>
        <v>1.014273</v>
      </c>
      <c r="D68" s="24">
        <f>AAV!D67</f>
        <v>0.91877799999999998</v>
      </c>
      <c r="E68" s="24">
        <f>AAV!E67</f>
        <v>1.064101</v>
      </c>
      <c r="F68" s="24">
        <f>AAV!F67</f>
        <v>0.52179500000000001</v>
      </c>
      <c r="G68" s="24">
        <f>AAV!G67</f>
        <v>0.78984400509999997</v>
      </c>
      <c r="H68" s="24">
        <f>AAV!H67</f>
        <v>0.77497935849999999</v>
      </c>
      <c r="I68" s="24">
        <f>AAV!I67</f>
        <v>0.93666660619999997</v>
      </c>
      <c r="J68" s="24">
        <f>AAV!J67</f>
        <v>0.67635740899999997</v>
      </c>
      <c r="K68" s="24">
        <f>AAV!K67</f>
        <v>0.7904163286</v>
      </c>
      <c r="L68" s="24">
        <f>AAV!L67</f>
        <v>0.64037837009999998</v>
      </c>
      <c r="M68" s="24">
        <f>AAV!M67</f>
        <v>0.8523357224</v>
      </c>
      <c r="N68" s="24">
        <f>AAV!N67</f>
        <v>0.86233668190000001</v>
      </c>
      <c r="O68" s="24">
        <f>AAV!O67</f>
        <v>0.81865410120000004</v>
      </c>
      <c r="P68" s="24">
        <f>AAV!P67</f>
        <v>1.3064760280000001</v>
      </c>
      <c r="Q68" s="24">
        <f>AAV!Q67</f>
        <v>0.91395366290000002</v>
      </c>
      <c r="R68" s="24">
        <f>AAV!R67</f>
        <v>0.73715356990000003</v>
      </c>
      <c r="S68" s="24">
        <f>AAV!S67</f>
        <v>0.68623471420000004</v>
      </c>
      <c r="T68" s="24">
        <f>AAV!T67</f>
        <v>0.74133123180000005</v>
      </c>
      <c r="U68" s="24">
        <f>AAV!U67</f>
        <v>0.95470748039999997</v>
      </c>
      <c r="V68" s="24">
        <f>AAV!V67</f>
        <v>0.9525639897</v>
      </c>
      <c r="W68" s="24">
        <f>AAV!W67</f>
        <v>0.56543879720000001</v>
      </c>
      <c r="X68" s="24">
        <f>AAV!X67</f>
        <v>1.1079733890000001</v>
      </c>
      <c r="Y68" s="24">
        <f>AAV!Y67</f>
        <v>0.71842146870000001</v>
      </c>
      <c r="Z68" s="24">
        <f>AAV!Z67</f>
        <v>0.92490073129999995</v>
      </c>
      <c r="AA68" s="24">
        <f>AAV!AA67</f>
        <v>0.8091178926</v>
      </c>
      <c r="AB68" s="24">
        <f>AAV!AB67</f>
        <v>1.2657299900000001</v>
      </c>
      <c r="AC68" s="24">
        <f>AAV!AC67</f>
        <v>0.87815728770000001</v>
      </c>
      <c r="AD68" s="24">
        <f>AAV!AD67</f>
        <v>1.1713726330000001</v>
      </c>
      <c r="AE68" s="24">
        <f>AAV!AE67</f>
        <v>1.22813503</v>
      </c>
      <c r="AF68" s="35">
        <f>AAV!AF67</f>
        <v>0.80193328500000005</v>
      </c>
      <c r="AG68" s="24">
        <v>9</v>
      </c>
    </row>
    <row r="69" spans="1:33" ht="13.5" customHeight="1" x14ac:dyDescent="0.2">
      <c r="A69" s="44">
        <v>66</v>
      </c>
      <c r="B69" s="45">
        <v>10</v>
      </c>
      <c r="C69" s="24">
        <f>AAV!C68</f>
        <v>0.78829800000000005</v>
      </c>
      <c r="D69" s="24">
        <f>AAV!D68</f>
        <v>0.75033799999999995</v>
      </c>
      <c r="E69" s="24">
        <f>AAV!E68</f>
        <v>0.73192599999999997</v>
      </c>
      <c r="F69" s="24">
        <f>AAV!F68</f>
        <v>0.90712800000000005</v>
      </c>
      <c r="G69" s="24">
        <f>AAV!G68</f>
        <v>0.77525081650000005</v>
      </c>
      <c r="H69" s="35">
        <f>AAV!H68</f>
        <v>1.2504218899999999</v>
      </c>
      <c r="I69" s="24">
        <f>AAV!I68</f>
        <v>0.93087629750000001</v>
      </c>
      <c r="J69" s="24">
        <f>AAV!J68</f>
        <v>1.074729614</v>
      </c>
      <c r="K69" s="24">
        <f>AAV!K68</f>
        <v>0.94083778110000005</v>
      </c>
      <c r="L69" s="24">
        <f>AAV!L68</f>
        <v>0.93915181849999996</v>
      </c>
      <c r="M69" s="24">
        <f>AAV!M68</f>
        <v>0.95929360610000003</v>
      </c>
      <c r="N69" s="24">
        <f>AAV!N68</f>
        <v>0.99286638559999996</v>
      </c>
      <c r="O69" s="24">
        <f>AAV!O68</f>
        <v>0.85008465960000001</v>
      </c>
      <c r="P69" s="24">
        <f>AAV!P68</f>
        <v>1.000305287</v>
      </c>
      <c r="Q69" s="24">
        <f>AAV!Q68</f>
        <v>1.031403732</v>
      </c>
      <c r="R69" s="24">
        <f>AAV!R68</f>
        <v>0.8288137122</v>
      </c>
      <c r="S69" s="24">
        <f>AAV!S68</f>
        <v>0.97205097080000002</v>
      </c>
      <c r="T69" s="24">
        <f>AAV!T68</f>
        <v>0.54770210669999997</v>
      </c>
      <c r="U69" s="24">
        <f>AAV!U68</f>
        <v>1.4857945699999999</v>
      </c>
      <c r="V69" s="24">
        <f>AAV!V68</f>
        <v>0.80318331970000001</v>
      </c>
      <c r="W69" s="24">
        <f>AAV!W68</f>
        <v>1.033249023</v>
      </c>
      <c r="X69" s="24">
        <f>AAV!X68</f>
        <v>0.88750609729999996</v>
      </c>
      <c r="Y69" s="24">
        <f>AAV!Y68</f>
        <v>0.72507929280000005</v>
      </c>
      <c r="Z69" s="24">
        <f>AAV!Z68</f>
        <v>0.64205936699999999</v>
      </c>
      <c r="AA69" s="24">
        <f>AAV!AA68</f>
        <v>1.2287580769999999</v>
      </c>
      <c r="AB69" s="24">
        <f>AAV!AB68</f>
        <v>0.86764434930000001</v>
      </c>
      <c r="AC69" s="24">
        <f>AAV!AC68</f>
        <v>0.71620572869999999</v>
      </c>
      <c r="AD69" s="24">
        <f>AAV!AD68</f>
        <v>0.74097322480000005</v>
      </c>
      <c r="AE69" s="24">
        <f>AAV!AE68</f>
        <v>1.118084547</v>
      </c>
      <c r="AF69" s="24">
        <f>AAV!AF68</f>
        <v>0.67758888110000004</v>
      </c>
      <c r="AG69" s="24">
        <v>10</v>
      </c>
    </row>
    <row r="70" spans="1:33" ht="13.5" customHeight="1" x14ac:dyDescent="0.2">
      <c r="A70" s="44">
        <v>67</v>
      </c>
      <c r="B70" s="45">
        <v>11</v>
      </c>
      <c r="C70" s="24">
        <f>AAV!C69</f>
        <v>1.178029</v>
      </c>
      <c r="D70" s="24">
        <f>AAV!D69</f>
        <v>1.5306949999999999</v>
      </c>
      <c r="E70" s="24">
        <f>AAV!E69</f>
        <v>1.1514960000000001</v>
      </c>
      <c r="F70" s="24">
        <f>AAV!F69</f>
        <v>0.80727599999999999</v>
      </c>
      <c r="G70" s="24">
        <f>AAV!G69</f>
        <v>1.1113628230000001</v>
      </c>
      <c r="H70" s="24">
        <f>AAV!H69</f>
        <v>1.6127682459999999</v>
      </c>
      <c r="I70" s="24">
        <f>AAV!I69</f>
        <v>1.0820887379999999</v>
      </c>
      <c r="J70" s="24">
        <f>AAV!J69</f>
        <v>1.046341999</v>
      </c>
      <c r="K70" s="24">
        <f>AAV!K69</f>
        <v>1.3584922450000001</v>
      </c>
      <c r="L70" s="24">
        <f>AAV!L69</f>
        <v>0.89711660800000004</v>
      </c>
      <c r="M70" s="24">
        <f>AAV!M69</f>
        <v>1.3161818249999999</v>
      </c>
      <c r="N70" s="24">
        <f>AAV!N69</f>
        <v>1.497634793</v>
      </c>
      <c r="O70" s="24">
        <f>AAV!O69</f>
        <v>1.2949320580000001</v>
      </c>
      <c r="P70" s="24">
        <f>AAV!P69</f>
        <v>1.2863023140000001</v>
      </c>
      <c r="Q70" s="24">
        <f>AAV!Q69</f>
        <v>1.389062478</v>
      </c>
      <c r="R70" s="24">
        <f>AAV!R69</f>
        <v>1.0965349419999999</v>
      </c>
      <c r="S70" s="24">
        <f>AAV!S69</f>
        <v>1.1446319220000001</v>
      </c>
      <c r="T70" s="24">
        <f>AAV!T69</f>
        <v>0.59005709220000002</v>
      </c>
      <c r="U70" s="24">
        <f>AAV!U69</f>
        <v>1.6303082069999999</v>
      </c>
      <c r="V70" s="24">
        <f>AAV!V69</f>
        <v>0.84228624699999999</v>
      </c>
      <c r="W70" s="24">
        <f>AAV!W69</f>
        <v>1.199056162</v>
      </c>
      <c r="X70" s="24">
        <f>AAV!X69</f>
        <v>1.286533725</v>
      </c>
      <c r="Y70" s="24">
        <f>AAV!Y69</f>
        <v>1.0796135170000001</v>
      </c>
      <c r="Z70" s="24">
        <f>AAV!Z69</f>
        <v>1.468037171</v>
      </c>
      <c r="AA70" s="24">
        <f>AAV!AA69</f>
        <v>1.5934356970000001</v>
      </c>
      <c r="AB70" s="24">
        <f>AAV!AB69</f>
        <v>1.285332439</v>
      </c>
      <c r="AC70" s="24">
        <f>AAV!AC69</f>
        <v>0.95589285079999997</v>
      </c>
      <c r="AD70" s="24">
        <f>AAV!AD69</f>
        <v>1.226944791</v>
      </c>
      <c r="AE70" s="24">
        <f>AAV!AE69</f>
        <v>1.1967498649999999</v>
      </c>
      <c r="AF70" s="24">
        <f>AAV!AF69</f>
        <v>0.62689432329999994</v>
      </c>
      <c r="AG70" s="24">
        <v>11</v>
      </c>
    </row>
    <row r="71" spans="1:33" ht="13.5" customHeight="1" x14ac:dyDescent="0.2">
      <c r="A71" s="44">
        <v>68</v>
      </c>
      <c r="B71" s="45">
        <v>12</v>
      </c>
      <c r="C71" s="24">
        <f>AAV!C70</f>
        <v>0.78345399999999998</v>
      </c>
      <c r="D71" s="24">
        <f>AAV!D70</f>
        <v>1.1529180000000001</v>
      </c>
      <c r="E71" s="24">
        <f>AAV!E70</f>
        <v>0.91801200000000005</v>
      </c>
      <c r="F71" s="24">
        <f>AAV!F70</f>
        <v>0.54231799999999997</v>
      </c>
      <c r="G71" s="24">
        <f>AAV!G70</f>
        <v>0.80795768690000003</v>
      </c>
      <c r="H71" s="24">
        <f>AAV!H70</f>
        <v>0.9860338676</v>
      </c>
      <c r="I71" s="24">
        <f>AAV!I70</f>
        <v>1.0710986600000001</v>
      </c>
      <c r="J71" s="24">
        <f>AAV!J70</f>
        <v>0.97937978540000004</v>
      </c>
      <c r="K71" s="24">
        <f>AAV!K70</f>
        <v>0.81570608879999995</v>
      </c>
      <c r="L71" s="24">
        <f>AAV!L70</f>
        <v>0.74431354869999999</v>
      </c>
      <c r="M71" s="24">
        <f>AAV!M70</f>
        <v>0.70158323280000001</v>
      </c>
      <c r="N71" s="24">
        <f>AAV!N70</f>
        <v>1.0303605060000001</v>
      </c>
      <c r="O71" s="24">
        <f>AAV!O70</f>
        <v>0.75396464590000001</v>
      </c>
      <c r="P71" s="24">
        <f>AAV!P70</f>
        <v>0.62756760219999996</v>
      </c>
      <c r="Q71" s="24">
        <f>AAV!Q70</f>
        <v>0.65407713430000003</v>
      </c>
      <c r="R71" s="24">
        <f>AAV!R70</f>
        <v>0.67809156010000005</v>
      </c>
      <c r="S71" s="24">
        <f>AAV!S70</f>
        <v>0.7124114305</v>
      </c>
      <c r="T71" s="24">
        <f>AAV!T70</f>
        <v>2.6842831309999999</v>
      </c>
      <c r="U71" s="24">
        <f>AAV!U70</f>
        <v>1.008293154</v>
      </c>
      <c r="V71" s="24">
        <f>AAV!V70</f>
        <v>0.62060396910000004</v>
      </c>
      <c r="W71" s="24">
        <f>AAV!W70</f>
        <v>0.69519976250000004</v>
      </c>
      <c r="X71" s="24">
        <f>AAV!X70</f>
        <v>0.80871054799999997</v>
      </c>
      <c r="Y71" s="24">
        <f>AAV!Y70</f>
        <v>1.2782861190000001</v>
      </c>
      <c r="Z71" s="24">
        <f>AAV!Z70</f>
        <v>0.69009018070000006</v>
      </c>
      <c r="AA71" s="24">
        <f>AAV!AA70</f>
        <v>0.91076469140000005</v>
      </c>
      <c r="AB71" s="24">
        <f>AAV!AB70</f>
        <v>1.0752187799999999</v>
      </c>
      <c r="AC71" s="24">
        <f>AAV!AC70</f>
        <v>0.65460581360000003</v>
      </c>
      <c r="AD71" s="24">
        <f>AAV!AD70</f>
        <v>0.82173167670000002</v>
      </c>
      <c r="AE71" s="24">
        <f>AAV!AE70</f>
        <v>0.90436504299999998</v>
      </c>
      <c r="AF71" s="24">
        <f>AAV!AF70</f>
        <v>0.50510496159999996</v>
      </c>
      <c r="AG71" s="24">
        <v>12</v>
      </c>
    </row>
    <row r="72" spans="1:33" ht="13.5" customHeight="1" x14ac:dyDescent="0.2">
      <c r="A72" s="44">
        <v>69</v>
      </c>
      <c r="B72" s="45">
        <v>13</v>
      </c>
      <c r="C72" s="24">
        <f>AAV!C71</f>
        <v>0.48369800000000002</v>
      </c>
      <c r="D72" s="24">
        <f>AAV!D71</f>
        <v>0.60732699999999995</v>
      </c>
      <c r="E72" s="24">
        <f>AAV!E71</f>
        <v>0.61130799999999996</v>
      </c>
      <c r="F72" s="24">
        <f>AAV!F71</f>
        <v>0.33100400000000002</v>
      </c>
      <c r="G72" s="24">
        <f>AAV!G71</f>
        <v>0.31487139739999997</v>
      </c>
      <c r="H72" s="24">
        <f>AAV!H71</f>
        <v>0.43224680650000002</v>
      </c>
      <c r="I72" s="24">
        <f>AAV!I71</f>
        <v>0.51000936600000002</v>
      </c>
      <c r="J72" s="24">
        <f>AAV!J71</f>
        <v>0.67060258979999998</v>
      </c>
      <c r="K72" s="24">
        <f>AAV!K71</f>
        <v>0.48052621709999999</v>
      </c>
      <c r="L72" s="24">
        <f>AAV!L71</f>
        <v>0.4213238158</v>
      </c>
      <c r="M72" s="24">
        <f>AAV!M71</f>
        <v>0.35473371279999999</v>
      </c>
      <c r="N72" s="24">
        <f>AAV!N71</f>
        <v>0.41501413469999998</v>
      </c>
      <c r="O72" s="24">
        <f>AAV!O71</f>
        <v>0.38507901090000002</v>
      </c>
      <c r="P72" s="24">
        <f>AAV!P71</f>
        <v>0.4631902007</v>
      </c>
      <c r="Q72" s="24">
        <f>AAV!Q71</f>
        <v>0.61291429900000005</v>
      </c>
      <c r="R72" s="24">
        <f>AAV!R71</f>
        <v>0.46831288409999999</v>
      </c>
      <c r="S72" s="24">
        <f>AAV!S71</f>
        <v>0.55705653479999995</v>
      </c>
      <c r="T72" s="24">
        <f>AAV!T71</f>
        <v>0.75205304880000001</v>
      </c>
      <c r="U72" s="24">
        <f>AAV!U71</f>
        <v>0.52211693859999997</v>
      </c>
      <c r="V72" s="24">
        <f>AAV!V71</f>
        <v>0.51739251220000004</v>
      </c>
      <c r="W72" s="24">
        <f>AAV!W71</f>
        <v>0.32127377480000002</v>
      </c>
      <c r="X72" s="24">
        <f>AAV!X71</f>
        <v>0.43788482499999998</v>
      </c>
      <c r="Y72" s="24">
        <f>AAV!Y71</f>
        <v>0.64620345339999996</v>
      </c>
      <c r="Z72" s="24">
        <f>AAV!Z71</f>
        <v>0.37625431339999998</v>
      </c>
      <c r="AA72" s="24">
        <f>AAV!AA71</f>
        <v>0.50595278610000005</v>
      </c>
      <c r="AB72" s="24">
        <f>AAV!AB71</f>
        <v>0.53280765640000005</v>
      </c>
      <c r="AC72" s="24">
        <f>AAV!AC71</f>
        <v>0.35579310669999997</v>
      </c>
      <c r="AD72" s="24">
        <f>AAV!AD71</f>
        <v>0.42620709179999999</v>
      </c>
      <c r="AE72" s="24">
        <f>AAV!AE71</f>
        <v>0.4116145276</v>
      </c>
      <c r="AF72" s="24">
        <f>AAV!AF71</f>
        <v>0.40163478740000003</v>
      </c>
      <c r="AG72" s="24">
        <v>13</v>
      </c>
    </row>
    <row r="73" spans="1:33" ht="13.5" customHeight="1" x14ac:dyDescent="0.2">
      <c r="A73" s="44">
        <v>70</v>
      </c>
      <c r="B73" s="45">
        <v>14</v>
      </c>
      <c r="C73" s="24">
        <f>AAV!C72</f>
        <v>2.3443130000000001</v>
      </c>
      <c r="D73" s="24">
        <f>AAV!D72</f>
        <v>0.87280400000000002</v>
      </c>
      <c r="E73" s="24">
        <f>AAV!E72</f>
        <v>1.7486649999999999</v>
      </c>
      <c r="F73" s="24">
        <f>AAV!F72</f>
        <v>1.2009810000000001</v>
      </c>
      <c r="G73" s="24">
        <f>AAV!G72</f>
        <v>0.76799967079999998</v>
      </c>
      <c r="H73" s="24">
        <f>AAV!H72</f>
        <v>1.334606744</v>
      </c>
      <c r="I73" s="24">
        <f>AAV!I72</f>
        <v>1.6452513099999999</v>
      </c>
      <c r="J73" s="24">
        <f>AAV!J72</f>
        <v>2.063265533</v>
      </c>
      <c r="K73" s="24">
        <f>AAV!K72</f>
        <v>2.1663787760000002</v>
      </c>
      <c r="L73" s="24">
        <f>AAV!L72</f>
        <v>1.2260877059999999</v>
      </c>
      <c r="M73" s="24">
        <f>AAV!M72</f>
        <v>1.0157596120000001</v>
      </c>
      <c r="N73" s="24">
        <f>AAV!N72</f>
        <v>2.1250290519999999</v>
      </c>
      <c r="O73" s="24">
        <f>AAV!O72</f>
        <v>0.92748109860000005</v>
      </c>
      <c r="P73" s="24">
        <f>AAV!P72</f>
        <v>1.1339494160000001</v>
      </c>
      <c r="Q73" s="24">
        <f>AAV!Q72</f>
        <v>1.574690114</v>
      </c>
      <c r="R73" s="24">
        <f>AAV!R72</f>
        <v>1.0670082940000001</v>
      </c>
      <c r="S73" s="24">
        <f>AAV!S72</f>
        <v>1.5332907920000001</v>
      </c>
      <c r="T73" s="24">
        <f>AAV!T72</f>
        <v>1.9288307570000001</v>
      </c>
      <c r="U73" s="24">
        <f>AAV!U72</f>
        <v>0.86416284799999998</v>
      </c>
      <c r="V73" s="24">
        <f>AAV!V72</f>
        <v>2.6300098709999999</v>
      </c>
      <c r="W73" s="24">
        <f>AAV!W72</f>
        <v>0.82747520019999998</v>
      </c>
      <c r="X73" s="24">
        <f>AAV!X72</f>
        <v>1.245801951</v>
      </c>
      <c r="Y73" s="24">
        <f>AAV!Y72</f>
        <v>1.768996478</v>
      </c>
      <c r="Z73" s="24">
        <f>AAV!Z72</f>
        <v>1.8774101059999999</v>
      </c>
      <c r="AA73" s="24">
        <f>AAV!AA72</f>
        <v>0.92584459419999998</v>
      </c>
      <c r="AB73" s="24">
        <f>AAV!AB72</f>
        <v>1.8000585170000001</v>
      </c>
      <c r="AC73" s="24">
        <f>AAV!AC72</f>
        <v>1.3481318790000001</v>
      </c>
      <c r="AD73" s="24">
        <f>AAV!AD72</f>
        <v>0.93730986999999999</v>
      </c>
      <c r="AE73" s="24">
        <f>AAV!AE72</f>
        <v>1.8864924009999999</v>
      </c>
      <c r="AF73" s="24">
        <f>AAV!AF72</f>
        <v>1.1938340460000001</v>
      </c>
      <c r="AG73" s="24">
        <v>14</v>
      </c>
    </row>
    <row r="74" spans="1:33" ht="13.5" customHeight="1" x14ac:dyDescent="0.2">
      <c r="A74" s="44">
        <v>71</v>
      </c>
      <c r="B74" s="45">
        <v>15</v>
      </c>
      <c r="C74" s="24">
        <f>AAV!C73</f>
        <v>1.473417</v>
      </c>
      <c r="D74" s="24">
        <f>AAV!D73</f>
        <v>0.88937100000000002</v>
      </c>
      <c r="E74" s="24">
        <f>AAV!E73</f>
        <v>1.0980719999999999</v>
      </c>
      <c r="F74" s="24">
        <f>AAV!F73</f>
        <v>0.90859900000000005</v>
      </c>
      <c r="G74" s="24">
        <f>AAV!G73</f>
        <v>0.87359319099999999</v>
      </c>
      <c r="H74" s="24">
        <f>AAV!H73</f>
        <v>0.92617369039999997</v>
      </c>
      <c r="I74" s="24">
        <f>AAV!I73</f>
        <v>1.134136638</v>
      </c>
      <c r="J74" s="24">
        <f>AAV!J73</f>
        <v>1.019509964</v>
      </c>
      <c r="K74" s="24">
        <f>AAV!K73</f>
        <v>1.2717054699999999</v>
      </c>
      <c r="L74" s="24">
        <f>AAV!L73</f>
        <v>1.5289671069999999</v>
      </c>
      <c r="M74" s="24">
        <f>AAV!M73</f>
        <v>0.90109904240000005</v>
      </c>
      <c r="N74" s="24">
        <f>AAV!N73</f>
        <v>1.321595053</v>
      </c>
      <c r="O74" s="24">
        <f>AAV!O73</f>
        <v>0.81591255900000004</v>
      </c>
      <c r="P74" s="24">
        <f>AAV!P73</f>
        <v>1.403913438</v>
      </c>
      <c r="Q74" s="24">
        <f>AAV!Q73</f>
        <v>1.104007226</v>
      </c>
      <c r="R74" s="24">
        <f>AAV!R73</f>
        <v>0.99816193939999998</v>
      </c>
      <c r="S74" s="24">
        <f>AAV!S73</f>
        <v>0.6090998943</v>
      </c>
      <c r="T74" s="24">
        <f>AAV!T73</f>
        <v>1.967746145</v>
      </c>
      <c r="U74" s="24">
        <f>AAV!U73</f>
        <v>0.8276783392</v>
      </c>
      <c r="V74" s="24">
        <f>AAV!V73</f>
        <v>1.1547547659999999</v>
      </c>
      <c r="W74" s="24">
        <f>AAV!W73</f>
        <v>0.78941310519999996</v>
      </c>
      <c r="X74" s="24">
        <f>AAV!X73</f>
        <v>1.062800607</v>
      </c>
      <c r="Y74" s="24">
        <f>AAV!Y73</f>
        <v>1.0896057240000001</v>
      </c>
      <c r="Z74" s="24">
        <f>AAV!Z73</f>
        <v>0.85208550569999997</v>
      </c>
      <c r="AA74" s="24">
        <f>AAV!AA73</f>
        <v>0.84171832830000004</v>
      </c>
      <c r="AB74" s="24">
        <f>AAV!AB73</f>
        <v>1.3050928209999999</v>
      </c>
      <c r="AC74" s="24">
        <f>AAV!AC73</f>
        <v>0.8817018338</v>
      </c>
      <c r="AD74" s="24">
        <f>AAV!AD73</f>
        <v>0.97661092780000003</v>
      </c>
      <c r="AE74" s="24">
        <f>AAV!AE73</f>
        <v>1.089548186</v>
      </c>
      <c r="AF74" s="24">
        <f>AAV!AF73</f>
        <v>0.83766948070000002</v>
      </c>
      <c r="AG74" s="24">
        <v>15</v>
      </c>
    </row>
    <row r="75" spans="1:33" ht="13.5" customHeight="1" x14ac:dyDescent="0.2">
      <c r="A75" s="44">
        <v>72</v>
      </c>
      <c r="B75" s="45">
        <v>16</v>
      </c>
      <c r="C75" s="24">
        <f>AAV!C74</f>
        <v>0.92451000000000005</v>
      </c>
      <c r="D75" s="24">
        <f>AAV!D74</f>
        <v>0.81183399999999994</v>
      </c>
      <c r="E75" s="24">
        <f>AAV!E74</f>
        <v>0.95068600000000003</v>
      </c>
      <c r="F75" s="24">
        <f>AAV!F74</f>
        <v>0.63096799999999997</v>
      </c>
      <c r="G75" s="24">
        <f>AAV!G74</f>
        <v>0.63532749209999995</v>
      </c>
      <c r="H75" s="24">
        <f>AAV!H74</f>
        <v>0.98164850999999997</v>
      </c>
      <c r="I75" s="24">
        <f>AAV!I74</f>
        <v>0.82505671329999997</v>
      </c>
      <c r="J75" s="24">
        <f>AAV!J74</f>
        <v>0.87681305750000005</v>
      </c>
      <c r="K75" s="24">
        <f>AAV!K74</f>
        <v>0.82425975650000005</v>
      </c>
      <c r="L75" s="24">
        <f>AAV!L74</f>
        <v>0.89320938979999998</v>
      </c>
      <c r="M75" s="24">
        <f>AAV!M74</f>
        <v>0.62607000950000002</v>
      </c>
      <c r="N75" s="24">
        <f>AAV!N74</f>
        <v>1.050832811</v>
      </c>
      <c r="O75" s="24">
        <f>AAV!O74</f>
        <v>0.69576350720000002</v>
      </c>
      <c r="P75" s="24">
        <f>AAV!P74</f>
        <v>2.0674190189999999</v>
      </c>
      <c r="Q75" s="24">
        <f>AAV!Q74</f>
        <v>0.77809991960000002</v>
      </c>
      <c r="R75" s="24">
        <f>AAV!R74</f>
        <v>0.76559626010000004</v>
      </c>
      <c r="S75" s="24">
        <f>AAV!S74</f>
        <v>0.65651709619999998</v>
      </c>
      <c r="T75" s="24">
        <f>AAV!T74</f>
        <v>5.311182691</v>
      </c>
      <c r="U75" s="24">
        <f>AAV!U74</f>
        <v>1.356962936</v>
      </c>
      <c r="V75" s="24">
        <f>AAV!V74</f>
        <v>0.90783014340000001</v>
      </c>
      <c r="W75" s="24">
        <f>AAV!W74</f>
        <v>0.65341199090000002</v>
      </c>
      <c r="X75" s="24">
        <f>AAV!X74</f>
        <v>1.1230880080000001</v>
      </c>
      <c r="Y75" s="24">
        <f>AAV!Y74</f>
        <v>1.058171403</v>
      </c>
      <c r="Z75" s="24">
        <f>AAV!Z74</f>
        <v>0.66329285719999997</v>
      </c>
      <c r="AA75" s="24">
        <f>AAV!AA74</f>
        <v>1.0108710430000001</v>
      </c>
      <c r="AB75" s="24">
        <f>AAV!AB74</f>
        <v>0.9791417201</v>
      </c>
      <c r="AC75" s="24">
        <f>AAV!AC74</f>
        <v>0.87471336170000002</v>
      </c>
      <c r="AD75" s="24">
        <f>AAV!AD74</f>
        <v>1.180373363</v>
      </c>
      <c r="AE75" s="24">
        <f>AAV!AE74</f>
        <v>1.1366881390000001</v>
      </c>
      <c r="AF75" s="24">
        <f>AAV!AF74</f>
        <v>0.85978853359999996</v>
      </c>
      <c r="AG75" s="24">
        <v>16</v>
      </c>
    </row>
    <row r="76" spans="1:33" ht="13.5" customHeight="1" x14ac:dyDescent="0.2">
      <c r="A76" s="44">
        <v>73</v>
      </c>
      <c r="B76" s="45">
        <v>17</v>
      </c>
      <c r="C76" s="24">
        <f>AAV!C75</f>
        <v>0.90765399999999996</v>
      </c>
      <c r="D76" s="24">
        <f>AAV!D75</f>
        <v>1.063304</v>
      </c>
      <c r="E76" s="24">
        <f>AAV!E75</f>
        <v>0.78035299999999996</v>
      </c>
      <c r="F76" s="24">
        <f>AAV!F75</f>
        <v>0.55981700000000001</v>
      </c>
      <c r="G76" s="24">
        <f>AAV!G75</f>
        <v>0.93608210530000002</v>
      </c>
      <c r="H76" s="24">
        <f>AAV!H75</f>
        <v>0.77056738059999996</v>
      </c>
      <c r="I76" s="24">
        <f>AAV!I75</f>
        <v>1.312288908</v>
      </c>
      <c r="J76" s="24">
        <f>AAV!J75</f>
        <v>0.75692181569999994</v>
      </c>
      <c r="K76" s="24">
        <f>AAV!K75</f>
        <v>0.9312675507</v>
      </c>
      <c r="L76" s="24">
        <f>AAV!L75</f>
        <v>1.3300459069999999</v>
      </c>
      <c r="M76" s="24">
        <f>AAV!M75</f>
        <v>0.77151723360000002</v>
      </c>
      <c r="N76" s="24">
        <f>AAV!N75</f>
        <v>0.99181236669999995</v>
      </c>
      <c r="O76" s="24">
        <f>AAV!O75</f>
        <v>0.83046911830000003</v>
      </c>
      <c r="P76" s="24">
        <f>AAV!P75</f>
        <v>1.239902107</v>
      </c>
      <c r="Q76" s="24">
        <f>AAV!Q75</f>
        <v>0.76934274599999997</v>
      </c>
      <c r="R76" s="24">
        <f>AAV!R75</f>
        <v>0.81065878300000005</v>
      </c>
      <c r="S76" s="24">
        <f>AAV!S75</f>
        <v>0.78326186870000003</v>
      </c>
      <c r="T76" s="24">
        <f>AAV!T75</f>
        <v>2.1758406570000002</v>
      </c>
      <c r="U76" s="24">
        <f>AAV!U75</f>
        <v>2.4060368369999998</v>
      </c>
      <c r="V76" s="24">
        <f>AAV!V75</f>
        <v>1.0542833439999999</v>
      </c>
      <c r="W76" s="24">
        <f>AAV!W75</f>
        <v>0.65542362990000003</v>
      </c>
      <c r="X76" s="24">
        <f>AAV!X75</f>
        <v>1.1231645219999999</v>
      </c>
      <c r="Y76" s="24">
        <f>AAV!Y75</f>
        <v>1.328596839</v>
      </c>
      <c r="Z76" s="24">
        <f>AAV!Z75</f>
        <v>0.68598602310000001</v>
      </c>
      <c r="AA76" s="24">
        <f>AAV!AA75</f>
        <v>0.86416445809999998</v>
      </c>
      <c r="AB76" s="35">
        <f>AAV!AB75</f>
        <v>1.42521769</v>
      </c>
      <c r="AC76" s="24">
        <f>AAV!AC75</f>
        <v>0.73688533420000002</v>
      </c>
      <c r="AD76" s="24">
        <f>AAV!AD75</f>
        <v>1.116607661</v>
      </c>
      <c r="AE76" s="24">
        <f>AAV!AE75</f>
        <v>2.3460469800000001</v>
      </c>
      <c r="AF76" s="24">
        <f>AAV!AF75</f>
        <v>0.93934449809999998</v>
      </c>
      <c r="AG76" s="24">
        <v>17</v>
      </c>
    </row>
    <row r="77" spans="1:33" ht="13.5" customHeight="1" x14ac:dyDescent="0.2">
      <c r="A77" s="44">
        <v>74</v>
      </c>
      <c r="B77" s="45">
        <v>18</v>
      </c>
      <c r="C77" s="24">
        <f>AAV!C76</f>
        <v>1.016805</v>
      </c>
      <c r="D77" s="24">
        <f>AAV!D76</f>
        <v>1.252661</v>
      </c>
      <c r="E77" s="24">
        <f>AAV!E76</f>
        <v>0.71663299999999996</v>
      </c>
      <c r="F77" s="24">
        <f>AAV!F76</f>
        <v>0.55480300000000005</v>
      </c>
      <c r="G77" s="24">
        <f>AAV!G76</f>
        <v>1.961753702</v>
      </c>
      <c r="H77" s="24">
        <f>AAV!H76</f>
        <v>1.007941974</v>
      </c>
      <c r="I77" s="24">
        <f>AAV!I76</f>
        <v>0.82020927740000005</v>
      </c>
      <c r="J77" s="24">
        <f>AAV!J76</f>
        <v>0.77589941240000004</v>
      </c>
      <c r="K77" s="24">
        <f>AAV!K76</f>
        <v>1.0717927620000001</v>
      </c>
      <c r="L77" s="24">
        <f>AAV!L76</f>
        <v>1.0523613810000001</v>
      </c>
      <c r="M77" s="24">
        <f>AAV!M76</f>
        <v>0.93684117980000003</v>
      </c>
      <c r="N77" s="24">
        <f>AAV!N76</f>
        <v>0.91537557950000004</v>
      </c>
      <c r="O77" s="24">
        <f>AAV!O76</f>
        <v>0.87418191450000005</v>
      </c>
      <c r="P77" s="24">
        <f>AAV!P76</f>
        <v>1.046741038</v>
      </c>
      <c r="Q77" s="24">
        <f>AAV!Q76</f>
        <v>0.93943622550000005</v>
      </c>
      <c r="R77" s="24">
        <f>AAV!R76</f>
        <v>0.79597968409999997</v>
      </c>
      <c r="S77" s="24">
        <f>AAV!S76</f>
        <v>0.69004550019999999</v>
      </c>
      <c r="T77" s="24">
        <f>AAV!T76</f>
        <v>2.0852743600000001</v>
      </c>
      <c r="U77" s="24">
        <f>AAV!U76</f>
        <v>1.5384748079999999</v>
      </c>
      <c r="V77" s="24">
        <f>AAV!V76</f>
        <v>1.1031974630000001</v>
      </c>
      <c r="W77" s="24">
        <f>AAV!W76</f>
        <v>0.72580836319999997</v>
      </c>
      <c r="X77" s="24">
        <f>AAV!X76</f>
        <v>2.083326241</v>
      </c>
      <c r="Y77" s="24">
        <f>AAV!Y76</f>
        <v>1.005644803</v>
      </c>
      <c r="Z77" s="24">
        <f>AAV!Z76</f>
        <v>0.65368501590000005</v>
      </c>
      <c r="AA77" s="24">
        <f>AAV!AA76</f>
        <v>0.57526202429999995</v>
      </c>
      <c r="AB77" s="24">
        <f>AAV!AB76</f>
        <v>1.112852899</v>
      </c>
      <c r="AC77" s="24">
        <f>AAV!AC76</f>
        <v>0.64790994260000001</v>
      </c>
      <c r="AD77" s="24">
        <f>AAV!AD76</f>
        <v>0.69400336019999997</v>
      </c>
      <c r="AE77" s="24">
        <f>AAV!AE76</f>
        <v>1.5274415649999999</v>
      </c>
      <c r="AF77" s="24">
        <f>AAV!AF76</f>
        <v>0.76274096329999996</v>
      </c>
      <c r="AG77" s="24">
        <v>18</v>
      </c>
    </row>
    <row r="78" spans="1:33" ht="13.5" customHeight="1" x14ac:dyDescent="0.2">
      <c r="A78" s="44">
        <v>75</v>
      </c>
      <c r="B78" s="45">
        <v>19</v>
      </c>
      <c r="C78" s="24">
        <f>AAV!C77</f>
        <v>0.96454700000000004</v>
      </c>
      <c r="D78" s="24">
        <f>AAV!D77</f>
        <v>1.0554250000000001</v>
      </c>
      <c r="E78" s="24">
        <f>AAV!E77</f>
        <v>0.80998199999999998</v>
      </c>
      <c r="F78" s="24">
        <f>AAV!F77</f>
        <v>0.61471799999999999</v>
      </c>
      <c r="G78" s="24">
        <f>AAV!G77</f>
        <v>1.4786561110000001</v>
      </c>
      <c r="H78" s="24">
        <f>AAV!H77</f>
        <v>0.8778539621</v>
      </c>
      <c r="I78" s="24">
        <f>AAV!I77</f>
        <v>0.66710635539999996</v>
      </c>
      <c r="J78" s="24">
        <f>AAV!J77</f>
        <v>0.84849303539999998</v>
      </c>
      <c r="K78" s="24">
        <f>AAV!K77</f>
        <v>0.86951622790000005</v>
      </c>
      <c r="L78" s="24">
        <f>AAV!L77</f>
        <v>1.3506643220000001</v>
      </c>
      <c r="M78" s="24">
        <f>AAV!M77</f>
        <v>1.411090352</v>
      </c>
      <c r="N78" s="24">
        <f>AAV!N77</f>
        <v>0.90013443120000003</v>
      </c>
      <c r="O78" s="24">
        <f>AAV!O77</f>
        <v>0.62581215729999995</v>
      </c>
      <c r="P78" s="24">
        <f>AAV!P77</f>
        <v>1.270947636</v>
      </c>
      <c r="Q78" s="24">
        <f>AAV!Q77</f>
        <v>0.95871739280000001</v>
      </c>
      <c r="R78" s="24">
        <f>AAV!R77</f>
        <v>0.79449396110000003</v>
      </c>
      <c r="S78" s="24">
        <f>AAV!S77</f>
        <v>0.72923988679999996</v>
      </c>
      <c r="T78" s="24">
        <f>AAV!T77</f>
        <v>1.308237807</v>
      </c>
      <c r="U78" s="24">
        <f>AAV!U77</f>
        <v>1.7410478810000001</v>
      </c>
      <c r="V78" s="24">
        <f>AAV!V77</f>
        <v>0.98683284920000003</v>
      </c>
      <c r="W78" s="24">
        <f>AAV!W77</f>
        <v>0.54704806689999996</v>
      </c>
      <c r="X78" s="24">
        <f>AAV!X77</f>
        <v>1.7185838680000001</v>
      </c>
      <c r="Y78" s="24">
        <f>AAV!Y77</f>
        <v>1.0513354690000001</v>
      </c>
      <c r="Z78" s="24">
        <f>AAV!Z77</f>
        <v>0.67905623550000005</v>
      </c>
      <c r="AA78" s="24">
        <f>AAV!AA77</f>
        <v>0.64984240159999995</v>
      </c>
      <c r="AB78" s="24">
        <f>AAV!AB77</f>
        <v>1.0253253959999999</v>
      </c>
      <c r="AC78" s="24">
        <f>AAV!AC77</f>
        <v>0.77394503920000002</v>
      </c>
      <c r="AD78" s="24">
        <f>AAV!AD77</f>
        <v>1.2890336389999999</v>
      </c>
      <c r="AE78" s="24">
        <f>AAV!AE77</f>
        <v>0.92310910820000003</v>
      </c>
      <c r="AF78" s="24">
        <f>AAV!AF77</f>
        <v>0.67474344580000001</v>
      </c>
      <c r="AG78" s="24">
        <v>19</v>
      </c>
    </row>
    <row r="79" spans="1:33" ht="13.5" customHeight="1" x14ac:dyDescent="0.2">
      <c r="A79" s="44">
        <v>76</v>
      </c>
      <c r="B79" s="45">
        <v>20</v>
      </c>
      <c r="C79" s="24">
        <f>AAV!C78</f>
        <v>0.66079900000000003</v>
      </c>
      <c r="D79" s="24">
        <f>AAV!D78</f>
        <v>0.89901900000000001</v>
      </c>
      <c r="E79" s="24">
        <f>AAV!E78</f>
        <v>0.76479200000000003</v>
      </c>
      <c r="F79" s="24">
        <f>AAV!F78</f>
        <v>0.58291199999999999</v>
      </c>
      <c r="G79" s="24">
        <f>AAV!G78</f>
        <v>0.64517081929999998</v>
      </c>
      <c r="H79" s="24">
        <f>AAV!H78</f>
        <v>0.7124282811</v>
      </c>
      <c r="I79" s="24">
        <f>AAV!I78</f>
        <v>0.63213955879999995</v>
      </c>
      <c r="J79" s="24">
        <f>AAV!J78</f>
        <v>0.74459281919999998</v>
      </c>
      <c r="K79" s="24">
        <f>AAV!K78</f>
        <v>0.77140989059999998</v>
      </c>
      <c r="L79" s="24">
        <f>AAV!L78</f>
        <v>0.76626753680000004</v>
      </c>
      <c r="M79" s="24">
        <f>AAV!M78</f>
        <v>0.91517296589999997</v>
      </c>
      <c r="N79" s="24">
        <f>AAV!N78</f>
        <v>1.1314655950000001</v>
      </c>
      <c r="O79" s="24">
        <f>AAV!O78</f>
        <v>0.61730546080000004</v>
      </c>
      <c r="P79" s="24">
        <f>AAV!P78</f>
        <v>0.90004295840000004</v>
      </c>
      <c r="Q79" s="24">
        <f>AAV!Q78</f>
        <v>0.94088646099999995</v>
      </c>
      <c r="R79" s="24">
        <f>AAV!R78</f>
        <v>0.75138378939999995</v>
      </c>
      <c r="S79" s="24">
        <f>AAV!S78</f>
        <v>1.104569108</v>
      </c>
      <c r="T79" s="24">
        <f>AAV!T78</f>
        <v>1.232237577</v>
      </c>
      <c r="U79" s="24">
        <f>AAV!U78</f>
        <v>1.0307007269999999</v>
      </c>
      <c r="V79" s="24">
        <f>AAV!V78</f>
        <v>0.76007056930000005</v>
      </c>
      <c r="W79" s="24">
        <f>AAV!W78</f>
        <v>0.41957279089999999</v>
      </c>
      <c r="X79" s="24">
        <f>AAV!X78</f>
        <v>1.438165943</v>
      </c>
      <c r="Y79" s="24">
        <f>AAV!Y78</f>
        <v>0.98685153280000004</v>
      </c>
      <c r="Z79" s="24">
        <f>AAV!Z78</f>
        <v>0.77879607790000005</v>
      </c>
      <c r="AA79" s="24">
        <f>AAV!AA78</f>
        <v>0.75330625250000005</v>
      </c>
      <c r="AB79" s="24">
        <f>AAV!AB78</f>
        <v>0.844789923</v>
      </c>
      <c r="AC79" s="24">
        <f>AAV!AC78</f>
        <v>0.82848549250000003</v>
      </c>
      <c r="AD79" s="24">
        <f>AAV!AD78</f>
        <v>1.049017141</v>
      </c>
      <c r="AE79" s="24">
        <f>AAV!AE78</f>
        <v>0.84493599080000004</v>
      </c>
      <c r="AF79" s="24">
        <f>AAV!AF78</f>
        <v>0.756429872</v>
      </c>
      <c r="AG79" s="24">
        <v>20</v>
      </c>
    </row>
    <row r="80" spans="1:33" ht="13.5" customHeight="1" x14ac:dyDescent="0.2">
      <c r="A80" s="44">
        <v>77</v>
      </c>
      <c r="B80" s="45">
        <v>21</v>
      </c>
      <c r="C80" s="24">
        <f>AAV!C79</f>
        <v>1.0653790000000001</v>
      </c>
      <c r="D80" s="24">
        <f>AAV!D79</f>
        <v>0.89890199999999998</v>
      </c>
      <c r="E80" s="24">
        <f>AAV!E79</f>
        <v>0.79550299999999996</v>
      </c>
      <c r="F80" s="24">
        <f>AAV!F79</f>
        <v>0.81588899999999998</v>
      </c>
      <c r="G80" s="24">
        <f>AAV!G79</f>
        <v>0.93974603550000002</v>
      </c>
      <c r="H80" s="24">
        <f>AAV!H79</f>
        <v>1.0395427020000001</v>
      </c>
      <c r="I80" s="24">
        <f>AAV!I79</f>
        <v>1.0740390399999999</v>
      </c>
      <c r="J80" s="24">
        <f>AAV!J79</f>
        <v>0.75814696690000005</v>
      </c>
      <c r="K80" s="24">
        <f>AAV!K79</f>
        <v>0.98723947690000002</v>
      </c>
      <c r="L80" s="24">
        <f>AAV!L79</f>
        <v>0.90154170119999999</v>
      </c>
      <c r="M80" s="24">
        <f>AAV!M79</f>
        <v>1.1049060530000001</v>
      </c>
      <c r="N80" s="24">
        <f>AAV!N79</f>
        <v>1.1450626960000001</v>
      </c>
      <c r="O80" s="24">
        <f>AAV!O79</f>
        <v>0.84137865430000003</v>
      </c>
      <c r="P80" s="24">
        <f>AAV!P79</f>
        <v>1.000233535</v>
      </c>
      <c r="Q80" s="24">
        <f>AAV!Q79</f>
        <v>0.77837405780000002</v>
      </c>
      <c r="R80" s="24">
        <f>AAV!R79</f>
        <v>1.046866807</v>
      </c>
      <c r="S80" s="24">
        <f>AAV!S79</f>
        <v>0.68961168370000003</v>
      </c>
      <c r="T80" s="24">
        <f>AAV!T79</f>
        <v>1.591745757</v>
      </c>
      <c r="U80" s="24">
        <f>AAV!U79</f>
        <v>0.99726767839999997</v>
      </c>
      <c r="V80" s="24">
        <f>AAV!V79</f>
        <v>0.70058310660000001</v>
      </c>
      <c r="W80" s="24">
        <f>AAV!W79</f>
        <v>1.0864912390000001</v>
      </c>
      <c r="X80" s="24">
        <f>AAV!X79</f>
        <v>1.2258637569999999</v>
      </c>
      <c r="Y80" s="35">
        <f>AAV!Y79</f>
        <v>1.0293880529999999</v>
      </c>
      <c r="Z80" s="24">
        <f>AAV!Z79</f>
        <v>1.119250219</v>
      </c>
      <c r="AA80" s="24">
        <f>AAV!AA79</f>
        <v>1.0301752559999999</v>
      </c>
      <c r="AB80" s="24">
        <f>AAV!AB79</f>
        <v>0.88894953139999999</v>
      </c>
      <c r="AC80" s="24">
        <f>AAV!AC79</f>
        <v>0.92283572970000005</v>
      </c>
      <c r="AD80" s="24">
        <f>AAV!AD79</f>
        <v>0.75842010010000005</v>
      </c>
      <c r="AE80" s="24">
        <f>AAV!AE79</f>
        <v>0.88546907060000002</v>
      </c>
      <c r="AF80" s="24">
        <f>AAV!AF79</f>
        <v>0.73537358529999997</v>
      </c>
      <c r="AG80" s="24">
        <v>21</v>
      </c>
    </row>
    <row r="81" spans="1:33" ht="13.5" customHeight="1" x14ac:dyDescent="0.2">
      <c r="A81" s="44">
        <v>78</v>
      </c>
      <c r="B81" s="45">
        <v>22</v>
      </c>
      <c r="C81" s="35">
        <f>AAV!C80</f>
        <v>0.85085200000000005</v>
      </c>
      <c r="D81" s="24">
        <f>AAV!D80</f>
        <v>0.699411</v>
      </c>
      <c r="E81" s="24">
        <f>AAV!E80</f>
        <v>0.56085499999999999</v>
      </c>
      <c r="F81" s="24">
        <f>AAV!F80</f>
        <v>0.57643699999999998</v>
      </c>
      <c r="G81" s="24">
        <f>AAV!G80</f>
        <v>1.0022617030000001</v>
      </c>
      <c r="H81" s="24">
        <f>AAV!H80</f>
        <v>1.1201193270000001</v>
      </c>
      <c r="I81" s="24">
        <f>AAV!I80</f>
        <v>0.84017914130000004</v>
      </c>
      <c r="J81" s="24">
        <f>AAV!J80</f>
        <v>0.80121378679999999</v>
      </c>
      <c r="K81" s="24">
        <f>AAV!K80</f>
        <v>1.0009748000000001</v>
      </c>
      <c r="L81" s="24">
        <f>AAV!L80</f>
        <v>0.89195135290000005</v>
      </c>
      <c r="M81" s="24">
        <f>AAV!M80</f>
        <v>0.81477546069999995</v>
      </c>
      <c r="N81" s="24">
        <f>AAV!N80</f>
        <v>1.002997259</v>
      </c>
      <c r="O81" s="24">
        <f>AAV!O80</f>
        <v>0.879637326</v>
      </c>
      <c r="P81" s="24">
        <f>AAV!P80</f>
        <v>0.98206689439999995</v>
      </c>
      <c r="Q81" s="24">
        <f>AAV!Q80</f>
        <v>0.7980148252</v>
      </c>
      <c r="R81" s="24">
        <f>AAV!R80</f>
        <v>0.85409778869999997</v>
      </c>
      <c r="S81" s="24">
        <f>AAV!S80</f>
        <v>0.71656803059999996</v>
      </c>
      <c r="T81" s="24">
        <f>AAV!T80</f>
        <v>0.94157656280000002</v>
      </c>
      <c r="U81" s="24">
        <f>AAV!U80</f>
        <v>0.84757122039999999</v>
      </c>
      <c r="V81" s="24">
        <f>AAV!V80</f>
        <v>0.73642314470000003</v>
      </c>
      <c r="W81" s="24">
        <f>AAV!W80</f>
        <v>0.77743533460000003</v>
      </c>
      <c r="X81" s="24">
        <f>AAV!X80</f>
        <v>1.1407817200000001</v>
      </c>
      <c r="Y81" s="24">
        <f>AAV!Y80</f>
        <v>1.033527576</v>
      </c>
      <c r="Z81" s="24">
        <f>AAV!Z80</f>
        <v>0.94621465400000004</v>
      </c>
      <c r="AA81" s="24">
        <f>AAV!AA80</f>
        <v>0.85748769459999996</v>
      </c>
      <c r="AB81" s="24">
        <f>AAV!AB80</f>
        <v>0.99030605400000005</v>
      </c>
      <c r="AC81" s="24">
        <f>AAV!AC80</f>
        <v>0.95462244389999995</v>
      </c>
      <c r="AD81" s="24">
        <f>AAV!AD80</f>
        <v>1.272962728</v>
      </c>
      <c r="AE81" s="24">
        <f>AAV!AE80</f>
        <v>0.66176439259999997</v>
      </c>
      <c r="AF81" s="24">
        <f>AAV!AF80</f>
        <v>0.75409270669999995</v>
      </c>
      <c r="AG81" s="24">
        <v>22</v>
      </c>
    </row>
    <row r="82" spans="1:33" ht="13.5" customHeight="1" x14ac:dyDescent="0.2">
      <c r="A82" s="44">
        <v>79</v>
      </c>
      <c r="B82" s="45">
        <v>23</v>
      </c>
      <c r="C82" s="24">
        <f>AAV!C81</f>
        <v>0.71603000000000006</v>
      </c>
      <c r="D82" s="24">
        <f>AAV!D81</f>
        <v>0.73016099999999995</v>
      </c>
      <c r="E82" s="24">
        <f>AAV!E81</f>
        <v>0.72683699999999996</v>
      </c>
      <c r="F82" s="24">
        <f>AAV!F81</f>
        <v>0.61633300000000002</v>
      </c>
      <c r="G82" s="24">
        <f>AAV!G81</f>
        <v>0.86177558990000003</v>
      </c>
      <c r="H82" s="24">
        <f>AAV!H81</f>
        <v>0.89523445580000005</v>
      </c>
      <c r="I82" s="24">
        <f>AAV!I81</f>
        <v>0.6903528323</v>
      </c>
      <c r="J82" s="24">
        <f>AAV!J81</f>
        <v>0.62995192259999999</v>
      </c>
      <c r="K82" s="24">
        <f>AAV!K81</f>
        <v>1.045222415</v>
      </c>
      <c r="L82" s="24">
        <f>AAV!L81</f>
        <v>0.77797278439999995</v>
      </c>
      <c r="M82" s="24">
        <f>AAV!M81</f>
        <v>0.7601950932</v>
      </c>
      <c r="N82" s="24">
        <f>AAV!N81</f>
        <v>0.810390469</v>
      </c>
      <c r="O82" s="24">
        <f>AAV!O81</f>
        <v>0.64237313149999997</v>
      </c>
      <c r="P82" s="24">
        <f>AAV!P81</f>
        <v>0.92042927210000003</v>
      </c>
      <c r="Q82" s="24">
        <f>AAV!Q81</f>
        <v>0.86642180859999995</v>
      </c>
      <c r="R82" s="24">
        <f>AAV!R81</f>
        <v>0.99971478459999996</v>
      </c>
      <c r="S82" s="24">
        <f>AAV!S81</f>
        <v>0.66278749910000001</v>
      </c>
      <c r="T82" s="24">
        <f>AAV!T81</f>
        <v>0.83538431300000004</v>
      </c>
      <c r="U82" s="24">
        <f>AAV!U81</f>
        <v>0.90657746409999995</v>
      </c>
      <c r="V82" s="24">
        <f>AAV!V81</f>
        <v>0.64759220260000006</v>
      </c>
      <c r="W82" s="24">
        <f>AAV!W81</f>
        <v>0.63539869140000005</v>
      </c>
      <c r="X82" s="24">
        <f>AAV!X81</f>
        <v>0.93069114809999998</v>
      </c>
      <c r="Y82" s="24">
        <f>AAV!Y81</f>
        <v>0.99511264479999995</v>
      </c>
      <c r="Z82" s="24">
        <f>AAV!Z81</f>
        <v>0.89069662029999996</v>
      </c>
      <c r="AA82" s="24">
        <f>AAV!AA81</f>
        <v>8.3344600680000003</v>
      </c>
      <c r="AB82" s="24">
        <f>AAV!AB81</f>
        <v>1.0500596310000001</v>
      </c>
      <c r="AC82" s="24">
        <f>AAV!AC81</f>
        <v>0.84403470400000002</v>
      </c>
      <c r="AD82" s="24">
        <f>AAV!AD81</f>
        <v>1.1195572300000001</v>
      </c>
      <c r="AE82" s="24">
        <f>AAV!AE81</f>
        <v>0.80814886559999999</v>
      </c>
      <c r="AF82" s="24">
        <f>AAV!AF81</f>
        <v>0.61564874160000005</v>
      </c>
      <c r="AG82" s="24">
        <v>23</v>
      </c>
    </row>
    <row r="83" spans="1:33" ht="13.5" customHeight="1" x14ac:dyDescent="0.2">
      <c r="A83" s="44">
        <v>80</v>
      </c>
      <c r="B83" s="45">
        <v>24</v>
      </c>
      <c r="C83" s="24">
        <f>AAV!C82</f>
        <v>1.412541</v>
      </c>
      <c r="D83" s="24">
        <f>AAV!D82</f>
        <v>1.3240499999999999</v>
      </c>
      <c r="E83" s="24">
        <f>AAV!E82</f>
        <v>1.04555</v>
      </c>
      <c r="F83" s="24">
        <f>AAV!F82</f>
        <v>0.560585</v>
      </c>
      <c r="G83" s="24">
        <f>AAV!G82</f>
        <v>0.81666479920000001</v>
      </c>
      <c r="H83" s="24">
        <f>AAV!H82</f>
        <v>1.1393887469999999</v>
      </c>
      <c r="I83" s="24">
        <f>AAV!I82</f>
        <v>0.76302743370000004</v>
      </c>
      <c r="J83" s="24">
        <f>AAV!J82</f>
        <v>0.73525416200000004</v>
      </c>
      <c r="K83" s="24">
        <f>AAV!K82</f>
        <v>1.120924502</v>
      </c>
      <c r="L83" s="24">
        <f>AAV!L82</f>
        <v>0.88481753730000001</v>
      </c>
      <c r="M83" s="24">
        <f>AAV!M82</f>
        <v>0.85664948419999998</v>
      </c>
      <c r="N83" s="24">
        <f>AAV!N82</f>
        <v>1.1596101649999999</v>
      </c>
      <c r="O83" s="24">
        <f>AAV!O82</f>
        <v>0.77949574030000002</v>
      </c>
      <c r="P83" s="24">
        <f>AAV!P82</f>
        <v>1.576213831</v>
      </c>
      <c r="Q83" s="24">
        <f>AAV!Q82</f>
        <v>1.4267328669999999</v>
      </c>
      <c r="R83" s="24">
        <f>AAV!R82</f>
        <v>0.92933139720000002</v>
      </c>
      <c r="S83" s="24">
        <f>AAV!S82</f>
        <v>1.207085446</v>
      </c>
      <c r="T83" s="24">
        <f>AAV!T82</f>
        <v>0.86529351340000005</v>
      </c>
      <c r="U83" s="24">
        <f>AAV!U82</f>
        <v>1.0070939350000001</v>
      </c>
      <c r="V83" s="24">
        <f>AAV!V82</f>
        <v>1.3570228529999999</v>
      </c>
      <c r="W83" s="24">
        <f>AAV!W82</f>
        <v>0.58963046200000002</v>
      </c>
      <c r="X83" s="24">
        <f>AAV!X82</f>
        <v>1.233043619</v>
      </c>
      <c r="Y83" s="24">
        <f>AAV!Y82</f>
        <v>0.98556647090000005</v>
      </c>
      <c r="Z83" s="24">
        <f>AAV!Z82</f>
        <v>0.9405060422</v>
      </c>
      <c r="AA83" s="24">
        <f>AAV!AA82</f>
        <v>2.9500176809999998</v>
      </c>
      <c r="AB83" s="24">
        <f>AAV!AB82</f>
        <v>0.84741905719999999</v>
      </c>
      <c r="AC83" s="24">
        <f>AAV!AC82</f>
        <v>0.96956423059999997</v>
      </c>
      <c r="AD83" s="24">
        <f>AAV!AD82</f>
        <v>1.451999424</v>
      </c>
      <c r="AE83" s="24">
        <f>AAV!AE82</f>
        <v>0.9114024557</v>
      </c>
      <c r="AF83" s="24">
        <f>AAV!AF82</f>
        <v>0.91605270009999995</v>
      </c>
      <c r="AG83" s="24">
        <v>24</v>
      </c>
    </row>
    <row r="84" spans="1:33" ht="13.5" customHeight="1" x14ac:dyDescent="0.2">
      <c r="A84" s="44">
        <v>81</v>
      </c>
      <c r="B84" s="45">
        <v>25</v>
      </c>
      <c r="C84" s="24">
        <f>AAV!C83</f>
        <v>0.86674600000000002</v>
      </c>
      <c r="D84" s="24">
        <f>AAV!D83</f>
        <v>1.1238189999999999</v>
      </c>
      <c r="E84" s="24">
        <f>AAV!E83</f>
        <v>0.92388999999999999</v>
      </c>
      <c r="F84" s="24">
        <f>AAV!F83</f>
        <v>1.1170599999999999</v>
      </c>
      <c r="G84" s="24">
        <f>AAV!G83</f>
        <v>0.76094450199999997</v>
      </c>
      <c r="H84" s="24">
        <f>AAV!H83</f>
        <v>1.100544473</v>
      </c>
      <c r="I84" s="24">
        <f>AAV!I83</f>
        <v>0.8602470338</v>
      </c>
      <c r="J84" s="24">
        <f>AAV!J83</f>
        <v>0.5500401291</v>
      </c>
      <c r="K84" s="24">
        <f>AAV!K83</f>
        <v>0.83847454580000003</v>
      </c>
      <c r="L84" s="24">
        <f>AAV!L83</f>
        <v>0.67408418010000004</v>
      </c>
      <c r="M84" s="24">
        <f>AAV!M83</f>
        <v>0.73953127500000004</v>
      </c>
      <c r="N84" s="24">
        <f>AAV!N83</f>
        <v>1.033091268</v>
      </c>
      <c r="O84" s="24">
        <f>AAV!O83</f>
        <v>0.81032650589999999</v>
      </c>
      <c r="P84" s="24">
        <f>AAV!P83</f>
        <v>1.2620759189999999</v>
      </c>
      <c r="Q84" s="24">
        <f>AAV!Q83</f>
        <v>1.095496424</v>
      </c>
      <c r="R84" s="24">
        <f>AAV!R83</f>
        <v>0.87188160989999997</v>
      </c>
      <c r="S84" s="24">
        <f>AAV!S83</f>
        <v>1.2140180899999999</v>
      </c>
      <c r="T84" s="24">
        <f>AAV!T83</f>
        <v>1.0958699860000001</v>
      </c>
      <c r="U84" s="24">
        <f>AAV!U83</f>
        <v>0.99567517959999996</v>
      </c>
      <c r="V84" s="24">
        <f>AAV!V83</f>
        <v>0.98583632880000005</v>
      </c>
      <c r="W84" s="24">
        <f>AAV!W83</f>
        <v>0.71839554829999996</v>
      </c>
      <c r="X84" s="24">
        <f>AAV!X83</f>
        <v>1.0119259650000001</v>
      </c>
      <c r="Y84" s="24">
        <f>AAV!Y83</f>
        <v>0.82036626589999995</v>
      </c>
      <c r="Z84" s="24">
        <f>AAV!Z83</f>
        <v>0.68233368660000004</v>
      </c>
      <c r="AA84" s="24">
        <f>AAV!AA83</f>
        <v>1.794186737</v>
      </c>
      <c r="AB84" s="24">
        <f>AAV!AB83</f>
        <v>0.89456263540000003</v>
      </c>
      <c r="AC84" s="24">
        <f>AAV!AC83</f>
        <v>0.98010033519999995</v>
      </c>
      <c r="AD84" s="24">
        <f>AAV!AD83</f>
        <v>1.1888824769999999</v>
      </c>
      <c r="AE84" s="24">
        <f>AAV!AE83</f>
        <v>0.7433385428</v>
      </c>
      <c r="AF84" s="24">
        <f>AAV!AF83</f>
        <v>1.164584426</v>
      </c>
      <c r="AG84" s="24">
        <v>25</v>
      </c>
    </row>
    <row r="85" spans="1:33" ht="13.5" customHeight="1" x14ac:dyDescent="0.2">
      <c r="A85" s="44">
        <v>82</v>
      </c>
      <c r="B85" s="45">
        <v>26</v>
      </c>
      <c r="C85" s="24">
        <f>AAV!C84</f>
        <v>0.74432299999999996</v>
      </c>
      <c r="D85" s="24">
        <f>AAV!D84</f>
        <v>0.730406</v>
      </c>
      <c r="E85" s="24">
        <f>AAV!E84</f>
        <v>0.93205099999999996</v>
      </c>
      <c r="F85" s="24">
        <f>AAV!F84</f>
        <v>0.69621900000000003</v>
      </c>
      <c r="G85" s="24">
        <f>AAV!G84</f>
        <v>0.6549774008</v>
      </c>
      <c r="H85" s="24">
        <f>AAV!H84</f>
        <v>0.92404742240000004</v>
      </c>
      <c r="I85" s="24">
        <f>AAV!I84</f>
        <v>0.76679939809999997</v>
      </c>
      <c r="J85" s="24">
        <f>AAV!J84</f>
        <v>0.45898963399999998</v>
      </c>
      <c r="K85" s="24">
        <f>AAV!K84</f>
        <v>0.98175493039999995</v>
      </c>
      <c r="L85" s="24">
        <f>AAV!L84</f>
        <v>0.75024357600000002</v>
      </c>
      <c r="M85" s="24">
        <f>AAV!M84</f>
        <v>0.76845281730000004</v>
      </c>
      <c r="N85" s="24">
        <f>AAV!N84</f>
        <v>1.151303508</v>
      </c>
      <c r="O85" s="24">
        <f>AAV!O84</f>
        <v>0.71880919399999998</v>
      </c>
      <c r="P85" s="24">
        <f>AAV!P84</f>
        <v>0.89092010799999999</v>
      </c>
      <c r="Q85" s="24">
        <f>AAV!Q84</f>
        <v>1.030217393</v>
      </c>
      <c r="R85" s="24">
        <f>AAV!R84</f>
        <v>1.1302096109999999</v>
      </c>
      <c r="S85" s="24">
        <f>AAV!S84</f>
        <v>1.044185385</v>
      </c>
      <c r="T85" s="24">
        <f>AAV!T84</f>
        <v>0.89710892310000001</v>
      </c>
      <c r="U85" s="24">
        <f>AAV!U84</f>
        <v>0.93520107210000003</v>
      </c>
      <c r="V85" s="24">
        <f>AAV!V84</f>
        <v>0.95449554709999995</v>
      </c>
      <c r="W85" s="24">
        <f>AAV!W84</f>
        <v>0.73434154220000003</v>
      </c>
      <c r="X85" s="24">
        <f>AAV!X84</f>
        <v>1.258045973</v>
      </c>
      <c r="Y85" s="24">
        <f>AAV!Y84</f>
        <v>0.81797607510000003</v>
      </c>
      <c r="Z85" s="24">
        <f>AAV!Z84</f>
        <v>0.87657616400000005</v>
      </c>
      <c r="AA85" s="24">
        <f>AAV!AA84</f>
        <v>1.0589179959999999</v>
      </c>
      <c r="AB85" s="24">
        <f>AAV!AB84</f>
        <v>0.80869445120000005</v>
      </c>
      <c r="AC85" s="24">
        <f>AAV!AC84</f>
        <v>1.059652</v>
      </c>
      <c r="AD85" s="24">
        <f>AAV!AD84</f>
        <v>0.91047741760000001</v>
      </c>
      <c r="AE85" s="24">
        <f>AAV!AE84</f>
        <v>1.0713377019999999</v>
      </c>
      <c r="AF85" s="24">
        <f>AAV!AF84</f>
        <v>0.93661309500000001</v>
      </c>
      <c r="AG85" s="24">
        <v>26</v>
      </c>
    </row>
    <row r="86" spans="1:33" ht="13.5" customHeight="1" x14ac:dyDescent="0.2">
      <c r="A86" s="44">
        <v>83</v>
      </c>
      <c r="B86" s="45">
        <v>27</v>
      </c>
      <c r="C86" s="24">
        <f>AAV!C85</f>
        <v>0.88860600000000001</v>
      </c>
      <c r="D86" s="24">
        <f>AAV!D85</f>
        <v>0.92971300000000001</v>
      </c>
      <c r="E86" s="24">
        <f>AAV!E85</f>
        <v>0.90360399999999996</v>
      </c>
      <c r="F86" s="24">
        <f>AAV!F85</f>
        <v>0.66893499999999995</v>
      </c>
      <c r="G86" s="24">
        <f>AAV!G85</f>
        <v>0.74028215340000003</v>
      </c>
      <c r="H86" s="24">
        <f>AAV!H85</f>
        <v>1.097407005</v>
      </c>
      <c r="I86" s="24">
        <f>AAV!I85</f>
        <v>0.76441356549999995</v>
      </c>
      <c r="J86" s="24">
        <f>AAV!J85</f>
        <v>0.52339956740000004</v>
      </c>
      <c r="K86" s="24">
        <f>AAV!K85</f>
        <v>0.71990092230000002</v>
      </c>
      <c r="L86" s="24">
        <f>AAV!L85</f>
        <v>0.6985894373</v>
      </c>
      <c r="M86" s="24">
        <f>AAV!M85</f>
        <v>0.6425625573</v>
      </c>
      <c r="N86" s="24">
        <f>AAV!N85</f>
        <v>1.345887007</v>
      </c>
      <c r="O86" s="24">
        <f>AAV!O85</f>
        <v>0.74768162329999999</v>
      </c>
      <c r="P86" s="24">
        <f>AAV!P85</f>
        <v>0.85000331149999997</v>
      </c>
      <c r="Q86" s="24">
        <f>AAV!Q85</f>
        <v>1.271536961</v>
      </c>
      <c r="R86" s="24">
        <f>AAV!R85</f>
        <v>1.0492928859999999</v>
      </c>
      <c r="S86" s="24">
        <f>AAV!S85</f>
        <v>1.3862741949999999</v>
      </c>
      <c r="T86" s="24">
        <f>AAV!T85</f>
        <v>1.0115690399999999</v>
      </c>
      <c r="U86" s="24">
        <f>AAV!U85</f>
        <v>0.91463160139999999</v>
      </c>
      <c r="V86" s="24">
        <f>AAV!V85</f>
        <v>0.77172991960000004</v>
      </c>
      <c r="W86" s="24">
        <f>AAV!W85</f>
        <v>0.91256566650000004</v>
      </c>
      <c r="X86" s="24">
        <f>AAV!X85</f>
        <v>1.1442108120000001</v>
      </c>
      <c r="Y86" s="24">
        <f>AAV!Y85</f>
        <v>1.1253792570000001</v>
      </c>
      <c r="Z86" s="24">
        <f>AAV!Z85</f>
        <v>0.99934559000000001</v>
      </c>
      <c r="AA86" s="24">
        <f>AAV!AA85</f>
        <v>0.85857066039999996</v>
      </c>
      <c r="AB86" s="24">
        <f>AAV!AB85</f>
        <v>0.86338632110000002</v>
      </c>
      <c r="AC86" s="24">
        <f>AAV!AC85</f>
        <v>0.74665660209999996</v>
      </c>
      <c r="AD86" s="24">
        <f>AAV!AD85</f>
        <v>0.79071261000000004</v>
      </c>
      <c r="AE86" s="24">
        <f>AAV!AE85</f>
        <v>0.7639858034</v>
      </c>
      <c r="AF86" s="24">
        <f>AAV!AF85</f>
        <v>1.120215967</v>
      </c>
      <c r="AG86" s="24">
        <v>27</v>
      </c>
    </row>
    <row r="87" spans="1:33" ht="13.5" customHeight="1" x14ac:dyDescent="0.2">
      <c r="A87" s="44">
        <v>84</v>
      </c>
      <c r="B87" s="45">
        <v>28</v>
      </c>
      <c r="C87" s="24">
        <f>AAV!C86</f>
        <v>1.7872619999999999</v>
      </c>
      <c r="D87" s="24">
        <f>AAV!D86</f>
        <v>2.0827460000000002</v>
      </c>
      <c r="E87" s="24">
        <f>AAV!E86</f>
        <v>2.1196920000000001</v>
      </c>
      <c r="F87" s="24">
        <f>AAV!F86</f>
        <v>1.3649629999999999</v>
      </c>
      <c r="G87" s="24">
        <f>AAV!G86</f>
        <v>1.6963419769999999</v>
      </c>
      <c r="H87" s="24">
        <f>AAV!H86</f>
        <v>2.5618717050000002</v>
      </c>
      <c r="I87" s="24">
        <f>AAV!I86</f>
        <v>1.942903579</v>
      </c>
      <c r="J87" s="24">
        <f>AAV!J86</f>
        <v>2.7170659819999998</v>
      </c>
      <c r="K87" s="24">
        <f>AAV!K86</f>
        <v>2.2402440810000002</v>
      </c>
      <c r="L87" s="24">
        <f>AAV!L86</f>
        <v>3.1569581800000002</v>
      </c>
      <c r="M87" s="24">
        <f>AAV!M86</f>
        <v>1.2812101600000001</v>
      </c>
      <c r="N87" s="24">
        <f>AAV!N86</f>
        <v>2.3250050189999998</v>
      </c>
      <c r="O87" s="24">
        <f>AAV!O86</f>
        <v>1.863396622</v>
      </c>
      <c r="P87" s="24">
        <f>AAV!P86</f>
        <v>2.6339303260000002</v>
      </c>
      <c r="Q87" s="24">
        <f>AAV!Q86</f>
        <v>3.6008775380000002</v>
      </c>
      <c r="R87" s="35">
        <f>AAV!R86</f>
        <v>2.0444801520000002</v>
      </c>
      <c r="S87" s="24">
        <f>AAV!S86</f>
        <v>2.8546408859999999</v>
      </c>
      <c r="T87" s="24">
        <f>AAV!T86</f>
        <v>1.204646154</v>
      </c>
      <c r="U87" s="24">
        <f>AAV!U86</f>
        <v>0.99984206980000001</v>
      </c>
      <c r="V87" s="24">
        <f>AAV!V86</f>
        <v>2.159845185</v>
      </c>
      <c r="W87" s="24">
        <f>AAV!W86</f>
        <v>1.2503983780000001</v>
      </c>
      <c r="X87" s="24">
        <f>AAV!X86</f>
        <v>2.6448380500000002</v>
      </c>
      <c r="Y87" s="24">
        <f>AAV!Y86</f>
        <v>3.037706333</v>
      </c>
      <c r="Z87" s="24">
        <f>AAV!Z86</f>
        <v>2.3410204480000001</v>
      </c>
      <c r="AA87" s="24">
        <f>AAV!AA86</f>
        <v>2.0187214529999999</v>
      </c>
      <c r="AB87" s="24">
        <f>AAV!AB86</f>
        <v>2.988758056</v>
      </c>
      <c r="AC87" s="24">
        <f>AAV!AC86</f>
        <v>1.9697700810000001</v>
      </c>
      <c r="AD87" s="24">
        <f>AAV!AD86</f>
        <v>1.613429215</v>
      </c>
      <c r="AE87" s="24">
        <f>AAV!AE86</f>
        <v>1.6255686970000001</v>
      </c>
      <c r="AF87" s="24">
        <f>AAV!AF86</f>
        <v>1.5110886859999999</v>
      </c>
      <c r="AG87" s="24">
        <v>28</v>
      </c>
    </row>
    <row r="88" spans="1:33" ht="13.5" customHeight="1" x14ac:dyDescent="0.2">
      <c r="A88" s="44">
        <v>85</v>
      </c>
      <c r="B88" s="45">
        <v>29</v>
      </c>
      <c r="C88" s="24">
        <f>AAV!C87</f>
        <v>0.65069100000000002</v>
      </c>
      <c r="D88" s="24">
        <f>AAV!D87</f>
        <v>1.1235599999999999</v>
      </c>
      <c r="E88" s="24">
        <f>AAV!E87</f>
        <v>0.83201700000000001</v>
      </c>
      <c r="F88" s="24">
        <f>AAV!F87</f>
        <v>0.85957600000000001</v>
      </c>
      <c r="G88" s="24">
        <f>AAV!G87</f>
        <v>0.66753668430000002</v>
      </c>
      <c r="H88" s="24">
        <f>AAV!H87</f>
        <v>1.0676612969999999</v>
      </c>
      <c r="I88" s="24">
        <f>AAV!I87</f>
        <v>0.94075586079999995</v>
      </c>
      <c r="J88" s="24">
        <f>AAV!J87</f>
        <v>1.050126025</v>
      </c>
      <c r="K88" s="24">
        <f>AAV!K87</f>
        <v>0.82674018279999995</v>
      </c>
      <c r="L88" s="24">
        <f>AAV!L87</f>
        <v>1.423050401</v>
      </c>
      <c r="M88" s="24">
        <f>AAV!M87</f>
        <v>1.0374183260000001</v>
      </c>
      <c r="N88" s="24">
        <f>AAV!N87</f>
        <v>1.070890645</v>
      </c>
      <c r="O88" s="24">
        <f>AAV!O87</f>
        <v>1.822780611</v>
      </c>
      <c r="P88" s="24">
        <f>AAV!P87</f>
        <v>1.4425152240000001</v>
      </c>
      <c r="Q88" s="24">
        <f>AAV!Q87</f>
        <v>1.2097267060000001</v>
      </c>
      <c r="R88" s="24">
        <f>AAV!R87</f>
        <v>1.1998694990000001</v>
      </c>
      <c r="S88" s="24">
        <f>AAV!S87</f>
        <v>2.5592581110000001</v>
      </c>
      <c r="T88" s="24">
        <f>AAV!T87</f>
        <v>0.93754529230000005</v>
      </c>
      <c r="U88" s="24">
        <f>AAV!U87</f>
        <v>0.98066243529999997</v>
      </c>
      <c r="V88" s="24">
        <f>AAV!V87</f>
        <v>0.90865377950000004</v>
      </c>
      <c r="W88" s="24">
        <f>AAV!W87</f>
        <v>2.2659580070000001</v>
      </c>
      <c r="X88" s="24">
        <f>AAV!X87</f>
        <v>1.1689938630000001</v>
      </c>
      <c r="Y88" s="24">
        <f>AAV!Y87</f>
        <v>1.0231212489999999</v>
      </c>
      <c r="Z88" s="24">
        <f>AAV!Z87</f>
        <v>0.96041694180000003</v>
      </c>
      <c r="AA88" s="24">
        <f>AAV!AA87</f>
        <v>1.089280703</v>
      </c>
      <c r="AB88" s="24">
        <f>AAV!AB87</f>
        <v>0.98896670310000001</v>
      </c>
      <c r="AC88" s="24">
        <f>AAV!AC87</f>
        <v>1.1461754689999999</v>
      </c>
      <c r="AD88" s="24">
        <f>AAV!AD87</f>
        <v>0.91925272229999999</v>
      </c>
      <c r="AE88" s="24">
        <f>AAV!AE87</f>
        <v>0.65353799319999994</v>
      </c>
      <c r="AF88" s="24">
        <f>AAV!AF87</f>
        <v>0.93303329729999995</v>
      </c>
      <c r="AG88" s="24">
        <v>29</v>
      </c>
    </row>
    <row r="89" spans="1:33" ht="13.5" customHeight="1" x14ac:dyDescent="0.2">
      <c r="A89" s="44">
        <v>86</v>
      </c>
      <c r="B89" s="45">
        <v>30</v>
      </c>
      <c r="C89" s="24">
        <f>AAV!C88</f>
        <v>0.52728699999999995</v>
      </c>
      <c r="D89" s="24">
        <f>AAV!D88</f>
        <v>0.90176400000000001</v>
      </c>
      <c r="E89" s="24">
        <f>AAV!E88</f>
        <v>1.285755</v>
      </c>
      <c r="F89" s="24">
        <f>AAV!F88</f>
        <v>1.2005669999999999</v>
      </c>
      <c r="G89" s="24">
        <f>AAV!G88</f>
        <v>0.80424766349999999</v>
      </c>
      <c r="H89" s="24">
        <f>AAV!H88</f>
        <v>0.80234511050000001</v>
      </c>
      <c r="I89" s="24">
        <f>AAV!I88</f>
        <v>0.75920195619999997</v>
      </c>
      <c r="J89" s="24">
        <f>AAV!J88</f>
        <v>0.53522197019999995</v>
      </c>
      <c r="K89" s="24">
        <f>AAV!K88</f>
        <v>0.67683404790000001</v>
      </c>
      <c r="L89" s="24">
        <f>AAV!L88</f>
        <v>0.85180187460000001</v>
      </c>
      <c r="M89" s="24">
        <f>AAV!M88</f>
        <v>0.7358258164</v>
      </c>
      <c r="N89" s="24">
        <f>AAV!N88</f>
        <v>0.63808029259999999</v>
      </c>
      <c r="O89" s="24">
        <f>AAV!O88</f>
        <v>0.7599657917</v>
      </c>
      <c r="P89" s="24">
        <f>AAV!P88</f>
        <v>0.92138995680000002</v>
      </c>
      <c r="Q89" s="24">
        <f>AAV!Q88</f>
        <v>0.98339426910000005</v>
      </c>
      <c r="R89" s="24">
        <f>AAV!R88</f>
        <v>0.73070855229999998</v>
      </c>
      <c r="S89" s="24">
        <f>AAV!S88</f>
        <v>1.007357053</v>
      </c>
      <c r="T89" s="24">
        <f>AAV!T88</f>
        <v>1.0543277630000001</v>
      </c>
      <c r="U89" s="24">
        <f>AAV!U88</f>
        <v>0.69785957580000002</v>
      </c>
      <c r="V89" s="24">
        <f>AAV!V88</f>
        <v>0.58997335279999996</v>
      </c>
      <c r="W89" s="24">
        <f>AAV!W88</f>
        <v>1.1022118139999999</v>
      </c>
      <c r="X89" s="24">
        <f>AAV!X88</f>
        <v>0.8468872073</v>
      </c>
      <c r="Y89" s="24">
        <f>AAV!Y88</f>
        <v>0.76341200760000005</v>
      </c>
      <c r="Z89" s="24">
        <f>AAV!Z88</f>
        <v>0.82993298630000001</v>
      </c>
      <c r="AA89" s="24">
        <f>AAV!AA88</f>
        <v>0.61260327189999997</v>
      </c>
      <c r="AB89" s="24">
        <f>AAV!AB88</f>
        <v>0.70758029710000003</v>
      </c>
      <c r="AC89" s="24">
        <f>AAV!AC88</f>
        <v>0.79994022929999997</v>
      </c>
      <c r="AD89" s="24">
        <f>AAV!AD88</f>
        <v>0.89828082620000005</v>
      </c>
      <c r="AE89" s="24">
        <f>AAV!AE88</f>
        <v>1.1007823750000001</v>
      </c>
      <c r="AF89" s="24">
        <f>AAV!AF88</f>
        <v>1.375183442</v>
      </c>
      <c r="AG89" s="24">
        <v>30</v>
      </c>
    </row>
    <row r="90" spans="1:33" ht="13.5" customHeight="1" x14ac:dyDescent="0.2">
      <c r="A90" s="44">
        <v>87</v>
      </c>
      <c r="B90" s="45">
        <v>31</v>
      </c>
      <c r="C90" s="24">
        <f>AAV!C89</f>
        <v>0.67283300000000001</v>
      </c>
      <c r="D90" s="24">
        <f>AAV!D89</f>
        <v>0.67618</v>
      </c>
      <c r="E90" s="24">
        <f>AAV!E89</f>
        <v>0.63480599999999998</v>
      </c>
      <c r="F90" s="24">
        <f>AAV!F89</f>
        <v>0.62543499999999996</v>
      </c>
      <c r="G90" s="24">
        <f>AAV!G89</f>
        <v>0.60034722510000005</v>
      </c>
      <c r="H90" s="24">
        <f>AAV!H89</f>
        <v>0.67467366849999999</v>
      </c>
      <c r="I90" s="24">
        <f>AAV!I89</f>
        <v>0.56982661229999998</v>
      </c>
      <c r="J90" s="24">
        <f>AAV!J89</f>
        <v>0.53029145499999997</v>
      </c>
      <c r="K90" s="24">
        <f>AAV!K89</f>
        <v>0.68587790390000003</v>
      </c>
      <c r="L90" s="24">
        <f>AAV!L89</f>
        <v>0.59711052679999999</v>
      </c>
      <c r="M90" s="24">
        <f>AAV!M89</f>
        <v>0.45697190339999999</v>
      </c>
      <c r="N90" s="24">
        <f>AAV!N89</f>
        <v>0.62506819950000003</v>
      </c>
      <c r="O90" s="24">
        <f>AAV!O89</f>
        <v>0.96360896129999996</v>
      </c>
      <c r="P90" s="24">
        <f>AAV!P89</f>
        <v>0.55102010040000005</v>
      </c>
      <c r="Q90" s="24">
        <f>AAV!Q89</f>
        <v>0.65759928109999999</v>
      </c>
      <c r="R90" s="24">
        <f>AAV!R89</f>
        <v>0.60344236610000002</v>
      </c>
      <c r="S90" s="24">
        <f>AAV!S89</f>
        <v>0.53822451680000005</v>
      </c>
      <c r="T90" s="24">
        <f>AAV!T89</f>
        <v>0.72108548729999999</v>
      </c>
      <c r="U90" s="24">
        <f>AAV!U89</f>
        <v>0.56918399720000001</v>
      </c>
      <c r="V90" s="24">
        <f>AAV!V89</f>
        <v>0.42859681659999999</v>
      </c>
      <c r="W90" s="24">
        <f>AAV!W89</f>
        <v>1.0326256810000001</v>
      </c>
      <c r="X90" s="24">
        <f>AAV!X89</f>
        <v>0.62965880159999998</v>
      </c>
      <c r="Y90" s="24">
        <f>AAV!Y89</f>
        <v>0.91246869880000003</v>
      </c>
      <c r="Z90" s="24">
        <f>AAV!Z89</f>
        <v>1.329945696</v>
      </c>
      <c r="AA90" s="24">
        <f>AAV!AA89</f>
        <v>0.95291502029999997</v>
      </c>
      <c r="AB90" s="24">
        <f>AAV!AB89</f>
        <v>0.80273334839999999</v>
      </c>
      <c r="AC90" s="24">
        <f>AAV!AC89</f>
        <v>0.86498715680000005</v>
      </c>
      <c r="AD90" s="24">
        <f>AAV!AD89</f>
        <v>0.79142321940000004</v>
      </c>
      <c r="AE90" s="24">
        <f>AAV!AE89</f>
        <v>0.57172386779999995</v>
      </c>
      <c r="AF90" s="24">
        <f>AAV!AF89</f>
        <v>0.74599018299999997</v>
      </c>
      <c r="AG90" s="24">
        <v>31</v>
      </c>
    </row>
    <row r="91" spans="1:33" ht="13.5" customHeight="1" x14ac:dyDescent="0.2">
      <c r="A91" s="44">
        <v>88</v>
      </c>
      <c r="B91" s="45">
        <v>32</v>
      </c>
      <c r="C91" s="24">
        <f>AAV!C90</f>
        <v>0.25048300000000001</v>
      </c>
      <c r="D91" s="24">
        <f>AAV!D90</f>
        <v>0.17541300000000001</v>
      </c>
      <c r="E91" s="24">
        <f>AAV!E90</f>
        <v>0.34389599999999998</v>
      </c>
      <c r="F91" s="24">
        <f>AAV!F90</f>
        <v>0.38940999999999998</v>
      </c>
      <c r="G91" s="24">
        <f>AAV!G90</f>
        <v>0.1887986123</v>
      </c>
      <c r="H91" s="24">
        <f>AAV!H90</f>
        <v>0.31156550300000002</v>
      </c>
      <c r="I91" s="24">
        <f>AAV!I90</f>
        <v>0.27090603470000002</v>
      </c>
      <c r="J91" s="24">
        <f>AAV!J90</f>
        <v>0.25315080960000003</v>
      </c>
      <c r="K91" s="24">
        <f>AAV!K90</f>
        <v>0.2529388139</v>
      </c>
      <c r="L91" s="24">
        <f>AAV!L90</f>
        <v>0.31399691239999999</v>
      </c>
      <c r="M91" s="24">
        <f>AAV!M90</f>
        <v>0.29874403599999999</v>
      </c>
      <c r="N91" s="24">
        <f>AAV!N90</f>
        <v>0.28692825160000002</v>
      </c>
      <c r="O91" s="24">
        <f>AAV!O90</f>
        <v>0.26803710460000002</v>
      </c>
      <c r="P91" s="24">
        <f>AAV!P90</f>
        <v>0.34801566719999999</v>
      </c>
      <c r="Q91" s="24">
        <f>AAV!Q90</f>
        <v>0.32114032840000001</v>
      </c>
      <c r="R91" s="24">
        <f>AAV!R90</f>
        <v>0.34046970560000001</v>
      </c>
      <c r="S91" s="24">
        <f>AAV!S90</f>
        <v>0.28940687799999998</v>
      </c>
      <c r="T91" s="24">
        <f>AAV!T90</f>
        <v>0.62505867000000004</v>
      </c>
      <c r="U91" s="24">
        <f>AAV!U90</f>
        <v>0.33507462939999999</v>
      </c>
      <c r="V91" s="24">
        <f>AAV!V90</f>
        <v>0.1987886052</v>
      </c>
      <c r="W91" s="24">
        <f>AAV!W90</f>
        <v>0.29611681680000002</v>
      </c>
      <c r="X91" s="24">
        <f>AAV!X90</f>
        <v>0.29472376690000002</v>
      </c>
      <c r="Y91" s="24">
        <f>AAV!Y90</f>
        <v>0.39332513019999998</v>
      </c>
      <c r="Z91" s="24">
        <f>AAV!Z90</f>
        <v>0.29150849470000001</v>
      </c>
      <c r="AA91" s="24">
        <f>AAV!AA90</f>
        <v>0.25943924260000001</v>
      </c>
      <c r="AB91" s="24">
        <f>AAV!AB90</f>
        <v>0.46511437459999999</v>
      </c>
      <c r="AC91" s="24">
        <f>AAV!AC90</f>
        <v>0.4784767492</v>
      </c>
      <c r="AD91" s="24">
        <f>AAV!AD90</f>
        <v>0.40861498870000001</v>
      </c>
      <c r="AE91" s="24">
        <f>AAV!AE90</f>
        <v>0.36451976590000001</v>
      </c>
      <c r="AF91" s="24">
        <f>AAV!AF90</f>
        <v>0.33061173290000001</v>
      </c>
      <c r="AG91" s="24">
        <v>32</v>
      </c>
    </row>
    <row r="92" spans="1:33" ht="13.5" customHeight="1" x14ac:dyDescent="0.2">
      <c r="A92" s="44">
        <v>89</v>
      </c>
      <c r="B92" s="45">
        <v>33</v>
      </c>
      <c r="C92" s="24">
        <f>AAV!C91</f>
        <v>0.53567399999999998</v>
      </c>
      <c r="D92" s="24">
        <f>AAV!D91</f>
        <v>0.46615099999999998</v>
      </c>
      <c r="E92" s="24">
        <f>AAV!E91</f>
        <v>0.53819700000000004</v>
      </c>
      <c r="F92" s="24">
        <f>AAV!F91</f>
        <v>0.88250600000000001</v>
      </c>
      <c r="G92" s="24">
        <f>AAV!G91</f>
        <v>0.4863344336</v>
      </c>
      <c r="H92" s="24">
        <f>AAV!H91</f>
        <v>0.75208881959999996</v>
      </c>
      <c r="I92" s="24">
        <f>AAV!I91</f>
        <v>0.63734737959999999</v>
      </c>
      <c r="J92" s="24">
        <f>AAV!J91</f>
        <v>0.86391576240000001</v>
      </c>
      <c r="K92" s="24">
        <f>AAV!K91</f>
        <v>0.57486819010000001</v>
      </c>
      <c r="L92" s="24">
        <f>AAV!L91</f>
        <v>0.56283973809999999</v>
      </c>
      <c r="M92" s="24">
        <f>AAV!M91</f>
        <v>0.61326018940000004</v>
      </c>
      <c r="N92" s="24">
        <f>AAV!N91</f>
        <v>0.52307040299999996</v>
      </c>
      <c r="O92" s="24">
        <f>AAV!O91</f>
        <v>0.51951844790000001</v>
      </c>
      <c r="P92" s="24">
        <f>AAV!P91</f>
        <v>0.84711129190000001</v>
      </c>
      <c r="Q92" s="24">
        <f>AAV!Q91</f>
        <v>0.52166587949999998</v>
      </c>
      <c r="R92" s="24">
        <f>AAV!R91</f>
        <v>0.57871882419999998</v>
      </c>
      <c r="S92" s="24">
        <f>AAV!S91</f>
        <v>0.64834733649999998</v>
      </c>
      <c r="T92" s="24">
        <f>AAV!T91</f>
        <v>0.65315054429999997</v>
      </c>
      <c r="U92" s="24">
        <f>AAV!U91</f>
        <v>0.4760518292</v>
      </c>
      <c r="V92" s="24">
        <f>AAV!V91</f>
        <v>0.54912003149999999</v>
      </c>
      <c r="W92" s="24">
        <f>AAV!W91</f>
        <v>0.85438595750000002</v>
      </c>
      <c r="X92" s="24">
        <f>AAV!X91</f>
        <v>0.70959154410000003</v>
      </c>
      <c r="Y92" s="24">
        <f>AAV!Y91</f>
        <v>0.564521936</v>
      </c>
      <c r="Z92" s="24">
        <f>AAV!Z91</f>
        <v>0.76965474519999999</v>
      </c>
      <c r="AA92" s="24">
        <f>AAV!AA91</f>
        <v>1.2533951189999999</v>
      </c>
      <c r="AB92" s="24">
        <f>AAV!AB91</f>
        <v>0.78905542419999997</v>
      </c>
      <c r="AC92" s="24">
        <f>AAV!AC91</f>
        <v>0.94790558459999996</v>
      </c>
      <c r="AD92" s="24">
        <f>AAV!AD91</f>
        <v>0.70566029109999995</v>
      </c>
      <c r="AE92" s="24">
        <f>AAV!AE91</f>
        <v>0.64172598569999995</v>
      </c>
      <c r="AF92" s="24">
        <f>AAV!AF91</f>
        <v>0.70635553500000003</v>
      </c>
      <c r="AG92" s="24">
        <v>33</v>
      </c>
    </row>
    <row r="93" spans="1:33" ht="13.5" customHeight="1" x14ac:dyDescent="0.2">
      <c r="A93" s="44">
        <v>90</v>
      </c>
      <c r="B93" s="45">
        <v>34</v>
      </c>
      <c r="C93" s="24">
        <f>AAV!C92</f>
        <v>0.46538600000000002</v>
      </c>
      <c r="D93" s="24">
        <f>AAV!D92</f>
        <v>0.46160000000000001</v>
      </c>
      <c r="E93" s="24">
        <f>AAV!E92</f>
        <v>0.56311500000000003</v>
      </c>
      <c r="F93" s="24">
        <f>AAV!F92</f>
        <v>0.85812699999999997</v>
      </c>
      <c r="G93" s="24">
        <f>AAV!G92</f>
        <v>0.48038453590000002</v>
      </c>
      <c r="H93" s="24">
        <f>AAV!H92</f>
        <v>0.71649157870000002</v>
      </c>
      <c r="I93" s="24">
        <f>AAV!I92</f>
        <v>0.56018099129999999</v>
      </c>
      <c r="J93" s="24">
        <f>AAV!J92</f>
        <v>0.5233133687</v>
      </c>
      <c r="K93" s="24">
        <f>AAV!K92</f>
        <v>0.51184733670000004</v>
      </c>
      <c r="L93" s="24">
        <f>AAV!L92</f>
        <v>2.2369291050000002</v>
      </c>
      <c r="M93" s="24">
        <f>AAV!M92</f>
        <v>0.59151072140000005</v>
      </c>
      <c r="N93" s="24">
        <f>AAV!N92</f>
        <v>0.70710733660000002</v>
      </c>
      <c r="O93" s="24">
        <f>AAV!O92</f>
        <v>0.53989068060000001</v>
      </c>
      <c r="P93" s="24">
        <f>AAV!P92</f>
        <v>0.5533321216</v>
      </c>
      <c r="Q93" s="24">
        <f>AAV!Q92</f>
        <v>0.6198103143</v>
      </c>
      <c r="R93" s="24">
        <f>AAV!R92</f>
        <v>0.56160622449999997</v>
      </c>
      <c r="S93" s="24">
        <f>AAV!S92</f>
        <v>0.51346806889999996</v>
      </c>
      <c r="T93" s="24">
        <f>AAV!T92</f>
        <v>0.6226345177</v>
      </c>
      <c r="U93" s="24">
        <f>AAV!U92</f>
        <v>0.76424074900000005</v>
      </c>
      <c r="V93" s="24">
        <f>AAV!V92</f>
        <v>0.50651485519999995</v>
      </c>
      <c r="W93" s="24">
        <f>AAV!W92</f>
        <v>0.4376448154</v>
      </c>
      <c r="X93" s="24">
        <f>AAV!X92</f>
        <v>0.69295069870000003</v>
      </c>
      <c r="Y93" s="24">
        <f>AAV!Y92</f>
        <v>0.78103905659999995</v>
      </c>
      <c r="Z93" s="24">
        <f>AAV!Z92</f>
        <v>0.60081426169999996</v>
      </c>
      <c r="AA93" s="24">
        <f>AAV!AA92</f>
        <v>0.65555471710000002</v>
      </c>
      <c r="AB93" s="24">
        <f>AAV!AB92</f>
        <v>0.77799090920000002</v>
      </c>
      <c r="AC93" s="24">
        <f>AAV!AC92</f>
        <v>0.96830740439999996</v>
      </c>
      <c r="AD93" s="24">
        <f>AAV!AD92</f>
        <v>0.73929248849999996</v>
      </c>
      <c r="AE93" s="24">
        <f>AAV!AE92</f>
        <v>0.54507178209999996</v>
      </c>
      <c r="AF93" s="24">
        <f>AAV!AF92</f>
        <v>0.65498686230000003</v>
      </c>
      <c r="AG93" s="24">
        <v>34</v>
      </c>
    </row>
    <row r="94" spans="1:33" ht="13.5" customHeight="1" x14ac:dyDescent="0.2">
      <c r="A94" s="44">
        <v>91</v>
      </c>
      <c r="B94" s="45">
        <v>35</v>
      </c>
      <c r="C94" s="24">
        <f>AAV!C93</f>
        <v>0.54170300000000005</v>
      </c>
      <c r="D94" s="24">
        <f>AAV!D93</f>
        <v>0.48488100000000001</v>
      </c>
      <c r="E94" s="24">
        <f>AAV!E93</f>
        <v>0.68081400000000003</v>
      </c>
      <c r="F94" s="24">
        <f>AAV!F93</f>
        <v>0.68376700000000001</v>
      </c>
      <c r="G94" s="24">
        <f>AAV!G93</f>
        <v>0.87693640240000004</v>
      </c>
      <c r="H94" s="24">
        <f>AAV!H93</f>
        <v>0.73807071359999998</v>
      </c>
      <c r="I94" s="24">
        <f>AAV!I93</f>
        <v>0.52296569660000003</v>
      </c>
      <c r="J94" s="24">
        <f>AAV!J93</f>
        <v>0.89261284470000002</v>
      </c>
      <c r="K94" s="24">
        <f>AAV!K93</f>
        <v>0.53681443709999999</v>
      </c>
      <c r="L94" s="24">
        <f>AAV!L93</f>
        <v>0.98931901779999998</v>
      </c>
      <c r="M94" s="24">
        <f>AAV!M93</f>
        <v>0.57344262420000003</v>
      </c>
      <c r="N94" s="24">
        <f>AAV!N93</f>
        <v>0.73435024469999999</v>
      </c>
      <c r="O94" s="24">
        <f>AAV!O93</f>
        <v>0.47609930560000002</v>
      </c>
      <c r="P94" s="24">
        <f>AAV!P93</f>
        <v>0.61620348629999999</v>
      </c>
      <c r="Q94" s="24">
        <f>AAV!Q93</f>
        <v>0.64427279609999999</v>
      </c>
      <c r="R94" s="24">
        <f>AAV!R93</f>
        <v>0.65419381430000001</v>
      </c>
      <c r="S94" s="24">
        <f>AAV!S93</f>
        <v>0.48482633479999998</v>
      </c>
      <c r="T94" s="24">
        <f>AAV!T93</f>
        <v>0.48041771960000001</v>
      </c>
      <c r="U94" s="24">
        <f>AAV!U93</f>
        <v>0.56623098810000005</v>
      </c>
      <c r="V94" s="24">
        <f>AAV!V93</f>
        <v>0.49568821120000001</v>
      </c>
      <c r="W94" s="24">
        <f>AAV!W93</f>
        <v>0.47921083879999998</v>
      </c>
      <c r="X94" s="24">
        <f>AAV!X93</f>
        <v>0.67660028080000001</v>
      </c>
      <c r="Y94" s="24">
        <f>AAV!Y93</f>
        <v>0.49563891160000001</v>
      </c>
      <c r="Z94" s="24">
        <f>AAV!Z93</f>
        <v>0.87692656999999996</v>
      </c>
      <c r="AA94" s="24">
        <f>AAV!AA93</f>
        <v>1.1137098860000001</v>
      </c>
      <c r="AB94" s="24">
        <f>AAV!AB93</f>
        <v>0.63789200469999996</v>
      </c>
      <c r="AC94" s="24">
        <f>AAV!AC93</f>
        <v>1.1271798630000001</v>
      </c>
      <c r="AD94" s="24">
        <f>AAV!AD93</f>
        <v>1.076780895</v>
      </c>
      <c r="AE94" s="24">
        <f>AAV!AE93</f>
        <v>0.57091546579999997</v>
      </c>
      <c r="AF94" s="24">
        <f>AAV!AF93</f>
        <v>0.68467300279999999</v>
      </c>
      <c r="AG94" s="24">
        <v>35</v>
      </c>
    </row>
    <row r="95" spans="1:33" ht="13.5" customHeight="1" x14ac:dyDescent="0.2">
      <c r="A95" s="44">
        <v>92</v>
      </c>
      <c r="B95" s="45">
        <v>36</v>
      </c>
      <c r="C95" s="24">
        <f>AAV!C94</f>
        <v>0.70288799999999996</v>
      </c>
      <c r="D95" s="24">
        <f>AAV!D94</f>
        <v>0.43366900000000003</v>
      </c>
      <c r="E95" s="24">
        <f>AAV!E94</f>
        <v>0.65557100000000001</v>
      </c>
      <c r="F95" s="24">
        <f>AAV!F94</f>
        <v>0.70265599999999995</v>
      </c>
      <c r="G95" s="24">
        <f>AAV!G94</f>
        <v>0.55372019210000001</v>
      </c>
      <c r="H95" s="24">
        <f>AAV!H94</f>
        <v>0.77999389109999995</v>
      </c>
      <c r="I95" s="24">
        <f>AAV!I94</f>
        <v>0.71534629930000004</v>
      </c>
      <c r="J95" s="24">
        <f>AAV!J94</f>
        <v>0.62729295360000004</v>
      </c>
      <c r="K95" s="24">
        <f>AAV!K94</f>
        <v>0.47122235699999998</v>
      </c>
      <c r="L95" s="24">
        <f>AAV!L94</f>
        <v>0.75621911900000005</v>
      </c>
      <c r="M95" s="24">
        <f>AAV!M94</f>
        <v>0.60638565099999997</v>
      </c>
      <c r="N95" s="24">
        <f>AAV!N94</f>
        <v>0.69189983440000002</v>
      </c>
      <c r="O95" s="24">
        <f>AAV!O94</f>
        <v>0.55218353689999999</v>
      </c>
      <c r="P95" s="24">
        <f>AAV!P94</f>
        <v>0.86731158080000004</v>
      </c>
      <c r="Q95" s="24">
        <f>AAV!Q94</f>
        <v>0.59842912780000002</v>
      </c>
      <c r="R95" s="24">
        <f>AAV!R94</f>
        <v>0.67580811600000001</v>
      </c>
      <c r="S95" s="24">
        <f>AAV!S94</f>
        <v>0.46859086150000001</v>
      </c>
      <c r="T95" s="24">
        <f>AAV!T94</f>
        <v>0.61131319669999995</v>
      </c>
      <c r="U95" s="24">
        <f>AAV!U94</f>
        <v>0.54920889890000002</v>
      </c>
      <c r="V95" s="24">
        <f>AAV!V94</f>
        <v>0.51712971569999999</v>
      </c>
      <c r="W95" s="24">
        <f>AAV!W94</f>
        <v>0.62488660039999999</v>
      </c>
      <c r="X95" s="24">
        <f>AAV!X94</f>
        <v>0.70266708600000005</v>
      </c>
      <c r="Y95" s="24">
        <f>AAV!Y94</f>
        <v>0.61949449999999995</v>
      </c>
      <c r="Z95" s="24">
        <f>AAV!Z94</f>
        <v>0.67859392330000001</v>
      </c>
      <c r="AA95" s="24">
        <f>AAV!AA94</f>
        <v>0.67444559550000005</v>
      </c>
      <c r="AB95" s="24">
        <f>AAV!AB94</f>
        <v>0.67317149119999997</v>
      </c>
      <c r="AC95" s="24">
        <f>AAV!AC94</f>
        <v>0.79670988970000001</v>
      </c>
      <c r="AD95" s="24">
        <f>AAV!AD94</f>
        <v>0.71851629210000001</v>
      </c>
      <c r="AE95" s="24">
        <f>AAV!AE94</f>
        <v>1.047556199</v>
      </c>
      <c r="AF95" s="24">
        <f>AAV!AF94</f>
        <v>0.65045603019999998</v>
      </c>
      <c r="AG95" s="24">
        <v>36</v>
      </c>
    </row>
    <row r="96" spans="1:33" ht="13.5" customHeight="1" x14ac:dyDescent="0.2">
      <c r="A96" s="44">
        <v>93</v>
      </c>
      <c r="B96" s="45">
        <v>37</v>
      </c>
      <c r="C96" s="24">
        <f>AAV!C95</f>
        <v>1.1437600000000001</v>
      </c>
      <c r="D96" s="24">
        <f>AAV!D95</f>
        <v>0.86150400000000005</v>
      </c>
      <c r="E96" s="24">
        <f>AAV!E95</f>
        <v>1.111588</v>
      </c>
      <c r="F96" s="24">
        <f>AAV!F95</f>
        <v>1.0158940000000001</v>
      </c>
      <c r="G96" s="24">
        <f>AAV!G95</f>
        <v>1.3145934589999999</v>
      </c>
      <c r="H96" s="24">
        <f>AAV!H95</f>
        <v>0.86258619270000003</v>
      </c>
      <c r="I96" s="24">
        <f>AAV!I95</f>
        <v>1.1551511910000001</v>
      </c>
      <c r="J96" s="24">
        <f>AAV!J95</f>
        <v>1.1429709130000001</v>
      </c>
      <c r="K96" s="24">
        <f>AAV!K95</f>
        <v>0.78040750869999997</v>
      </c>
      <c r="L96" s="24">
        <f>AAV!L95</f>
        <v>1.2199957269999999</v>
      </c>
      <c r="M96" s="24">
        <f>AAV!M95</f>
        <v>0.87855552329999997</v>
      </c>
      <c r="N96" s="24">
        <f>AAV!N95</f>
        <v>1.596273541</v>
      </c>
      <c r="O96" s="24">
        <f>AAV!O95</f>
        <v>1.0824535280000001</v>
      </c>
      <c r="P96" s="24">
        <f>AAV!P95</f>
        <v>1.347153982</v>
      </c>
      <c r="Q96" s="24">
        <f>AAV!Q95</f>
        <v>1.140428574</v>
      </c>
      <c r="R96" s="24">
        <f>AAV!R95</f>
        <v>1.198199513</v>
      </c>
      <c r="S96" s="24">
        <f>AAV!S95</f>
        <v>0.98145085659999998</v>
      </c>
      <c r="T96" s="24">
        <f>AAV!T95</f>
        <v>1.0495052899999999</v>
      </c>
      <c r="U96" s="24">
        <f>AAV!U95</f>
        <v>1.111533264</v>
      </c>
      <c r="V96" s="24">
        <f>AAV!V95</f>
        <v>1.5590705730000001</v>
      </c>
      <c r="W96" s="24">
        <f>AAV!W95</f>
        <v>1.092543896</v>
      </c>
      <c r="X96" s="24">
        <f>AAV!X95</f>
        <v>1.347600269</v>
      </c>
      <c r="Y96" s="24">
        <f>AAV!Y95</f>
        <v>1.26606329</v>
      </c>
      <c r="Z96" s="24">
        <f>AAV!Z95</f>
        <v>1.0909099900000001</v>
      </c>
      <c r="AA96" s="24">
        <f>AAV!AA95</f>
        <v>1.280203242</v>
      </c>
      <c r="AB96" s="24">
        <f>AAV!AB95</f>
        <v>1.4370575109999999</v>
      </c>
      <c r="AC96" s="24">
        <f>AAV!AC95</f>
        <v>1.180886959</v>
      </c>
      <c r="AD96" s="24">
        <f>AAV!AD95</f>
        <v>1.2518870980000001</v>
      </c>
      <c r="AE96" s="24">
        <f>AAV!AE95</f>
        <v>1.238920711</v>
      </c>
      <c r="AF96" s="24">
        <f>AAV!AF95</f>
        <v>1.175090497</v>
      </c>
      <c r="AG96" s="24">
        <v>37</v>
      </c>
    </row>
    <row r="97" spans="1:36" ht="13.5" customHeight="1" x14ac:dyDescent="0.2">
      <c r="A97" s="44">
        <v>94</v>
      </c>
      <c r="B97" s="45">
        <v>38</v>
      </c>
      <c r="C97" s="24">
        <f>AAV!C96</f>
        <v>0.87617699999999998</v>
      </c>
      <c r="D97" s="24">
        <f>AAV!D96</f>
        <v>0.52419800000000005</v>
      </c>
      <c r="E97" s="24">
        <f>AAV!E96</f>
        <v>0.89778400000000003</v>
      </c>
      <c r="F97" s="24">
        <f>AAV!F96</f>
        <v>0.69236500000000001</v>
      </c>
      <c r="G97" s="24">
        <f>AAV!G96</f>
        <v>0.94563372339999996</v>
      </c>
      <c r="H97" s="24">
        <f>AAV!H96</f>
        <v>1.253007336</v>
      </c>
      <c r="I97" s="24">
        <f>AAV!I96</f>
        <v>0.84122904030000001</v>
      </c>
      <c r="J97" s="24">
        <f>AAV!J96</f>
        <v>0.7331102652</v>
      </c>
      <c r="K97" s="24">
        <f>AAV!K96</f>
        <v>0.72783004399999995</v>
      </c>
      <c r="L97" s="24">
        <f>AAV!L96</f>
        <v>0.65803640279999998</v>
      </c>
      <c r="M97" s="24">
        <f>AAV!M96</f>
        <v>1.037239872</v>
      </c>
      <c r="N97" s="24">
        <f>AAV!N96</f>
        <v>1.3027410180000001</v>
      </c>
      <c r="O97" s="24">
        <f>AAV!O96</f>
        <v>0.88367820480000003</v>
      </c>
      <c r="P97" s="24">
        <f>AAV!P96</f>
        <v>0.85573519750000004</v>
      </c>
      <c r="Q97" s="24">
        <f>AAV!Q96</f>
        <v>1.1897165510000001</v>
      </c>
      <c r="R97" s="24">
        <f>AAV!R96</f>
        <v>0.76877294519999995</v>
      </c>
      <c r="S97" s="24">
        <f>AAV!S96</f>
        <v>0.66131179250000005</v>
      </c>
      <c r="T97" s="24">
        <f>AAV!T96</f>
        <v>0.88041515100000001</v>
      </c>
      <c r="U97" s="24">
        <f>AAV!U96</f>
        <v>1.012700411</v>
      </c>
      <c r="V97" s="24">
        <f>AAV!V96</f>
        <v>1.2372084640000001</v>
      </c>
      <c r="W97" s="24">
        <f>AAV!W96</f>
        <v>1.2867764100000001</v>
      </c>
      <c r="X97" s="24">
        <f>AAV!X96</f>
        <v>1.0298694230000001</v>
      </c>
      <c r="Y97" s="24">
        <f>AAV!Y96</f>
        <v>1.04197166</v>
      </c>
      <c r="Z97" s="24">
        <f>AAV!Z96</f>
        <v>0.65583711079999996</v>
      </c>
      <c r="AA97" s="24">
        <f>AAV!AA96</f>
        <v>0.74102796820000005</v>
      </c>
      <c r="AB97" s="24">
        <f>AAV!AB96</f>
        <v>1.0803885099999999</v>
      </c>
      <c r="AC97" s="24">
        <f>AAV!AC96</f>
        <v>1.0012651400000001</v>
      </c>
      <c r="AD97" s="24">
        <f>AAV!AD96</f>
        <v>0.83347899589999996</v>
      </c>
      <c r="AE97" s="24">
        <f>AAV!AE96</f>
        <v>1.011484099</v>
      </c>
      <c r="AF97" s="24">
        <f>AAV!AF96</f>
        <v>0.96753704799999996</v>
      </c>
      <c r="AG97" s="24">
        <v>38</v>
      </c>
    </row>
    <row r="98" spans="1:36" ht="13.5" customHeight="1" x14ac:dyDescent="0.2">
      <c r="A98" s="44">
        <v>95</v>
      </c>
      <c r="B98" s="45">
        <v>39</v>
      </c>
      <c r="C98" s="24">
        <f>AAV!C97</f>
        <v>1.277415</v>
      </c>
      <c r="D98" s="24">
        <f>AAV!D97</f>
        <v>1.454345</v>
      </c>
      <c r="E98" s="24">
        <f>AAV!E97</f>
        <v>1.3516349999999999</v>
      </c>
      <c r="F98" s="24">
        <f>AAV!F97</f>
        <v>1.099448</v>
      </c>
      <c r="G98" s="24">
        <f>AAV!G97</f>
        <v>2.5898393959999999</v>
      </c>
      <c r="H98" s="24">
        <f>AAV!H97</f>
        <v>1.2998928329999999</v>
      </c>
      <c r="I98" s="24">
        <f>AAV!I97</f>
        <v>1.0334713609999999</v>
      </c>
      <c r="J98" s="24">
        <f>AAV!J97</f>
        <v>1.462185209</v>
      </c>
      <c r="K98" s="24">
        <f>AAV!K97</f>
        <v>0.92079266660000003</v>
      </c>
      <c r="L98" s="24">
        <f>AAV!L97</f>
        <v>0.97408258700000006</v>
      </c>
      <c r="M98" s="24">
        <f>AAV!M97</f>
        <v>1.349723995</v>
      </c>
      <c r="N98" s="24">
        <f>AAV!N97</f>
        <v>1.116574339</v>
      </c>
      <c r="O98" s="24">
        <f>AAV!O97</f>
        <v>1.603033777</v>
      </c>
      <c r="P98" s="24">
        <f>AAV!P97</f>
        <v>1.024273905</v>
      </c>
      <c r="Q98" s="24">
        <f>AAV!Q97</f>
        <v>1.1424735150000001</v>
      </c>
      <c r="R98" s="24">
        <f>AAV!R97</f>
        <v>1.159491651</v>
      </c>
      <c r="S98" s="24">
        <f>AAV!S97</f>
        <v>0.9646799036</v>
      </c>
      <c r="T98" s="24">
        <f>AAV!T97</f>
        <v>0.99559863920000002</v>
      </c>
      <c r="U98" s="24">
        <f>AAV!U97</f>
        <v>0.84846827749999998</v>
      </c>
      <c r="V98" s="24">
        <f>AAV!V97</f>
        <v>2.3573473840000001</v>
      </c>
      <c r="W98" s="24">
        <f>AAV!W97</f>
        <v>1.952464384</v>
      </c>
      <c r="X98" s="24">
        <f>AAV!X97</f>
        <v>1.063966089</v>
      </c>
      <c r="Y98" s="24">
        <f>AAV!Y97</f>
        <v>1.607535505</v>
      </c>
      <c r="Z98" s="24">
        <f>AAV!Z97</f>
        <v>0.89444547590000001</v>
      </c>
      <c r="AA98" s="24">
        <f>AAV!AA97</f>
        <v>0.71680530929999997</v>
      </c>
      <c r="AB98" s="24">
        <f>AAV!AB97</f>
        <v>2.242997371</v>
      </c>
      <c r="AC98" s="24">
        <f>AAV!AC97</f>
        <v>1.399950032</v>
      </c>
      <c r="AD98" s="24">
        <f>AAV!AD97</f>
        <v>0.87430901059999999</v>
      </c>
      <c r="AE98" s="24">
        <f>AAV!AE97</f>
        <v>1.7019170219999999</v>
      </c>
      <c r="AF98" s="24">
        <f>AAV!AF97</f>
        <v>0.80033913580000005</v>
      </c>
      <c r="AG98" s="24">
        <v>39</v>
      </c>
    </row>
    <row r="99" spans="1:36" ht="13.5" customHeight="1" x14ac:dyDescent="0.2">
      <c r="A99" s="44">
        <v>96</v>
      </c>
      <c r="B99" s="45">
        <v>40</v>
      </c>
      <c r="C99" s="24">
        <f>AAV!C98</f>
        <v>2.2382080000000002</v>
      </c>
      <c r="D99" s="24">
        <f>AAV!D98</f>
        <v>2.15781</v>
      </c>
      <c r="E99" s="24">
        <f>AAV!E98</f>
        <v>0.95317600000000002</v>
      </c>
      <c r="F99" s="24">
        <f>AAV!F98</f>
        <v>0.77682099999999998</v>
      </c>
      <c r="G99" s="24">
        <f>AAV!G98</f>
        <v>1.707544572</v>
      </c>
      <c r="H99" s="24">
        <f>AAV!H98</f>
        <v>0.86741550349999996</v>
      </c>
      <c r="I99" s="24">
        <f>AAV!I98</f>
        <v>0.86278109300000005</v>
      </c>
      <c r="J99" s="24">
        <f>AAV!J98</f>
        <v>1.0451140219999999</v>
      </c>
      <c r="K99" s="24">
        <f>AAV!K98</f>
        <v>0.6893293251</v>
      </c>
      <c r="L99" s="35">
        <f>AAV!L98</f>
        <v>0.84925007610000003</v>
      </c>
      <c r="M99" s="24">
        <f>AAV!M98</f>
        <v>0.76459977820000002</v>
      </c>
      <c r="N99" s="24">
        <f>AAV!N98</f>
        <v>1.0510559880000001</v>
      </c>
      <c r="O99" s="24">
        <f>AAV!O98</f>
        <v>1.4119836809999999</v>
      </c>
      <c r="P99" s="24">
        <f>AAV!P98</f>
        <v>1.043736075</v>
      </c>
      <c r="Q99" s="24">
        <f>AAV!Q98</f>
        <v>1.1344972200000001</v>
      </c>
      <c r="R99" s="24">
        <f>AAV!R98</f>
        <v>0.89370824999999998</v>
      </c>
      <c r="S99" s="24">
        <f>AAV!S98</f>
        <v>0.83505932999999999</v>
      </c>
      <c r="T99" s="24">
        <f>AAV!T98</f>
        <v>0.85864252720000001</v>
      </c>
      <c r="U99" s="24">
        <f>AAV!U98</f>
        <v>0.75797391800000002</v>
      </c>
      <c r="V99" s="24">
        <f>AAV!V98</f>
        <v>3.240103806</v>
      </c>
      <c r="W99" s="24">
        <f>AAV!W98</f>
        <v>1.2264146979999999</v>
      </c>
      <c r="X99" s="24">
        <f>AAV!X98</f>
        <v>1.032727897</v>
      </c>
      <c r="Y99" s="24">
        <f>AAV!Y98</f>
        <v>1.1178371170000001</v>
      </c>
      <c r="Z99" s="24">
        <f>AAV!Z98</f>
        <v>0.87995572929999999</v>
      </c>
      <c r="AA99" s="24">
        <f>AAV!AA98</f>
        <v>0.69612016700000001</v>
      </c>
      <c r="AB99" s="24">
        <f>AAV!AB98</f>
        <v>1.150894839</v>
      </c>
      <c r="AC99" s="24">
        <f>AAV!AC98</f>
        <v>1.1778041539999999</v>
      </c>
      <c r="AD99" s="24">
        <f>AAV!AD98</f>
        <v>1.330693527</v>
      </c>
      <c r="AE99" s="24">
        <f>AAV!AE98</f>
        <v>2.1171217859999998</v>
      </c>
      <c r="AF99" s="24">
        <f>AAV!AF98</f>
        <v>0.7499140487</v>
      </c>
      <c r="AG99" s="24">
        <v>40</v>
      </c>
    </row>
    <row r="100" spans="1:36" ht="13.5" customHeight="1" x14ac:dyDescent="0.2">
      <c r="A100" s="44">
        <v>97</v>
      </c>
      <c r="B100" s="45">
        <v>41</v>
      </c>
      <c r="C100" s="24">
        <f>AAV!C99</f>
        <v>1.8353930000000001</v>
      </c>
      <c r="D100" s="24">
        <f>AAV!D99</f>
        <v>0.72809999999999997</v>
      </c>
      <c r="E100" s="24">
        <f>AAV!E99</f>
        <v>0.90397499999999997</v>
      </c>
      <c r="F100" s="24">
        <f>AAV!F99</f>
        <v>0.74548599999999998</v>
      </c>
      <c r="G100" s="24">
        <f>AAV!G99</f>
        <v>1.0271514159999999</v>
      </c>
      <c r="H100" s="24">
        <f>AAV!H99</f>
        <v>1.041662992</v>
      </c>
      <c r="I100" s="24">
        <f>AAV!I99</f>
        <v>0.99147398289999999</v>
      </c>
      <c r="J100" s="24">
        <f>AAV!J99</f>
        <v>0.95702795939999996</v>
      </c>
      <c r="K100" s="24">
        <f>AAV!K99</f>
        <v>1.0986288099999999</v>
      </c>
      <c r="L100" s="24">
        <f>AAV!L99</f>
        <v>0.91628116240000002</v>
      </c>
      <c r="M100" s="24">
        <f>AAV!M99</f>
        <v>0.79328553089999998</v>
      </c>
      <c r="N100" s="24">
        <f>AAV!N99</f>
        <v>1.1164185900000001</v>
      </c>
      <c r="O100" s="24">
        <f>AAV!O99</f>
        <v>0.77452621239999997</v>
      </c>
      <c r="P100" s="24">
        <f>AAV!P99</f>
        <v>0.87668988299999995</v>
      </c>
      <c r="Q100" s="24">
        <f>AAV!Q99</f>
        <v>1.038419234</v>
      </c>
      <c r="R100" s="24">
        <f>AAV!R99</f>
        <v>0.74080301439999996</v>
      </c>
      <c r="S100" s="24">
        <f>AAV!S99</f>
        <v>0.62757100750000006</v>
      </c>
      <c r="T100" s="24">
        <f>AAV!T99</f>
        <v>0.74256227450000001</v>
      </c>
      <c r="U100" s="24">
        <f>AAV!U99</f>
        <v>0.74068841969999999</v>
      </c>
      <c r="V100" s="24">
        <f>AAV!V99</f>
        <v>1.8063957509999999</v>
      </c>
      <c r="W100" s="24">
        <f>AAV!W99</f>
        <v>0.85664687220000002</v>
      </c>
      <c r="X100" s="24">
        <f>AAV!X99</f>
        <v>1.0123764239999999</v>
      </c>
      <c r="Y100" s="24">
        <f>AAV!Y99</f>
        <v>1.131947875</v>
      </c>
      <c r="Z100" s="24">
        <f>AAV!Z99</f>
        <v>0.69608065620000004</v>
      </c>
      <c r="AA100" s="24">
        <f>AAV!AA99</f>
        <v>0.75272262570000004</v>
      </c>
      <c r="AB100" s="24">
        <f>AAV!AB99</f>
        <v>1.007761372</v>
      </c>
      <c r="AC100" s="24">
        <f>AAV!AC99</f>
        <v>1.753850307</v>
      </c>
      <c r="AD100" s="24">
        <f>AAV!AD99</f>
        <v>0.7902334916</v>
      </c>
      <c r="AE100" s="24">
        <f>AAV!AE99</f>
        <v>1.3469336510000001</v>
      </c>
      <c r="AF100" s="24">
        <f>AAV!AF99</f>
        <v>0.89378828639999996</v>
      </c>
      <c r="AG100" s="24">
        <v>41</v>
      </c>
    </row>
    <row r="101" spans="1:36" ht="13.5" customHeight="1" x14ac:dyDescent="0.2">
      <c r="A101" s="44">
        <v>98</v>
      </c>
      <c r="B101" s="45">
        <v>42</v>
      </c>
      <c r="C101" s="24">
        <f>AAV!C100</f>
        <v>1.0448109999999999</v>
      </c>
      <c r="D101" s="24">
        <f>AAV!D100</f>
        <v>0.82158200000000003</v>
      </c>
      <c r="E101" s="24">
        <f>AAV!E100</f>
        <v>0.93606199999999995</v>
      </c>
      <c r="F101" s="24">
        <f>AAV!F100</f>
        <v>0.71332099999999998</v>
      </c>
      <c r="G101" s="24">
        <f>AAV!G100</f>
        <v>0.81912643689999998</v>
      </c>
      <c r="H101" s="24">
        <f>AAV!H100</f>
        <v>0.9939013578</v>
      </c>
      <c r="I101" s="24">
        <f>AAV!I100</f>
        <v>1.186866948</v>
      </c>
      <c r="J101" s="24">
        <f>AAV!J100</f>
        <v>0.81390995180000003</v>
      </c>
      <c r="K101" s="24">
        <f>AAV!K100</f>
        <v>0.98470309609999995</v>
      </c>
      <c r="L101" s="24">
        <f>AAV!L100</f>
        <v>0.87150362189999997</v>
      </c>
      <c r="M101" s="24">
        <f>AAV!M100</f>
        <v>0.95036193089999998</v>
      </c>
      <c r="N101" s="24">
        <f>AAV!N100</f>
        <v>0.95893821099999998</v>
      </c>
      <c r="O101" s="24">
        <f>AAV!O100</f>
        <v>1.0264082969999999</v>
      </c>
      <c r="P101" s="24">
        <f>AAV!P100</f>
        <v>0.84571245260000005</v>
      </c>
      <c r="Q101" s="24">
        <f>AAV!Q100</f>
        <v>1.464737822</v>
      </c>
      <c r="R101" s="24">
        <f>AAV!R100</f>
        <v>0.7437338</v>
      </c>
      <c r="S101" s="24">
        <f>AAV!S100</f>
        <v>0.67576609269999999</v>
      </c>
      <c r="T101" s="24">
        <f>AAV!T100</f>
        <v>0.73287593669999995</v>
      </c>
      <c r="U101" s="24">
        <f>AAV!U100</f>
        <v>0.87921434440000001</v>
      </c>
      <c r="V101" s="24">
        <f>AAV!V100</f>
        <v>1.175527682</v>
      </c>
      <c r="W101" s="24">
        <f>AAV!W100</f>
        <v>0.81056911279999999</v>
      </c>
      <c r="X101" s="24">
        <f>AAV!X100</f>
        <v>1.0144018720000001</v>
      </c>
      <c r="Y101" s="24">
        <f>AAV!Y100</f>
        <v>1.100271464</v>
      </c>
      <c r="Z101" s="24">
        <f>AAV!Z100</f>
        <v>0.71143977359999999</v>
      </c>
      <c r="AA101" s="24">
        <f>AAV!AA100</f>
        <v>0.61634502459999996</v>
      </c>
      <c r="AB101" s="24">
        <f>AAV!AB100</f>
        <v>0.92133529540000003</v>
      </c>
      <c r="AC101" s="24">
        <f>AAV!AC100</f>
        <v>0.96925928350000001</v>
      </c>
      <c r="AD101" s="24">
        <f>AAV!AD100</f>
        <v>0.89229918600000002</v>
      </c>
      <c r="AE101" s="24">
        <f>AAV!AE100</f>
        <v>1.5279560889999999</v>
      </c>
      <c r="AF101" s="24">
        <f>AAV!AF100</f>
        <v>0.96203382110000002</v>
      </c>
      <c r="AG101" s="24">
        <v>42</v>
      </c>
    </row>
    <row r="102" spans="1:36" ht="13.5" customHeight="1" x14ac:dyDescent="0.2">
      <c r="A102" s="44">
        <v>99</v>
      </c>
      <c r="B102" s="45">
        <v>43</v>
      </c>
      <c r="C102" s="24">
        <f>AAV!C101</f>
        <v>1.1258589999999999</v>
      </c>
      <c r="D102" s="24">
        <f>AAV!D101</f>
        <v>0.66280600000000001</v>
      </c>
      <c r="E102" s="24">
        <f>AAV!E101</f>
        <v>0.63767399999999996</v>
      </c>
      <c r="F102" s="24">
        <f>AAV!F101</f>
        <v>0.65185899999999997</v>
      </c>
      <c r="G102" s="24">
        <f>AAV!G101</f>
        <v>0.79489395620000003</v>
      </c>
      <c r="H102" s="24">
        <f>AAV!H101</f>
        <v>1.020341468</v>
      </c>
      <c r="I102" s="24">
        <f>AAV!I101</f>
        <v>0.95400343539999999</v>
      </c>
      <c r="J102" s="24">
        <f>AAV!J101</f>
        <v>1.4686133669999999</v>
      </c>
      <c r="K102" s="24">
        <f>AAV!K101</f>
        <v>0.83723718059999996</v>
      </c>
      <c r="L102" s="24">
        <f>AAV!L101</f>
        <v>1.0554355529999999</v>
      </c>
      <c r="M102" s="24">
        <f>AAV!M101</f>
        <v>0.63598945640000004</v>
      </c>
      <c r="N102" s="24">
        <f>AAV!N101</f>
        <v>0.93655445339999999</v>
      </c>
      <c r="O102" s="24">
        <f>AAV!O101</f>
        <v>1.160551441</v>
      </c>
      <c r="P102" s="24">
        <f>AAV!P101</f>
        <v>0.98059995680000001</v>
      </c>
      <c r="Q102" s="24">
        <f>AAV!Q101</f>
        <v>1.0998192499999999</v>
      </c>
      <c r="R102" s="24">
        <f>AAV!R101</f>
        <v>0.75026239760000002</v>
      </c>
      <c r="S102" s="24">
        <f>AAV!S101</f>
        <v>0.58437886969999997</v>
      </c>
      <c r="T102" s="24">
        <f>AAV!T101</f>
        <v>1.091815325</v>
      </c>
      <c r="U102" s="24">
        <f>AAV!U101</f>
        <v>0.6722020689</v>
      </c>
      <c r="V102" s="24">
        <f>AAV!V101</f>
        <v>1.1285372069999999</v>
      </c>
      <c r="W102" s="24">
        <f>AAV!W101</f>
        <v>1.472519176</v>
      </c>
      <c r="X102" s="24">
        <f>AAV!X101</f>
        <v>1.0859900790000001</v>
      </c>
      <c r="Y102" s="24">
        <f>AAV!Y101</f>
        <v>0.96250936679999999</v>
      </c>
      <c r="Z102" s="24">
        <f>AAV!Z101</f>
        <v>0.58055225659999998</v>
      </c>
      <c r="AA102" s="24">
        <f>AAV!AA101</f>
        <v>0.79614280309999996</v>
      </c>
      <c r="AB102" s="24">
        <f>AAV!AB101</f>
        <v>0.81111813610000005</v>
      </c>
      <c r="AC102" s="24">
        <f>AAV!AC101</f>
        <v>1.4012296989999999</v>
      </c>
      <c r="AD102" s="24">
        <f>AAV!AD101</f>
        <v>1.1321719130000001</v>
      </c>
      <c r="AE102" s="24">
        <f>AAV!AE101</f>
        <v>0.9067129344</v>
      </c>
      <c r="AF102" s="24">
        <f>AAV!AF101</f>
        <v>0.85344907120000002</v>
      </c>
      <c r="AG102" s="24">
        <v>43</v>
      </c>
    </row>
    <row r="103" spans="1:36" ht="13.5" customHeight="1" x14ac:dyDescent="0.2">
      <c r="A103" s="44">
        <v>100</v>
      </c>
      <c r="B103" s="45">
        <v>44</v>
      </c>
      <c r="C103" s="24">
        <f>AAV!C102</f>
        <v>0.80086400000000002</v>
      </c>
      <c r="D103" s="24">
        <f>AAV!D102</f>
        <v>0.91267500000000001</v>
      </c>
      <c r="E103" s="24">
        <f>AAV!E102</f>
        <v>0.50835699999999995</v>
      </c>
      <c r="F103" s="24">
        <f>AAV!F102</f>
        <v>0.628363</v>
      </c>
      <c r="G103" s="24">
        <f>AAV!G102</f>
        <v>1.0168623050000001</v>
      </c>
      <c r="H103" s="24">
        <f>AAV!H102</f>
        <v>0.90820194399999998</v>
      </c>
      <c r="I103" s="24">
        <f>AAV!I102</f>
        <v>0.91717078320000001</v>
      </c>
      <c r="J103" s="24">
        <f>AAV!J102</f>
        <v>0.76218935350000006</v>
      </c>
      <c r="K103" s="24">
        <f>AAV!K102</f>
        <v>0.71877010529999996</v>
      </c>
      <c r="L103" s="24">
        <f>AAV!L102</f>
        <v>3.2832461400000001</v>
      </c>
      <c r="M103" s="24">
        <f>AAV!M102</f>
        <v>1.3023962769999999</v>
      </c>
      <c r="N103" s="24">
        <f>AAV!N102</f>
        <v>0.90126347549999997</v>
      </c>
      <c r="O103" s="24">
        <f>AAV!O102</f>
        <v>0.953539264</v>
      </c>
      <c r="P103" s="24">
        <f>AAV!P102</f>
        <v>0.68760242250000003</v>
      </c>
      <c r="Q103" s="24">
        <f>AAV!Q102</f>
        <v>1.0960434480000001</v>
      </c>
      <c r="R103" s="24">
        <f>AAV!R102</f>
        <v>0.64821542470000004</v>
      </c>
      <c r="S103" s="24">
        <f>AAV!S102</f>
        <v>0.52898713350000004</v>
      </c>
      <c r="T103" s="24">
        <f>AAV!T102</f>
        <v>0.69552342850000004</v>
      </c>
      <c r="U103" s="24">
        <f>AAV!U102</f>
        <v>0.44881491540000001</v>
      </c>
      <c r="V103" s="24">
        <f>AAV!V102</f>
        <v>1.148351345</v>
      </c>
      <c r="W103" s="24">
        <f>AAV!W102</f>
        <v>0.7382904964</v>
      </c>
      <c r="X103" s="24">
        <f>AAV!X102</f>
        <v>1.0564817900000001</v>
      </c>
      <c r="Y103" s="24">
        <f>AAV!Y102</f>
        <v>0.92380903550000004</v>
      </c>
      <c r="Z103" s="24">
        <f>AAV!Z102</f>
        <v>0.98563219219999998</v>
      </c>
      <c r="AA103" s="24">
        <f>AAV!AA102</f>
        <v>0.65213838820000003</v>
      </c>
      <c r="AB103" s="24">
        <f>AAV!AB102</f>
        <v>0.6749661804</v>
      </c>
      <c r="AC103" s="24">
        <f>AAV!AC102</f>
        <v>1.0485097050000001</v>
      </c>
      <c r="AD103" s="24">
        <f>AAV!AD102</f>
        <v>0.81148807840000003</v>
      </c>
      <c r="AE103" s="24">
        <f>AAV!AE102</f>
        <v>1.3944356760000001</v>
      </c>
      <c r="AF103" s="24">
        <f>AAV!AF102</f>
        <v>0.58676049730000002</v>
      </c>
      <c r="AG103" s="24">
        <v>44</v>
      </c>
    </row>
    <row r="104" spans="1:36" ht="13.5" customHeight="1" x14ac:dyDescent="0.2">
      <c r="A104" s="44">
        <v>101</v>
      </c>
      <c r="B104" s="45">
        <v>45</v>
      </c>
      <c r="C104" s="24">
        <f>AAV!C103</f>
        <v>1.1052649999999999</v>
      </c>
      <c r="D104" s="24">
        <f>AAV!D103</f>
        <v>0.84477999999999998</v>
      </c>
      <c r="E104" s="24">
        <f>AAV!E103</f>
        <v>0.93373799999999996</v>
      </c>
      <c r="F104" s="24">
        <f>AAV!F103</f>
        <v>0.63959900000000003</v>
      </c>
      <c r="G104" s="24">
        <f>AAV!G103</f>
        <v>0.80150011870000004</v>
      </c>
      <c r="H104" s="24">
        <f>AAV!H103</f>
        <v>1.3030190930000001</v>
      </c>
      <c r="I104" s="24">
        <f>AAV!I103</f>
        <v>1.0576408209999999</v>
      </c>
      <c r="J104" s="24">
        <f>AAV!J103</f>
        <v>0.84285738700000001</v>
      </c>
      <c r="K104" s="24">
        <f>AAV!K103</f>
        <v>1.2268098549999999</v>
      </c>
      <c r="L104" s="24">
        <f>AAV!L103</f>
        <v>1.9762582449999999</v>
      </c>
      <c r="M104" s="24">
        <f>AAV!M103</f>
        <v>1.2727853469999999</v>
      </c>
      <c r="N104" s="24">
        <f>AAV!N103</f>
        <v>1.3608755379999999</v>
      </c>
      <c r="O104" s="24">
        <f>AAV!O103</f>
        <v>1.194797551</v>
      </c>
      <c r="P104" s="24">
        <f>AAV!P103</f>
        <v>1.218035236</v>
      </c>
      <c r="Q104" s="24">
        <f>AAV!Q103</f>
        <v>1.234230723</v>
      </c>
      <c r="R104" s="24">
        <f>AAV!R103</f>
        <v>0.94702712050000004</v>
      </c>
      <c r="S104" s="24">
        <f>AAV!S103</f>
        <v>0.6519198491</v>
      </c>
      <c r="T104" s="24">
        <f>AAV!T103</f>
        <v>0.66591474289999997</v>
      </c>
      <c r="U104" s="24">
        <f>AAV!U103</f>
        <v>0.65181012439999997</v>
      </c>
      <c r="V104" s="24">
        <f>AAV!V103</f>
        <v>2.0882235480000002</v>
      </c>
      <c r="W104" s="24">
        <f>AAV!W103</f>
        <v>0.97635575939999997</v>
      </c>
      <c r="X104" s="24">
        <f>AAV!X103</f>
        <v>1.2504601049999999</v>
      </c>
      <c r="Y104" s="24">
        <f>AAV!Y103</f>
        <v>0.93808240129999998</v>
      </c>
      <c r="Z104" s="24">
        <f>AAV!Z103</f>
        <v>1.134498829</v>
      </c>
      <c r="AA104" s="24">
        <f>AAV!AA103</f>
        <v>0.8534787761</v>
      </c>
      <c r="AB104" s="24">
        <f>AAV!AB103</f>
        <v>0.99814764909999998</v>
      </c>
      <c r="AC104" s="24">
        <f>AAV!AC103</f>
        <v>1.132198525</v>
      </c>
      <c r="AD104" s="24">
        <f>AAV!AD103</f>
        <v>1.5635931329999999</v>
      </c>
      <c r="AE104" s="24">
        <f>AAV!AE103</f>
        <v>1.0103816830000001</v>
      </c>
      <c r="AF104" s="24">
        <f>AAV!AF103</f>
        <v>0.84043812780000005</v>
      </c>
      <c r="AG104" s="24">
        <v>45</v>
      </c>
    </row>
    <row r="105" spans="1:36" ht="13.5" customHeight="1" x14ac:dyDescent="0.2">
      <c r="A105" s="44">
        <v>102</v>
      </c>
      <c r="B105" s="45">
        <v>46</v>
      </c>
      <c r="C105" s="24">
        <f>AAV!C104</f>
        <v>1.355396</v>
      </c>
      <c r="D105" s="24">
        <f>AAV!D104</f>
        <v>0.97965500000000005</v>
      </c>
      <c r="E105" s="24">
        <f>AAV!E104</f>
        <v>1.027744</v>
      </c>
      <c r="F105" s="24">
        <f>AAV!F104</f>
        <v>0.79114300000000004</v>
      </c>
      <c r="G105" s="24">
        <f>AAV!G104</f>
        <v>1.0692116709999999</v>
      </c>
      <c r="H105" s="24">
        <f>AAV!H104</f>
        <v>0.95689529159999998</v>
      </c>
      <c r="I105" s="24">
        <f>AAV!I104</f>
        <v>1.4335676260000001</v>
      </c>
      <c r="J105" s="24">
        <f>AAV!J104</f>
        <v>1.576291015</v>
      </c>
      <c r="K105" s="24">
        <f>AAV!K104</f>
        <v>1.3025501390000001</v>
      </c>
      <c r="L105" s="24">
        <f>AAV!L104</f>
        <v>1.3301573149999999</v>
      </c>
      <c r="M105" s="24">
        <f>AAV!M104</f>
        <v>0.83213466250000001</v>
      </c>
      <c r="N105" s="24">
        <f>AAV!N104</f>
        <v>1.035271075</v>
      </c>
      <c r="O105" s="24">
        <f>AAV!O104</f>
        <v>1.794295601</v>
      </c>
      <c r="P105" s="24">
        <f>AAV!P104</f>
        <v>1.193790903</v>
      </c>
      <c r="Q105" s="24">
        <f>AAV!Q104</f>
        <v>1.107956682</v>
      </c>
      <c r="R105" s="24">
        <f>AAV!R104</f>
        <v>1.0244683379999999</v>
      </c>
      <c r="S105" s="24">
        <f>AAV!S104</f>
        <v>1.0185951390000001</v>
      </c>
      <c r="T105" s="24">
        <f>AAV!T104</f>
        <v>0.86702805810000005</v>
      </c>
      <c r="U105" s="24">
        <f>AAV!U104</f>
        <v>0.58145529760000003</v>
      </c>
      <c r="V105" s="24">
        <f>AAV!V104</f>
        <v>1.483323451</v>
      </c>
      <c r="W105" s="24">
        <f>AAV!W104</f>
        <v>1.1817570449999999</v>
      </c>
      <c r="X105" s="24">
        <f>AAV!X104</f>
        <v>1.3825587880000001</v>
      </c>
      <c r="Y105" s="24">
        <f>AAV!Y104</f>
        <v>1.1789293780000001</v>
      </c>
      <c r="Z105" s="24">
        <f>AAV!Z104</f>
        <v>1.3399976650000001</v>
      </c>
      <c r="AA105" s="24">
        <f>AAV!AA104</f>
        <v>1.1663516730000001</v>
      </c>
      <c r="AB105" s="24">
        <f>AAV!AB104</f>
        <v>1.2911486000000001</v>
      </c>
      <c r="AC105" s="24">
        <f>AAV!AC104</f>
        <v>0.97442733299999995</v>
      </c>
      <c r="AD105" s="24">
        <f>AAV!AD104</f>
        <v>1.0622196500000001</v>
      </c>
      <c r="AE105" s="24">
        <f>AAV!AE104</f>
        <v>1.01433018</v>
      </c>
      <c r="AF105" s="24">
        <f>AAV!AF104</f>
        <v>1.3115872630000001</v>
      </c>
      <c r="AG105" s="24">
        <v>46</v>
      </c>
    </row>
    <row r="106" spans="1:36" ht="13.5" customHeight="1" x14ac:dyDescent="0.2">
      <c r="A106" s="44">
        <v>103</v>
      </c>
      <c r="B106" s="45">
        <v>47</v>
      </c>
      <c r="C106" s="24">
        <f>AAV!C105</f>
        <v>1.489946</v>
      </c>
      <c r="D106" s="24">
        <f>AAV!D105</f>
        <v>1.443678</v>
      </c>
      <c r="E106" s="24">
        <f>AAV!E105</f>
        <v>0.78213699999999997</v>
      </c>
      <c r="F106" s="24">
        <f>AAV!F105</f>
        <v>0.64339599999999997</v>
      </c>
      <c r="G106" s="24">
        <f>AAV!G105</f>
        <v>0.76108020310000002</v>
      </c>
      <c r="H106" s="24">
        <f>AAV!H105</f>
        <v>0.89432852220000003</v>
      </c>
      <c r="I106" s="24">
        <f>AAV!I105</f>
        <v>1.367134643</v>
      </c>
      <c r="J106" s="24">
        <f>AAV!J105</f>
        <v>1.158579697</v>
      </c>
      <c r="K106" s="24">
        <f>AAV!K105</f>
        <v>0.89010849020000005</v>
      </c>
      <c r="L106" s="24">
        <f>AAV!L105</f>
        <v>0.94331969429999996</v>
      </c>
      <c r="M106" s="24">
        <f>AAV!M105</f>
        <v>0.91567032930000003</v>
      </c>
      <c r="N106" s="24">
        <f>AAV!N105</f>
        <v>1.228836915</v>
      </c>
      <c r="O106" s="24">
        <f>AAV!O105</f>
        <v>1.2770554009999999</v>
      </c>
      <c r="P106" s="24">
        <f>AAV!P105</f>
        <v>1.1067124100000001</v>
      </c>
      <c r="Q106" s="24">
        <f>AAV!Q105</f>
        <v>0.91942527480000003</v>
      </c>
      <c r="R106" s="24">
        <f>AAV!R105</f>
        <v>0.98362547519999999</v>
      </c>
      <c r="S106" s="24">
        <f>AAV!S105</f>
        <v>1.0385225789999999</v>
      </c>
      <c r="T106" s="24">
        <f>AAV!T105</f>
        <v>0.78853360660000005</v>
      </c>
      <c r="U106" s="24">
        <f>AAV!U105</f>
        <v>0.62564727009999999</v>
      </c>
      <c r="V106" s="24">
        <f>AAV!V105</f>
        <v>1.7723375180000001</v>
      </c>
      <c r="W106" s="24">
        <f>AAV!W105</f>
        <v>2.057760858</v>
      </c>
      <c r="X106" s="24">
        <f>AAV!X105</f>
        <v>0.97414264859999999</v>
      </c>
      <c r="Y106" s="24">
        <f>AAV!Y105</f>
        <v>1.3958361509999999</v>
      </c>
      <c r="Z106" s="24">
        <f>AAV!Z105</f>
        <v>1.1307317889999999</v>
      </c>
      <c r="AA106" s="24">
        <f>AAV!AA105</f>
        <v>0.74702880770000002</v>
      </c>
      <c r="AB106" s="24">
        <f>AAV!AB105</f>
        <v>1.149034857</v>
      </c>
      <c r="AC106" s="24">
        <f>AAV!AC105</f>
        <v>1.1618413510000001</v>
      </c>
      <c r="AD106" s="24">
        <f>AAV!AD105</f>
        <v>1.1856069039999999</v>
      </c>
      <c r="AE106" s="24">
        <f>AAV!AE105</f>
        <v>0.79772702650000005</v>
      </c>
      <c r="AF106" s="24">
        <f>AAV!AF105</f>
        <v>0.88083539980000003</v>
      </c>
      <c r="AG106" s="24">
        <v>47</v>
      </c>
    </row>
    <row r="107" spans="1:36" ht="13.5" customHeight="1" x14ac:dyDescent="0.2">
      <c r="A107" s="44">
        <v>104</v>
      </c>
      <c r="B107" s="45">
        <v>48</v>
      </c>
      <c r="C107" s="24">
        <f>AAV!C106</f>
        <v>1.020162</v>
      </c>
      <c r="D107" s="24">
        <f>AAV!D106</f>
        <v>1.014856</v>
      </c>
      <c r="E107" s="24">
        <f>AAV!E106</f>
        <v>0.99653599999999998</v>
      </c>
      <c r="F107" s="24">
        <f>AAV!F106</f>
        <v>0.739541</v>
      </c>
      <c r="G107" s="24">
        <f>AAV!G106</f>
        <v>0.80618003449999998</v>
      </c>
      <c r="H107" s="24">
        <f>AAV!H106</f>
        <v>0.81592636200000002</v>
      </c>
      <c r="I107" s="24">
        <f>AAV!I106</f>
        <v>0.78135828090000004</v>
      </c>
      <c r="J107" s="24">
        <f>AAV!J106</f>
        <v>0.87715361280000004</v>
      </c>
      <c r="K107" s="24">
        <f>AAV!K106</f>
        <v>0.82170896829999995</v>
      </c>
      <c r="L107" s="24">
        <f>AAV!L106</f>
        <v>0.7595129317</v>
      </c>
      <c r="M107" s="24">
        <f>AAV!M106</f>
        <v>0.94972394199999999</v>
      </c>
      <c r="N107" s="24">
        <f>AAV!N106</f>
        <v>0.92796126219999997</v>
      </c>
      <c r="O107" s="24">
        <f>AAV!O106</f>
        <v>1.0315438619999999</v>
      </c>
      <c r="P107" s="24">
        <f>AAV!P106</f>
        <v>1.3545690589999999</v>
      </c>
      <c r="Q107" s="24">
        <f>AAV!Q106</f>
        <v>1.20506556</v>
      </c>
      <c r="R107" s="24">
        <f>AAV!R106</f>
        <v>1.2190822480000001</v>
      </c>
      <c r="S107" s="24">
        <f>AAV!S106</f>
        <v>0.73934712700000005</v>
      </c>
      <c r="T107" s="24">
        <f>AAV!T106</f>
        <v>1.0025036650000001</v>
      </c>
      <c r="U107" s="24">
        <f>AAV!U106</f>
        <v>0.50938155650000005</v>
      </c>
      <c r="V107" s="24">
        <f>AAV!V106</f>
        <v>1.407169686</v>
      </c>
      <c r="W107" s="24">
        <f>AAV!W106</f>
        <v>1.465876516</v>
      </c>
      <c r="X107" s="24">
        <f>AAV!X106</f>
        <v>0.94251838779999997</v>
      </c>
      <c r="Y107" s="24">
        <f>AAV!Y106</f>
        <v>1.9006378150000001</v>
      </c>
      <c r="Z107" s="24">
        <f>AAV!Z106</f>
        <v>1.349722308</v>
      </c>
      <c r="AA107" s="24">
        <f>AAV!AA106</f>
        <v>0.93529341830000001</v>
      </c>
      <c r="AB107" s="24">
        <f>AAV!AB106</f>
        <v>1.038119308</v>
      </c>
      <c r="AC107" s="24">
        <f>AAV!AC106</f>
        <v>1.229856265</v>
      </c>
      <c r="AD107" s="24">
        <f>AAV!AD106</f>
        <v>1.5379022419999999</v>
      </c>
      <c r="AE107" s="24">
        <f>AAV!AE106</f>
        <v>0.78020311890000005</v>
      </c>
      <c r="AF107" s="24">
        <f>AAV!AF106</f>
        <v>0.86813785300000001</v>
      </c>
      <c r="AG107" s="24">
        <v>48</v>
      </c>
    </row>
    <row r="108" spans="1:36" ht="13.5" customHeight="1" x14ac:dyDescent="0.2">
      <c r="A108" s="44">
        <v>105</v>
      </c>
      <c r="B108" s="45">
        <v>49</v>
      </c>
      <c r="C108" s="24">
        <f>AAV!C107</f>
        <v>1.026267</v>
      </c>
      <c r="D108" s="24">
        <f>AAV!D107</f>
        <v>0.90691900000000003</v>
      </c>
      <c r="E108" s="24">
        <f>AAV!E107</f>
        <v>0.79767500000000002</v>
      </c>
      <c r="F108" s="24">
        <f>AAV!F107</f>
        <v>0.85445700000000002</v>
      </c>
      <c r="G108" s="24">
        <f>AAV!G107</f>
        <v>0.62900014550000005</v>
      </c>
      <c r="H108" s="24">
        <f>AAV!H107</f>
        <v>0.9710246428</v>
      </c>
      <c r="I108" s="24">
        <f>AAV!I107</f>
        <v>0.82854832580000004</v>
      </c>
      <c r="J108" s="24">
        <f>AAV!J107</f>
        <v>0.81065324459999999</v>
      </c>
      <c r="K108" s="24">
        <f>AAV!K107</f>
        <v>0.90662813590000002</v>
      </c>
      <c r="L108" s="24">
        <f>AAV!L107</f>
        <v>2.3063955539999998</v>
      </c>
      <c r="M108" s="24">
        <f>AAV!M107</f>
        <v>2.174561733</v>
      </c>
      <c r="N108" s="24">
        <f>AAV!N107</f>
        <v>0.92564402160000003</v>
      </c>
      <c r="O108" s="24">
        <f>AAV!O107</f>
        <v>0.86332965490000002</v>
      </c>
      <c r="P108" s="24">
        <f>AAV!P107</f>
        <v>0.88903494699999996</v>
      </c>
      <c r="Q108" s="24">
        <f>AAV!Q107</f>
        <v>0.98221783039999999</v>
      </c>
      <c r="R108" s="24">
        <f>AAV!R107</f>
        <v>0.99229617309999996</v>
      </c>
      <c r="S108" s="24">
        <f>AAV!S107</f>
        <v>0.6375667357</v>
      </c>
      <c r="T108" s="24">
        <f>AAV!T107</f>
        <v>0.69162222849999999</v>
      </c>
      <c r="U108" s="24">
        <f>AAV!U107</f>
        <v>0.58231883929999995</v>
      </c>
      <c r="V108" s="24">
        <f>AAV!V107</f>
        <v>1.1996718449999999</v>
      </c>
      <c r="W108" s="24">
        <f>AAV!W107</f>
        <v>0.77007910369999999</v>
      </c>
      <c r="X108" s="24">
        <f>AAV!X107</f>
        <v>1.185749478</v>
      </c>
      <c r="Y108" s="24">
        <f>AAV!Y107</f>
        <v>1.332125896</v>
      </c>
      <c r="Z108" s="24">
        <f>AAV!Z107</f>
        <v>1.983135527</v>
      </c>
      <c r="AA108" s="24">
        <f>AAV!AA107</f>
        <v>0.80320591770000005</v>
      </c>
      <c r="AB108" s="24">
        <f>AAV!AB107</f>
        <v>1.2819871389999999</v>
      </c>
      <c r="AC108" s="24">
        <f>AAV!AC107</f>
        <v>0.83982964510000002</v>
      </c>
      <c r="AD108" s="24">
        <f>AAV!AD107</f>
        <v>0.79079996509999995</v>
      </c>
      <c r="AE108" s="24">
        <f>AAV!AE107</f>
        <v>0.76587824550000005</v>
      </c>
      <c r="AF108" s="24">
        <f>AAV!AF107</f>
        <v>0.52396550040000001</v>
      </c>
      <c r="AG108" s="24">
        <v>49</v>
      </c>
    </row>
    <row r="109" spans="1:36" ht="13.5" customHeight="1" x14ac:dyDescent="0.2">
      <c r="A109" s="44">
        <v>106</v>
      </c>
      <c r="B109" s="45">
        <v>50</v>
      </c>
      <c r="C109" s="24">
        <f>AAV!C108</f>
        <v>0.89680800000000005</v>
      </c>
      <c r="D109" s="24">
        <f>AAV!D108</f>
        <v>0.73319999999999996</v>
      </c>
      <c r="E109" s="24">
        <f>AAV!E108</f>
        <v>0.671875</v>
      </c>
      <c r="F109" s="24">
        <f>AAV!F108</f>
        <v>0.81142400000000003</v>
      </c>
      <c r="G109" s="24">
        <f>AAV!G108</f>
        <v>0.65342086710000002</v>
      </c>
      <c r="H109" s="24">
        <f>AAV!H108</f>
        <v>0.72955144439999997</v>
      </c>
      <c r="I109" s="24">
        <f>AAV!I108</f>
        <v>0.69346464370000005</v>
      </c>
      <c r="J109" s="24">
        <f>AAV!J108</f>
        <v>0.61747078320000004</v>
      </c>
      <c r="K109" s="24">
        <f>AAV!K108</f>
        <v>1.1736952940000001</v>
      </c>
      <c r="L109" s="24">
        <f>AAV!L108</f>
        <v>2.268629571</v>
      </c>
      <c r="M109" s="24">
        <f>AAV!M108</f>
        <v>6.4568227399999998</v>
      </c>
      <c r="N109" s="24">
        <f>AAV!N108</f>
        <v>1.1039478199999999</v>
      </c>
      <c r="O109" s="24">
        <f>AAV!O108</f>
        <v>0.83232384240000001</v>
      </c>
      <c r="P109" s="24">
        <f>AAV!P108</f>
        <v>0.72964167859999995</v>
      </c>
      <c r="Q109" s="24">
        <f>AAV!Q108</f>
        <v>1.0247126660000001</v>
      </c>
      <c r="R109" s="24">
        <f>AAV!R108</f>
        <v>0.97367977900000002</v>
      </c>
      <c r="S109" s="24">
        <f>AAV!S108</f>
        <v>0.65929504640000003</v>
      </c>
      <c r="T109" s="24">
        <f>AAV!T108</f>
        <v>1.0358941580000001</v>
      </c>
      <c r="U109" s="24">
        <f>AAV!U108</f>
        <v>0.39352315809999999</v>
      </c>
      <c r="V109" s="24">
        <f>AAV!V108</f>
        <v>0.93749321559999998</v>
      </c>
      <c r="W109" s="24">
        <f>AAV!W108</f>
        <v>0.78567917040000002</v>
      </c>
      <c r="X109" s="24">
        <f>AAV!X108</f>
        <v>1.2128823520000001</v>
      </c>
      <c r="Y109" s="24">
        <f>AAV!Y108</f>
        <v>1.094618165</v>
      </c>
      <c r="Z109" s="24">
        <f>AAV!Z108</f>
        <v>0.86585555599999997</v>
      </c>
      <c r="AA109" s="24">
        <f>AAV!AA108</f>
        <v>0.90744885949999998</v>
      </c>
      <c r="AB109" s="24">
        <f>AAV!AB108</f>
        <v>0.88379074020000004</v>
      </c>
      <c r="AC109" s="24">
        <f>AAV!AC108</f>
        <v>1.010183914</v>
      </c>
      <c r="AD109" s="24">
        <f>AAV!AD108</f>
        <v>0.88764922570000004</v>
      </c>
      <c r="AE109" s="24">
        <f>AAV!AE108</f>
        <v>0.63696513880000005</v>
      </c>
      <c r="AF109" s="24">
        <f>AAV!AF108</f>
        <v>0.70176872749999997</v>
      </c>
      <c r="AG109" s="24">
        <v>50</v>
      </c>
    </row>
    <row r="110" spans="1:36" ht="13.5" customHeight="1" x14ac:dyDescent="0.2">
      <c r="A110" s="44">
        <v>107</v>
      </c>
      <c r="B110" s="45">
        <v>51</v>
      </c>
      <c r="C110" s="24">
        <f>AAV!C109</f>
        <v>1.2799689999999999</v>
      </c>
      <c r="D110" s="24">
        <f>AAV!D109</f>
        <v>1.527606</v>
      </c>
      <c r="E110" s="24">
        <f>AAV!E109</f>
        <v>0.65896299999999997</v>
      </c>
      <c r="F110" s="24">
        <f>AAV!F109</f>
        <v>1.1173390000000001</v>
      </c>
      <c r="G110" s="24">
        <f>AAV!G109</f>
        <v>1.236816734</v>
      </c>
      <c r="H110" s="24">
        <f>AAV!H109</f>
        <v>0.71823040329999999</v>
      </c>
      <c r="I110" s="24">
        <f>AAV!I109</f>
        <v>0.78523443010000005</v>
      </c>
      <c r="J110" s="24">
        <f>AAV!J109</f>
        <v>0.86729870580000001</v>
      </c>
      <c r="K110" s="24">
        <f>AAV!K109</f>
        <v>1.5873964220000001</v>
      </c>
      <c r="L110" s="24">
        <f>AAV!L109</f>
        <v>1.639855361</v>
      </c>
      <c r="M110" s="24">
        <f>AAV!M109</f>
        <v>2.3216605019999998</v>
      </c>
      <c r="N110" s="24">
        <f>AAV!N109</f>
        <v>1.346446781</v>
      </c>
      <c r="O110" s="24">
        <f>AAV!O109</f>
        <v>0.91466857189999995</v>
      </c>
      <c r="P110" s="24">
        <f>AAV!P109</f>
        <v>0.86879645650000004</v>
      </c>
      <c r="Q110" s="24">
        <f>AAV!Q109</f>
        <v>1.0812562590000001</v>
      </c>
      <c r="R110" s="24">
        <f>AAV!R109</f>
        <v>1.0698271020000001</v>
      </c>
      <c r="S110" s="24">
        <f>AAV!S109</f>
        <v>0.95289331249999998</v>
      </c>
      <c r="T110" s="24">
        <f>AAV!T109</f>
        <v>0.83528403979999999</v>
      </c>
      <c r="U110" s="24">
        <f>AAV!U109</f>
        <v>0.74761246410000004</v>
      </c>
      <c r="V110" s="24">
        <f>AAV!V109</f>
        <v>1.010777952</v>
      </c>
      <c r="W110" s="24">
        <f>AAV!W109</f>
        <v>1.3993101349999999</v>
      </c>
      <c r="X110" s="24">
        <f>AAV!X109</f>
        <v>1.084631967</v>
      </c>
      <c r="Y110" s="24">
        <f>AAV!Y109</f>
        <v>1.464988467</v>
      </c>
      <c r="Z110" s="24">
        <f>AAV!Z109</f>
        <v>0.89863356309999998</v>
      </c>
      <c r="AA110" s="24">
        <f>AAV!AA109</f>
        <v>0.74693412680000004</v>
      </c>
      <c r="AB110" s="24">
        <f>AAV!AB109</f>
        <v>0.85679006930000001</v>
      </c>
      <c r="AC110" s="24">
        <f>AAV!AC109</f>
        <v>1.3854928280000001</v>
      </c>
      <c r="AD110" s="24">
        <f>AAV!AD109</f>
        <v>2.3394616859999999</v>
      </c>
      <c r="AE110" s="24">
        <f>AAV!AE109</f>
        <v>0.73889661920000005</v>
      </c>
      <c r="AF110" s="24">
        <f>AAV!AF109</f>
        <v>0.69489711519999997</v>
      </c>
      <c r="AG110" s="24">
        <v>51</v>
      </c>
      <c r="AI110" s="46" t="s">
        <v>54</v>
      </c>
      <c r="AJ110" s="46" t="s">
        <v>31</v>
      </c>
    </row>
    <row r="111" spans="1:36" ht="13.5" customHeight="1" x14ac:dyDescent="0.2">
      <c r="A111" s="44">
        <v>108</v>
      </c>
      <c r="B111" s="45">
        <v>52</v>
      </c>
      <c r="C111" s="24">
        <f>AAV!C110</f>
        <v>1.96546</v>
      </c>
      <c r="D111" s="24">
        <f>AAV!D110</f>
        <v>2.2163349999999999</v>
      </c>
      <c r="E111" s="24">
        <f>AAV!E110</f>
        <v>0.72316400000000003</v>
      </c>
      <c r="F111" s="24">
        <f>AAV!F110</f>
        <v>0.69750900000000005</v>
      </c>
      <c r="G111" s="24">
        <f>AAV!G110</f>
        <v>0.80774591579999999</v>
      </c>
      <c r="H111" s="24">
        <f>AAV!H110</f>
        <v>0.73114988150000004</v>
      </c>
      <c r="I111" s="24">
        <f>AAV!I110</f>
        <v>0.61979318289999996</v>
      </c>
      <c r="J111" s="24">
        <f>AAV!J110</f>
        <v>0.72074358620000001</v>
      </c>
      <c r="K111" s="24">
        <f>AAV!K110</f>
        <v>0.7377638111</v>
      </c>
      <c r="L111" s="24">
        <f>AAV!L110</f>
        <v>0.83320150500000001</v>
      </c>
      <c r="M111" s="24">
        <f>AAV!M110</f>
        <v>1.8141734810000001</v>
      </c>
      <c r="N111" s="24">
        <f>AAV!N110</f>
        <v>1.927283496</v>
      </c>
      <c r="O111" s="24">
        <f>AAV!O110</f>
        <v>0.72771984970000003</v>
      </c>
      <c r="P111" s="24">
        <f>AAV!P110</f>
        <v>0.96593888539999995</v>
      </c>
      <c r="Q111" s="24">
        <f>AAV!Q110</f>
        <v>0.84134743759999997</v>
      </c>
      <c r="R111" s="24">
        <f>AAV!R110</f>
        <v>1.5867160950000001</v>
      </c>
      <c r="S111" s="24">
        <f>AAV!S110</f>
        <v>0.84385971989999997</v>
      </c>
      <c r="T111" s="24">
        <f>AAV!T110</f>
        <v>0.51062448549999995</v>
      </c>
      <c r="U111" s="24">
        <f>AAV!U110</f>
        <v>0.57665947250000005</v>
      </c>
      <c r="V111" s="24">
        <f>AAV!V110</f>
        <v>0.78666250790000003</v>
      </c>
      <c r="W111" s="24">
        <f>AAV!W110</f>
        <v>1.0083722319999999</v>
      </c>
      <c r="X111" s="24">
        <f>AAV!X110</f>
        <v>0.66604628789999998</v>
      </c>
      <c r="Y111" s="24">
        <f>AAV!Y110</f>
        <v>0.91131934650000002</v>
      </c>
      <c r="Z111" s="24">
        <f>AAV!Z110</f>
        <v>0.89340684709999996</v>
      </c>
      <c r="AA111" s="24">
        <f>AAV!AA110</f>
        <v>0.71732409929999996</v>
      </c>
      <c r="AB111" s="24">
        <f>AAV!AB110</f>
        <v>0.84352065050000002</v>
      </c>
      <c r="AC111" s="24">
        <f>AAV!AC110</f>
        <v>2.3391238849999998</v>
      </c>
      <c r="AD111" s="24">
        <f>AAV!AD110</f>
        <v>1.165374007</v>
      </c>
      <c r="AE111" s="24">
        <f>AAV!AE110</f>
        <v>0.74505675439999997</v>
      </c>
      <c r="AF111" s="24">
        <f>AAV!AF110</f>
        <v>0.54885429569999999</v>
      </c>
      <c r="AG111" s="24">
        <v>52</v>
      </c>
      <c r="AI111" s="24">
        <f>SUM(A119:A228)</f>
        <v>6105</v>
      </c>
      <c r="AJ111" s="24">
        <f>AVERAGE(A119:A229)</f>
        <v>56</v>
      </c>
    </row>
    <row r="112" spans="1:36" ht="13.5" customHeight="1" x14ac:dyDescent="0.2">
      <c r="A112" s="44">
        <v>109</v>
      </c>
      <c r="B112" s="45">
        <v>53</v>
      </c>
      <c r="C112" s="24">
        <f>AAV!C111</f>
        <v>3.0908419999999999</v>
      </c>
      <c r="D112" s="24">
        <f>AAV!D111</f>
        <v>1.443287</v>
      </c>
      <c r="E112" s="24">
        <f>AAV!E111</f>
        <v>1.1654800000000001</v>
      </c>
      <c r="F112" s="24">
        <f>AAV!F111</f>
        <v>0.99846800000000002</v>
      </c>
      <c r="G112" s="24">
        <f>AAV!G111</f>
        <v>1.320041488</v>
      </c>
      <c r="H112" s="24">
        <f>AAV!H111</f>
        <v>0.95072123129999997</v>
      </c>
      <c r="I112" s="24">
        <f>AAV!I111</f>
        <v>1.4033928579999999</v>
      </c>
      <c r="J112" s="24">
        <f>AAV!J111</f>
        <v>1.4798695909999999</v>
      </c>
      <c r="K112" s="24">
        <f>AAV!K111</f>
        <v>1.376604081</v>
      </c>
      <c r="L112" s="24">
        <f>AAV!L111</f>
        <v>1.3158036799999999</v>
      </c>
      <c r="M112" s="24">
        <f>AAV!M111</f>
        <v>2.0604514530000002</v>
      </c>
      <c r="N112" s="24">
        <f>AAV!N111</f>
        <v>1.9275005679999999</v>
      </c>
      <c r="O112" s="24">
        <f>AAV!O111</f>
        <v>1.1329036960000001</v>
      </c>
      <c r="P112" s="24">
        <f>AAV!P111</f>
        <v>1.8150731959999999</v>
      </c>
      <c r="Q112" s="24">
        <f>AAV!Q111</f>
        <v>1.7623843130000001</v>
      </c>
      <c r="R112" s="24">
        <f>AAV!R111</f>
        <v>2.2547441730000002</v>
      </c>
      <c r="S112" s="24">
        <f>AAV!S111</f>
        <v>1.2415413689999999</v>
      </c>
      <c r="T112" s="24">
        <f>AAV!T111</f>
        <v>0.77707316410000005</v>
      </c>
      <c r="U112" s="24">
        <f>AAV!U111</f>
        <v>1.0970206300000001</v>
      </c>
      <c r="V112" s="24">
        <f>AAV!V111</f>
        <v>1.293127446</v>
      </c>
      <c r="W112" s="24">
        <f>AAV!W111</f>
        <v>1.1903562889999999</v>
      </c>
      <c r="X112" s="24">
        <f>AAV!X111</f>
        <v>1.168441566</v>
      </c>
      <c r="Y112" s="24">
        <f>AAV!Y111</f>
        <v>1.6453366279999999</v>
      </c>
      <c r="Z112" s="24">
        <f>AAV!Z111</f>
        <v>1.1453768049999999</v>
      </c>
      <c r="AA112" s="24">
        <f>AAV!AA111</f>
        <v>1.7390811509999999</v>
      </c>
      <c r="AB112" s="24">
        <f>AAV!AB111</f>
        <v>1.6309102609999999</v>
      </c>
      <c r="AC112" s="35">
        <f>AAV!AC111</f>
        <v>2.2987684069999998</v>
      </c>
      <c r="AD112" s="24">
        <f>AAV!AD111</f>
        <v>1.670962252</v>
      </c>
      <c r="AE112" s="24">
        <f>AAV!AE111</f>
        <v>2.1698496359999999</v>
      </c>
      <c r="AF112" s="24">
        <f>AAV!AF111</f>
        <v>1.092135587</v>
      </c>
      <c r="AG112" s="24">
        <v>53</v>
      </c>
    </row>
    <row r="113" spans="1:39" ht="13.5" customHeight="1" x14ac:dyDescent="0.2">
      <c r="A113" s="44">
        <v>110</v>
      </c>
      <c r="B113" s="45">
        <v>54</v>
      </c>
      <c r="C113" s="24">
        <f>AAV!C112</f>
        <v>1.585582</v>
      </c>
      <c r="D113" s="24">
        <f>AAV!D112</f>
        <v>1.436234</v>
      </c>
      <c r="E113" s="24">
        <f>AAV!E112</f>
        <v>1.8737649999999999</v>
      </c>
      <c r="F113" s="24">
        <f>AAV!F112</f>
        <v>1.0110680000000001</v>
      </c>
      <c r="G113" s="24">
        <f>AAV!G112</f>
        <v>1.1105657</v>
      </c>
      <c r="H113" s="24">
        <f>AAV!H112</f>
        <v>0.76176509469999998</v>
      </c>
      <c r="I113" s="24">
        <f>AAV!I112</f>
        <v>1.002354194</v>
      </c>
      <c r="J113" s="24">
        <f>AAV!J112</f>
        <v>1.3699995300000001</v>
      </c>
      <c r="K113" s="24">
        <f>AAV!K112</f>
        <v>1.2503442520000001</v>
      </c>
      <c r="L113" s="24">
        <f>AAV!L112</f>
        <v>1.3020327540000001</v>
      </c>
      <c r="M113" s="24">
        <f>AAV!M112</f>
        <v>1.3713201150000001</v>
      </c>
      <c r="N113" s="24">
        <f>AAV!N112</f>
        <v>1.21348506</v>
      </c>
      <c r="O113" s="24">
        <f>AAV!O112</f>
        <v>0.88564426380000005</v>
      </c>
      <c r="P113" s="24">
        <f>AAV!P112</f>
        <v>1.7943384179999999</v>
      </c>
      <c r="Q113" s="24">
        <f>AAV!Q112</f>
        <v>1.408573061</v>
      </c>
      <c r="R113" s="24">
        <f>AAV!R112</f>
        <v>1.584830221</v>
      </c>
      <c r="S113" s="24">
        <f>AAV!S112</f>
        <v>0.99194775319999995</v>
      </c>
      <c r="T113" s="24">
        <f>AAV!T112</f>
        <v>0.73690130890000005</v>
      </c>
      <c r="U113" s="24">
        <f>AAV!U112</f>
        <v>0.54479116790000004</v>
      </c>
      <c r="V113" s="24">
        <f>AAV!V112</f>
        <v>1.065240199</v>
      </c>
      <c r="W113" s="24">
        <f>AAV!W112</f>
        <v>1.1557507149999999</v>
      </c>
      <c r="X113" s="24">
        <f>AAV!X112</f>
        <v>0.93296903679999998</v>
      </c>
      <c r="Y113" s="24">
        <f>AAV!Y112</f>
        <v>1.252578499</v>
      </c>
      <c r="Z113" s="24">
        <f>AAV!Z112</f>
        <v>1.1755180240000001</v>
      </c>
      <c r="AA113" s="24">
        <f>AAV!AA112</f>
        <v>1.3776968599999999</v>
      </c>
      <c r="AB113" s="24">
        <f>AAV!AB112</f>
        <v>0.94697747210000005</v>
      </c>
      <c r="AC113" s="24">
        <f>AAV!AC112</f>
        <v>1.4815708919999999</v>
      </c>
      <c r="AD113" s="24">
        <f>AAV!AD112</f>
        <v>1.339596467</v>
      </c>
      <c r="AE113" s="24">
        <f>AAV!AE112</f>
        <v>0.85602317240000003</v>
      </c>
      <c r="AF113" s="24">
        <f>AAV!AF112</f>
        <v>0.8143134917</v>
      </c>
      <c r="AG113" s="24">
        <v>54</v>
      </c>
      <c r="AI113" s="24"/>
      <c r="AJ113" s="24"/>
    </row>
    <row r="114" spans="1:39" ht="13.5" customHeight="1" x14ac:dyDescent="0.2">
      <c r="A114" s="46">
        <v>111</v>
      </c>
      <c r="B114" s="45">
        <v>55</v>
      </c>
      <c r="C114" s="24">
        <f>AAV!C113</f>
        <v>1.6098140000000001</v>
      </c>
      <c r="D114" s="24">
        <f>AAV!D113</f>
        <v>1.255306</v>
      </c>
      <c r="E114" s="24">
        <f>AAV!E113</f>
        <v>1.365281</v>
      </c>
      <c r="F114" s="24">
        <f>AAV!F113</f>
        <v>1.2585</v>
      </c>
      <c r="G114" s="24">
        <f>AAV!G113</f>
        <v>1.463821174</v>
      </c>
      <c r="H114" s="24">
        <f>AAV!H113</f>
        <v>1.3730363000000001</v>
      </c>
      <c r="I114" s="24">
        <f>AAV!I113</f>
        <v>1.0706459290000001</v>
      </c>
      <c r="J114" s="24">
        <f>AAV!J113</f>
        <v>2.0950141879999999</v>
      </c>
      <c r="K114" s="24">
        <f>AAV!K113</f>
        <v>1.5531244559999999</v>
      </c>
      <c r="L114" s="24">
        <f>AAV!L113</f>
        <v>0.98590056579999996</v>
      </c>
      <c r="M114" s="24">
        <f>AAV!M113</f>
        <v>2.005992542</v>
      </c>
      <c r="N114" s="24">
        <f>AAV!N113</f>
        <v>3.0533661200000002</v>
      </c>
      <c r="O114" s="24">
        <f>AAV!O113</f>
        <v>0.95298258940000002</v>
      </c>
      <c r="P114" s="24">
        <f>AAV!P113</f>
        <v>1.728473052</v>
      </c>
      <c r="Q114" s="24">
        <f>AAV!Q113</f>
        <v>1.1587681809999999</v>
      </c>
      <c r="R114" s="24">
        <f>AAV!R113</f>
        <v>1.3715876549999999</v>
      </c>
      <c r="S114" s="24">
        <f>AAV!S113</f>
        <v>1.1383195829999999</v>
      </c>
      <c r="T114" s="24">
        <f>AAV!T113</f>
        <v>0.6582831938</v>
      </c>
      <c r="U114" s="24">
        <f>AAV!U113</f>
        <v>0.71658465950000005</v>
      </c>
      <c r="V114" s="24">
        <f>AAV!V113</f>
        <v>1.136548331</v>
      </c>
      <c r="W114" s="24">
        <f>AAV!W113</f>
        <v>1.043585244</v>
      </c>
      <c r="X114" s="24">
        <f>AAV!X113</f>
        <v>1.0990671270000001</v>
      </c>
      <c r="Y114" s="24">
        <f>AAV!Y113</f>
        <v>1.2680550150000001</v>
      </c>
      <c r="Z114" s="24">
        <f>AAV!Z113</f>
        <v>1.5926495510000001</v>
      </c>
      <c r="AA114" s="24">
        <f>AAV!AA113</f>
        <v>1.225113865</v>
      </c>
      <c r="AB114" s="24">
        <f>AAV!AB113</f>
        <v>1.333027073</v>
      </c>
      <c r="AC114" s="24">
        <f>AAV!AC113</f>
        <v>1.6192538540000001</v>
      </c>
      <c r="AD114" s="24">
        <f>AAV!AD113</f>
        <v>2.6088890679999999</v>
      </c>
      <c r="AE114" s="24">
        <f>AAV!AE113</f>
        <v>1.427785834</v>
      </c>
      <c r="AF114" s="24">
        <f>AAV!AF113</f>
        <v>1.1870260770000001</v>
      </c>
      <c r="AG114" s="24">
        <v>55</v>
      </c>
      <c r="AI114" s="24" t="s">
        <v>55</v>
      </c>
      <c r="AJ114" s="24" t="s">
        <v>56</v>
      </c>
    </row>
    <row r="115" spans="1:39" ht="13.5" customHeight="1" x14ac:dyDescent="0.2">
      <c r="AI115" s="24">
        <f>AF1</f>
        <v>30</v>
      </c>
      <c r="AJ115" s="24">
        <f>COUNT(A119:A229)</f>
        <v>111</v>
      </c>
      <c r="AL115" s="24">
        <f>SQRT(SUMSQ(AI119:AI229)/AJ115)</f>
        <v>19.380258368102691</v>
      </c>
      <c r="AM115" s="24" t="s">
        <v>57</v>
      </c>
    </row>
    <row r="116" spans="1:39" ht="13.5" customHeight="1" x14ac:dyDescent="0.15"/>
    <row r="117" spans="1:39" ht="13.5" customHeight="1" x14ac:dyDescent="0.15"/>
    <row r="118" spans="1:39" ht="13.5" customHeight="1" x14ac:dyDescent="0.15"/>
    <row r="119" spans="1:39" ht="13.5" customHeight="1" x14ac:dyDescent="0.2">
      <c r="A119" s="47">
        <v>1</v>
      </c>
      <c r="B119" s="45">
        <v>-55</v>
      </c>
      <c r="C119" s="24">
        <f t="shared" ref="C119:AF119" si="0">RANK(C4,C$4:C$114,1)+(COUNT($B$4:$B$114)+1-RANK(C4,C$4:C$114,0)-RANK(C4,C$4:C$114,1))/2</f>
        <v>32</v>
      </c>
      <c r="D119" s="24">
        <f t="shared" si="0"/>
        <v>20</v>
      </c>
      <c r="E119" s="24">
        <f t="shared" si="0"/>
        <v>21</v>
      </c>
      <c r="F119" s="24">
        <f t="shared" si="0"/>
        <v>110</v>
      </c>
      <c r="G119" s="24">
        <f t="shared" si="0"/>
        <v>42</v>
      </c>
      <c r="H119" s="24">
        <f t="shared" si="0"/>
        <v>32</v>
      </c>
      <c r="I119" s="24">
        <f t="shared" si="0"/>
        <v>29</v>
      </c>
      <c r="J119" s="24">
        <f t="shared" si="0"/>
        <v>9</v>
      </c>
      <c r="K119" s="24">
        <f t="shared" si="0"/>
        <v>47</v>
      </c>
      <c r="L119" s="24">
        <f t="shared" si="0"/>
        <v>64</v>
      </c>
      <c r="M119" s="24">
        <f t="shared" si="0"/>
        <v>18</v>
      </c>
      <c r="N119" s="24">
        <f t="shared" si="0"/>
        <v>50</v>
      </c>
      <c r="O119" s="24">
        <f t="shared" si="0"/>
        <v>26</v>
      </c>
      <c r="P119" s="24">
        <f t="shared" si="0"/>
        <v>81</v>
      </c>
      <c r="Q119" s="24">
        <f t="shared" si="0"/>
        <v>18</v>
      </c>
      <c r="R119" s="24">
        <f t="shared" si="0"/>
        <v>87</v>
      </c>
      <c r="S119" s="24">
        <f t="shared" si="0"/>
        <v>62</v>
      </c>
      <c r="T119" s="24">
        <f t="shared" si="0"/>
        <v>44</v>
      </c>
      <c r="U119" s="24">
        <f t="shared" si="0"/>
        <v>52</v>
      </c>
      <c r="V119" s="24">
        <f t="shared" si="0"/>
        <v>52</v>
      </c>
      <c r="W119" s="24">
        <f t="shared" si="0"/>
        <v>7</v>
      </c>
      <c r="X119" s="24">
        <f t="shared" si="0"/>
        <v>105</v>
      </c>
      <c r="Y119" s="24">
        <f t="shared" si="0"/>
        <v>40</v>
      </c>
      <c r="Z119" s="24">
        <f t="shared" si="0"/>
        <v>28</v>
      </c>
      <c r="AA119" s="24">
        <f t="shared" si="0"/>
        <v>8</v>
      </c>
      <c r="AB119" s="24">
        <f t="shared" si="0"/>
        <v>40</v>
      </c>
      <c r="AC119" s="24">
        <f t="shared" si="0"/>
        <v>15</v>
      </c>
      <c r="AD119" s="24">
        <f t="shared" si="0"/>
        <v>88</v>
      </c>
      <c r="AE119" s="24">
        <f t="shared" si="0"/>
        <v>30</v>
      </c>
      <c r="AF119" s="24">
        <f t="shared" si="0"/>
        <v>70</v>
      </c>
      <c r="AG119" s="45">
        <v>-55</v>
      </c>
      <c r="AH119" s="24">
        <v>1</v>
      </c>
      <c r="AI119" s="24">
        <f>AVERAGE(C119:AF119)-$AJ$111</f>
        <v>-11.766666666666666</v>
      </c>
      <c r="AJ119" s="24">
        <f>AI119/$AL$115</f>
        <v>-0.60714704846417433</v>
      </c>
    </row>
    <row r="120" spans="1:39" ht="13.5" customHeight="1" x14ac:dyDescent="0.2">
      <c r="A120" s="47">
        <v>2</v>
      </c>
      <c r="B120" s="45">
        <v>-54</v>
      </c>
      <c r="C120" s="24">
        <f t="shared" ref="C120:AF120" si="1">RANK(C5,C$4:C$114,1)+(COUNT($B$4:$B$114)+1-RANK(C5,C$4:C$114,0)-RANK(C5,C$4:C$114,1))/2</f>
        <v>64</v>
      </c>
      <c r="D120" s="24">
        <f t="shared" si="1"/>
        <v>68</v>
      </c>
      <c r="E120" s="24">
        <f t="shared" si="1"/>
        <v>6</v>
      </c>
      <c r="F120" s="24">
        <f t="shared" si="1"/>
        <v>111</v>
      </c>
      <c r="G120" s="24">
        <f t="shared" si="1"/>
        <v>58</v>
      </c>
      <c r="H120" s="24">
        <f t="shared" si="1"/>
        <v>28</v>
      </c>
      <c r="I120" s="24">
        <f t="shared" si="1"/>
        <v>34</v>
      </c>
      <c r="J120" s="24">
        <f t="shared" si="1"/>
        <v>79</v>
      </c>
      <c r="K120" s="24">
        <f t="shared" si="1"/>
        <v>19</v>
      </c>
      <c r="L120" s="24">
        <f t="shared" si="1"/>
        <v>71</v>
      </c>
      <c r="M120" s="24">
        <f t="shared" si="1"/>
        <v>40</v>
      </c>
      <c r="N120" s="24">
        <f t="shared" si="1"/>
        <v>24</v>
      </c>
      <c r="O120" s="24">
        <f t="shared" si="1"/>
        <v>81</v>
      </c>
      <c r="P120" s="24">
        <f t="shared" si="1"/>
        <v>30</v>
      </c>
      <c r="Q120" s="24">
        <f t="shared" si="1"/>
        <v>31</v>
      </c>
      <c r="R120" s="24">
        <f t="shared" si="1"/>
        <v>38</v>
      </c>
      <c r="S120" s="24">
        <f t="shared" si="1"/>
        <v>97</v>
      </c>
      <c r="T120" s="24">
        <f t="shared" si="1"/>
        <v>42</v>
      </c>
      <c r="U120" s="24">
        <f t="shared" si="1"/>
        <v>105</v>
      </c>
      <c r="V120" s="24">
        <f t="shared" si="1"/>
        <v>9</v>
      </c>
      <c r="W120" s="24">
        <f t="shared" si="1"/>
        <v>57</v>
      </c>
      <c r="X120" s="24">
        <f t="shared" si="1"/>
        <v>85</v>
      </c>
      <c r="Y120" s="24">
        <f t="shared" si="1"/>
        <v>87</v>
      </c>
      <c r="Z120" s="24">
        <f t="shared" si="1"/>
        <v>63</v>
      </c>
      <c r="AA120" s="24">
        <f t="shared" si="1"/>
        <v>35</v>
      </c>
      <c r="AB120" s="24">
        <f t="shared" si="1"/>
        <v>66</v>
      </c>
      <c r="AC120" s="24">
        <f t="shared" si="1"/>
        <v>14</v>
      </c>
      <c r="AD120" s="24">
        <f t="shared" si="1"/>
        <v>26</v>
      </c>
      <c r="AE120" s="24">
        <f t="shared" si="1"/>
        <v>26</v>
      </c>
      <c r="AF120" s="24">
        <f t="shared" si="1"/>
        <v>46</v>
      </c>
      <c r="AG120" s="45">
        <v>-54</v>
      </c>
      <c r="AH120" s="24">
        <v>2</v>
      </c>
      <c r="AI120" s="24">
        <f t="shared" ref="AI120:AI183" si="2">AVERAGE(C120:AF120)-$AJ$111</f>
        <v>-4.6666666666666643</v>
      </c>
      <c r="AJ120" s="24">
        <f t="shared" ref="AJ120:AJ183" si="3">AI120/$AL$115</f>
        <v>-0.24079486341355347</v>
      </c>
    </row>
    <row r="121" spans="1:39" ht="13.5" customHeight="1" x14ac:dyDescent="0.2">
      <c r="A121" s="47">
        <v>3</v>
      </c>
      <c r="B121" s="45">
        <v>-53</v>
      </c>
      <c r="C121" s="24">
        <f t="shared" ref="C121:AF121" si="4">RANK(C6,C$4:C$114,1)+(COUNT($B$4:$B$114)+1-RANK(C6,C$4:C$114,0)-RANK(C6,C$4:C$114,1))/2</f>
        <v>28</v>
      </c>
      <c r="D121" s="24">
        <f t="shared" si="4"/>
        <v>27</v>
      </c>
      <c r="E121" s="24">
        <f t="shared" si="4"/>
        <v>110</v>
      </c>
      <c r="F121" s="24">
        <f t="shared" si="4"/>
        <v>102</v>
      </c>
      <c r="G121" s="24">
        <f t="shared" si="4"/>
        <v>35</v>
      </c>
      <c r="H121" s="24">
        <f t="shared" si="4"/>
        <v>3</v>
      </c>
      <c r="I121" s="24">
        <f t="shared" si="4"/>
        <v>13</v>
      </c>
      <c r="J121" s="24">
        <f t="shared" si="4"/>
        <v>64</v>
      </c>
      <c r="K121" s="24">
        <f t="shared" si="4"/>
        <v>109</v>
      </c>
      <c r="L121" s="24">
        <f t="shared" si="4"/>
        <v>77</v>
      </c>
      <c r="M121" s="24">
        <f t="shared" si="4"/>
        <v>10</v>
      </c>
      <c r="N121" s="24">
        <f t="shared" si="4"/>
        <v>5</v>
      </c>
      <c r="O121" s="24">
        <f t="shared" si="4"/>
        <v>43</v>
      </c>
      <c r="P121" s="24">
        <f t="shared" si="4"/>
        <v>24</v>
      </c>
      <c r="Q121" s="24">
        <f t="shared" si="4"/>
        <v>82</v>
      </c>
      <c r="R121" s="24">
        <f t="shared" si="4"/>
        <v>23</v>
      </c>
      <c r="S121" s="24">
        <f t="shared" si="4"/>
        <v>37</v>
      </c>
      <c r="T121" s="24">
        <f t="shared" si="4"/>
        <v>108</v>
      </c>
      <c r="U121" s="24">
        <f t="shared" si="4"/>
        <v>97</v>
      </c>
      <c r="V121" s="24">
        <f t="shared" si="4"/>
        <v>3</v>
      </c>
      <c r="W121" s="24">
        <f t="shared" si="4"/>
        <v>38</v>
      </c>
      <c r="X121" s="24">
        <f t="shared" si="4"/>
        <v>26</v>
      </c>
      <c r="Y121" s="24">
        <f t="shared" si="4"/>
        <v>18</v>
      </c>
      <c r="Z121" s="24">
        <f t="shared" si="4"/>
        <v>62</v>
      </c>
      <c r="AA121" s="24">
        <f t="shared" si="4"/>
        <v>5</v>
      </c>
      <c r="AB121" s="24">
        <f t="shared" si="4"/>
        <v>8</v>
      </c>
      <c r="AC121" s="24">
        <f t="shared" si="4"/>
        <v>16</v>
      </c>
      <c r="AD121" s="24">
        <f t="shared" si="4"/>
        <v>16</v>
      </c>
      <c r="AE121" s="24">
        <f t="shared" si="4"/>
        <v>27</v>
      </c>
      <c r="AF121" s="24">
        <f t="shared" si="4"/>
        <v>55</v>
      </c>
      <c r="AG121" s="45">
        <v>-53</v>
      </c>
      <c r="AH121" s="24">
        <v>3</v>
      </c>
      <c r="AI121" s="24">
        <f t="shared" si="2"/>
        <v>-13.633333333333333</v>
      </c>
      <c r="AJ121" s="24">
        <f t="shared" si="3"/>
        <v>-0.70346499382959582</v>
      </c>
    </row>
    <row r="122" spans="1:39" ht="13.5" customHeight="1" x14ac:dyDescent="0.2">
      <c r="A122" s="47">
        <v>4</v>
      </c>
      <c r="B122" s="45">
        <v>-52</v>
      </c>
      <c r="C122" s="24">
        <f t="shared" ref="C122:AF122" si="5">RANK(C7,C$4:C$114,1)+(COUNT($B$4:$B$114)+1-RANK(C7,C$4:C$114,0)-RANK(C7,C$4:C$114,1))/2</f>
        <v>61</v>
      </c>
      <c r="D122" s="24">
        <f t="shared" si="5"/>
        <v>24</v>
      </c>
      <c r="E122" s="24">
        <f t="shared" si="5"/>
        <v>90</v>
      </c>
      <c r="F122" s="24">
        <f t="shared" si="5"/>
        <v>86</v>
      </c>
      <c r="G122" s="24">
        <f t="shared" si="5"/>
        <v>29</v>
      </c>
      <c r="H122" s="24">
        <f t="shared" si="5"/>
        <v>8</v>
      </c>
      <c r="I122" s="24">
        <f t="shared" si="5"/>
        <v>56</v>
      </c>
      <c r="J122" s="24">
        <f t="shared" si="5"/>
        <v>51</v>
      </c>
      <c r="K122" s="24">
        <f t="shared" si="5"/>
        <v>81</v>
      </c>
      <c r="L122" s="24">
        <f t="shared" si="5"/>
        <v>36</v>
      </c>
      <c r="M122" s="24">
        <f t="shared" si="5"/>
        <v>19</v>
      </c>
      <c r="N122" s="24">
        <f t="shared" si="5"/>
        <v>80</v>
      </c>
      <c r="O122" s="24">
        <f t="shared" si="5"/>
        <v>24</v>
      </c>
      <c r="P122" s="24">
        <f t="shared" si="5"/>
        <v>25</v>
      </c>
      <c r="Q122" s="24">
        <f t="shared" si="5"/>
        <v>36</v>
      </c>
      <c r="R122" s="24">
        <f t="shared" si="5"/>
        <v>94</v>
      </c>
      <c r="S122" s="24">
        <f t="shared" si="5"/>
        <v>40</v>
      </c>
      <c r="T122" s="24">
        <f t="shared" si="5"/>
        <v>111</v>
      </c>
      <c r="U122" s="24">
        <f t="shared" si="5"/>
        <v>45</v>
      </c>
      <c r="V122" s="24">
        <f t="shared" si="5"/>
        <v>15</v>
      </c>
      <c r="W122" s="24">
        <f t="shared" si="5"/>
        <v>35</v>
      </c>
      <c r="X122" s="24">
        <f t="shared" si="5"/>
        <v>71</v>
      </c>
      <c r="Y122" s="24">
        <f t="shared" si="5"/>
        <v>21</v>
      </c>
      <c r="Z122" s="24">
        <f t="shared" si="5"/>
        <v>38</v>
      </c>
      <c r="AA122" s="24">
        <f t="shared" si="5"/>
        <v>51</v>
      </c>
      <c r="AB122" s="24">
        <f t="shared" si="5"/>
        <v>77</v>
      </c>
      <c r="AC122" s="24">
        <f t="shared" si="5"/>
        <v>56</v>
      </c>
      <c r="AD122" s="24">
        <f t="shared" si="5"/>
        <v>44</v>
      </c>
      <c r="AE122" s="24">
        <f t="shared" si="5"/>
        <v>66</v>
      </c>
      <c r="AF122" s="24">
        <f t="shared" si="5"/>
        <v>40</v>
      </c>
      <c r="AG122" s="45">
        <v>-52</v>
      </c>
      <c r="AH122" s="24">
        <v>4</v>
      </c>
      <c r="AI122" s="24">
        <f t="shared" si="2"/>
        <v>-5.6666666666666643</v>
      </c>
      <c r="AJ122" s="24">
        <f t="shared" si="3"/>
        <v>-0.29239376271645784</v>
      </c>
    </row>
    <row r="123" spans="1:39" ht="13.5" customHeight="1" x14ac:dyDescent="0.2">
      <c r="A123" s="47">
        <v>5</v>
      </c>
      <c r="B123" s="45">
        <v>-51</v>
      </c>
      <c r="C123" s="24">
        <f t="shared" ref="C123:AF123" si="6">RANK(C8,C$4:C$114,1)+(COUNT($B$4:$B$114)+1-RANK(C8,C$4:C$114,0)-RANK(C8,C$4:C$114,1))/2</f>
        <v>54</v>
      </c>
      <c r="D123" s="24">
        <f t="shared" si="6"/>
        <v>64</v>
      </c>
      <c r="E123" s="24">
        <f t="shared" si="6"/>
        <v>102</v>
      </c>
      <c r="F123" s="24">
        <f t="shared" si="6"/>
        <v>82</v>
      </c>
      <c r="G123" s="24">
        <f t="shared" si="6"/>
        <v>63</v>
      </c>
      <c r="H123" s="24">
        <f t="shared" si="6"/>
        <v>7</v>
      </c>
      <c r="I123" s="24">
        <f t="shared" si="6"/>
        <v>62</v>
      </c>
      <c r="J123" s="24">
        <f t="shared" si="6"/>
        <v>44</v>
      </c>
      <c r="K123" s="24">
        <f t="shared" si="6"/>
        <v>95</v>
      </c>
      <c r="L123" s="24">
        <f t="shared" si="6"/>
        <v>18</v>
      </c>
      <c r="M123" s="24">
        <f t="shared" si="6"/>
        <v>21</v>
      </c>
      <c r="N123" s="24">
        <f t="shared" si="6"/>
        <v>30</v>
      </c>
      <c r="O123" s="24">
        <f t="shared" si="6"/>
        <v>102</v>
      </c>
      <c r="P123" s="24">
        <f t="shared" si="6"/>
        <v>71</v>
      </c>
      <c r="Q123" s="24">
        <f t="shared" si="6"/>
        <v>15</v>
      </c>
      <c r="R123" s="24">
        <f t="shared" si="6"/>
        <v>107</v>
      </c>
      <c r="S123" s="24">
        <f t="shared" si="6"/>
        <v>39</v>
      </c>
      <c r="T123" s="24">
        <f t="shared" si="6"/>
        <v>106</v>
      </c>
      <c r="U123" s="24">
        <f t="shared" si="6"/>
        <v>93</v>
      </c>
      <c r="V123" s="24">
        <f t="shared" si="6"/>
        <v>22</v>
      </c>
      <c r="W123" s="24">
        <f t="shared" si="6"/>
        <v>83</v>
      </c>
      <c r="X123" s="24">
        <f t="shared" si="6"/>
        <v>50</v>
      </c>
      <c r="Y123" s="24">
        <f t="shared" si="6"/>
        <v>54</v>
      </c>
      <c r="Z123" s="24">
        <f t="shared" si="6"/>
        <v>75</v>
      </c>
      <c r="AA123" s="24">
        <f t="shared" si="6"/>
        <v>97</v>
      </c>
      <c r="AB123" s="24">
        <f t="shared" si="6"/>
        <v>21</v>
      </c>
      <c r="AC123" s="24">
        <f t="shared" si="6"/>
        <v>17</v>
      </c>
      <c r="AD123" s="24">
        <f t="shared" si="6"/>
        <v>68</v>
      </c>
      <c r="AE123" s="24">
        <f t="shared" si="6"/>
        <v>41</v>
      </c>
      <c r="AF123" s="24">
        <f t="shared" si="6"/>
        <v>111</v>
      </c>
      <c r="AG123" s="45">
        <v>-51</v>
      </c>
      <c r="AH123" s="24">
        <v>5</v>
      </c>
      <c r="AI123" s="24">
        <f t="shared" si="2"/>
        <v>4.4666666666666686</v>
      </c>
      <c r="AJ123" s="24">
        <f t="shared" si="3"/>
        <v>0.23047508355297283</v>
      </c>
    </row>
    <row r="124" spans="1:39" ht="13.5" customHeight="1" x14ac:dyDescent="0.2">
      <c r="A124" s="47">
        <v>6</v>
      </c>
      <c r="B124" s="45">
        <v>-50</v>
      </c>
      <c r="C124" s="24">
        <f t="shared" ref="C124:AF124" si="7">RANK(C9,C$4:C$114,1)+(COUNT($B$4:$B$114)+1-RANK(C9,C$4:C$114,0)-RANK(C9,C$4:C$114,1))/2</f>
        <v>84</v>
      </c>
      <c r="D124" s="24">
        <f t="shared" si="7"/>
        <v>74</v>
      </c>
      <c r="E124" s="24">
        <f t="shared" si="7"/>
        <v>111</v>
      </c>
      <c r="F124" s="24">
        <f t="shared" si="7"/>
        <v>97</v>
      </c>
      <c r="G124" s="24">
        <f t="shared" si="7"/>
        <v>77</v>
      </c>
      <c r="H124" s="24">
        <f t="shared" si="7"/>
        <v>6</v>
      </c>
      <c r="I124" s="24">
        <f t="shared" si="7"/>
        <v>25</v>
      </c>
      <c r="J124" s="24">
        <f t="shared" si="7"/>
        <v>47</v>
      </c>
      <c r="K124" s="24">
        <f t="shared" si="7"/>
        <v>111</v>
      </c>
      <c r="L124" s="24">
        <f t="shared" si="7"/>
        <v>67</v>
      </c>
      <c r="M124" s="24">
        <f t="shared" si="7"/>
        <v>12</v>
      </c>
      <c r="N124" s="24">
        <f t="shared" si="7"/>
        <v>25</v>
      </c>
      <c r="O124" s="24">
        <f t="shared" si="7"/>
        <v>47</v>
      </c>
      <c r="P124" s="24">
        <f t="shared" si="7"/>
        <v>69</v>
      </c>
      <c r="Q124" s="24">
        <f t="shared" si="7"/>
        <v>14</v>
      </c>
      <c r="R124" s="24">
        <f t="shared" si="7"/>
        <v>43</v>
      </c>
      <c r="S124" s="24">
        <f t="shared" si="7"/>
        <v>16</v>
      </c>
      <c r="T124" s="24">
        <f t="shared" si="7"/>
        <v>109</v>
      </c>
      <c r="U124" s="24">
        <f t="shared" si="7"/>
        <v>77</v>
      </c>
      <c r="V124" s="24">
        <f t="shared" si="7"/>
        <v>71</v>
      </c>
      <c r="W124" s="24">
        <f t="shared" si="7"/>
        <v>84</v>
      </c>
      <c r="X124" s="24">
        <f t="shared" si="7"/>
        <v>40</v>
      </c>
      <c r="Y124" s="24">
        <f t="shared" si="7"/>
        <v>7</v>
      </c>
      <c r="Z124" s="24">
        <f t="shared" si="7"/>
        <v>89</v>
      </c>
      <c r="AA124" s="24">
        <f t="shared" si="7"/>
        <v>81</v>
      </c>
      <c r="AB124" s="24">
        <f t="shared" si="7"/>
        <v>60</v>
      </c>
      <c r="AC124" s="24">
        <f t="shared" si="7"/>
        <v>21</v>
      </c>
      <c r="AD124" s="24">
        <f t="shared" si="7"/>
        <v>52</v>
      </c>
      <c r="AE124" s="24">
        <f t="shared" si="7"/>
        <v>40</v>
      </c>
      <c r="AF124" s="24">
        <f t="shared" si="7"/>
        <v>109</v>
      </c>
      <c r="AG124" s="45">
        <v>-50</v>
      </c>
      <c r="AH124" s="24">
        <v>6</v>
      </c>
      <c r="AI124" s="24">
        <f t="shared" si="2"/>
        <v>2.8333333333333357</v>
      </c>
      <c r="AJ124" s="24">
        <f t="shared" si="3"/>
        <v>0.14619688135822909</v>
      </c>
    </row>
    <row r="125" spans="1:39" ht="13.5" customHeight="1" x14ac:dyDescent="0.2">
      <c r="A125" s="47">
        <v>7</v>
      </c>
      <c r="B125" s="45">
        <v>-49</v>
      </c>
      <c r="C125" s="24">
        <f t="shared" ref="C125:AF125" si="8">RANK(C10,C$4:C$114,1)+(COUNT($B$4:$B$114)+1-RANK(C10,C$4:C$114,0)-RANK(C10,C$4:C$114,1))/2</f>
        <v>76</v>
      </c>
      <c r="D125" s="24">
        <f t="shared" si="8"/>
        <v>80</v>
      </c>
      <c r="E125" s="24">
        <f t="shared" si="8"/>
        <v>103</v>
      </c>
      <c r="F125" s="24">
        <f t="shared" si="8"/>
        <v>103</v>
      </c>
      <c r="G125" s="24">
        <f t="shared" si="8"/>
        <v>55</v>
      </c>
      <c r="H125" s="24">
        <f t="shared" si="8"/>
        <v>40</v>
      </c>
      <c r="I125" s="24">
        <f t="shared" si="8"/>
        <v>54</v>
      </c>
      <c r="J125" s="24">
        <f t="shared" si="8"/>
        <v>50</v>
      </c>
      <c r="K125" s="24">
        <f t="shared" si="8"/>
        <v>100</v>
      </c>
      <c r="L125" s="24">
        <f t="shared" si="8"/>
        <v>88</v>
      </c>
      <c r="M125" s="24">
        <f t="shared" si="8"/>
        <v>57</v>
      </c>
      <c r="N125" s="24">
        <f t="shared" si="8"/>
        <v>43</v>
      </c>
      <c r="O125" s="24">
        <f t="shared" si="8"/>
        <v>53</v>
      </c>
      <c r="P125" s="24">
        <f t="shared" si="8"/>
        <v>52</v>
      </c>
      <c r="Q125" s="24">
        <f t="shared" si="8"/>
        <v>38</v>
      </c>
      <c r="R125" s="24">
        <f t="shared" si="8"/>
        <v>54</v>
      </c>
      <c r="S125" s="24">
        <f t="shared" si="8"/>
        <v>12</v>
      </c>
      <c r="T125" s="24">
        <f t="shared" si="8"/>
        <v>101</v>
      </c>
      <c r="U125" s="24">
        <f t="shared" si="8"/>
        <v>47</v>
      </c>
      <c r="V125" s="24">
        <f t="shared" si="8"/>
        <v>84</v>
      </c>
      <c r="W125" s="24">
        <f t="shared" si="8"/>
        <v>54</v>
      </c>
      <c r="X125" s="24">
        <f t="shared" si="8"/>
        <v>75</v>
      </c>
      <c r="Y125" s="24">
        <f t="shared" si="8"/>
        <v>35</v>
      </c>
      <c r="Z125" s="24">
        <f t="shared" si="8"/>
        <v>100</v>
      </c>
      <c r="AA125" s="24">
        <f t="shared" si="8"/>
        <v>87</v>
      </c>
      <c r="AB125" s="24">
        <f t="shared" si="8"/>
        <v>102</v>
      </c>
      <c r="AC125" s="24">
        <f t="shared" si="8"/>
        <v>53</v>
      </c>
      <c r="AD125" s="24">
        <f t="shared" si="8"/>
        <v>78</v>
      </c>
      <c r="AE125" s="24">
        <f t="shared" si="8"/>
        <v>70</v>
      </c>
      <c r="AF125" s="24">
        <f t="shared" si="8"/>
        <v>103</v>
      </c>
      <c r="AG125" s="45">
        <v>-49</v>
      </c>
      <c r="AH125" s="24">
        <v>7</v>
      </c>
      <c r="AI125" s="24">
        <f t="shared" si="2"/>
        <v>12.233333333333334</v>
      </c>
      <c r="AJ125" s="24">
        <f t="shared" si="3"/>
        <v>0.63122653480552982</v>
      </c>
    </row>
    <row r="126" spans="1:39" ht="13.5" customHeight="1" x14ac:dyDescent="0.2">
      <c r="A126" s="47">
        <v>8</v>
      </c>
      <c r="B126" s="45">
        <v>-48</v>
      </c>
      <c r="C126" s="24">
        <f t="shared" ref="C126:AF126" si="9">RANK(C11,C$4:C$114,1)+(COUNT($B$4:$B$114)+1-RANK(C11,C$4:C$114,0)-RANK(C11,C$4:C$114,1))/2</f>
        <v>79</v>
      </c>
      <c r="D126" s="24">
        <f t="shared" si="9"/>
        <v>33</v>
      </c>
      <c r="E126" s="24">
        <f t="shared" si="9"/>
        <v>78</v>
      </c>
      <c r="F126" s="24">
        <f t="shared" si="9"/>
        <v>78</v>
      </c>
      <c r="G126" s="24">
        <f t="shared" si="9"/>
        <v>50</v>
      </c>
      <c r="H126" s="24">
        <f t="shared" si="9"/>
        <v>31</v>
      </c>
      <c r="I126" s="24">
        <f t="shared" si="9"/>
        <v>71</v>
      </c>
      <c r="J126" s="24">
        <f t="shared" si="9"/>
        <v>92</v>
      </c>
      <c r="K126" s="24">
        <f t="shared" si="9"/>
        <v>90</v>
      </c>
      <c r="L126" s="24">
        <f t="shared" si="9"/>
        <v>45</v>
      </c>
      <c r="M126" s="24">
        <f t="shared" si="9"/>
        <v>13</v>
      </c>
      <c r="N126" s="24">
        <f t="shared" si="9"/>
        <v>41</v>
      </c>
      <c r="O126" s="24">
        <f t="shared" si="9"/>
        <v>17</v>
      </c>
      <c r="P126" s="24">
        <f t="shared" si="9"/>
        <v>55</v>
      </c>
      <c r="Q126" s="24">
        <f t="shared" si="9"/>
        <v>17</v>
      </c>
      <c r="R126" s="24">
        <f t="shared" si="9"/>
        <v>41</v>
      </c>
      <c r="S126" s="24">
        <f t="shared" si="9"/>
        <v>48</v>
      </c>
      <c r="T126" s="24">
        <f t="shared" si="9"/>
        <v>96</v>
      </c>
      <c r="U126" s="24">
        <f t="shared" si="9"/>
        <v>63</v>
      </c>
      <c r="V126" s="24">
        <f t="shared" si="9"/>
        <v>35</v>
      </c>
      <c r="W126" s="24">
        <f t="shared" si="9"/>
        <v>27</v>
      </c>
      <c r="X126" s="24">
        <f t="shared" si="9"/>
        <v>45</v>
      </c>
      <c r="Y126" s="24">
        <f t="shared" si="9"/>
        <v>38</v>
      </c>
      <c r="Z126" s="24">
        <f t="shared" si="9"/>
        <v>14</v>
      </c>
      <c r="AA126" s="24">
        <f t="shared" si="9"/>
        <v>47</v>
      </c>
      <c r="AB126" s="24">
        <f t="shared" si="9"/>
        <v>39</v>
      </c>
      <c r="AC126" s="24">
        <f t="shared" si="9"/>
        <v>38</v>
      </c>
      <c r="AD126" s="24">
        <f t="shared" si="9"/>
        <v>12</v>
      </c>
      <c r="AE126" s="24">
        <f t="shared" si="9"/>
        <v>96</v>
      </c>
      <c r="AF126" s="24">
        <f t="shared" si="9"/>
        <v>110</v>
      </c>
      <c r="AG126" s="45">
        <v>-48</v>
      </c>
      <c r="AH126" s="24">
        <v>8</v>
      </c>
      <c r="AI126" s="24">
        <f t="shared" si="2"/>
        <v>-4.7000000000000028</v>
      </c>
      <c r="AJ126" s="24">
        <f t="shared" si="3"/>
        <v>-0.24251482672365055</v>
      </c>
    </row>
    <row r="127" spans="1:39" ht="13.5" customHeight="1" x14ac:dyDescent="0.2">
      <c r="A127" s="47">
        <v>9</v>
      </c>
      <c r="B127" s="45">
        <v>-47</v>
      </c>
      <c r="C127" s="24">
        <f t="shared" ref="C127:AF127" si="10">RANK(C12,C$4:C$114,1)+(COUNT($B$4:$B$114)+1-RANK(C12,C$4:C$114,0)-RANK(C12,C$4:C$114,1))/2</f>
        <v>101</v>
      </c>
      <c r="D127" s="24">
        <f t="shared" si="10"/>
        <v>48</v>
      </c>
      <c r="E127" s="24">
        <f t="shared" si="10"/>
        <v>79</v>
      </c>
      <c r="F127" s="24">
        <f t="shared" si="10"/>
        <v>101</v>
      </c>
      <c r="G127" s="24">
        <f t="shared" si="10"/>
        <v>94</v>
      </c>
      <c r="H127" s="24">
        <f t="shared" si="10"/>
        <v>65</v>
      </c>
      <c r="I127" s="24">
        <f t="shared" si="10"/>
        <v>96</v>
      </c>
      <c r="J127" s="24">
        <f t="shared" si="10"/>
        <v>107</v>
      </c>
      <c r="K127" s="24">
        <f t="shared" si="10"/>
        <v>93</v>
      </c>
      <c r="L127" s="24">
        <f t="shared" si="10"/>
        <v>100</v>
      </c>
      <c r="M127" s="24">
        <f t="shared" si="10"/>
        <v>87</v>
      </c>
      <c r="N127" s="24">
        <f t="shared" si="10"/>
        <v>55</v>
      </c>
      <c r="O127" s="24">
        <f t="shared" si="10"/>
        <v>56</v>
      </c>
      <c r="P127" s="24">
        <f t="shared" si="10"/>
        <v>98</v>
      </c>
      <c r="Q127" s="24">
        <f t="shared" si="10"/>
        <v>98</v>
      </c>
      <c r="R127" s="24">
        <f t="shared" si="10"/>
        <v>82</v>
      </c>
      <c r="S127" s="24">
        <f t="shared" si="10"/>
        <v>80</v>
      </c>
      <c r="T127" s="24">
        <f t="shared" si="10"/>
        <v>95</v>
      </c>
      <c r="U127" s="24">
        <f t="shared" si="10"/>
        <v>50</v>
      </c>
      <c r="V127" s="24">
        <f t="shared" si="10"/>
        <v>102</v>
      </c>
      <c r="W127" s="24">
        <f t="shared" si="10"/>
        <v>76</v>
      </c>
      <c r="X127" s="24">
        <f t="shared" si="10"/>
        <v>53</v>
      </c>
      <c r="Y127" s="24">
        <f t="shared" si="10"/>
        <v>98</v>
      </c>
      <c r="Z127" s="24">
        <f t="shared" si="10"/>
        <v>70</v>
      </c>
      <c r="AA127" s="24">
        <f t="shared" si="10"/>
        <v>45</v>
      </c>
      <c r="AB127" s="24">
        <f t="shared" si="10"/>
        <v>57</v>
      </c>
      <c r="AC127" s="24">
        <f t="shared" si="10"/>
        <v>95</v>
      </c>
      <c r="AD127" s="24">
        <f t="shared" si="10"/>
        <v>86</v>
      </c>
      <c r="AE127" s="24">
        <f t="shared" si="10"/>
        <v>63</v>
      </c>
      <c r="AF127" s="24">
        <f t="shared" si="10"/>
        <v>107</v>
      </c>
      <c r="AG127" s="45">
        <v>-47</v>
      </c>
      <c r="AH127" s="24">
        <v>9</v>
      </c>
      <c r="AI127" s="24">
        <f t="shared" si="2"/>
        <v>25.233333333333334</v>
      </c>
      <c r="AJ127" s="24">
        <f t="shared" si="3"/>
        <v>1.3020122257432862</v>
      </c>
    </row>
    <row r="128" spans="1:39" ht="13.5" customHeight="1" x14ac:dyDescent="0.2">
      <c r="A128" s="47">
        <v>10</v>
      </c>
      <c r="B128" s="45">
        <v>-46</v>
      </c>
      <c r="C128" s="24">
        <f t="shared" ref="C128:AF128" si="11">RANK(C13,C$4:C$114,1)+(COUNT($B$4:$B$114)+1-RANK(C13,C$4:C$114,0)-RANK(C13,C$4:C$114,1))/2</f>
        <v>93</v>
      </c>
      <c r="D128" s="24">
        <f t="shared" si="11"/>
        <v>102</v>
      </c>
      <c r="E128" s="24">
        <f t="shared" si="11"/>
        <v>91</v>
      </c>
      <c r="F128" s="24">
        <f t="shared" si="11"/>
        <v>106</v>
      </c>
      <c r="G128" s="24">
        <f t="shared" si="11"/>
        <v>91</v>
      </c>
      <c r="H128" s="24">
        <f t="shared" si="11"/>
        <v>104</v>
      </c>
      <c r="I128" s="24">
        <f t="shared" si="11"/>
        <v>107</v>
      </c>
      <c r="J128" s="24">
        <f t="shared" si="11"/>
        <v>105</v>
      </c>
      <c r="K128" s="24">
        <f t="shared" si="11"/>
        <v>83</v>
      </c>
      <c r="L128" s="24">
        <f t="shared" si="11"/>
        <v>91</v>
      </c>
      <c r="M128" s="24">
        <f t="shared" si="11"/>
        <v>78</v>
      </c>
      <c r="N128" s="24">
        <f t="shared" si="11"/>
        <v>91</v>
      </c>
      <c r="O128" s="24">
        <f t="shared" si="11"/>
        <v>103</v>
      </c>
      <c r="P128" s="24">
        <f t="shared" si="11"/>
        <v>65</v>
      </c>
      <c r="Q128" s="24">
        <f t="shared" si="11"/>
        <v>105</v>
      </c>
      <c r="R128" s="24">
        <f t="shared" si="11"/>
        <v>108</v>
      </c>
      <c r="S128" s="24">
        <f t="shared" si="11"/>
        <v>86</v>
      </c>
      <c r="T128" s="24">
        <f t="shared" si="11"/>
        <v>97</v>
      </c>
      <c r="U128" s="24">
        <f t="shared" si="11"/>
        <v>89</v>
      </c>
      <c r="V128" s="24">
        <f t="shared" si="11"/>
        <v>96</v>
      </c>
      <c r="W128" s="24">
        <f t="shared" si="11"/>
        <v>74</v>
      </c>
      <c r="X128" s="24">
        <f t="shared" si="11"/>
        <v>104</v>
      </c>
      <c r="Y128" s="24">
        <f t="shared" si="11"/>
        <v>84</v>
      </c>
      <c r="Z128" s="24">
        <f t="shared" si="11"/>
        <v>54</v>
      </c>
      <c r="AA128" s="24">
        <f t="shared" si="11"/>
        <v>90</v>
      </c>
      <c r="AB128" s="24">
        <f t="shared" si="11"/>
        <v>95</v>
      </c>
      <c r="AC128" s="24">
        <f t="shared" si="11"/>
        <v>104</v>
      </c>
      <c r="AD128" s="24">
        <f t="shared" si="11"/>
        <v>96</v>
      </c>
      <c r="AE128" s="24">
        <f t="shared" si="11"/>
        <v>78</v>
      </c>
      <c r="AF128" s="24">
        <f t="shared" si="11"/>
        <v>106</v>
      </c>
      <c r="AG128" s="45">
        <v>-46</v>
      </c>
      <c r="AH128" s="24">
        <v>10</v>
      </c>
      <c r="AI128" s="24">
        <f t="shared" si="2"/>
        <v>36.533333333333331</v>
      </c>
      <c r="AJ128" s="24">
        <f t="shared" si="3"/>
        <v>1.8850797878661052</v>
      </c>
    </row>
    <row r="129" spans="1:36" ht="13.5" customHeight="1" x14ac:dyDescent="0.2">
      <c r="A129" s="47">
        <v>11</v>
      </c>
      <c r="B129" s="45">
        <v>-45</v>
      </c>
      <c r="C129" s="24">
        <f t="shared" ref="C129:AF129" si="12">RANK(C14,C$4:C$114,1)+(COUNT($B$4:$B$114)+1-RANK(C14,C$4:C$114,0)-RANK(C14,C$4:C$114,1))/2</f>
        <v>89</v>
      </c>
      <c r="D129" s="24">
        <f t="shared" si="12"/>
        <v>88</v>
      </c>
      <c r="E129" s="24">
        <f t="shared" si="12"/>
        <v>83</v>
      </c>
      <c r="F129" s="24">
        <f t="shared" si="12"/>
        <v>109</v>
      </c>
      <c r="G129" s="24">
        <f t="shared" si="12"/>
        <v>102</v>
      </c>
      <c r="H129" s="24">
        <f t="shared" si="12"/>
        <v>58</v>
      </c>
      <c r="I129" s="24">
        <f t="shared" si="12"/>
        <v>104</v>
      </c>
      <c r="J129" s="24">
        <f t="shared" si="12"/>
        <v>91</v>
      </c>
      <c r="K129" s="24">
        <f t="shared" si="12"/>
        <v>77</v>
      </c>
      <c r="L129" s="24">
        <f t="shared" si="12"/>
        <v>84</v>
      </c>
      <c r="M129" s="24">
        <f t="shared" si="12"/>
        <v>82</v>
      </c>
      <c r="N129" s="24">
        <f t="shared" si="12"/>
        <v>61</v>
      </c>
      <c r="O129" s="24">
        <f t="shared" si="12"/>
        <v>106</v>
      </c>
      <c r="P129" s="24">
        <f t="shared" si="12"/>
        <v>90</v>
      </c>
      <c r="Q129" s="24">
        <f t="shared" si="12"/>
        <v>67</v>
      </c>
      <c r="R129" s="24">
        <f t="shared" si="12"/>
        <v>109</v>
      </c>
      <c r="S129" s="24">
        <f t="shared" si="12"/>
        <v>56</v>
      </c>
      <c r="T129" s="24">
        <f t="shared" si="12"/>
        <v>98</v>
      </c>
      <c r="U129" s="24">
        <f t="shared" si="12"/>
        <v>62</v>
      </c>
      <c r="V129" s="24">
        <f t="shared" si="12"/>
        <v>94</v>
      </c>
      <c r="W129" s="24">
        <f t="shared" si="12"/>
        <v>82</v>
      </c>
      <c r="X129" s="24">
        <f t="shared" si="12"/>
        <v>101</v>
      </c>
      <c r="Y129" s="24">
        <f t="shared" si="12"/>
        <v>88</v>
      </c>
      <c r="Z129" s="24">
        <f t="shared" si="12"/>
        <v>73</v>
      </c>
      <c r="AA129" s="24">
        <f t="shared" si="12"/>
        <v>83</v>
      </c>
      <c r="AB129" s="24">
        <f t="shared" si="12"/>
        <v>63</v>
      </c>
      <c r="AC129" s="24">
        <f t="shared" si="12"/>
        <v>99</v>
      </c>
      <c r="AD129" s="24">
        <f t="shared" si="12"/>
        <v>103</v>
      </c>
      <c r="AE129" s="24">
        <f t="shared" si="12"/>
        <v>53</v>
      </c>
      <c r="AF129" s="24">
        <f t="shared" si="12"/>
        <v>94</v>
      </c>
      <c r="AG129" s="45">
        <v>-45</v>
      </c>
      <c r="AH129" s="24">
        <v>11</v>
      </c>
      <c r="AI129" s="24">
        <f t="shared" si="2"/>
        <v>28.966666666666669</v>
      </c>
      <c r="AJ129" s="24">
        <f t="shared" si="3"/>
        <v>1.4946481164741292</v>
      </c>
    </row>
    <row r="130" spans="1:36" ht="13.5" customHeight="1" x14ac:dyDescent="0.2">
      <c r="A130" s="47">
        <v>12</v>
      </c>
      <c r="B130" s="45">
        <v>-44</v>
      </c>
      <c r="C130" s="24">
        <f t="shared" ref="C130:AF130" si="13">RANK(C15,C$4:C$114,1)+(COUNT($B$4:$B$114)+1-RANK(C15,C$4:C$114,0)-RANK(C15,C$4:C$114,1))/2</f>
        <v>75</v>
      </c>
      <c r="D130" s="24">
        <f t="shared" si="13"/>
        <v>75</v>
      </c>
      <c r="E130" s="24">
        <f t="shared" si="13"/>
        <v>95</v>
      </c>
      <c r="F130" s="24">
        <f t="shared" si="13"/>
        <v>104</v>
      </c>
      <c r="G130" s="24">
        <f t="shared" si="13"/>
        <v>97</v>
      </c>
      <c r="H130" s="24">
        <f t="shared" si="13"/>
        <v>98</v>
      </c>
      <c r="I130" s="24">
        <f t="shared" si="13"/>
        <v>91</v>
      </c>
      <c r="J130" s="24">
        <f t="shared" si="13"/>
        <v>67</v>
      </c>
      <c r="K130" s="24">
        <f t="shared" si="13"/>
        <v>59</v>
      </c>
      <c r="L130" s="24">
        <f t="shared" si="13"/>
        <v>79</v>
      </c>
      <c r="M130" s="24">
        <f t="shared" si="13"/>
        <v>63</v>
      </c>
      <c r="N130" s="24">
        <f t="shared" si="13"/>
        <v>92</v>
      </c>
      <c r="O130" s="24">
        <f t="shared" si="13"/>
        <v>101</v>
      </c>
      <c r="P130" s="24">
        <f t="shared" si="13"/>
        <v>99</v>
      </c>
      <c r="Q130" s="24">
        <f t="shared" si="13"/>
        <v>59</v>
      </c>
      <c r="R130" s="24">
        <f t="shared" si="13"/>
        <v>105</v>
      </c>
      <c r="S130" s="24">
        <f t="shared" si="13"/>
        <v>59</v>
      </c>
      <c r="T130" s="24">
        <f t="shared" si="13"/>
        <v>99</v>
      </c>
      <c r="U130" s="24">
        <f t="shared" si="13"/>
        <v>84</v>
      </c>
      <c r="V130" s="24">
        <f t="shared" si="13"/>
        <v>81</v>
      </c>
      <c r="W130" s="24">
        <f t="shared" si="13"/>
        <v>99</v>
      </c>
      <c r="X130" s="24">
        <f t="shared" si="13"/>
        <v>100</v>
      </c>
      <c r="Y130" s="24">
        <f t="shared" si="13"/>
        <v>75</v>
      </c>
      <c r="Z130" s="24">
        <f t="shared" si="13"/>
        <v>87</v>
      </c>
      <c r="AA130" s="24">
        <f t="shared" si="13"/>
        <v>102</v>
      </c>
      <c r="AB130" s="24">
        <f t="shared" si="13"/>
        <v>47</v>
      </c>
      <c r="AC130" s="24">
        <f t="shared" si="13"/>
        <v>82</v>
      </c>
      <c r="AD130" s="24">
        <f t="shared" si="13"/>
        <v>106</v>
      </c>
      <c r="AE130" s="24">
        <f t="shared" si="13"/>
        <v>77</v>
      </c>
      <c r="AF130" s="24">
        <f t="shared" si="13"/>
        <v>93</v>
      </c>
      <c r="AG130" s="45">
        <v>-44</v>
      </c>
      <c r="AH130" s="24">
        <v>12</v>
      </c>
      <c r="AI130" s="24">
        <f t="shared" si="2"/>
        <v>29</v>
      </c>
      <c r="AJ130" s="24">
        <f t="shared" si="3"/>
        <v>1.496368079784226</v>
      </c>
    </row>
    <row r="131" spans="1:36" ht="13.5" customHeight="1" x14ac:dyDescent="0.2">
      <c r="A131" s="47">
        <v>13</v>
      </c>
      <c r="B131" s="45">
        <v>-43</v>
      </c>
      <c r="C131" s="24">
        <f t="shared" ref="C131:AF131" si="14">RANK(C16,C$4:C$114,1)+(COUNT($B$4:$B$114)+1-RANK(C16,C$4:C$114,0)-RANK(C16,C$4:C$114,1))/2</f>
        <v>71</v>
      </c>
      <c r="D131" s="24">
        <f t="shared" si="14"/>
        <v>9</v>
      </c>
      <c r="E131" s="24">
        <f t="shared" si="14"/>
        <v>47</v>
      </c>
      <c r="F131" s="24">
        <f t="shared" si="14"/>
        <v>90</v>
      </c>
      <c r="G131" s="24">
        <f t="shared" si="14"/>
        <v>105</v>
      </c>
      <c r="H131" s="24">
        <f t="shared" si="14"/>
        <v>36</v>
      </c>
      <c r="I131" s="24">
        <f t="shared" si="14"/>
        <v>72</v>
      </c>
      <c r="J131" s="24">
        <f t="shared" si="14"/>
        <v>62</v>
      </c>
      <c r="K131" s="24">
        <f t="shared" si="14"/>
        <v>60</v>
      </c>
      <c r="L131" s="24">
        <f t="shared" si="14"/>
        <v>57</v>
      </c>
      <c r="M131" s="24">
        <f t="shared" si="14"/>
        <v>33</v>
      </c>
      <c r="N131" s="24">
        <f t="shared" si="14"/>
        <v>58</v>
      </c>
      <c r="O131" s="24">
        <f t="shared" si="14"/>
        <v>41</v>
      </c>
      <c r="P131" s="24">
        <f t="shared" si="14"/>
        <v>70</v>
      </c>
      <c r="Q131" s="24">
        <f t="shared" si="14"/>
        <v>55</v>
      </c>
      <c r="R131" s="24">
        <f t="shared" si="14"/>
        <v>101</v>
      </c>
      <c r="S131" s="24">
        <f t="shared" si="14"/>
        <v>67</v>
      </c>
      <c r="T131" s="24">
        <f t="shared" si="14"/>
        <v>86</v>
      </c>
      <c r="U131" s="24">
        <f t="shared" si="14"/>
        <v>82</v>
      </c>
      <c r="V131" s="24">
        <f t="shared" si="14"/>
        <v>58</v>
      </c>
      <c r="W131" s="24">
        <f t="shared" si="14"/>
        <v>101</v>
      </c>
      <c r="X131" s="24">
        <f t="shared" si="14"/>
        <v>93</v>
      </c>
      <c r="Y131" s="24">
        <f t="shared" si="14"/>
        <v>47</v>
      </c>
      <c r="Z131" s="24">
        <f t="shared" si="14"/>
        <v>12</v>
      </c>
      <c r="AA131" s="24">
        <f t="shared" si="14"/>
        <v>56</v>
      </c>
      <c r="AB131" s="24">
        <f t="shared" si="14"/>
        <v>18</v>
      </c>
      <c r="AC131" s="24">
        <f t="shared" si="14"/>
        <v>69</v>
      </c>
      <c r="AD131" s="24">
        <f t="shared" si="14"/>
        <v>60</v>
      </c>
      <c r="AE131" s="24">
        <f t="shared" si="14"/>
        <v>90</v>
      </c>
      <c r="AF131" s="24">
        <f t="shared" si="14"/>
        <v>91</v>
      </c>
      <c r="AG131" s="45">
        <v>-43</v>
      </c>
      <c r="AH131" s="24">
        <v>13</v>
      </c>
      <c r="AI131" s="24">
        <f t="shared" si="2"/>
        <v>7.2333333333333343</v>
      </c>
      <c r="AJ131" s="24">
        <f t="shared" si="3"/>
        <v>0.37323203829100815</v>
      </c>
    </row>
    <row r="132" spans="1:36" ht="13.5" customHeight="1" x14ac:dyDescent="0.2">
      <c r="A132" s="47">
        <v>14</v>
      </c>
      <c r="B132" s="45">
        <v>-42</v>
      </c>
      <c r="C132" s="24">
        <f t="shared" ref="C132:AF132" si="15">RANK(C17,C$4:C$114,1)+(COUNT($B$4:$B$114)+1-RANK(C17,C$4:C$114,0)-RANK(C17,C$4:C$114,1))/2</f>
        <v>37</v>
      </c>
      <c r="D132" s="24">
        <f t="shared" si="15"/>
        <v>40</v>
      </c>
      <c r="E132" s="24">
        <f t="shared" si="15"/>
        <v>38</v>
      </c>
      <c r="F132" s="24">
        <f t="shared" si="15"/>
        <v>94</v>
      </c>
      <c r="G132" s="24">
        <f t="shared" si="15"/>
        <v>90</v>
      </c>
      <c r="H132" s="24">
        <f t="shared" si="15"/>
        <v>79</v>
      </c>
      <c r="I132" s="24">
        <f t="shared" si="15"/>
        <v>82</v>
      </c>
      <c r="J132" s="24">
        <f t="shared" si="15"/>
        <v>65</v>
      </c>
      <c r="K132" s="24">
        <f t="shared" si="15"/>
        <v>62</v>
      </c>
      <c r="L132" s="24">
        <f t="shared" si="15"/>
        <v>53</v>
      </c>
      <c r="M132" s="24">
        <f t="shared" si="15"/>
        <v>39</v>
      </c>
      <c r="N132" s="24">
        <f t="shared" si="15"/>
        <v>39</v>
      </c>
      <c r="O132" s="24">
        <f t="shared" si="15"/>
        <v>69</v>
      </c>
      <c r="P132" s="24">
        <f t="shared" si="15"/>
        <v>74</v>
      </c>
      <c r="Q132" s="24">
        <f t="shared" si="15"/>
        <v>19</v>
      </c>
      <c r="R132" s="24">
        <f t="shared" si="15"/>
        <v>84</v>
      </c>
      <c r="S132" s="24">
        <f t="shared" si="15"/>
        <v>53</v>
      </c>
      <c r="T132" s="24">
        <f t="shared" si="15"/>
        <v>49</v>
      </c>
      <c r="U132" s="24">
        <f t="shared" si="15"/>
        <v>34</v>
      </c>
      <c r="V132" s="24">
        <f t="shared" si="15"/>
        <v>64</v>
      </c>
      <c r="W132" s="24">
        <f t="shared" si="15"/>
        <v>30</v>
      </c>
      <c r="X132" s="24">
        <f t="shared" si="15"/>
        <v>43</v>
      </c>
      <c r="Y132" s="24">
        <f t="shared" si="15"/>
        <v>28</v>
      </c>
      <c r="Z132" s="24">
        <f t="shared" si="15"/>
        <v>11</v>
      </c>
      <c r="AA132" s="24">
        <f t="shared" si="15"/>
        <v>73</v>
      </c>
      <c r="AB132" s="24">
        <f t="shared" si="15"/>
        <v>29</v>
      </c>
      <c r="AC132" s="24">
        <f t="shared" si="15"/>
        <v>66</v>
      </c>
      <c r="AD132" s="24">
        <f t="shared" si="15"/>
        <v>48</v>
      </c>
      <c r="AE132" s="24">
        <f t="shared" si="15"/>
        <v>69</v>
      </c>
      <c r="AF132" s="24">
        <f t="shared" si="15"/>
        <v>92</v>
      </c>
      <c r="AG132" s="45">
        <v>-42</v>
      </c>
      <c r="AH132" s="24">
        <v>14</v>
      </c>
      <c r="AI132" s="24">
        <f t="shared" si="2"/>
        <v>-0.89999999999999858</v>
      </c>
      <c r="AJ132" s="24">
        <f t="shared" si="3"/>
        <v>-4.6439009372613832E-2</v>
      </c>
    </row>
    <row r="133" spans="1:36" ht="13.5" customHeight="1" x14ac:dyDescent="0.2">
      <c r="A133" s="47">
        <v>15</v>
      </c>
      <c r="B133" s="45">
        <v>-41</v>
      </c>
      <c r="C133" s="24">
        <f t="shared" ref="C133:AF133" si="16">RANK(C18,C$4:C$114,1)+(COUNT($B$4:$B$114)+1-RANK(C18,C$4:C$114,0)-RANK(C18,C$4:C$114,1))/2</f>
        <v>16</v>
      </c>
      <c r="D133" s="24">
        <f t="shared" si="16"/>
        <v>12</v>
      </c>
      <c r="E133" s="24">
        <f t="shared" si="16"/>
        <v>17</v>
      </c>
      <c r="F133" s="24">
        <f t="shared" si="16"/>
        <v>93</v>
      </c>
      <c r="G133" s="24">
        <f t="shared" si="16"/>
        <v>69</v>
      </c>
      <c r="H133" s="24">
        <f t="shared" si="16"/>
        <v>89</v>
      </c>
      <c r="I133" s="24">
        <f t="shared" si="16"/>
        <v>58</v>
      </c>
      <c r="J133" s="24">
        <f t="shared" si="16"/>
        <v>99</v>
      </c>
      <c r="K133" s="24">
        <f t="shared" si="16"/>
        <v>21</v>
      </c>
      <c r="L133" s="24">
        <f t="shared" si="16"/>
        <v>39</v>
      </c>
      <c r="M133" s="24">
        <f t="shared" si="16"/>
        <v>26</v>
      </c>
      <c r="N133" s="24">
        <f t="shared" si="16"/>
        <v>6</v>
      </c>
      <c r="O133" s="24">
        <f t="shared" si="16"/>
        <v>49</v>
      </c>
      <c r="P133" s="24">
        <f t="shared" si="16"/>
        <v>83</v>
      </c>
      <c r="Q133" s="24">
        <f t="shared" si="16"/>
        <v>27</v>
      </c>
      <c r="R133" s="24">
        <f t="shared" si="16"/>
        <v>78</v>
      </c>
      <c r="S133" s="24">
        <f t="shared" si="16"/>
        <v>100</v>
      </c>
      <c r="T133" s="24">
        <f t="shared" si="16"/>
        <v>39</v>
      </c>
      <c r="U133" s="24">
        <f t="shared" si="16"/>
        <v>37</v>
      </c>
      <c r="V133" s="24">
        <f t="shared" si="16"/>
        <v>83</v>
      </c>
      <c r="W133" s="24">
        <f t="shared" si="16"/>
        <v>23</v>
      </c>
      <c r="X133" s="24">
        <f t="shared" si="16"/>
        <v>58</v>
      </c>
      <c r="Y133" s="24">
        <f t="shared" si="16"/>
        <v>10</v>
      </c>
      <c r="Z133" s="24">
        <f t="shared" si="16"/>
        <v>23</v>
      </c>
      <c r="AA133" s="24">
        <f t="shared" si="16"/>
        <v>27</v>
      </c>
      <c r="AB133" s="24">
        <f t="shared" si="16"/>
        <v>72</v>
      </c>
      <c r="AC133" s="24">
        <f t="shared" si="16"/>
        <v>45</v>
      </c>
      <c r="AD133" s="24">
        <f t="shared" si="16"/>
        <v>56</v>
      </c>
      <c r="AE133" s="24">
        <f t="shared" si="16"/>
        <v>91</v>
      </c>
      <c r="AF133" s="24">
        <f t="shared" si="16"/>
        <v>81</v>
      </c>
      <c r="AG133" s="45">
        <v>-41</v>
      </c>
      <c r="AH133" s="24">
        <v>15</v>
      </c>
      <c r="AI133" s="24">
        <f t="shared" si="2"/>
        <v>-5.1000000000000014</v>
      </c>
      <c r="AJ133" s="24">
        <f t="shared" si="3"/>
        <v>-0.2631543864448122</v>
      </c>
    </row>
    <row r="134" spans="1:36" ht="13.5" customHeight="1" x14ac:dyDescent="0.2">
      <c r="A134" s="47">
        <v>16</v>
      </c>
      <c r="B134" s="45">
        <v>-40</v>
      </c>
      <c r="C134" s="24">
        <f t="shared" ref="C134:AF134" si="17">RANK(C19,C$4:C$114,1)+(COUNT($B$4:$B$114)+1-RANK(C19,C$4:C$114,0)-RANK(C19,C$4:C$114,1))/2</f>
        <v>51</v>
      </c>
      <c r="D134" s="24">
        <f t="shared" si="17"/>
        <v>51</v>
      </c>
      <c r="E134" s="24">
        <f t="shared" si="17"/>
        <v>34</v>
      </c>
      <c r="F134" s="24">
        <f t="shared" si="17"/>
        <v>67</v>
      </c>
      <c r="G134" s="24">
        <f t="shared" si="17"/>
        <v>46</v>
      </c>
      <c r="H134" s="24">
        <f t="shared" si="17"/>
        <v>18</v>
      </c>
      <c r="I134" s="24">
        <f t="shared" si="17"/>
        <v>46</v>
      </c>
      <c r="J134" s="24">
        <f t="shared" si="17"/>
        <v>89</v>
      </c>
      <c r="K134" s="24">
        <f t="shared" si="17"/>
        <v>22</v>
      </c>
      <c r="L134" s="24">
        <f t="shared" si="17"/>
        <v>27</v>
      </c>
      <c r="M134" s="24">
        <f t="shared" si="17"/>
        <v>29</v>
      </c>
      <c r="N134" s="24">
        <f t="shared" si="17"/>
        <v>9</v>
      </c>
      <c r="O134" s="24">
        <f t="shared" si="17"/>
        <v>87</v>
      </c>
      <c r="P134" s="24">
        <f t="shared" si="17"/>
        <v>34</v>
      </c>
      <c r="Q134" s="24">
        <f t="shared" si="17"/>
        <v>47</v>
      </c>
      <c r="R134" s="24">
        <f t="shared" si="17"/>
        <v>61</v>
      </c>
      <c r="S134" s="24">
        <f t="shared" si="17"/>
        <v>52</v>
      </c>
      <c r="T134" s="24">
        <f t="shared" si="17"/>
        <v>20</v>
      </c>
      <c r="U134" s="24">
        <f t="shared" si="17"/>
        <v>53</v>
      </c>
      <c r="V134" s="24">
        <f t="shared" si="17"/>
        <v>21</v>
      </c>
      <c r="W134" s="24">
        <f t="shared" si="17"/>
        <v>43</v>
      </c>
      <c r="X134" s="24">
        <f t="shared" si="17"/>
        <v>37</v>
      </c>
      <c r="Y134" s="24">
        <f t="shared" si="17"/>
        <v>22</v>
      </c>
      <c r="Z134" s="24">
        <f t="shared" si="17"/>
        <v>18</v>
      </c>
      <c r="AA134" s="24">
        <f t="shared" si="17"/>
        <v>49</v>
      </c>
      <c r="AB134" s="24">
        <f t="shared" si="17"/>
        <v>5</v>
      </c>
      <c r="AC134" s="24">
        <f t="shared" si="17"/>
        <v>23</v>
      </c>
      <c r="AD134" s="24">
        <f t="shared" si="17"/>
        <v>97</v>
      </c>
      <c r="AE134" s="24">
        <f t="shared" si="17"/>
        <v>33</v>
      </c>
      <c r="AF134" s="24">
        <f t="shared" si="17"/>
        <v>104</v>
      </c>
      <c r="AG134" s="45">
        <v>-40</v>
      </c>
      <c r="AH134" s="24">
        <v>16</v>
      </c>
      <c r="AI134" s="24">
        <f t="shared" si="2"/>
        <v>-12.833333333333336</v>
      </c>
      <c r="AJ134" s="24">
        <f t="shared" si="3"/>
        <v>-0.6621858743872725</v>
      </c>
    </row>
    <row r="135" spans="1:36" ht="13.5" customHeight="1" x14ac:dyDescent="0.2">
      <c r="A135" s="47">
        <v>17</v>
      </c>
      <c r="B135" s="45">
        <v>-39</v>
      </c>
      <c r="C135" s="24">
        <f t="shared" ref="C135:AF135" si="18">RANK(C20,C$4:C$114,1)+(COUNT($B$4:$B$114)+1-RANK(C20,C$4:C$114,0)-RANK(C20,C$4:C$114,1))/2</f>
        <v>38</v>
      </c>
      <c r="D135" s="24">
        <f t="shared" si="18"/>
        <v>43</v>
      </c>
      <c r="E135" s="24">
        <f t="shared" si="18"/>
        <v>46</v>
      </c>
      <c r="F135" s="24">
        <f t="shared" si="18"/>
        <v>96</v>
      </c>
      <c r="G135" s="24">
        <f t="shared" si="18"/>
        <v>85</v>
      </c>
      <c r="H135" s="24">
        <f t="shared" si="18"/>
        <v>76</v>
      </c>
      <c r="I135" s="24">
        <f t="shared" si="18"/>
        <v>38</v>
      </c>
      <c r="J135" s="24">
        <f t="shared" si="18"/>
        <v>82</v>
      </c>
      <c r="K135" s="24">
        <f t="shared" si="18"/>
        <v>10</v>
      </c>
      <c r="L135" s="24">
        <f t="shared" si="18"/>
        <v>31</v>
      </c>
      <c r="M135" s="24">
        <f t="shared" si="18"/>
        <v>6</v>
      </c>
      <c r="N135" s="24">
        <f t="shared" si="18"/>
        <v>3</v>
      </c>
      <c r="O135" s="24">
        <f t="shared" si="18"/>
        <v>104</v>
      </c>
      <c r="P135" s="24">
        <f t="shared" si="18"/>
        <v>43</v>
      </c>
      <c r="Q135" s="24">
        <f t="shared" si="18"/>
        <v>90</v>
      </c>
      <c r="R135" s="24">
        <f t="shared" si="18"/>
        <v>15</v>
      </c>
      <c r="S135" s="24">
        <f t="shared" si="18"/>
        <v>65</v>
      </c>
      <c r="T135" s="24">
        <f t="shared" si="18"/>
        <v>14</v>
      </c>
      <c r="U135" s="24">
        <f t="shared" si="18"/>
        <v>38</v>
      </c>
      <c r="V135" s="24">
        <f t="shared" si="18"/>
        <v>38</v>
      </c>
      <c r="W135" s="24">
        <f t="shared" si="18"/>
        <v>85</v>
      </c>
      <c r="X135" s="24">
        <f t="shared" si="18"/>
        <v>79</v>
      </c>
      <c r="Y135" s="24">
        <f t="shared" si="18"/>
        <v>5</v>
      </c>
      <c r="Z135" s="24">
        <f t="shared" si="18"/>
        <v>24</v>
      </c>
      <c r="AA135" s="24">
        <f t="shared" si="18"/>
        <v>28</v>
      </c>
      <c r="AB135" s="24">
        <f t="shared" si="18"/>
        <v>2</v>
      </c>
      <c r="AC135" s="24">
        <f t="shared" si="18"/>
        <v>3</v>
      </c>
      <c r="AD135" s="24">
        <f t="shared" si="18"/>
        <v>30</v>
      </c>
      <c r="AE135" s="24">
        <f t="shared" si="18"/>
        <v>82</v>
      </c>
      <c r="AF135" s="24">
        <f t="shared" si="18"/>
        <v>84</v>
      </c>
      <c r="AG135" s="45">
        <v>-39</v>
      </c>
      <c r="AH135" s="24">
        <v>17</v>
      </c>
      <c r="AI135" s="24">
        <f t="shared" si="2"/>
        <v>-9.8999999999999986</v>
      </c>
      <c r="AJ135" s="24">
        <f t="shared" si="3"/>
        <v>-0.51082910309875296</v>
      </c>
    </row>
    <row r="136" spans="1:36" ht="13.5" customHeight="1" x14ac:dyDescent="0.2">
      <c r="A136" s="47">
        <v>18</v>
      </c>
      <c r="B136" s="45">
        <v>-38</v>
      </c>
      <c r="C136" s="24">
        <f t="shared" ref="C136:AF136" si="19">RANK(C21,C$4:C$114,1)+(COUNT($B$4:$B$114)+1-RANK(C21,C$4:C$114,0)-RANK(C21,C$4:C$114,1))/2</f>
        <v>80</v>
      </c>
      <c r="D136" s="24">
        <f t="shared" si="19"/>
        <v>95</v>
      </c>
      <c r="E136" s="24">
        <f t="shared" si="19"/>
        <v>51</v>
      </c>
      <c r="F136" s="24">
        <f t="shared" si="19"/>
        <v>80</v>
      </c>
      <c r="G136" s="24">
        <f t="shared" si="19"/>
        <v>70</v>
      </c>
      <c r="H136" s="24">
        <f t="shared" si="19"/>
        <v>86</v>
      </c>
      <c r="I136" s="24">
        <f t="shared" si="19"/>
        <v>77</v>
      </c>
      <c r="J136" s="24">
        <f t="shared" si="19"/>
        <v>94</v>
      </c>
      <c r="K136" s="24">
        <f t="shared" si="19"/>
        <v>71</v>
      </c>
      <c r="L136" s="24">
        <f t="shared" si="19"/>
        <v>24</v>
      </c>
      <c r="M136" s="24">
        <f t="shared" si="19"/>
        <v>35</v>
      </c>
      <c r="N136" s="24">
        <f t="shared" si="19"/>
        <v>8</v>
      </c>
      <c r="O136" s="24">
        <f t="shared" si="19"/>
        <v>90</v>
      </c>
      <c r="P136" s="24">
        <f t="shared" si="19"/>
        <v>80</v>
      </c>
      <c r="Q136" s="24">
        <f t="shared" si="19"/>
        <v>84</v>
      </c>
      <c r="R136" s="24">
        <f t="shared" si="19"/>
        <v>44</v>
      </c>
      <c r="S136" s="24">
        <f t="shared" si="19"/>
        <v>83</v>
      </c>
      <c r="T136" s="24">
        <f t="shared" si="19"/>
        <v>38</v>
      </c>
      <c r="U136" s="24">
        <f t="shared" si="19"/>
        <v>81</v>
      </c>
      <c r="V136" s="24">
        <f t="shared" si="19"/>
        <v>61</v>
      </c>
      <c r="W136" s="24">
        <f t="shared" si="19"/>
        <v>77</v>
      </c>
      <c r="X136" s="24">
        <f t="shared" si="19"/>
        <v>48</v>
      </c>
      <c r="Y136" s="24">
        <f t="shared" si="19"/>
        <v>50</v>
      </c>
      <c r="Z136" s="24">
        <f t="shared" si="19"/>
        <v>26</v>
      </c>
      <c r="AA136" s="24">
        <f t="shared" si="19"/>
        <v>18</v>
      </c>
      <c r="AB136" s="24">
        <f t="shared" si="19"/>
        <v>84</v>
      </c>
      <c r="AC136" s="24">
        <f t="shared" si="19"/>
        <v>33</v>
      </c>
      <c r="AD136" s="24">
        <f t="shared" si="19"/>
        <v>25</v>
      </c>
      <c r="AE136" s="24">
        <f t="shared" si="19"/>
        <v>76</v>
      </c>
      <c r="AF136" s="24">
        <f t="shared" si="19"/>
        <v>79</v>
      </c>
      <c r="AG136" s="45">
        <v>-38</v>
      </c>
      <c r="AH136" s="24">
        <v>18</v>
      </c>
      <c r="AI136" s="24">
        <f t="shared" si="2"/>
        <v>5.6000000000000014</v>
      </c>
      <c r="AJ136" s="24">
        <f t="shared" si="3"/>
        <v>0.2889538360962644</v>
      </c>
    </row>
    <row r="137" spans="1:36" ht="13.5" customHeight="1" x14ac:dyDescent="0.2">
      <c r="A137" s="47">
        <v>19</v>
      </c>
      <c r="B137" s="45">
        <v>-37</v>
      </c>
      <c r="C137" s="24">
        <f t="shared" ref="C137:AF137" si="20">RANK(C22,C$4:C$114,1)+(COUNT($B$4:$B$114)+1-RANK(C22,C$4:C$114,0)-RANK(C22,C$4:C$114,1))/2</f>
        <v>73</v>
      </c>
      <c r="D137" s="24">
        <f t="shared" si="20"/>
        <v>36</v>
      </c>
      <c r="E137" s="24">
        <f t="shared" si="20"/>
        <v>75</v>
      </c>
      <c r="F137" s="24">
        <f t="shared" si="20"/>
        <v>92</v>
      </c>
      <c r="G137" s="24">
        <f t="shared" si="20"/>
        <v>92</v>
      </c>
      <c r="H137" s="24">
        <f t="shared" si="20"/>
        <v>57</v>
      </c>
      <c r="I137" s="24">
        <f t="shared" si="20"/>
        <v>60</v>
      </c>
      <c r="J137" s="24">
        <f t="shared" si="20"/>
        <v>88</v>
      </c>
      <c r="K137" s="24">
        <f t="shared" si="20"/>
        <v>55</v>
      </c>
      <c r="L137" s="24">
        <f t="shared" si="20"/>
        <v>26</v>
      </c>
      <c r="M137" s="24">
        <f t="shared" si="20"/>
        <v>14</v>
      </c>
      <c r="N137" s="24">
        <f t="shared" si="20"/>
        <v>27</v>
      </c>
      <c r="O137" s="24">
        <f t="shared" si="20"/>
        <v>83</v>
      </c>
      <c r="P137" s="24">
        <f t="shared" si="20"/>
        <v>77</v>
      </c>
      <c r="Q137" s="24">
        <f t="shared" si="20"/>
        <v>40</v>
      </c>
      <c r="R137" s="24">
        <f t="shared" si="20"/>
        <v>81</v>
      </c>
      <c r="S137" s="24">
        <f t="shared" si="20"/>
        <v>87</v>
      </c>
      <c r="T137" s="24">
        <f t="shared" si="20"/>
        <v>36</v>
      </c>
      <c r="U137" s="24">
        <f t="shared" si="20"/>
        <v>72</v>
      </c>
      <c r="V137" s="24">
        <f t="shared" si="20"/>
        <v>43</v>
      </c>
      <c r="W137" s="24">
        <f t="shared" si="20"/>
        <v>96</v>
      </c>
      <c r="X137" s="24">
        <f t="shared" si="20"/>
        <v>44</v>
      </c>
      <c r="Y137" s="24">
        <f t="shared" si="20"/>
        <v>16</v>
      </c>
      <c r="Z137" s="24">
        <f t="shared" si="20"/>
        <v>37</v>
      </c>
      <c r="AA137" s="24">
        <f t="shared" si="20"/>
        <v>19</v>
      </c>
      <c r="AB137" s="24">
        <f t="shared" si="20"/>
        <v>27</v>
      </c>
      <c r="AC137" s="24">
        <f t="shared" si="20"/>
        <v>55</v>
      </c>
      <c r="AD137" s="24">
        <f t="shared" si="20"/>
        <v>58</v>
      </c>
      <c r="AE137" s="24">
        <f t="shared" si="20"/>
        <v>54</v>
      </c>
      <c r="AF137" s="24">
        <f t="shared" si="20"/>
        <v>98</v>
      </c>
      <c r="AG137" s="45">
        <v>-37</v>
      </c>
      <c r="AH137" s="24">
        <v>19</v>
      </c>
      <c r="AI137" s="24">
        <f t="shared" si="2"/>
        <v>1.2666666666666657</v>
      </c>
      <c r="AJ137" s="24">
        <f t="shared" si="3"/>
        <v>6.5358605783678789E-2</v>
      </c>
    </row>
    <row r="138" spans="1:36" ht="13.5" customHeight="1" x14ac:dyDescent="0.2">
      <c r="A138" s="47">
        <v>20</v>
      </c>
      <c r="B138" s="45">
        <v>-36</v>
      </c>
      <c r="C138" s="24">
        <f t="shared" ref="C138:AF138" si="21">RANK(C23,C$4:C$114,1)+(COUNT($B$4:$B$114)+1-RANK(C23,C$4:C$114,0)-RANK(C23,C$4:C$114,1))/2</f>
        <v>102</v>
      </c>
      <c r="D138" s="24">
        <f t="shared" si="21"/>
        <v>101</v>
      </c>
      <c r="E138" s="24">
        <f t="shared" si="21"/>
        <v>109</v>
      </c>
      <c r="F138" s="24">
        <f t="shared" si="21"/>
        <v>108</v>
      </c>
      <c r="G138" s="24">
        <f t="shared" si="21"/>
        <v>101</v>
      </c>
      <c r="H138" s="24">
        <f t="shared" si="21"/>
        <v>95</v>
      </c>
      <c r="I138" s="24">
        <f t="shared" si="21"/>
        <v>110</v>
      </c>
      <c r="J138" s="24">
        <f t="shared" si="21"/>
        <v>101</v>
      </c>
      <c r="K138" s="24">
        <f t="shared" si="21"/>
        <v>105</v>
      </c>
      <c r="L138" s="24">
        <f t="shared" si="21"/>
        <v>95</v>
      </c>
      <c r="M138" s="24">
        <f t="shared" si="21"/>
        <v>69</v>
      </c>
      <c r="N138" s="24">
        <f t="shared" si="21"/>
        <v>105</v>
      </c>
      <c r="O138" s="24">
        <f t="shared" si="21"/>
        <v>95</v>
      </c>
      <c r="P138" s="24">
        <f t="shared" si="21"/>
        <v>92</v>
      </c>
      <c r="Q138" s="24">
        <f t="shared" si="21"/>
        <v>102</v>
      </c>
      <c r="R138" s="24">
        <f t="shared" si="21"/>
        <v>106</v>
      </c>
      <c r="S138" s="24">
        <f t="shared" si="21"/>
        <v>106</v>
      </c>
      <c r="T138" s="24">
        <f t="shared" si="21"/>
        <v>57</v>
      </c>
      <c r="U138" s="24">
        <f t="shared" si="21"/>
        <v>83</v>
      </c>
      <c r="V138" s="24">
        <f t="shared" si="21"/>
        <v>99</v>
      </c>
      <c r="W138" s="24">
        <f t="shared" si="21"/>
        <v>111</v>
      </c>
      <c r="X138" s="24">
        <f t="shared" si="21"/>
        <v>106</v>
      </c>
      <c r="Y138" s="24">
        <f t="shared" si="21"/>
        <v>105</v>
      </c>
      <c r="Z138" s="24">
        <f t="shared" si="21"/>
        <v>99</v>
      </c>
      <c r="AA138" s="24">
        <f t="shared" si="21"/>
        <v>74</v>
      </c>
      <c r="AB138" s="24">
        <f t="shared" si="21"/>
        <v>93</v>
      </c>
      <c r="AC138" s="24">
        <f t="shared" si="21"/>
        <v>101</v>
      </c>
      <c r="AD138" s="24">
        <f t="shared" si="21"/>
        <v>74</v>
      </c>
      <c r="AE138" s="24">
        <f t="shared" si="21"/>
        <v>103</v>
      </c>
      <c r="AF138" s="24">
        <f t="shared" si="21"/>
        <v>108</v>
      </c>
      <c r="AG138" s="45">
        <v>-36</v>
      </c>
      <c r="AH138" s="24">
        <v>20</v>
      </c>
      <c r="AI138" s="24">
        <f t="shared" si="2"/>
        <v>41.166666666666671</v>
      </c>
      <c r="AJ138" s="24">
        <f t="shared" si="3"/>
        <v>2.1241546879695625</v>
      </c>
    </row>
    <row r="139" spans="1:36" ht="13.5" customHeight="1" x14ac:dyDescent="0.2">
      <c r="A139" s="47">
        <v>21</v>
      </c>
      <c r="B139" s="45">
        <v>-35</v>
      </c>
      <c r="C139" s="24">
        <f t="shared" ref="C139:AF139" si="22">RANK(C24,C$4:C$114,1)+(COUNT($B$4:$B$114)+1-RANK(C24,C$4:C$114,0)-RANK(C24,C$4:C$114,1))/2</f>
        <v>100</v>
      </c>
      <c r="D139" s="24">
        <f t="shared" si="22"/>
        <v>105</v>
      </c>
      <c r="E139" s="24">
        <f t="shared" si="22"/>
        <v>72</v>
      </c>
      <c r="F139" s="24">
        <f t="shared" si="22"/>
        <v>100</v>
      </c>
      <c r="G139" s="24">
        <f t="shared" si="22"/>
        <v>87</v>
      </c>
      <c r="H139" s="24">
        <f t="shared" si="22"/>
        <v>105</v>
      </c>
      <c r="I139" s="24">
        <f t="shared" si="22"/>
        <v>89</v>
      </c>
      <c r="J139" s="24">
        <f t="shared" si="22"/>
        <v>103</v>
      </c>
      <c r="K139" s="24">
        <f t="shared" si="22"/>
        <v>99</v>
      </c>
      <c r="L139" s="24">
        <f t="shared" si="22"/>
        <v>30</v>
      </c>
      <c r="M139" s="24">
        <f t="shared" si="22"/>
        <v>66</v>
      </c>
      <c r="N139" s="24">
        <f t="shared" si="22"/>
        <v>71</v>
      </c>
      <c r="O139" s="24">
        <f t="shared" si="22"/>
        <v>109</v>
      </c>
      <c r="P139" s="24">
        <f t="shared" si="22"/>
        <v>50</v>
      </c>
      <c r="Q139" s="24">
        <f t="shared" si="22"/>
        <v>85</v>
      </c>
      <c r="R139" s="24">
        <f t="shared" si="22"/>
        <v>95</v>
      </c>
      <c r="S139" s="24">
        <f t="shared" si="22"/>
        <v>99</v>
      </c>
      <c r="T139" s="24">
        <f t="shared" si="22"/>
        <v>40</v>
      </c>
      <c r="U139" s="24">
        <f t="shared" si="22"/>
        <v>85</v>
      </c>
      <c r="V139" s="24">
        <f t="shared" si="22"/>
        <v>79</v>
      </c>
      <c r="W139" s="24">
        <f t="shared" si="22"/>
        <v>104</v>
      </c>
      <c r="X139" s="24">
        <f t="shared" si="22"/>
        <v>56</v>
      </c>
      <c r="Y139" s="24">
        <f t="shared" si="22"/>
        <v>79</v>
      </c>
      <c r="Z139" s="24">
        <f t="shared" si="22"/>
        <v>92</v>
      </c>
      <c r="AA139" s="24">
        <f t="shared" si="22"/>
        <v>77</v>
      </c>
      <c r="AB139" s="24">
        <f t="shared" si="22"/>
        <v>99</v>
      </c>
      <c r="AC139" s="24">
        <f t="shared" si="22"/>
        <v>67</v>
      </c>
      <c r="AD139" s="24">
        <f t="shared" si="22"/>
        <v>82</v>
      </c>
      <c r="AE139" s="24">
        <f t="shared" si="22"/>
        <v>62</v>
      </c>
      <c r="AF139" s="24">
        <f t="shared" si="22"/>
        <v>105</v>
      </c>
      <c r="AG139" s="45">
        <v>-35</v>
      </c>
      <c r="AH139" s="24">
        <v>21</v>
      </c>
      <c r="AI139" s="24">
        <f t="shared" si="2"/>
        <v>27.066666666666663</v>
      </c>
      <c r="AJ139" s="24">
        <f t="shared" si="3"/>
        <v>1.3966102077986107</v>
      </c>
    </row>
    <row r="140" spans="1:36" ht="13.5" customHeight="1" x14ac:dyDescent="0.2">
      <c r="A140" s="47">
        <v>22</v>
      </c>
      <c r="B140" s="45">
        <v>-34</v>
      </c>
      <c r="C140" s="24">
        <f t="shared" ref="C140:AF140" si="23">RANK(C25,C$4:C$114,1)+(COUNT($B$4:$B$114)+1-RANK(C25,C$4:C$114,0)-RANK(C25,C$4:C$114,1))/2</f>
        <v>42</v>
      </c>
      <c r="D140" s="24">
        <f t="shared" si="23"/>
        <v>83</v>
      </c>
      <c r="E140" s="24">
        <f t="shared" si="23"/>
        <v>40</v>
      </c>
      <c r="F140" s="24">
        <f t="shared" si="23"/>
        <v>95</v>
      </c>
      <c r="G140" s="24">
        <f t="shared" si="23"/>
        <v>47</v>
      </c>
      <c r="H140" s="24">
        <f t="shared" si="23"/>
        <v>34</v>
      </c>
      <c r="I140" s="24">
        <f t="shared" si="23"/>
        <v>32</v>
      </c>
      <c r="J140" s="24">
        <f t="shared" si="23"/>
        <v>63</v>
      </c>
      <c r="K140" s="24">
        <f t="shared" si="23"/>
        <v>45</v>
      </c>
      <c r="L140" s="24">
        <f t="shared" si="23"/>
        <v>12</v>
      </c>
      <c r="M140" s="24">
        <f t="shared" si="23"/>
        <v>9</v>
      </c>
      <c r="N140" s="24">
        <f t="shared" si="23"/>
        <v>22</v>
      </c>
      <c r="O140" s="24">
        <f t="shared" si="23"/>
        <v>89</v>
      </c>
      <c r="P140" s="24">
        <f t="shared" si="23"/>
        <v>31</v>
      </c>
      <c r="Q140" s="24">
        <f t="shared" si="23"/>
        <v>41</v>
      </c>
      <c r="R140" s="24">
        <f t="shared" si="23"/>
        <v>77</v>
      </c>
      <c r="S140" s="24">
        <f t="shared" si="23"/>
        <v>107</v>
      </c>
      <c r="T140" s="24">
        <f t="shared" si="23"/>
        <v>7</v>
      </c>
      <c r="U140" s="24">
        <f t="shared" si="23"/>
        <v>57</v>
      </c>
      <c r="V140" s="24">
        <f t="shared" si="23"/>
        <v>41</v>
      </c>
      <c r="W140" s="24">
        <f t="shared" si="23"/>
        <v>68</v>
      </c>
      <c r="X140" s="24">
        <f t="shared" si="23"/>
        <v>31</v>
      </c>
      <c r="Y140" s="24">
        <f t="shared" si="23"/>
        <v>19</v>
      </c>
      <c r="Z140" s="24">
        <f t="shared" si="23"/>
        <v>68</v>
      </c>
      <c r="AA140" s="24">
        <f t="shared" si="23"/>
        <v>25</v>
      </c>
      <c r="AB140" s="24">
        <f t="shared" si="23"/>
        <v>75</v>
      </c>
      <c r="AC140" s="24">
        <f t="shared" si="23"/>
        <v>28</v>
      </c>
      <c r="AD140" s="24">
        <f t="shared" si="23"/>
        <v>61</v>
      </c>
      <c r="AE140" s="24">
        <f t="shared" si="23"/>
        <v>11</v>
      </c>
      <c r="AF140" s="24">
        <f t="shared" si="23"/>
        <v>90</v>
      </c>
      <c r="AG140" s="45">
        <v>-34</v>
      </c>
      <c r="AH140" s="24">
        <v>22</v>
      </c>
      <c r="AI140" s="24">
        <f t="shared" si="2"/>
        <v>-7.6666666666666643</v>
      </c>
      <c r="AJ140" s="24">
        <f t="shared" si="3"/>
        <v>-0.39559156132226653</v>
      </c>
    </row>
    <row r="141" spans="1:36" ht="13.5" customHeight="1" x14ac:dyDescent="0.2">
      <c r="A141" s="47">
        <v>23</v>
      </c>
      <c r="B141" s="45">
        <v>-33</v>
      </c>
      <c r="C141" s="24">
        <f t="shared" ref="C141:AF141" si="24">RANK(C26,C$4:C$114,1)+(COUNT($B$4:$B$114)+1-RANK(C26,C$4:C$114,0)-RANK(C26,C$4:C$114,1))/2</f>
        <v>50</v>
      </c>
      <c r="D141" s="24">
        <f t="shared" si="24"/>
        <v>110</v>
      </c>
      <c r="E141" s="24">
        <f t="shared" si="24"/>
        <v>36</v>
      </c>
      <c r="F141" s="24">
        <f t="shared" si="24"/>
        <v>76</v>
      </c>
      <c r="G141" s="24">
        <f t="shared" si="24"/>
        <v>32</v>
      </c>
      <c r="H141" s="24">
        <f t="shared" si="24"/>
        <v>106</v>
      </c>
      <c r="I141" s="24">
        <f t="shared" si="24"/>
        <v>80</v>
      </c>
      <c r="J141" s="24">
        <f t="shared" si="24"/>
        <v>53</v>
      </c>
      <c r="K141" s="24">
        <f t="shared" si="24"/>
        <v>48</v>
      </c>
      <c r="L141" s="24">
        <f t="shared" si="24"/>
        <v>44</v>
      </c>
      <c r="M141" s="24">
        <f t="shared" si="24"/>
        <v>38</v>
      </c>
      <c r="N141" s="24">
        <f t="shared" si="24"/>
        <v>93</v>
      </c>
      <c r="O141" s="24">
        <f t="shared" si="24"/>
        <v>93</v>
      </c>
      <c r="P141" s="24">
        <f t="shared" si="24"/>
        <v>49</v>
      </c>
      <c r="Q141" s="24">
        <f t="shared" si="24"/>
        <v>24</v>
      </c>
      <c r="R141" s="24">
        <f t="shared" si="24"/>
        <v>64</v>
      </c>
      <c r="S141" s="24">
        <f t="shared" si="24"/>
        <v>111</v>
      </c>
      <c r="T141" s="24">
        <f t="shared" si="24"/>
        <v>67</v>
      </c>
      <c r="U141" s="24">
        <f t="shared" si="24"/>
        <v>60</v>
      </c>
      <c r="V141" s="24">
        <f t="shared" si="24"/>
        <v>74</v>
      </c>
      <c r="W141" s="24">
        <f t="shared" si="24"/>
        <v>59</v>
      </c>
      <c r="X141" s="24">
        <f t="shared" si="24"/>
        <v>86</v>
      </c>
      <c r="Y141" s="24">
        <f t="shared" si="24"/>
        <v>59</v>
      </c>
      <c r="Z141" s="24">
        <f t="shared" si="24"/>
        <v>108</v>
      </c>
      <c r="AA141" s="24">
        <f t="shared" si="24"/>
        <v>46</v>
      </c>
      <c r="AB141" s="24">
        <f t="shared" si="24"/>
        <v>88</v>
      </c>
      <c r="AC141" s="24">
        <f t="shared" si="24"/>
        <v>59</v>
      </c>
      <c r="AD141" s="24">
        <f t="shared" si="24"/>
        <v>29</v>
      </c>
      <c r="AE141" s="24">
        <f t="shared" si="24"/>
        <v>81</v>
      </c>
      <c r="AF141" s="24">
        <f t="shared" si="24"/>
        <v>62</v>
      </c>
      <c r="AG141" s="45">
        <v>-33</v>
      </c>
      <c r="AH141" s="24">
        <v>23</v>
      </c>
      <c r="AI141" s="24">
        <f t="shared" si="2"/>
        <v>10.166666666666671</v>
      </c>
      <c r="AJ141" s="24">
        <f t="shared" si="3"/>
        <v>0.52458880957952769</v>
      </c>
    </row>
    <row r="142" spans="1:36" ht="13.5" customHeight="1" x14ac:dyDescent="0.2">
      <c r="A142" s="47">
        <v>24</v>
      </c>
      <c r="B142" s="45">
        <v>-32</v>
      </c>
      <c r="C142" s="24">
        <f t="shared" ref="C142:AF142" si="25">RANK(C27,C$4:C$114,1)+(COUNT($B$4:$B$114)+1-RANK(C27,C$4:C$114,0)-RANK(C27,C$4:C$114,1))/2</f>
        <v>11</v>
      </c>
      <c r="D142" s="24">
        <f t="shared" si="25"/>
        <v>71</v>
      </c>
      <c r="E142" s="24">
        <f t="shared" si="25"/>
        <v>12</v>
      </c>
      <c r="F142" s="24">
        <f t="shared" si="25"/>
        <v>87</v>
      </c>
      <c r="G142" s="24">
        <f t="shared" si="25"/>
        <v>19</v>
      </c>
      <c r="H142" s="24">
        <f t="shared" si="25"/>
        <v>100</v>
      </c>
      <c r="I142" s="24">
        <f t="shared" si="25"/>
        <v>99</v>
      </c>
      <c r="J142" s="24">
        <f t="shared" si="25"/>
        <v>80</v>
      </c>
      <c r="K142" s="24">
        <f t="shared" si="25"/>
        <v>28</v>
      </c>
      <c r="L142" s="24">
        <f t="shared" si="25"/>
        <v>40</v>
      </c>
      <c r="M142" s="24">
        <f t="shared" si="25"/>
        <v>25</v>
      </c>
      <c r="N142" s="24">
        <f t="shared" si="25"/>
        <v>32</v>
      </c>
      <c r="O142" s="24">
        <f t="shared" si="25"/>
        <v>84</v>
      </c>
      <c r="P142" s="24">
        <f t="shared" si="25"/>
        <v>6</v>
      </c>
      <c r="Q142" s="24">
        <f t="shared" si="25"/>
        <v>35</v>
      </c>
      <c r="R142" s="24">
        <f t="shared" si="25"/>
        <v>68</v>
      </c>
      <c r="S142" s="24">
        <f t="shared" si="25"/>
        <v>108</v>
      </c>
      <c r="T142" s="24">
        <f t="shared" si="25"/>
        <v>18</v>
      </c>
      <c r="U142" s="24">
        <f t="shared" si="25"/>
        <v>88</v>
      </c>
      <c r="V142" s="24">
        <f t="shared" si="25"/>
        <v>73</v>
      </c>
      <c r="W142" s="24">
        <f t="shared" si="25"/>
        <v>105</v>
      </c>
      <c r="X142" s="24">
        <f t="shared" si="25"/>
        <v>39</v>
      </c>
      <c r="Y142" s="24">
        <f t="shared" si="25"/>
        <v>41</v>
      </c>
      <c r="Z142" s="24">
        <f t="shared" si="25"/>
        <v>90</v>
      </c>
      <c r="AA142" s="24">
        <f t="shared" si="25"/>
        <v>52</v>
      </c>
      <c r="AB142" s="24">
        <f t="shared" si="25"/>
        <v>59</v>
      </c>
      <c r="AC142" s="24">
        <f t="shared" si="25"/>
        <v>13</v>
      </c>
      <c r="AD142" s="24">
        <f t="shared" si="25"/>
        <v>87</v>
      </c>
      <c r="AE142" s="24">
        <f t="shared" si="25"/>
        <v>25</v>
      </c>
      <c r="AF142" s="24">
        <f t="shared" si="25"/>
        <v>82</v>
      </c>
      <c r="AG142" s="45">
        <v>-32</v>
      </c>
      <c r="AH142" s="24">
        <v>24</v>
      </c>
      <c r="AI142" s="24">
        <f t="shared" si="2"/>
        <v>-0.10000000000000142</v>
      </c>
      <c r="AJ142" s="24">
        <f t="shared" si="3"/>
        <v>-5.1598899302905078E-3</v>
      </c>
    </row>
    <row r="143" spans="1:36" ht="13.5" customHeight="1" x14ac:dyDescent="0.2">
      <c r="A143" s="47">
        <v>25</v>
      </c>
      <c r="B143" s="45">
        <v>-31</v>
      </c>
      <c r="C143" s="24">
        <f t="shared" ref="C143:AF143" si="26">RANK(C28,C$4:C$114,1)+(COUNT($B$4:$B$114)+1-RANK(C28,C$4:C$114,0)-RANK(C28,C$4:C$114,1))/2</f>
        <v>29</v>
      </c>
      <c r="D143" s="24">
        <f t="shared" si="26"/>
        <v>17</v>
      </c>
      <c r="E143" s="24">
        <f t="shared" si="26"/>
        <v>68</v>
      </c>
      <c r="F143" s="24">
        <f t="shared" si="26"/>
        <v>75</v>
      </c>
      <c r="G143" s="24">
        <f t="shared" si="26"/>
        <v>8</v>
      </c>
      <c r="H143" s="24">
        <f t="shared" si="26"/>
        <v>69</v>
      </c>
      <c r="I143" s="24">
        <f t="shared" si="26"/>
        <v>68</v>
      </c>
      <c r="J143" s="24">
        <f t="shared" si="26"/>
        <v>57</v>
      </c>
      <c r="K143" s="24">
        <f t="shared" si="26"/>
        <v>50</v>
      </c>
      <c r="L143" s="24">
        <f t="shared" si="26"/>
        <v>25</v>
      </c>
      <c r="M143" s="24">
        <f t="shared" si="26"/>
        <v>8</v>
      </c>
      <c r="N143" s="24">
        <f t="shared" si="26"/>
        <v>29</v>
      </c>
      <c r="O143" s="24">
        <f t="shared" si="26"/>
        <v>39</v>
      </c>
      <c r="P143" s="24">
        <f t="shared" si="26"/>
        <v>22</v>
      </c>
      <c r="Q143" s="24">
        <f t="shared" si="26"/>
        <v>20</v>
      </c>
      <c r="R143" s="24">
        <f t="shared" si="26"/>
        <v>58</v>
      </c>
      <c r="S143" s="24">
        <f t="shared" si="26"/>
        <v>104</v>
      </c>
      <c r="T143" s="24">
        <f t="shared" si="26"/>
        <v>32</v>
      </c>
      <c r="U143" s="24">
        <f t="shared" si="26"/>
        <v>91</v>
      </c>
      <c r="V143" s="24">
        <f t="shared" si="26"/>
        <v>36</v>
      </c>
      <c r="W143" s="24">
        <f t="shared" si="26"/>
        <v>58</v>
      </c>
      <c r="X143" s="24">
        <f t="shared" si="26"/>
        <v>14</v>
      </c>
      <c r="Y143" s="24">
        <f t="shared" si="26"/>
        <v>24</v>
      </c>
      <c r="Z143" s="24">
        <f t="shared" si="26"/>
        <v>88</v>
      </c>
      <c r="AA143" s="24">
        <f t="shared" si="26"/>
        <v>23</v>
      </c>
      <c r="AB143" s="24">
        <f t="shared" si="26"/>
        <v>34</v>
      </c>
      <c r="AC143" s="24">
        <f t="shared" si="26"/>
        <v>10</v>
      </c>
      <c r="AD143" s="24">
        <f t="shared" si="26"/>
        <v>7</v>
      </c>
      <c r="AE143" s="24">
        <f t="shared" si="26"/>
        <v>38</v>
      </c>
      <c r="AF143" s="24">
        <f t="shared" si="26"/>
        <v>59</v>
      </c>
      <c r="AG143" s="45">
        <v>-31</v>
      </c>
      <c r="AH143" s="24">
        <v>25</v>
      </c>
      <c r="AI143" s="24">
        <f t="shared" si="2"/>
        <v>-14</v>
      </c>
      <c r="AJ143" s="24">
        <f t="shared" si="3"/>
        <v>-0.72238459024066082</v>
      </c>
    </row>
    <row r="144" spans="1:36" ht="13.5" customHeight="1" x14ac:dyDescent="0.2">
      <c r="A144" s="47">
        <v>26</v>
      </c>
      <c r="B144" s="45">
        <v>-30</v>
      </c>
      <c r="C144" s="24">
        <f t="shared" ref="C144:AF144" si="27">RANK(C29,C$4:C$114,1)+(COUNT($B$4:$B$114)+1-RANK(C29,C$4:C$114,0)-RANK(C29,C$4:C$114,1))/2</f>
        <v>41</v>
      </c>
      <c r="D144" s="24">
        <f t="shared" si="27"/>
        <v>62</v>
      </c>
      <c r="E144" s="24">
        <f t="shared" si="27"/>
        <v>44</v>
      </c>
      <c r="F144" s="24">
        <f t="shared" si="27"/>
        <v>64</v>
      </c>
      <c r="G144" s="24">
        <f t="shared" si="27"/>
        <v>22</v>
      </c>
      <c r="H144" s="24">
        <f t="shared" si="27"/>
        <v>85</v>
      </c>
      <c r="I144" s="24">
        <f t="shared" si="27"/>
        <v>76</v>
      </c>
      <c r="J144" s="24">
        <f t="shared" si="27"/>
        <v>52</v>
      </c>
      <c r="K144" s="24">
        <f t="shared" si="27"/>
        <v>49</v>
      </c>
      <c r="L144" s="24">
        <f t="shared" si="27"/>
        <v>43</v>
      </c>
      <c r="M144" s="24">
        <f t="shared" si="27"/>
        <v>24</v>
      </c>
      <c r="N144" s="24">
        <f t="shared" si="27"/>
        <v>33</v>
      </c>
      <c r="O144" s="24">
        <f t="shared" si="27"/>
        <v>97</v>
      </c>
      <c r="P144" s="24">
        <f t="shared" si="27"/>
        <v>18</v>
      </c>
      <c r="Q144" s="24">
        <f t="shared" si="27"/>
        <v>13</v>
      </c>
      <c r="R144" s="24">
        <f t="shared" si="27"/>
        <v>71</v>
      </c>
      <c r="S144" s="24">
        <f t="shared" si="27"/>
        <v>90</v>
      </c>
      <c r="T144" s="24">
        <f t="shared" si="27"/>
        <v>13</v>
      </c>
      <c r="U144" s="24">
        <f t="shared" si="27"/>
        <v>104</v>
      </c>
      <c r="V144" s="24">
        <f t="shared" si="27"/>
        <v>24</v>
      </c>
      <c r="W144" s="24">
        <f t="shared" si="27"/>
        <v>64</v>
      </c>
      <c r="X144" s="24">
        <f t="shared" si="27"/>
        <v>38</v>
      </c>
      <c r="Y144" s="24">
        <f t="shared" si="27"/>
        <v>44</v>
      </c>
      <c r="Z144" s="24">
        <f t="shared" si="27"/>
        <v>77</v>
      </c>
      <c r="AA144" s="24">
        <f t="shared" si="27"/>
        <v>11</v>
      </c>
      <c r="AB144" s="24">
        <f t="shared" si="27"/>
        <v>45</v>
      </c>
      <c r="AC144" s="24">
        <f t="shared" si="27"/>
        <v>22</v>
      </c>
      <c r="AD144" s="24">
        <f t="shared" si="27"/>
        <v>10</v>
      </c>
      <c r="AE144" s="24">
        <f t="shared" si="27"/>
        <v>36</v>
      </c>
      <c r="AF144" s="24">
        <f t="shared" si="27"/>
        <v>53</v>
      </c>
      <c r="AG144" s="45">
        <v>-30</v>
      </c>
      <c r="AH144" s="24">
        <v>26</v>
      </c>
      <c r="AI144" s="24">
        <f t="shared" si="2"/>
        <v>-8.5</v>
      </c>
      <c r="AJ144" s="24">
        <f t="shared" si="3"/>
        <v>-0.4385906440746869</v>
      </c>
    </row>
    <row r="145" spans="1:42" ht="13.5" customHeight="1" x14ac:dyDescent="0.2">
      <c r="A145" s="47">
        <v>27</v>
      </c>
      <c r="B145" s="45">
        <v>-29</v>
      </c>
      <c r="C145" s="24">
        <f t="shared" ref="C145:AF145" si="28">RANK(C30,C$4:C$114,1)+(COUNT($B$4:$B$114)+1-RANK(C30,C$4:C$114,0)-RANK(C30,C$4:C$114,1))/2</f>
        <v>35</v>
      </c>
      <c r="D145" s="24">
        <f t="shared" si="28"/>
        <v>35</v>
      </c>
      <c r="E145" s="24">
        <f t="shared" si="28"/>
        <v>24</v>
      </c>
      <c r="F145" s="24">
        <f t="shared" si="28"/>
        <v>34</v>
      </c>
      <c r="G145" s="24">
        <f t="shared" si="28"/>
        <v>5</v>
      </c>
      <c r="H145" s="24">
        <f t="shared" si="28"/>
        <v>60</v>
      </c>
      <c r="I145" s="24">
        <f t="shared" si="28"/>
        <v>22</v>
      </c>
      <c r="J145" s="24">
        <f t="shared" si="28"/>
        <v>13</v>
      </c>
      <c r="K145" s="24">
        <f t="shared" si="28"/>
        <v>26</v>
      </c>
      <c r="L145" s="24">
        <f t="shared" si="28"/>
        <v>4</v>
      </c>
      <c r="M145" s="24">
        <f t="shared" si="28"/>
        <v>3</v>
      </c>
      <c r="N145" s="24">
        <f t="shared" si="28"/>
        <v>52</v>
      </c>
      <c r="O145" s="24">
        <f t="shared" si="28"/>
        <v>33</v>
      </c>
      <c r="P145" s="24">
        <f t="shared" si="28"/>
        <v>7</v>
      </c>
      <c r="Q145" s="24">
        <f t="shared" si="28"/>
        <v>16</v>
      </c>
      <c r="R145" s="24">
        <f t="shared" si="28"/>
        <v>31</v>
      </c>
      <c r="S145" s="24">
        <f t="shared" si="28"/>
        <v>94</v>
      </c>
      <c r="T145" s="24">
        <f t="shared" si="28"/>
        <v>12</v>
      </c>
      <c r="U145" s="24">
        <f t="shared" si="28"/>
        <v>74</v>
      </c>
      <c r="V145" s="24">
        <f t="shared" si="28"/>
        <v>30</v>
      </c>
      <c r="W145" s="24">
        <f t="shared" si="28"/>
        <v>25</v>
      </c>
      <c r="X145" s="24">
        <f t="shared" si="28"/>
        <v>4</v>
      </c>
      <c r="Y145" s="24">
        <f t="shared" si="28"/>
        <v>11</v>
      </c>
      <c r="Z145" s="24">
        <f t="shared" si="28"/>
        <v>55</v>
      </c>
      <c r="AA145" s="24">
        <f t="shared" si="28"/>
        <v>31</v>
      </c>
      <c r="AB145" s="24">
        <f t="shared" si="28"/>
        <v>6</v>
      </c>
      <c r="AC145" s="24">
        <f t="shared" si="28"/>
        <v>5</v>
      </c>
      <c r="AD145" s="24">
        <f t="shared" si="28"/>
        <v>8</v>
      </c>
      <c r="AE145" s="24">
        <f t="shared" si="28"/>
        <v>19</v>
      </c>
      <c r="AF145" s="24">
        <f t="shared" si="28"/>
        <v>78</v>
      </c>
      <c r="AG145" s="45">
        <v>-29</v>
      </c>
      <c r="AH145" s="24">
        <v>27</v>
      </c>
      <c r="AI145" s="24">
        <f t="shared" si="2"/>
        <v>-27.6</v>
      </c>
      <c r="AJ145" s="24">
        <f t="shared" si="3"/>
        <v>-1.4241296207601599</v>
      </c>
    </row>
    <row r="146" spans="1:42" ht="13.5" customHeight="1" x14ac:dyDescent="0.2">
      <c r="A146" s="47">
        <v>28</v>
      </c>
      <c r="B146" s="45">
        <v>-28</v>
      </c>
      <c r="C146" s="24">
        <f t="shared" ref="C146:AF146" si="29">RANK(C31,C$4:C$114,1)+(COUNT($B$4:$B$114)+1-RANK(C31,C$4:C$114,0)-RANK(C31,C$4:C$114,1))/2</f>
        <v>85</v>
      </c>
      <c r="D146" s="24">
        <f t="shared" si="29"/>
        <v>87</v>
      </c>
      <c r="E146" s="24">
        <f t="shared" si="29"/>
        <v>96</v>
      </c>
      <c r="F146" s="24">
        <f t="shared" si="29"/>
        <v>70</v>
      </c>
      <c r="G146" s="24">
        <f t="shared" si="29"/>
        <v>76</v>
      </c>
      <c r="H146" s="24">
        <f t="shared" si="29"/>
        <v>55</v>
      </c>
      <c r="I146" s="24">
        <f t="shared" si="29"/>
        <v>84</v>
      </c>
      <c r="J146" s="24">
        <f t="shared" si="29"/>
        <v>81</v>
      </c>
      <c r="K146" s="24">
        <f t="shared" si="29"/>
        <v>63</v>
      </c>
      <c r="L146" s="24">
        <f t="shared" si="29"/>
        <v>32</v>
      </c>
      <c r="M146" s="24">
        <f t="shared" si="29"/>
        <v>16</v>
      </c>
      <c r="N146" s="24">
        <f t="shared" si="29"/>
        <v>89</v>
      </c>
      <c r="O146" s="24">
        <f t="shared" si="29"/>
        <v>75</v>
      </c>
      <c r="P146" s="24">
        <f t="shared" si="29"/>
        <v>61</v>
      </c>
      <c r="Q146" s="24">
        <f t="shared" si="29"/>
        <v>99</v>
      </c>
      <c r="R146" s="24">
        <f t="shared" si="29"/>
        <v>79</v>
      </c>
      <c r="S146" s="24">
        <f t="shared" si="29"/>
        <v>102</v>
      </c>
      <c r="T146" s="24">
        <f t="shared" si="29"/>
        <v>71</v>
      </c>
      <c r="U146" s="24">
        <f t="shared" si="29"/>
        <v>103</v>
      </c>
      <c r="V146" s="24">
        <f t="shared" si="29"/>
        <v>67</v>
      </c>
      <c r="W146" s="24">
        <f t="shared" si="29"/>
        <v>55</v>
      </c>
      <c r="X146" s="24">
        <f t="shared" si="29"/>
        <v>95</v>
      </c>
      <c r="Y146" s="24">
        <f t="shared" si="29"/>
        <v>100</v>
      </c>
      <c r="Z146" s="24">
        <f t="shared" si="29"/>
        <v>80</v>
      </c>
      <c r="AA146" s="24">
        <f t="shared" si="29"/>
        <v>96</v>
      </c>
      <c r="AB146" s="24">
        <f t="shared" si="29"/>
        <v>85</v>
      </c>
      <c r="AC146" s="24">
        <f t="shared" si="29"/>
        <v>73</v>
      </c>
      <c r="AD146" s="24">
        <f t="shared" si="29"/>
        <v>75</v>
      </c>
      <c r="AE146" s="24">
        <f t="shared" si="29"/>
        <v>50</v>
      </c>
      <c r="AF146" s="24">
        <f t="shared" si="29"/>
        <v>96</v>
      </c>
      <c r="AG146" s="45">
        <v>-28</v>
      </c>
      <c r="AH146" s="24">
        <v>28</v>
      </c>
      <c r="AI146" s="24">
        <f t="shared" si="2"/>
        <v>20.533333333333331</v>
      </c>
      <c r="AJ146" s="24">
        <f t="shared" si="3"/>
        <v>1.0594973990196357</v>
      </c>
    </row>
    <row r="147" spans="1:42" ht="13.5" customHeight="1" x14ac:dyDescent="0.2">
      <c r="A147" s="47">
        <v>29</v>
      </c>
      <c r="B147" s="45">
        <v>-27</v>
      </c>
      <c r="C147" s="24">
        <f t="shared" ref="C147:AF147" si="30">RANK(C32,C$4:C$114,1)+(COUNT($B$4:$B$114)+1-RANK(C32,C$4:C$114,0)-RANK(C32,C$4:C$114,1))/2</f>
        <v>31</v>
      </c>
      <c r="D147" s="24">
        <f t="shared" si="30"/>
        <v>69</v>
      </c>
      <c r="E147" s="24">
        <f t="shared" si="30"/>
        <v>52</v>
      </c>
      <c r="F147" s="24">
        <f t="shared" si="30"/>
        <v>53</v>
      </c>
      <c r="G147" s="24">
        <f t="shared" si="30"/>
        <v>20</v>
      </c>
      <c r="H147" s="24">
        <f t="shared" si="30"/>
        <v>97</v>
      </c>
      <c r="I147" s="24">
        <f t="shared" si="30"/>
        <v>50</v>
      </c>
      <c r="J147" s="24">
        <f t="shared" si="30"/>
        <v>33</v>
      </c>
      <c r="K147" s="24">
        <f t="shared" si="30"/>
        <v>38</v>
      </c>
      <c r="L147" s="24">
        <f t="shared" si="30"/>
        <v>11</v>
      </c>
      <c r="M147" s="24">
        <f t="shared" si="30"/>
        <v>15</v>
      </c>
      <c r="N147" s="24">
        <f t="shared" si="30"/>
        <v>46</v>
      </c>
      <c r="O147" s="24">
        <f t="shared" si="30"/>
        <v>68</v>
      </c>
      <c r="P147" s="24">
        <f t="shared" si="30"/>
        <v>27</v>
      </c>
      <c r="Q147" s="24">
        <f t="shared" si="30"/>
        <v>44</v>
      </c>
      <c r="R147" s="24">
        <f t="shared" si="30"/>
        <v>48</v>
      </c>
      <c r="S147" s="24">
        <f t="shared" si="30"/>
        <v>64</v>
      </c>
      <c r="T147" s="24">
        <f t="shared" si="30"/>
        <v>23</v>
      </c>
      <c r="U147" s="24">
        <f t="shared" si="30"/>
        <v>95</v>
      </c>
      <c r="V147" s="24">
        <f t="shared" si="30"/>
        <v>80</v>
      </c>
      <c r="W147" s="24">
        <f t="shared" si="30"/>
        <v>18</v>
      </c>
      <c r="X147" s="24">
        <f t="shared" si="30"/>
        <v>21</v>
      </c>
      <c r="Y147" s="24">
        <f t="shared" si="30"/>
        <v>42</v>
      </c>
      <c r="Z147" s="24">
        <f t="shared" si="30"/>
        <v>57</v>
      </c>
      <c r="AA147" s="24">
        <f t="shared" si="30"/>
        <v>58</v>
      </c>
      <c r="AB147" s="24">
        <f t="shared" si="30"/>
        <v>54</v>
      </c>
      <c r="AC147" s="24">
        <f t="shared" si="30"/>
        <v>52</v>
      </c>
      <c r="AD147" s="24">
        <f t="shared" si="30"/>
        <v>47</v>
      </c>
      <c r="AE147" s="24">
        <f t="shared" si="30"/>
        <v>16</v>
      </c>
      <c r="AF147" s="24">
        <f t="shared" si="30"/>
        <v>102</v>
      </c>
      <c r="AG147" s="45">
        <v>-27</v>
      </c>
      <c r="AH147" s="24">
        <v>29</v>
      </c>
      <c r="AI147" s="24">
        <f t="shared" si="2"/>
        <v>-8.2999999999999972</v>
      </c>
      <c r="AJ147" s="24">
        <f t="shared" si="3"/>
        <v>-0.42827086421410587</v>
      </c>
    </row>
    <row r="148" spans="1:42" ht="13.5" customHeight="1" x14ac:dyDescent="0.2">
      <c r="A148" s="47">
        <v>30</v>
      </c>
      <c r="B148" s="45">
        <v>-26</v>
      </c>
      <c r="C148" s="24">
        <f t="shared" ref="C148:AF148" si="31">RANK(C33,C$4:C$114,1)+(COUNT($B$4:$B$114)+1-RANK(C33,C$4:C$114,0)-RANK(C33,C$4:C$114,1))/2</f>
        <v>20</v>
      </c>
      <c r="D148" s="24">
        <f t="shared" si="31"/>
        <v>61</v>
      </c>
      <c r="E148" s="24">
        <f t="shared" si="31"/>
        <v>59</v>
      </c>
      <c r="F148" s="24">
        <f t="shared" si="31"/>
        <v>73</v>
      </c>
      <c r="G148" s="24">
        <f t="shared" si="31"/>
        <v>68</v>
      </c>
      <c r="H148" s="24">
        <f t="shared" si="31"/>
        <v>47</v>
      </c>
      <c r="I148" s="24">
        <f t="shared" si="31"/>
        <v>79</v>
      </c>
      <c r="J148" s="24">
        <f t="shared" si="31"/>
        <v>77</v>
      </c>
      <c r="K148" s="24">
        <f t="shared" si="31"/>
        <v>33</v>
      </c>
      <c r="L148" s="24">
        <f t="shared" si="31"/>
        <v>22</v>
      </c>
      <c r="M148" s="24">
        <f t="shared" si="31"/>
        <v>7</v>
      </c>
      <c r="N148" s="24">
        <f t="shared" si="31"/>
        <v>28</v>
      </c>
      <c r="O148" s="24">
        <f t="shared" si="31"/>
        <v>64</v>
      </c>
      <c r="P148" s="24">
        <f t="shared" si="31"/>
        <v>91</v>
      </c>
      <c r="Q148" s="24">
        <f t="shared" si="31"/>
        <v>3</v>
      </c>
      <c r="R148" s="24">
        <f t="shared" si="31"/>
        <v>76</v>
      </c>
      <c r="S148" s="24">
        <f t="shared" si="31"/>
        <v>88</v>
      </c>
      <c r="T148" s="24">
        <f t="shared" si="31"/>
        <v>26</v>
      </c>
      <c r="U148" s="24">
        <f t="shared" si="31"/>
        <v>98</v>
      </c>
      <c r="V148" s="24">
        <f t="shared" si="31"/>
        <v>46</v>
      </c>
      <c r="W148" s="24">
        <f t="shared" si="31"/>
        <v>32</v>
      </c>
      <c r="X148" s="24">
        <f t="shared" si="31"/>
        <v>29</v>
      </c>
      <c r="Y148" s="24">
        <f t="shared" si="31"/>
        <v>51</v>
      </c>
      <c r="Z148" s="24">
        <f t="shared" si="31"/>
        <v>41</v>
      </c>
      <c r="AA148" s="24">
        <f t="shared" si="31"/>
        <v>15</v>
      </c>
      <c r="AB148" s="24">
        <f t="shared" si="31"/>
        <v>22</v>
      </c>
      <c r="AC148" s="24">
        <f t="shared" si="31"/>
        <v>12</v>
      </c>
      <c r="AD148" s="24">
        <f t="shared" si="31"/>
        <v>20</v>
      </c>
      <c r="AE148" s="24">
        <f t="shared" si="31"/>
        <v>23</v>
      </c>
      <c r="AF148" s="24">
        <f t="shared" si="31"/>
        <v>69</v>
      </c>
      <c r="AG148" s="45">
        <v>-26</v>
      </c>
      <c r="AH148" s="24">
        <v>30</v>
      </c>
      <c r="AI148" s="24">
        <f t="shared" si="2"/>
        <v>-10</v>
      </c>
      <c r="AJ148" s="24">
        <f t="shared" si="3"/>
        <v>-0.51598899302904344</v>
      </c>
    </row>
    <row r="149" spans="1:42" ht="13.5" customHeight="1" x14ac:dyDescent="0.2">
      <c r="A149" s="47">
        <v>31</v>
      </c>
      <c r="B149" s="45">
        <v>-25</v>
      </c>
      <c r="C149" s="24">
        <f t="shared" ref="C149:AF149" si="32">RANK(C34,C$4:C$114,1)+(COUNT($B$4:$B$114)+1-RANK(C34,C$4:C$114,0)-RANK(C34,C$4:C$114,1))/2</f>
        <v>8</v>
      </c>
      <c r="D149" s="24">
        <f t="shared" si="32"/>
        <v>21</v>
      </c>
      <c r="E149" s="24">
        <f t="shared" si="32"/>
        <v>76</v>
      </c>
      <c r="F149" s="24">
        <f t="shared" si="32"/>
        <v>41</v>
      </c>
      <c r="G149" s="24">
        <f t="shared" si="32"/>
        <v>48</v>
      </c>
      <c r="H149" s="24">
        <f t="shared" si="32"/>
        <v>81</v>
      </c>
      <c r="I149" s="24">
        <f t="shared" si="32"/>
        <v>83</v>
      </c>
      <c r="J149" s="24">
        <f t="shared" si="32"/>
        <v>49</v>
      </c>
      <c r="K149" s="24">
        <f t="shared" si="32"/>
        <v>8</v>
      </c>
      <c r="L149" s="24">
        <f t="shared" si="32"/>
        <v>6</v>
      </c>
      <c r="M149" s="24">
        <f t="shared" si="32"/>
        <v>11</v>
      </c>
      <c r="N149" s="24">
        <f t="shared" si="32"/>
        <v>15</v>
      </c>
      <c r="O149" s="24">
        <f t="shared" si="32"/>
        <v>50</v>
      </c>
      <c r="P149" s="24">
        <f t="shared" si="32"/>
        <v>54</v>
      </c>
      <c r="Q149" s="24">
        <f t="shared" si="32"/>
        <v>53</v>
      </c>
      <c r="R149" s="24">
        <f t="shared" si="32"/>
        <v>13</v>
      </c>
      <c r="S149" s="24">
        <f t="shared" si="32"/>
        <v>98</v>
      </c>
      <c r="T149" s="24">
        <f t="shared" si="32"/>
        <v>6</v>
      </c>
      <c r="U149" s="24">
        <f t="shared" si="32"/>
        <v>66</v>
      </c>
      <c r="V149" s="24">
        <f t="shared" si="32"/>
        <v>19</v>
      </c>
      <c r="W149" s="24">
        <f t="shared" si="32"/>
        <v>34</v>
      </c>
      <c r="X149" s="24">
        <f t="shared" si="32"/>
        <v>10</v>
      </c>
      <c r="Y149" s="24">
        <f t="shared" si="32"/>
        <v>58</v>
      </c>
      <c r="Z149" s="24">
        <f t="shared" si="32"/>
        <v>53</v>
      </c>
      <c r="AA149" s="24">
        <f t="shared" si="32"/>
        <v>6</v>
      </c>
      <c r="AB149" s="24">
        <f t="shared" si="32"/>
        <v>4</v>
      </c>
      <c r="AC149" s="24">
        <f t="shared" si="32"/>
        <v>6</v>
      </c>
      <c r="AD149" s="24">
        <f t="shared" si="32"/>
        <v>22</v>
      </c>
      <c r="AE149" s="24">
        <f t="shared" si="32"/>
        <v>14</v>
      </c>
      <c r="AF149" s="24">
        <f t="shared" si="32"/>
        <v>11</v>
      </c>
      <c r="AG149" s="45">
        <v>-25</v>
      </c>
      <c r="AH149" s="24">
        <v>31</v>
      </c>
      <c r="AI149" s="24">
        <f t="shared" si="2"/>
        <v>-21.866666666666667</v>
      </c>
      <c r="AJ149" s="24">
        <f t="shared" si="3"/>
        <v>-1.1282959314235084</v>
      </c>
    </row>
    <row r="150" spans="1:42" ht="13.5" customHeight="1" x14ac:dyDescent="0.2">
      <c r="A150" s="47">
        <v>32</v>
      </c>
      <c r="B150" s="45">
        <v>-24</v>
      </c>
      <c r="C150" s="24">
        <f t="shared" ref="C150:AF150" si="33">RANK(C35,C$4:C$114,1)+(COUNT($B$4:$B$114)+1-RANK(C35,C$4:C$114,0)-RANK(C35,C$4:C$114,1))/2</f>
        <v>34</v>
      </c>
      <c r="D150" s="24">
        <f t="shared" si="33"/>
        <v>41</v>
      </c>
      <c r="E150" s="24">
        <f t="shared" si="33"/>
        <v>53</v>
      </c>
      <c r="F150" s="24">
        <f t="shared" si="33"/>
        <v>85</v>
      </c>
      <c r="G150" s="24">
        <f t="shared" si="33"/>
        <v>45</v>
      </c>
      <c r="H150" s="24">
        <f t="shared" si="33"/>
        <v>101</v>
      </c>
      <c r="I150" s="24">
        <f t="shared" si="33"/>
        <v>88</v>
      </c>
      <c r="J150" s="24">
        <f t="shared" si="33"/>
        <v>74</v>
      </c>
      <c r="K150" s="24">
        <f t="shared" si="33"/>
        <v>34</v>
      </c>
      <c r="L150" s="24">
        <f t="shared" si="33"/>
        <v>21</v>
      </c>
      <c r="M150" s="24">
        <f t="shared" si="33"/>
        <v>36</v>
      </c>
      <c r="N150" s="24">
        <f t="shared" si="33"/>
        <v>18</v>
      </c>
      <c r="O150" s="24">
        <f t="shared" si="33"/>
        <v>88</v>
      </c>
      <c r="P150" s="24">
        <f t="shared" si="33"/>
        <v>29</v>
      </c>
      <c r="Q150" s="24">
        <f t="shared" si="33"/>
        <v>83</v>
      </c>
      <c r="R150" s="24">
        <f t="shared" si="33"/>
        <v>53</v>
      </c>
      <c r="S150" s="24">
        <f t="shared" si="33"/>
        <v>66</v>
      </c>
      <c r="T150" s="24">
        <f t="shared" si="33"/>
        <v>25</v>
      </c>
      <c r="U150" s="24">
        <f t="shared" si="33"/>
        <v>109</v>
      </c>
      <c r="V150" s="24">
        <f t="shared" si="33"/>
        <v>14</v>
      </c>
      <c r="W150" s="24">
        <f t="shared" si="33"/>
        <v>47</v>
      </c>
      <c r="X150" s="24">
        <f t="shared" si="33"/>
        <v>33</v>
      </c>
      <c r="Y150" s="24">
        <f t="shared" si="33"/>
        <v>49</v>
      </c>
      <c r="Z150" s="24">
        <f t="shared" si="33"/>
        <v>74</v>
      </c>
      <c r="AA150" s="24">
        <f t="shared" si="33"/>
        <v>62</v>
      </c>
      <c r="AB150" s="24">
        <f t="shared" si="33"/>
        <v>32</v>
      </c>
      <c r="AC150" s="24">
        <f t="shared" si="33"/>
        <v>30</v>
      </c>
      <c r="AD150" s="24">
        <f t="shared" si="33"/>
        <v>17</v>
      </c>
      <c r="AE150" s="24">
        <f t="shared" si="33"/>
        <v>20</v>
      </c>
      <c r="AF150" s="24">
        <f t="shared" si="33"/>
        <v>54</v>
      </c>
      <c r="AG150" s="45">
        <v>-24</v>
      </c>
      <c r="AH150" s="24">
        <v>32</v>
      </c>
      <c r="AI150" s="24">
        <f t="shared" si="2"/>
        <v>-5.5</v>
      </c>
      <c r="AJ150" s="24">
        <f t="shared" si="3"/>
        <v>-0.28379394616597386</v>
      </c>
    </row>
    <row r="151" spans="1:42" ht="13.5" customHeight="1" x14ac:dyDescent="0.2">
      <c r="A151" s="47">
        <v>33</v>
      </c>
      <c r="B151" s="45">
        <v>-23</v>
      </c>
      <c r="C151" s="24">
        <f t="shared" ref="C151:AF151" si="34">RANK(C36,C$4:C$114,1)+(COUNT($B$4:$B$114)+1-RANK(C36,C$4:C$114,0)-RANK(C36,C$4:C$114,1))/2</f>
        <v>45</v>
      </c>
      <c r="D151" s="24">
        <f t="shared" si="34"/>
        <v>31</v>
      </c>
      <c r="E151" s="24">
        <f t="shared" si="34"/>
        <v>14</v>
      </c>
      <c r="F151" s="24">
        <f t="shared" si="34"/>
        <v>29</v>
      </c>
      <c r="G151" s="24">
        <f t="shared" si="34"/>
        <v>24</v>
      </c>
      <c r="H151" s="24">
        <f t="shared" si="34"/>
        <v>102</v>
      </c>
      <c r="I151" s="24">
        <f t="shared" si="34"/>
        <v>49</v>
      </c>
      <c r="J151" s="24">
        <f t="shared" si="34"/>
        <v>75</v>
      </c>
      <c r="K151" s="24">
        <f t="shared" si="34"/>
        <v>16</v>
      </c>
      <c r="L151" s="24">
        <f t="shared" si="34"/>
        <v>10</v>
      </c>
      <c r="M151" s="24">
        <f t="shared" si="34"/>
        <v>5</v>
      </c>
      <c r="N151" s="24">
        <f t="shared" si="34"/>
        <v>31</v>
      </c>
      <c r="O151" s="24">
        <f t="shared" si="34"/>
        <v>73</v>
      </c>
      <c r="P151" s="24">
        <f t="shared" si="34"/>
        <v>14</v>
      </c>
      <c r="Q151" s="24">
        <f t="shared" si="34"/>
        <v>75</v>
      </c>
      <c r="R151" s="24">
        <f t="shared" si="34"/>
        <v>39</v>
      </c>
      <c r="S151" s="24">
        <f t="shared" si="34"/>
        <v>38</v>
      </c>
      <c r="T151" s="24">
        <f t="shared" si="34"/>
        <v>29</v>
      </c>
      <c r="U151" s="24">
        <f t="shared" si="34"/>
        <v>87</v>
      </c>
      <c r="V151" s="24">
        <f t="shared" si="34"/>
        <v>16</v>
      </c>
      <c r="W151" s="24">
        <f t="shared" si="34"/>
        <v>19</v>
      </c>
      <c r="X151" s="24">
        <f t="shared" si="34"/>
        <v>49</v>
      </c>
      <c r="Y151" s="24">
        <f t="shared" si="34"/>
        <v>15</v>
      </c>
      <c r="Z151" s="24">
        <f t="shared" si="34"/>
        <v>69</v>
      </c>
      <c r="AA151" s="24">
        <f t="shared" si="34"/>
        <v>76</v>
      </c>
      <c r="AB151" s="24">
        <f t="shared" si="34"/>
        <v>48</v>
      </c>
      <c r="AC151" s="24">
        <f t="shared" si="34"/>
        <v>44</v>
      </c>
      <c r="AD151" s="24">
        <f t="shared" si="34"/>
        <v>40</v>
      </c>
      <c r="AE151" s="24">
        <f t="shared" si="34"/>
        <v>4</v>
      </c>
      <c r="AF151" s="24">
        <f t="shared" si="34"/>
        <v>27</v>
      </c>
      <c r="AG151" s="45">
        <v>-23</v>
      </c>
      <c r="AH151" s="24">
        <v>33</v>
      </c>
      <c r="AI151" s="24">
        <f t="shared" si="2"/>
        <v>-16.233333333333334</v>
      </c>
      <c r="AJ151" s="24">
        <f t="shared" si="3"/>
        <v>-0.83762213201714719</v>
      </c>
    </row>
    <row r="152" spans="1:42" ht="13.5" customHeight="1" x14ac:dyDescent="0.2">
      <c r="A152" s="47">
        <v>34</v>
      </c>
      <c r="B152" s="45">
        <v>-22</v>
      </c>
      <c r="C152" s="24">
        <f t="shared" ref="C152:AF152" si="35">RANK(C37,C$4:C$114,1)+(COUNT($B$4:$B$114)+1-RANK(C37,C$4:C$114,0)-RANK(C37,C$4:C$114,1))/2</f>
        <v>26</v>
      </c>
      <c r="D152" s="24">
        <f t="shared" si="35"/>
        <v>22</v>
      </c>
      <c r="E152" s="24">
        <f t="shared" si="35"/>
        <v>107</v>
      </c>
      <c r="F152" s="24">
        <f t="shared" si="35"/>
        <v>15</v>
      </c>
      <c r="G152" s="24">
        <f t="shared" si="35"/>
        <v>7</v>
      </c>
      <c r="H152" s="24">
        <f t="shared" si="35"/>
        <v>74</v>
      </c>
      <c r="I152" s="24">
        <f t="shared" si="35"/>
        <v>39</v>
      </c>
      <c r="J152" s="24">
        <f t="shared" si="35"/>
        <v>19</v>
      </c>
      <c r="K152" s="24">
        <f t="shared" si="35"/>
        <v>12</v>
      </c>
      <c r="L152" s="24">
        <f t="shared" si="35"/>
        <v>13</v>
      </c>
      <c r="M152" s="24">
        <f t="shared" si="35"/>
        <v>110</v>
      </c>
      <c r="N152" s="24">
        <f t="shared" si="35"/>
        <v>10</v>
      </c>
      <c r="O152" s="24">
        <f t="shared" si="35"/>
        <v>67</v>
      </c>
      <c r="P152" s="24">
        <f t="shared" si="35"/>
        <v>68</v>
      </c>
      <c r="Q152" s="24">
        <f t="shared" si="35"/>
        <v>64</v>
      </c>
      <c r="R152" s="24">
        <f t="shared" si="35"/>
        <v>8</v>
      </c>
      <c r="S152" s="24">
        <f t="shared" si="35"/>
        <v>14</v>
      </c>
      <c r="T152" s="24">
        <f t="shared" si="35"/>
        <v>15</v>
      </c>
      <c r="U152" s="24">
        <f t="shared" si="35"/>
        <v>78</v>
      </c>
      <c r="V152" s="24">
        <f t="shared" si="35"/>
        <v>29</v>
      </c>
      <c r="W152" s="24">
        <f t="shared" si="35"/>
        <v>20</v>
      </c>
      <c r="X152" s="24">
        <f t="shared" si="35"/>
        <v>7</v>
      </c>
      <c r="Y152" s="24">
        <f t="shared" si="35"/>
        <v>14</v>
      </c>
      <c r="Z152" s="24">
        <f t="shared" si="35"/>
        <v>3</v>
      </c>
      <c r="AA152" s="24">
        <f t="shared" si="35"/>
        <v>30</v>
      </c>
      <c r="AB152" s="24">
        <f t="shared" si="35"/>
        <v>14</v>
      </c>
      <c r="AC152" s="24">
        <f t="shared" si="35"/>
        <v>49</v>
      </c>
      <c r="AD152" s="24">
        <f t="shared" si="35"/>
        <v>3</v>
      </c>
      <c r="AE152" s="24">
        <f t="shared" si="35"/>
        <v>3</v>
      </c>
      <c r="AF152" s="24">
        <f t="shared" si="35"/>
        <v>16</v>
      </c>
      <c r="AG152" s="45">
        <v>-22</v>
      </c>
      <c r="AH152" s="24">
        <v>34</v>
      </c>
      <c r="AI152" s="24">
        <f t="shared" si="2"/>
        <v>-24.133333333333333</v>
      </c>
      <c r="AJ152" s="24">
        <f t="shared" si="3"/>
        <v>-1.2452534365100913</v>
      </c>
    </row>
    <row r="153" spans="1:42" ht="13.5" customHeight="1" x14ac:dyDescent="0.2">
      <c r="A153" s="47">
        <v>35</v>
      </c>
      <c r="B153" s="45">
        <v>-21</v>
      </c>
      <c r="C153" s="24">
        <f t="shared" ref="C153:AF153" si="36">RANK(C38,C$4:C$114,1)+(COUNT($B$4:$B$114)+1-RANK(C38,C$4:C$114,0)-RANK(C38,C$4:C$114,1))/2</f>
        <v>33</v>
      </c>
      <c r="D153" s="24">
        <f t="shared" si="36"/>
        <v>46</v>
      </c>
      <c r="E153" s="24">
        <f t="shared" si="36"/>
        <v>104</v>
      </c>
      <c r="F153" s="24">
        <f t="shared" si="36"/>
        <v>35</v>
      </c>
      <c r="G153" s="24">
        <f t="shared" si="36"/>
        <v>83</v>
      </c>
      <c r="H153" s="24">
        <f t="shared" si="36"/>
        <v>83</v>
      </c>
      <c r="I153" s="24">
        <f t="shared" si="36"/>
        <v>19</v>
      </c>
      <c r="J153" s="24">
        <f t="shared" si="36"/>
        <v>73</v>
      </c>
      <c r="K153" s="24">
        <f t="shared" si="36"/>
        <v>52</v>
      </c>
      <c r="L153" s="24">
        <f t="shared" si="36"/>
        <v>17</v>
      </c>
      <c r="M153" s="24">
        <f t="shared" si="36"/>
        <v>100</v>
      </c>
      <c r="N153" s="24">
        <f t="shared" si="36"/>
        <v>16</v>
      </c>
      <c r="O153" s="24">
        <f t="shared" si="36"/>
        <v>45</v>
      </c>
      <c r="P153" s="24">
        <f t="shared" si="36"/>
        <v>72</v>
      </c>
      <c r="Q153" s="24">
        <f t="shared" si="36"/>
        <v>9</v>
      </c>
      <c r="R153" s="24">
        <f t="shared" si="36"/>
        <v>45</v>
      </c>
      <c r="S153" s="24">
        <f t="shared" si="36"/>
        <v>33</v>
      </c>
      <c r="T153" s="24">
        <f t="shared" si="36"/>
        <v>19</v>
      </c>
      <c r="U153" s="24">
        <f t="shared" si="36"/>
        <v>55</v>
      </c>
      <c r="V153" s="24">
        <f t="shared" si="36"/>
        <v>26</v>
      </c>
      <c r="W153" s="24">
        <f t="shared" si="36"/>
        <v>53</v>
      </c>
      <c r="X153" s="24">
        <f t="shared" si="36"/>
        <v>6</v>
      </c>
      <c r="Y153" s="24">
        <f t="shared" si="36"/>
        <v>67</v>
      </c>
      <c r="Z153" s="24">
        <f t="shared" si="36"/>
        <v>6</v>
      </c>
      <c r="AA153" s="24">
        <f t="shared" si="36"/>
        <v>85</v>
      </c>
      <c r="AB153" s="24">
        <f t="shared" si="36"/>
        <v>12</v>
      </c>
      <c r="AC153" s="24">
        <f t="shared" si="36"/>
        <v>4</v>
      </c>
      <c r="AD153" s="24">
        <f t="shared" si="36"/>
        <v>9</v>
      </c>
      <c r="AE153" s="24">
        <f t="shared" si="36"/>
        <v>58</v>
      </c>
      <c r="AF153" s="24">
        <f t="shared" si="36"/>
        <v>13</v>
      </c>
      <c r="AG153" s="45">
        <v>-21</v>
      </c>
      <c r="AH153" s="24">
        <v>35</v>
      </c>
      <c r="AI153" s="24">
        <f t="shared" si="2"/>
        <v>-13.399999999999999</v>
      </c>
      <c r="AJ153" s="24">
        <f t="shared" si="3"/>
        <v>-0.69142525065891813</v>
      </c>
    </row>
    <row r="154" spans="1:42" ht="13.5" customHeight="1" x14ac:dyDescent="0.2">
      <c r="A154" s="47">
        <v>36</v>
      </c>
      <c r="B154" s="45">
        <v>-20</v>
      </c>
      <c r="C154" s="24">
        <f t="shared" ref="C154:AF154" si="37">RANK(C39,C$4:C$114,1)+(COUNT($B$4:$B$114)+1-RANK(C39,C$4:C$114,0)-RANK(C39,C$4:C$114,1))/2</f>
        <v>10</v>
      </c>
      <c r="D154" s="24">
        <f t="shared" si="37"/>
        <v>13</v>
      </c>
      <c r="E154" s="24">
        <f t="shared" si="37"/>
        <v>81</v>
      </c>
      <c r="F154" s="24">
        <f t="shared" si="37"/>
        <v>105</v>
      </c>
      <c r="G154" s="24">
        <f t="shared" si="37"/>
        <v>88</v>
      </c>
      <c r="H154" s="24">
        <f t="shared" si="37"/>
        <v>33</v>
      </c>
      <c r="I154" s="24">
        <f t="shared" si="37"/>
        <v>66</v>
      </c>
      <c r="J154" s="24">
        <f t="shared" si="37"/>
        <v>20</v>
      </c>
      <c r="K154" s="24">
        <f t="shared" si="37"/>
        <v>79</v>
      </c>
      <c r="L154" s="24">
        <f t="shared" si="37"/>
        <v>29</v>
      </c>
      <c r="M154" s="24">
        <f t="shared" si="37"/>
        <v>52</v>
      </c>
      <c r="N154" s="24">
        <f t="shared" si="37"/>
        <v>64</v>
      </c>
      <c r="O154" s="24">
        <f t="shared" si="37"/>
        <v>72</v>
      </c>
      <c r="P154" s="24">
        <f t="shared" si="37"/>
        <v>26</v>
      </c>
      <c r="Q154" s="24">
        <f t="shared" si="37"/>
        <v>43</v>
      </c>
      <c r="R154" s="24">
        <f t="shared" si="37"/>
        <v>96</v>
      </c>
      <c r="S154" s="24">
        <f t="shared" si="37"/>
        <v>55</v>
      </c>
      <c r="T154" s="24">
        <f t="shared" si="37"/>
        <v>22</v>
      </c>
      <c r="U154" s="24">
        <f t="shared" si="37"/>
        <v>20</v>
      </c>
      <c r="V154" s="24">
        <f t="shared" si="37"/>
        <v>25</v>
      </c>
      <c r="W154" s="24">
        <f t="shared" si="37"/>
        <v>73</v>
      </c>
      <c r="X154" s="24">
        <f t="shared" si="37"/>
        <v>12</v>
      </c>
      <c r="Y154" s="24">
        <f t="shared" si="37"/>
        <v>43</v>
      </c>
      <c r="Z154" s="24">
        <f t="shared" si="37"/>
        <v>65</v>
      </c>
      <c r="AA154" s="24">
        <f t="shared" si="37"/>
        <v>80</v>
      </c>
      <c r="AB154" s="24">
        <f t="shared" si="37"/>
        <v>30</v>
      </c>
      <c r="AC154" s="24">
        <f t="shared" si="37"/>
        <v>92</v>
      </c>
      <c r="AD154" s="24">
        <f t="shared" si="37"/>
        <v>38</v>
      </c>
      <c r="AE154" s="24">
        <f t="shared" si="37"/>
        <v>85</v>
      </c>
      <c r="AF154" s="24">
        <f t="shared" si="37"/>
        <v>33</v>
      </c>
      <c r="AG154" s="45">
        <v>-20</v>
      </c>
      <c r="AH154" s="24">
        <v>36</v>
      </c>
      <c r="AI154" s="24">
        <f t="shared" si="2"/>
        <v>-4.3333333333333357</v>
      </c>
      <c r="AJ154" s="24">
        <f t="shared" si="3"/>
        <v>-0.2235952303125856</v>
      </c>
    </row>
    <row r="155" spans="1:42" ht="13.5" customHeight="1" x14ac:dyDescent="0.2">
      <c r="A155" s="47">
        <v>37</v>
      </c>
      <c r="B155" s="45">
        <v>-19</v>
      </c>
      <c r="C155" s="24">
        <f t="shared" ref="C155:AF155" si="38">RANK(C40,C$4:C$114,1)+(COUNT($B$4:$B$114)+1-RANK(C40,C$4:C$114,0)-RANK(C40,C$4:C$114,1))/2</f>
        <v>12</v>
      </c>
      <c r="D155" s="24">
        <f t="shared" si="38"/>
        <v>11</v>
      </c>
      <c r="E155" s="24">
        <f t="shared" si="38"/>
        <v>31</v>
      </c>
      <c r="F155" s="24">
        <f t="shared" si="38"/>
        <v>107</v>
      </c>
      <c r="G155" s="24">
        <f t="shared" si="38"/>
        <v>72</v>
      </c>
      <c r="H155" s="24">
        <f t="shared" si="38"/>
        <v>54</v>
      </c>
      <c r="I155" s="24">
        <f t="shared" si="38"/>
        <v>73</v>
      </c>
      <c r="J155" s="24">
        <f t="shared" si="38"/>
        <v>106</v>
      </c>
      <c r="K155" s="24">
        <f t="shared" si="38"/>
        <v>30</v>
      </c>
      <c r="L155" s="24">
        <f t="shared" si="38"/>
        <v>5</v>
      </c>
      <c r="M155" s="24">
        <f t="shared" si="38"/>
        <v>72</v>
      </c>
      <c r="N155" s="24">
        <f t="shared" si="38"/>
        <v>103</v>
      </c>
      <c r="O155" s="24">
        <f t="shared" si="38"/>
        <v>98</v>
      </c>
      <c r="P155" s="24">
        <f t="shared" si="38"/>
        <v>17</v>
      </c>
      <c r="Q155" s="24">
        <f t="shared" si="38"/>
        <v>61</v>
      </c>
      <c r="R155" s="24">
        <f t="shared" si="38"/>
        <v>56</v>
      </c>
      <c r="S155" s="24">
        <f t="shared" si="38"/>
        <v>31</v>
      </c>
      <c r="T155" s="24">
        <f t="shared" si="38"/>
        <v>9</v>
      </c>
      <c r="U155" s="24">
        <f t="shared" si="38"/>
        <v>39</v>
      </c>
      <c r="V155" s="24">
        <f t="shared" si="38"/>
        <v>50</v>
      </c>
      <c r="W155" s="24">
        <f t="shared" si="38"/>
        <v>66</v>
      </c>
      <c r="X155" s="24">
        <f t="shared" si="38"/>
        <v>22</v>
      </c>
      <c r="Y155" s="24">
        <f t="shared" si="38"/>
        <v>13</v>
      </c>
      <c r="Z155" s="24">
        <f t="shared" si="38"/>
        <v>42</v>
      </c>
      <c r="AA155" s="24">
        <f t="shared" si="38"/>
        <v>108</v>
      </c>
      <c r="AB155" s="24">
        <f t="shared" si="38"/>
        <v>52</v>
      </c>
      <c r="AC155" s="24">
        <f t="shared" si="38"/>
        <v>98</v>
      </c>
      <c r="AD155" s="24">
        <f t="shared" si="38"/>
        <v>11</v>
      </c>
      <c r="AE155" s="24">
        <f t="shared" si="38"/>
        <v>72</v>
      </c>
      <c r="AF155" s="24">
        <f t="shared" si="38"/>
        <v>66</v>
      </c>
      <c r="AG155" s="45">
        <v>-19</v>
      </c>
      <c r="AH155" s="24">
        <v>37</v>
      </c>
      <c r="AI155" s="24">
        <f t="shared" si="2"/>
        <v>-3.1000000000000014</v>
      </c>
      <c r="AJ155" s="24">
        <f t="shared" si="3"/>
        <v>-0.15995658783900354</v>
      </c>
    </row>
    <row r="156" spans="1:42" ht="13.5" customHeight="1" x14ac:dyDescent="0.2">
      <c r="A156" s="47">
        <v>38</v>
      </c>
      <c r="B156" s="45">
        <v>-18</v>
      </c>
      <c r="C156" s="24">
        <f t="shared" ref="C156:AF156" si="39">RANK(C41,C$4:C$114,1)+(COUNT($B$4:$B$114)+1-RANK(C41,C$4:C$114,0)-RANK(C41,C$4:C$114,1))/2</f>
        <v>7</v>
      </c>
      <c r="D156" s="24">
        <f t="shared" si="39"/>
        <v>19</v>
      </c>
      <c r="E156" s="24">
        <f t="shared" si="39"/>
        <v>71</v>
      </c>
      <c r="F156" s="24">
        <f t="shared" si="39"/>
        <v>77</v>
      </c>
      <c r="G156" s="24">
        <f t="shared" si="39"/>
        <v>84</v>
      </c>
      <c r="H156" s="24">
        <f t="shared" si="39"/>
        <v>4</v>
      </c>
      <c r="I156" s="24">
        <f t="shared" si="39"/>
        <v>21</v>
      </c>
      <c r="J156" s="24">
        <f t="shared" si="39"/>
        <v>90</v>
      </c>
      <c r="K156" s="24">
        <f t="shared" si="39"/>
        <v>37</v>
      </c>
      <c r="L156" s="24">
        <f t="shared" si="39"/>
        <v>9</v>
      </c>
      <c r="M156" s="24">
        <f t="shared" si="39"/>
        <v>31</v>
      </c>
      <c r="N156" s="24">
        <f t="shared" si="39"/>
        <v>75</v>
      </c>
      <c r="O156" s="24">
        <f t="shared" si="39"/>
        <v>66</v>
      </c>
      <c r="P156" s="24">
        <f t="shared" si="39"/>
        <v>10</v>
      </c>
      <c r="Q156" s="24">
        <f t="shared" si="39"/>
        <v>63</v>
      </c>
      <c r="R156" s="24">
        <f t="shared" si="39"/>
        <v>27</v>
      </c>
      <c r="S156" s="24">
        <f t="shared" si="39"/>
        <v>13</v>
      </c>
      <c r="T156" s="24">
        <f t="shared" si="39"/>
        <v>33</v>
      </c>
      <c r="U156" s="24">
        <f t="shared" si="39"/>
        <v>11</v>
      </c>
      <c r="V156" s="24">
        <f t="shared" si="39"/>
        <v>18</v>
      </c>
      <c r="W156" s="24">
        <f t="shared" si="39"/>
        <v>110</v>
      </c>
      <c r="X156" s="24">
        <f t="shared" si="39"/>
        <v>5</v>
      </c>
      <c r="Y156" s="24">
        <f t="shared" si="39"/>
        <v>4</v>
      </c>
      <c r="Z156" s="24">
        <f t="shared" si="39"/>
        <v>27</v>
      </c>
      <c r="AA156" s="24">
        <f t="shared" si="39"/>
        <v>86</v>
      </c>
      <c r="AB156" s="24">
        <f t="shared" si="39"/>
        <v>103</v>
      </c>
      <c r="AC156" s="24">
        <f t="shared" si="39"/>
        <v>75</v>
      </c>
      <c r="AD156" s="24">
        <f t="shared" si="39"/>
        <v>5</v>
      </c>
      <c r="AE156" s="24">
        <f t="shared" si="39"/>
        <v>80</v>
      </c>
      <c r="AF156" s="24">
        <f t="shared" si="39"/>
        <v>44</v>
      </c>
      <c r="AG156" s="45">
        <v>-18</v>
      </c>
      <c r="AH156" s="24">
        <v>38</v>
      </c>
      <c r="AI156" s="24">
        <f t="shared" si="2"/>
        <v>-12.5</v>
      </c>
      <c r="AJ156" s="24">
        <f t="shared" si="3"/>
        <v>-0.64498624128630433</v>
      </c>
    </row>
    <row r="157" spans="1:42" ht="13.5" customHeight="1" x14ac:dyDescent="0.2">
      <c r="A157" s="47">
        <v>39</v>
      </c>
      <c r="B157" s="45">
        <v>-17</v>
      </c>
      <c r="C157" s="24">
        <f t="shared" ref="C157:AF157" si="40">RANK(C42,C$4:C$114,1)+(COUNT($B$4:$B$114)+1-RANK(C42,C$4:C$114,0)-RANK(C42,C$4:C$114,1))/2</f>
        <v>13</v>
      </c>
      <c r="D157" s="24">
        <f t="shared" si="40"/>
        <v>15</v>
      </c>
      <c r="E157" s="24">
        <f t="shared" si="40"/>
        <v>60</v>
      </c>
      <c r="F157" s="24">
        <f t="shared" si="40"/>
        <v>47</v>
      </c>
      <c r="G157" s="24">
        <f t="shared" si="40"/>
        <v>60</v>
      </c>
      <c r="H157" s="24">
        <f t="shared" si="40"/>
        <v>50</v>
      </c>
      <c r="I157" s="24">
        <f t="shared" si="40"/>
        <v>14</v>
      </c>
      <c r="J157" s="24">
        <f t="shared" si="40"/>
        <v>15</v>
      </c>
      <c r="K157" s="24">
        <f t="shared" si="40"/>
        <v>40</v>
      </c>
      <c r="L157" s="24">
        <f t="shared" si="40"/>
        <v>3</v>
      </c>
      <c r="M157" s="24">
        <f t="shared" si="40"/>
        <v>20</v>
      </c>
      <c r="N157" s="24">
        <f t="shared" si="40"/>
        <v>37</v>
      </c>
      <c r="O157" s="24">
        <f t="shared" si="40"/>
        <v>77</v>
      </c>
      <c r="P157" s="24">
        <f t="shared" si="40"/>
        <v>20</v>
      </c>
      <c r="Q157" s="24">
        <f t="shared" si="40"/>
        <v>62</v>
      </c>
      <c r="R157" s="24">
        <f t="shared" si="40"/>
        <v>19</v>
      </c>
      <c r="S157" s="24">
        <f t="shared" si="40"/>
        <v>30</v>
      </c>
      <c r="T157" s="24">
        <f t="shared" si="40"/>
        <v>35</v>
      </c>
      <c r="U157" s="24">
        <f t="shared" si="40"/>
        <v>26</v>
      </c>
      <c r="V157" s="24">
        <f t="shared" si="40"/>
        <v>13</v>
      </c>
      <c r="W157" s="24">
        <f t="shared" si="40"/>
        <v>97</v>
      </c>
      <c r="X157" s="24">
        <f t="shared" si="40"/>
        <v>23</v>
      </c>
      <c r="Y157" s="24">
        <f t="shared" si="40"/>
        <v>25</v>
      </c>
      <c r="Z157" s="24">
        <f t="shared" si="40"/>
        <v>44</v>
      </c>
      <c r="AA157" s="24">
        <f t="shared" si="40"/>
        <v>37</v>
      </c>
      <c r="AB157" s="24">
        <f t="shared" si="40"/>
        <v>76</v>
      </c>
      <c r="AC157" s="24">
        <f t="shared" si="40"/>
        <v>42</v>
      </c>
      <c r="AD157" s="24">
        <f t="shared" si="40"/>
        <v>73</v>
      </c>
      <c r="AE157" s="24">
        <f t="shared" si="40"/>
        <v>108</v>
      </c>
      <c r="AF157" s="24">
        <f t="shared" si="40"/>
        <v>8</v>
      </c>
      <c r="AG157" s="45">
        <v>-17</v>
      </c>
      <c r="AH157" s="24">
        <v>39</v>
      </c>
      <c r="AI157" s="24">
        <f t="shared" si="2"/>
        <v>-16.366666666666667</v>
      </c>
      <c r="AJ157" s="24">
        <f t="shared" si="3"/>
        <v>-0.84450198525753439</v>
      </c>
    </row>
    <row r="158" spans="1:42" ht="13.5" customHeight="1" x14ac:dyDescent="0.2">
      <c r="A158" s="47">
        <v>40</v>
      </c>
      <c r="B158" s="45">
        <v>-16</v>
      </c>
      <c r="C158" s="24">
        <f t="shared" ref="C158:AF158" si="41">RANK(C43,C$4:C$114,1)+(COUNT($B$4:$B$114)+1-RANK(C43,C$4:C$114,0)-RANK(C43,C$4:C$114,1))/2</f>
        <v>60</v>
      </c>
      <c r="D158" s="24">
        <f t="shared" si="41"/>
        <v>7</v>
      </c>
      <c r="E158" s="24">
        <f t="shared" si="41"/>
        <v>30</v>
      </c>
      <c r="F158" s="24">
        <f t="shared" si="41"/>
        <v>52</v>
      </c>
      <c r="G158" s="24">
        <f t="shared" si="41"/>
        <v>106</v>
      </c>
      <c r="H158" s="24">
        <f t="shared" si="41"/>
        <v>38</v>
      </c>
      <c r="I158" s="24">
        <f t="shared" si="41"/>
        <v>53</v>
      </c>
      <c r="J158" s="24">
        <f t="shared" si="41"/>
        <v>14</v>
      </c>
      <c r="K158" s="24">
        <f t="shared" si="41"/>
        <v>84</v>
      </c>
      <c r="L158" s="24">
        <f t="shared" si="41"/>
        <v>15</v>
      </c>
      <c r="M158" s="24">
        <f t="shared" si="41"/>
        <v>55</v>
      </c>
      <c r="N158" s="24">
        <f t="shared" si="41"/>
        <v>38</v>
      </c>
      <c r="O158" s="24">
        <f t="shared" si="41"/>
        <v>38</v>
      </c>
      <c r="P158" s="24">
        <f t="shared" si="41"/>
        <v>19</v>
      </c>
      <c r="Q158" s="24">
        <f t="shared" si="41"/>
        <v>37</v>
      </c>
      <c r="R158" s="24">
        <f t="shared" si="41"/>
        <v>42</v>
      </c>
      <c r="S158" s="24">
        <f t="shared" si="41"/>
        <v>69</v>
      </c>
      <c r="T158" s="24">
        <f t="shared" si="41"/>
        <v>3</v>
      </c>
      <c r="U158" s="24">
        <f t="shared" si="41"/>
        <v>99</v>
      </c>
      <c r="V158" s="24">
        <f t="shared" si="41"/>
        <v>45</v>
      </c>
      <c r="W158" s="24">
        <f t="shared" si="41"/>
        <v>62</v>
      </c>
      <c r="X158" s="24">
        <f t="shared" si="41"/>
        <v>41</v>
      </c>
      <c r="Y158" s="24">
        <f t="shared" si="41"/>
        <v>74</v>
      </c>
      <c r="Z158" s="24">
        <f t="shared" si="41"/>
        <v>85</v>
      </c>
      <c r="AA158" s="24">
        <f t="shared" si="41"/>
        <v>12</v>
      </c>
      <c r="AB158" s="24">
        <f t="shared" si="41"/>
        <v>80</v>
      </c>
      <c r="AC158" s="24">
        <f t="shared" si="41"/>
        <v>39</v>
      </c>
      <c r="AD158" s="24">
        <f t="shared" si="41"/>
        <v>32</v>
      </c>
      <c r="AE158" s="24">
        <f t="shared" si="41"/>
        <v>83</v>
      </c>
      <c r="AF158" s="24">
        <f t="shared" si="41"/>
        <v>26</v>
      </c>
      <c r="AG158" s="45">
        <v>-16</v>
      </c>
      <c r="AH158" s="24">
        <v>40</v>
      </c>
      <c r="AI158" s="24">
        <f t="shared" si="2"/>
        <v>-8.06666666666667</v>
      </c>
      <c r="AJ158" s="24">
        <f t="shared" si="3"/>
        <v>-0.41623112104342852</v>
      </c>
    </row>
    <row r="159" spans="1:42" ht="13.5" customHeight="1" x14ac:dyDescent="0.2">
      <c r="A159" s="47">
        <v>41</v>
      </c>
      <c r="B159" s="45">
        <v>-15</v>
      </c>
      <c r="C159" s="24">
        <f t="shared" ref="C159:AF159" si="42">RANK(C44,C$4:C$114,1)+(COUNT($B$4:$B$114)+1-RANK(C44,C$4:C$114,0)-RANK(C44,C$4:C$114,1))/2</f>
        <v>27</v>
      </c>
      <c r="D159" s="24">
        <f t="shared" si="42"/>
        <v>34</v>
      </c>
      <c r="E159" s="24">
        <f t="shared" si="42"/>
        <v>73</v>
      </c>
      <c r="F159" s="24">
        <f t="shared" si="42"/>
        <v>55</v>
      </c>
      <c r="G159" s="24">
        <f t="shared" si="42"/>
        <v>53</v>
      </c>
      <c r="H159" s="24">
        <f t="shared" si="42"/>
        <v>22</v>
      </c>
      <c r="I159" s="24">
        <f t="shared" si="42"/>
        <v>42</v>
      </c>
      <c r="J159" s="24">
        <f t="shared" si="42"/>
        <v>18</v>
      </c>
      <c r="K159" s="24">
        <f t="shared" si="42"/>
        <v>20</v>
      </c>
      <c r="L159" s="24">
        <f t="shared" si="42"/>
        <v>85</v>
      </c>
      <c r="M159" s="24">
        <f t="shared" si="42"/>
        <v>90</v>
      </c>
      <c r="N159" s="24">
        <f t="shared" si="42"/>
        <v>63</v>
      </c>
      <c r="O159" s="24">
        <f t="shared" si="42"/>
        <v>20</v>
      </c>
      <c r="P159" s="24">
        <f t="shared" si="42"/>
        <v>15</v>
      </c>
      <c r="Q159" s="24">
        <f t="shared" si="42"/>
        <v>49</v>
      </c>
      <c r="R159" s="24">
        <f t="shared" si="42"/>
        <v>50</v>
      </c>
      <c r="S159" s="24">
        <f t="shared" si="42"/>
        <v>57</v>
      </c>
      <c r="T159" s="24">
        <f t="shared" si="42"/>
        <v>5</v>
      </c>
      <c r="U159" s="24">
        <f t="shared" si="42"/>
        <v>49</v>
      </c>
      <c r="V159" s="24">
        <f t="shared" si="42"/>
        <v>12</v>
      </c>
      <c r="W159" s="24">
        <f t="shared" si="42"/>
        <v>61</v>
      </c>
      <c r="X159" s="24">
        <f t="shared" si="42"/>
        <v>13</v>
      </c>
      <c r="Y159" s="24">
        <f t="shared" si="42"/>
        <v>62</v>
      </c>
      <c r="Z159" s="24">
        <f t="shared" si="42"/>
        <v>36</v>
      </c>
      <c r="AA159" s="24">
        <f t="shared" si="42"/>
        <v>16</v>
      </c>
      <c r="AB159" s="24">
        <f t="shared" si="42"/>
        <v>38</v>
      </c>
      <c r="AC159" s="24">
        <f t="shared" si="42"/>
        <v>70</v>
      </c>
      <c r="AD159" s="24">
        <f t="shared" si="42"/>
        <v>57</v>
      </c>
      <c r="AE159" s="24">
        <f t="shared" si="42"/>
        <v>18</v>
      </c>
      <c r="AF159" s="24">
        <f t="shared" si="42"/>
        <v>15</v>
      </c>
      <c r="AG159" s="45">
        <v>-15</v>
      </c>
      <c r="AH159" s="24">
        <v>41</v>
      </c>
      <c r="AI159" s="24">
        <f t="shared" si="2"/>
        <v>-15.166666666666664</v>
      </c>
      <c r="AJ159" s="24">
        <f t="shared" si="3"/>
        <v>-0.78258330609404902</v>
      </c>
      <c r="AM159" s="48" t="s">
        <v>53</v>
      </c>
      <c r="AN159" s="48" t="s">
        <v>51</v>
      </c>
      <c r="AO159" s="48" t="s">
        <v>58</v>
      </c>
      <c r="AP159" s="48" t="s">
        <v>33</v>
      </c>
    </row>
    <row r="160" spans="1:42" ht="13.5" customHeight="1" x14ac:dyDescent="0.2">
      <c r="A160" s="47">
        <v>42</v>
      </c>
      <c r="B160" s="45">
        <v>-14</v>
      </c>
      <c r="C160" s="24">
        <f t="shared" ref="C160:AF160" si="43">RANK(C45,C$4:C$114,1)+(COUNT($B$4:$B$114)+1-RANK(C45,C$4:C$114,0)-RANK(C45,C$4:C$114,1))/2</f>
        <v>21</v>
      </c>
      <c r="D160" s="24">
        <f t="shared" si="43"/>
        <v>29</v>
      </c>
      <c r="E160" s="24">
        <f t="shared" si="43"/>
        <v>20</v>
      </c>
      <c r="F160" s="24">
        <f t="shared" si="43"/>
        <v>59</v>
      </c>
      <c r="G160" s="24">
        <f t="shared" si="43"/>
        <v>62</v>
      </c>
      <c r="H160" s="24">
        <f t="shared" si="43"/>
        <v>12</v>
      </c>
      <c r="I160" s="24">
        <f t="shared" si="43"/>
        <v>24</v>
      </c>
      <c r="J160" s="24">
        <f t="shared" si="43"/>
        <v>8</v>
      </c>
      <c r="K160" s="24">
        <f t="shared" si="43"/>
        <v>5</v>
      </c>
      <c r="L160" s="24">
        <f t="shared" si="43"/>
        <v>28</v>
      </c>
      <c r="M160" s="24">
        <f t="shared" si="43"/>
        <v>109</v>
      </c>
      <c r="N160" s="24">
        <f t="shared" si="43"/>
        <v>23</v>
      </c>
      <c r="O160" s="24">
        <f t="shared" si="43"/>
        <v>15</v>
      </c>
      <c r="P160" s="24">
        <f t="shared" si="43"/>
        <v>11</v>
      </c>
      <c r="Q160" s="24">
        <f t="shared" si="43"/>
        <v>95</v>
      </c>
      <c r="R160" s="24">
        <f t="shared" si="43"/>
        <v>20</v>
      </c>
      <c r="S160" s="24">
        <f t="shared" si="43"/>
        <v>17</v>
      </c>
      <c r="T160" s="24">
        <f t="shared" si="43"/>
        <v>2</v>
      </c>
      <c r="U160" s="24">
        <f t="shared" si="43"/>
        <v>22</v>
      </c>
      <c r="V160" s="24">
        <f t="shared" si="43"/>
        <v>23</v>
      </c>
      <c r="W160" s="24">
        <f t="shared" si="43"/>
        <v>67</v>
      </c>
      <c r="X160" s="24">
        <f t="shared" si="43"/>
        <v>8</v>
      </c>
      <c r="Y160" s="24">
        <f t="shared" si="43"/>
        <v>90</v>
      </c>
      <c r="Z160" s="24">
        <f t="shared" si="43"/>
        <v>101</v>
      </c>
      <c r="AA160" s="24">
        <f t="shared" si="43"/>
        <v>9</v>
      </c>
      <c r="AB160" s="24">
        <f t="shared" si="43"/>
        <v>11</v>
      </c>
      <c r="AC160" s="24">
        <f t="shared" si="43"/>
        <v>84</v>
      </c>
      <c r="AD160" s="24">
        <f t="shared" si="43"/>
        <v>55</v>
      </c>
      <c r="AE160" s="24">
        <f t="shared" si="43"/>
        <v>39</v>
      </c>
      <c r="AF160" s="24">
        <f t="shared" si="43"/>
        <v>14</v>
      </c>
      <c r="AG160" s="45">
        <v>-14</v>
      </c>
      <c r="AH160" s="24">
        <v>42</v>
      </c>
      <c r="AI160" s="24">
        <f t="shared" si="2"/>
        <v>-19.899999999999999</v>
      </c>
      <c r="AJ160" s="24">
        <f t="shared" si="3"/>
        <v>-1.0268180961277964</v>
      </c>
      <c r="AM160" s="24">
        <v>1</v>
      </c>
      <c r="AN160" s="24">
        <f>AI172</f>
        <v>2.7666666666666657</v>
      </c>
      <c r="AO160" s="24">
        <f t="shared" ref="AO160:AO164" si="44">AN160/(SQRT(AM160)*$AL$115)</f>
        <v>0.14275695473803529</v>
      </c>
      <c r="AP160" s="24">
        <v>-2</v>
      </c>
    </row>
    <row r="161" spans="1:42" ht="13.5" customHeight="1" x14ac:dyDescent="0.2">
      <c r="A161" s="47">
        <v>43</v>
      </c>
      <c r="B161" s="45">
        <v>-13</v>
      </c>
      <c r="C161" s="24">
        <f t="shared" ref="C161:AF161" si="45">RANK(C46,C$4:C$114,1)+(COUNT($B$4:$B$114)+1-RANK(C46,C$4:C$114,0)-RANK(C46,C$4:C$114,1))/2</f>
        <v>9</v>
      </c>
      <c r="D161" s="24">
        <f t="shared" si="45"/>
        <v>10</v>
      </c>
      <c r="E161" s="24">
        <f t="shared" si="45"/>
        <v>22</v>
      </c>
      <c r="F161" s="24">
        <f t="shared" si="45"/>
        <v>21</v>
      </c>
      <c r="G161" s="24">
        <f t="shared" si="45"/>
        <v>39</v>
      </c>
      <c r="H161" s="24">
        <f t="shared" si="45"/>
        <v>45</v>
      </c>
      <c r="I161" s="24">
        <f t="shared" si="45"/>
        <v>27</v>
      </c>
      <c r="J161" s="24">
        <f t="shared" si="45"/>
        <v>58</v>
      </c>
      <c r="K161" s="24">
        <f t="shared" si="45"/>
        <v>9</v>
      </c>
      <c r="L161" s="24">
        <f t="shared" si="45"/>
        <v>8</v>
      </c>
      <c r="M161" s="24">
        <f t="shared" si="45"/>
        <v>103</v>
      </c>
      <c r="N161" s="24">
        <f t="shared" si="45"/>
        <v>20</v>
      </c>
      <c r="O161" s="24">
        <f t="shared" si="45"/>
        <v>12</v>
      </c>
      <c r="P161" s="24">
        <f t="shared" si="45"/>
        <v>3</v>
      </c>
      <c r="Q161" s="24">
        <f t="shared" si="45"/>
        <v>74</v>
      </c>
      <c r="R161" s="24">
        <f t="shared" si="45"/>
        <v>18</v>
      </c>
      <c r="S161" s="24">
        <f t="shared" si="45"/>
        <v>49</v>
      </c>
      <c r="T161" s="24">
        <f t="shared" si="45"/>
        <v>1</v>
      </c>
      <c r="U161" s="24">
        <f t="shared" si="45"/>
        <v>18</v>
      </c>
      <c r="V161" s="24">
        <f t="shared" si="45"/>
        <v>34</v>
      </c>
      <c r="W161" s="24">
        <f t="shared" si="45"/>
        <v>56</v>
      </c>
      <c r="X161" s="24">
        <f t="shared" si="45"/>
        <v>9</v>
      </c>
      <c r="Y161" s="24">
        <f t="shared" si="45"/>
        <v>37</v>
      </c>
      <c r="Z161" s="24">
        <f t="shared" si="45"/>
        <v>110</v>
      </c>
      <c r="AA161" s="24">
        <f t="shared" si="45"/>
        <v>17</v>
      </c>
      <c r="AB161" s="24">
        <f t="shared" si="45"/>
        <v>17</v>
      </c>
      <c r="AC161" s="24">
        <f t="shared" si="45"/>
        <v>94</v>
      </c>
      <c r="AD161" s="24">
        <f t="shared" si="45"/>
        <v>21</v>
      </c>
      <c r="AE161" s="24">
        <f t="shared" si="45"/>
        <v>5</v>
      </c>
      <c r="AF161" s="24">
        <f t="shared" si="45"/>
        <v>6</v>
      </c>
      <c r="AG161" s="45">
        <v>-13</v>
      </c>
      <c r="AH161" s="24">
        <v>43</v>
      </c>
      <c r="AI161" s="24">
        <f t="shared" si="2"/>
        <v>-24.266666666666666</v>
      </c>
      <c r="AJ161" s="24">
        <f t="shared" si="3"/>
        <v>-1.2521332897504787</v>
      </c>
      <c r="AM161" s="24">
        <v>2</v>
      </c>
      <c r="AN161" s="24">
        <f t="shared" ref="AN161:AN164" si="46">AN160+AI173</f>
        <v>-19.633333333333333</v>
      </c>
      <c r="AO161" s="24">
        <f t="shared" si="44"/>
        <v>-0.71634045705733285</v>
      </c>
      <c r="AP161" s="24">
        <v>-1</v>
      </c>
    </row>
    <row r="162" spans="1:42" ht="13.5" customHeight="1" x14ac:dyDescent="0.2">
      <c r="A162" s="47">
        <v>44</v>
      </c>
      <c r="B162" s="45">
        <v>-12</v>
      </c>
      <c r="C162" s="24">
        <f t="shared" ref="C162:AF162" si="47">RANK(C47,C$4:C$114,1)+(COUNT($B$4:$B$114)+1-RANK(C47,C$4:C$114,0)-RANK(C47,C$4:C$114,1))/2</f>
        <v>14</v>
      </c>
      <c r="D162" s="24">
        <f t="shared" si="47"/>
        <v>59</v>
      </c>
      <c r="E162" s="24">
        <f t="shared" si="47"/>
        <v>41</v>
      </c>
      <c r="F162" s="24">
        <f t="shared" si="47"/>
        <v>37</v>
      </c>
      <c r="G162" s="24">
        <f t="shared" si="47"/>
        <v>26</v>
      </c>
      <c r="H162" s="24">
        <f t="shared" si="47"/>
        <v>46</v>
      </c>
      <c r="I162" s="24">
        <f t="shared" si="47"/>
        <v>48</v>
      </c>
      <c r="J162" s="24">
        <f t="shared" si="47"/>
        <v>87</v>
      </c>
      <c r="K162" s="24">
        <f t="shared" si="47"/>
        <v>11</v>
      </c>
      <c r="L162" s="24">
        <f t="shared" si="47"/>
        <v>82</v>
      </c>
      <c r="M162" s="24">
        <f t="shared" si="47"/>
        <v>95</v>
      </c>
      <c r="N162" s="24">
        <f t="shared" si="47"/>
        <v>21</v>
      </c>
      <c r="O162" s="24">
        <f t="shared" si="47"/>
        <v>60</v>
      </c>
      <c r="P162" s="24">
        <f t="shared" si="47"/>
        <v>13</v>
      </c>
      <c r="Q162" s="24">
        <f t="shared" si="47"/>
        <v>12</v>
      </c>
      <c r="R162" s="24">
        <f t="shared" si="47"/>
        <v>16</v>
      </c>
      <c r="S162" s="24">
        <f t="shared" si="47"/>
        <v>2</v>
      </c>
      <c r="T162" s="24">
        <f t="shared" si="47"/>
        <v>8</v>
      </c>
      <c r="U162" s="24">
        <f t="shared" si="47"/>
        <v>31</v>
      </c>
      <c r="V162" s="24">
        <f t="shared" si="47"/>
        <v>92</v>
      </c>
      <c r="W162" s="24">
        <f t="shared" si="47"/>
        <v>15</v>
      </c>
      <c r="X162" s="24">
        <f t="shared" si="47"/>
        <v>24</v>
      </c>
      <c r="Y162" s="24">
        <f t="shared" si="47"/>
        <v>12</v>
      </c>
      <c r="Z162" s="24">
        <f t="shared" si="47"/>
        <v>97</v>
      </c>
      <c r="AA162" s="24">
        <f t="shared" si="47"/>
        <v>2</v>
      </c>
      <c r="AB162" s="24">
        <f t="shared" si="47"/>
        <v>16</v>
      </c>
      <c r="AC162" s="24">
        <f t="shared" si="47"/>
        <v>76</v>
      </c>
      <c r="AD162" s="24">
        <f t="shared" si="47"/>
        <v>4</v>
      </c>
      <c r="AE162" s="24">
        <f t="shared" si="47"/>
        <v>8</v>
      </c>
      <c r="AF162" s="24">
        <f t="shared" si="47"/>
        <v>7</v>
      </c>
      <c r="AG162" s="45">
        <v>-12</v>
      </c>
      <c r="AH162" s="24">
        <v>44</v>
      </c>
      <c r="AI162" s="24">
        <f t="shared" si="2"/>
        <v>-20.6</v>
      </c>
      <c r="AJ162" s="24">
        <f t="shared" si="3"/>
        <v>-1.0629373256398296</v>
      </c>
      <c r="AM162" s="24">
        <v>3</v>
      </c>
      <c r="AN162" s="24">
        <f t="shared" si="46"/>
        <v>26.733333333333327</v>
      </c>
      <c r="AO162" s="24">
        <f t="shared" si="44"/>
        <v>0.79640306662470017</v>
      </c>
      <c r="AP162" s="24">
        <v>0</v>
      </c>
    </row>
    <row r="163" spans="1:42" ht="13.5" customHeight="1" x14ac:dyDescent="0.2">
      <c r="A163" s="47">
        <v>45</v>
      </c>
      <c r="B163" s="45">
        <v>-11</v>
      </c>
      <c r="C163" s="24">
        <f t="shared" ref="C163:AF163" si="48">RANK(C48,C$4:C$114,1)+(COUNT($B$4:$B$114)+1-RANK(C48,C$4:C$114,0)-RANK(C48,C$4:C$114,1))/2</f>
        <v>44</v>
      </c>
      <c r="D163" s="24">
        <f t="shared" si="48"/>
        <v>108</v>
      </c>
      <c r="E163" s="24">
        <f t="shared" si="48"/>
        <v>35</v>
      </c>
      <c r="F163" s="24">
        <f t="shared" si="48"/>
        <v>14</v>
      </c>
      <c r="G163" s="24">
        <f t="shared" si="48"/>
        <v>54</v>
      </c>
      <c r="H163" s="24">
        <f t="shared" si="48"/>
        <v>26</v>
      </c>
      <c r="I163" s="24">
        <f t="shared" si="48"/>
        <v>15</v>
      </c>
      <c r="J163" s="24">
        <f t="shared" si="48"/>
        <v>25</v>
      </c>
      <c r="K163" s="24">
        <f t="shared" si="48"/>
        <v>13</v>
      </c>
      <c r="L163" s="24">
        <f t="shared" si="48"/>
        <v>109</v>
      </c>
      <c r="M163" s="24">
        <f t="shared" si="48"/>
        <v>37</v>
      </c>
      <c r="N163" s="24">
        <f t="shared" si="48"/>
        <v>7</v>
      </c>
      <c r="O163" s="24">
        <f t="shared" si="48"/>
        <v>63</v>
      </c>
      <c r="P163" s="24">
        <f t="shared" si="48"/>
        <v>23</v>
      </c>
      <c r="Q163" s="24">
        <f t="shared" si="48"/>
        <v>28</v>
      </c>
      <c r="R163" s="24">
        <f t="shared" si="48"/>
        <v>7</v>
      </c>
      <c r="S163" s="24">
        <f t="shared" si="48"/>
        <v>23</v>
      </c>
      <c r="T163" s="24">
        <f t="shared" si="48"/>
        <v>4</v>
      </c>
      <c r="U163" s="24">
        <f t="shared" si="48"/>
        <v>8</v>
      </c>
      <c r="V163" s="24">
        <f t="shared" si="48"/>
        <v>44</v>
      </c>
      <c r="W163" s="24">
        <f t="shared" si="48"/>
        <v>13</v>
      </c>
      <c r="X163" s="24">
        <f t="shared" si="48"/>
        <v>3</v>
      </c>
      <c r="Y163" s="24">
        <f t="shared" si="48"/>
        <v>9</v>
      </c>
      <c r="Z163" s="24">
        <f t="shared" si="48"/>
        <v>67</v>
      </c>
      <c r="AA163" s="24">
        <f t="shared" si="48"/>
        <v>4</v>
      </c>
      <c r="AB163" s="24">
        <f t="shared" si="48"/>
        <v>24</v>
      </c>
      <c r="AC163" s="24">
        <f t="shared" si="48"/>
        <v>34</v>
      </c>
      <c r="AD163" s="24">
        <f t="shared" si="48"/>
        <v>18</v>
      </c>
      <c r="AE163" s="24">
        <f t="shared" si="48"/>
        <v>6</v>
      </c>
      <c r="AF163" s="24">
        <f t="shared" si="48"/>
        <v>2</v>
      </c>
      <c r="AG163" s="45">
        <v>-11</v>
      </c>
      <c r="AH163" s="24">
        <v>45</v>
      </c>
      <c r="AI163" s="24">
        <f t="shared" si="2"/>
        <v>-27.1</v>
      </c>
      <c r="AJ163" s="24">
        <f t="shared" si="3"/>
        <v>-1.3983301711087077</v>
      </c>
      <c r="AM163" s="24">
        <v>4</v>
      </c>
      <c r="AN163" s="24">
        <f t="shared" si="46"/>
        <v>58.366666666666667</v>
      </c>
      <c r="AO163" s="24">
        <f t="shared" si="44"/>
        <v>1.5058278779897585</v>
      </c>
      <c r="AP163" s="24">
        <v>1</v>
      </c>
    </row>
    <row r="164" spans="1:42" ht="13.5" customHeight="1" x14ac:dyDescent="0.2">
      <c r="A164" s="47">
        <v>46</v>
      </c>
      <c r="B164" s="45">
        <v>-10</v>
      </c>
      <c r="C164" s="24">
        <f t="shared" ref="C164:AF164" si="49">RANK(C49,C$4:C$114,1)+(COUNT($B$4:$B$114)+1-RANK(C49,C$4:C$114,0)-RANK(C49,C$4:C$114,1))/2</f>
        <v>90</v>
      </c>
      <c r="D164" s="24">
        <f t="shared" si="49"/>
        <v>93</v>
      </c>
      <c r="E164" s="24">
        <f t="shared" si="49"/>
        <v>88</v>
      </c>
      <c r="F164" s="24">
        <f t="shared" si="49"/>
        <v>45</v>
      </c>
      <c r="G164" s="24">
        <f t="shared" si="49"/>
        <v>93</v>
      </c>
      <c r="H164" s="24">
        <f t="shared" si="49"/>
        <v>43</v>
      </c>
      <c r="I164" s="24">
        <f t="shared" si="49"/>
        <v>92</v>
      </c>
      <c r="J164" s="24">
        <f t="shared" si="49"/>
        <v>54</v>
      </c>
      <c r="K164" s="24">
        <f t="shared" si="49"/>
        <v>31</v>
      </c>
      <c r="L164" s="24">
        <f t="shared" si="49"/>
        <v>102</v>
      </c>
      <c r="M164" s="24">
        <f t="shared" si="49"/>
        <v>89</v>
      </c>
      <c r="N164" s="24">
        <f t="shared" si="49"/>
        <v>57</v>
      </c>
      <c r="O164" s="24">
        <f t="shared" si="49"/>
        <v>27</v>
      </c>
      <c r="P164" s="24">
        <f t="shared" si="49"/>
        <v>33</v>
      </c>
      <c r="Q164" s="24">
        <f t="shared" si="49"/>
        <v>60</v>
      </c>
      <c r="R164" s="24">
        <f t="shared" si="49"/>
        <v>90</v>
      </c>
      <c r="S164" s="24">
        <f t="shared" si="49"/>
        <v>61</v>
      </c>
      <c r="T164" s="24">
        <f t="shared" si="49"/>
        <v>47</v>
      </c>
      <c r="U164" s="24">
        <f t="shared" si="49"/>
        <v>43</v>
      </c>
      <c r="V164" s="24">
        <f t="shared" si="49"/>
        <v>51</v>
      </c>
      <c r="W164" s="24">
        <f t="shared" si="49"/>
        <v>63</v>
      </c>
      <c r="X164" s="24">
        <f t="shared" si="49"/>
        <v>28</v>
      </c>
      <c r="Y164" s="24">
        <f t="shared" si="49"/>
        <v>30</v>
      </c>
      <c r="Z164" s="24">
        <f t="shared" si="49"/>
        <v>58</v>
      </c>
      <c r="AA164" s="24">
        <f t="shared" si="49"/>
        <v>54</v>
      </c>
      <c r="AB164" s="24">
        <f t="shared" si="49"/>
        <v>28</v>
      </c>
      <c r="AC164" s="24">
        <f t="shared" si="49"/>
        <v>57</v>
      </c>
      <c r="AD164" s="24">
        <f t="shared" si="49"/>
        <v>100</v>
      </c>
      <c r="AE164" s="24">
        <f t="shared" si="49"/>
        <v>64</v>
      </c>
      <c r="AF164" s="24">
        <f t="shared" si="49"/>
        <v>21</v>
      </c>
      <c r="AG164" s="45">
        <v>-10</v>
      </c>
      <c r="AH164" s="24">
        <v>46</v>
      </c>
      <c r="AI164" s="24">
        <f t="shared" si="2"/>
        <v>3.7333333333333343</v>
      </c>
      <c r="AJ164" s="24">
        <f t="shared" si="3"/>
        <v>0.19263589073084292</v>
      </c>
      <c r="AK164" s="24">
        <v>-10</v>
      </c>
      <c r="AM164" s="24">
        <v>5</v>
      </c>
      <c r="AN164" s="24">
        <f t="shared" si="46"/>
        <v>53.333333333333336</v>
      </c>
      <c r="AO164" s="24">
        <f t="shared" si="44"/>
        <v>1.2307055616582465</v>
      </c>
      <c r="AP164" s="24">
        <v>2</v>
      </c>
    </row>
    <row r="165" spans="1:42" ht="13.5" customHeight="1" x14ac:dyDescent="0.2">
      <c r="A165" s="47">
        <v>47</v>
      </c>
      <c r="B165" s="45">
        <v>-9</v>
      </c>
      <c r="C165" s="24">
        <f t="shared" ref="C165:AF165" si="50">RANK(C50,C$4:C$114,1)+(COUNT($B$4:$B$114)+1-RANK(C50,C$4:C$114,0)-RANK(C50,C$4:C$114,1))/2</f>
        <v>98</v>
      </c>
      <c r="D165" s="24">
        <f t="shared" si="50"/>
        <v>60</v>
      </c>
      <c r="E165" s="24">
        <f t="shared" si="50"/>
        <v>18</v>
      </c>
      <c r="F165" s="24">
        <f t="shared" si="50"/>
        <v>26</v>
      </c>
      <c r="G165" s="24">
        <f t="shared" si="50"/>
        <v>100</v>
      </c>
      <c r="H165" s="24">
        <f t="shared" si="50"/>
        <v>92</v>
      </c>
      <c r="I165" s="24">
        <f t="shared" si="50"/>
        <v>106</v>
      </c>
      <c r="J165" s="24">
        <f t="shared" si="50"/>
        <v>60</v>
      </c>
      <c r="K165" s="24">
        <f t="shared" si="50"/>
        <v>14</v>
      </c>
      <c r="L165" s="24">
        <f t="shared" si="50"/>
        <v>96</v>
      </c>
      <c r="M165" s="24">
        <f t="shared" si="50"/>
        <v>80</v>
      </c>
      <c r="N165" s="24">
        <f t="shared" si="50"/>
        <v>14</v>
      </c>
      <c r="O165" s="24">
        <f t="shared" si="50"/>
        <v>11</v>
      </c>
      <c r="P165" s="24">
        <f t="shared" si="50"/>
        <v>8</v>
      </c>
      <c r="Q165" s="24">
        <f t="shared" si="50"/>
        <v>101</v>
      </c>
      <c r="R165" s="24">
        <f t="shared" si="50"/>
        <v>88</v>
      </c>
      <c r="S165" s="24">
        <f t="shared" si="50"/>
        <v>5</v>
      </c>
      <c r="T165" s="24">
        <f t="shared" si="50"/>
        <v>21</v>
      </c>
      <c r="U165" s="24">
        <f t="shared" si="50"/>
        <v>41</v>
      </c>
      <c r="V165" s="24">
        <f t="shared" si="50"/>
        <v>48</v>
      </c>
      <c r="W165" s="24">
        <f t="shared" si="50"/>
        <v>72</v>
      </c>
      <c r="X165" s="24">
        <f t="shared" si="50"/>
        <v>35</v>
      </c>
      <c r="Y165" s="24">
        <f t="shared" si="50"/>
        <v>73</v>
      </c>
      <c r="Z165" s="24">
        <f t="shared" si="50"/>
        <v>33</v>
      </c>
      <c r="AA165" s="24">
        <f t="shared" si="50"/>
        <v>20</v>
      </c>
      <c r="AB165" s="24">
        <f t="shared" si="50"/>
        <v>31</v>
      </c>
      <c r="AC165" s="24">
        <f t="shared" si="50"/>
        <v>29</v>
      </c>
      <c r="AD165" s="24">
        <f t="shared" si="50"/>
        <v>70</v>
      </c>
      <c r="AE165" s="24">
        <f t="shared" si="50"/>
        <v>31</v>
      </c>
      <c r="AF165" s="24">
        <f t="shared" si="50"/>
        <v>4</v>
      </c>
      <c r="AG165" s="45">
        <v>-9</v>
      </c>
      <c r="AH165" s="24">
        <v>47</v>
      </c>
      <c r="AI165" s="24">
        <f t="shared" si="2"/>
        <v>-6.5</v>
      </c>
      <c r="AJ165" s="24">
        <f t="shared" si="3"/>
        <v>-0.33539284546887821</v>
      </c>
      <c r="AK165" s="24">
        <v>-9</v>
      </c>
    </row>
    <row r="166" spans="1:42" ht="13.5" customHeight="1" x14ac:dyDescent="0.2">
      <c r="A166" s="47">
        <v>48</v>
      </c>
      <c r="B166" s="45">
        <v>-8</v>
      </c>
      <c r="C166" s="24">
        <f t="shared" ref="C166:AF166" si="51">RANK(C51,C$4:C$114,1)+(COUNT($B$4:$B$114)+1-RANK(C51,C$4:C$114,0)-RANK(C51,C$4:C$114,1))/2</f>
        <v>86</v>
      </c>
      <c r="D166" s="24">
        <f t="shared" si="51"/>
        <v>103</v>
      </c>
      <c r="E166" s="24">
        <f t="shared" si="51"/>
        <v>80</v>
      </c>
      <c r="F166" s="24">
        <f t="shared" si="51"/>
        <v>72</v>
      </c>
      <c r="G166" s="24">
        <f t="shared" si="51"/>
        <v>107</v>
      </c>
      <c r="H166" s="24">
        <f t="shared" si="51"/>
        <v>103</v>
      </c>
      <c r="I166" s="24">
        <f t="shared" si="51"/>
        <v>101</v>
      </c>
      <c r="J166" s="24">
        <f t="shared" si="51"/>
        <v>97</v>
      </c>
      <c r="K166" s="24">
        <f t="shared" si="51"/>
        <v>73</v>
      </c>
      <c r="L166" s="24">
        <f t="shared" si="51"/>
        <v>86</v>
      </c>
      <c r="M166" s="24">
        <f t="shared" si="51"/>
        <v>102</v>
      </c>
      <c r="N166" s="24">
        <f t="shared" si="51"/>
        <v>86</v>
      </c>
      <c r="O166" s="24">
        <f t="shared" si="51"/>
        <v>74</v>
      </c>
      <c r="P166" s="24">
        <f t="shared" si="51"/>
        <v>73</v>
      </c>
      <c r="Q166" s="24">
        <f t="shared" si="51"/>
        <v>56</v>
      </c>
      <c r="R166" s="24">
        <f t="shared" si="51"/>
        <v>104</v>
      </c>
      <c r="S166" s="24">
        <f t="shared" si="51"/>
        <v>101</v>
      </c>
      <c r="T166" s="24">
        <f t="shared" si="51"/>
        <v>24</v>
      </c>
      <c r="U166" s="24">
        <f t="shared" si="51"/>
        <v>75</v>
      </c>
      <c r="V166" s="24">
        <f t="shared" si="51"/>
        <v>91</v>
      </c>
      <c r="W166" s="24">
        <f t="shared" si="51"/>
        <v>95</v>
      </c>
      <c r="X166" s="24">
        <f t="shared" si="51"/>
        <v>46</v>
      </c>
      <c r="Y166" s="24">
        <f t="shared" si="51"/>
        <v>94</v>
      </c>
      <c r="Z166" s="24">
        <f t="shared" si="51"/>
        <v>109</v>
      </c>
      <c r="AA166" s="24">
        <f t="shared" si="51"/>
        <v>88</v>
      </c>
      <c r="AB166" s="24">
        <f t="shared" si="51"/>
        <v>81</v>
      </c>
      <c r="AC166" s="24">
        <f t="shared" si="51"/>
        <v>85</v>
      </c>
      <c r="AD166" s="24">
        <f t="shared" si="51"/>
        <v>108</v>
      </c>
      <c r="AE166" s="24">
        <f t="shared" si="51"/>
        <v>55</v>
      </c>
      <c r="AF166" s="24">
        <f t="shared" si="51"/>
        <v>24</v>
      </c>
      <c r="AG166" s="45">
        <v>-8</v>
      </c>
      <c r="AH166" s="24">
        <v>48</v>
      </c>
      <c r="AI166" s="24">
        <f t="shared" si="2"/>
        <v>26.63333333333334</v>
      </c>
      <c r="AJ166" s="24">
        <f t="shared" si="3"/>
        <v>1.3742506847673526</v>
      </c>
      <c r="AK166" s="24">
        <v>-8</v>
      </c>
      <c r="AM166" s="48" t="s">
        <v>53</v>
      </c>
      <c r="AN166" s="48" t="s">
        <v>51</v>
      </c>
      <c r="AO166" s="48" t="s">
        <v>58</v>
      </c>
      <c r="AP166" s="48" t="s">
        <v>33</v>
      </c>
    </row>
    <row r="167" spans="1:42" ht="13.5" customHeight="1" x14ac:dyDescent="0.2">
      <c r="A167" s="47">
        <v>49</v>
      </c>
      <c r="B167" s="45">
        <v>-7</v>
      </c>
      <c r="C167" s="24">
        <f t="shared" ref="C167:AF167" si="52">RANK(C52,C$4:C$114,1)+(COUNT($B$4:$B$114)+1-RANK(C52,C$4:C$114,0)-RANK(C52,C$4:C$114,1))/2</f>
        <v>69</v>
      </c>
      <c r="D167" s="24">
        <f t="shared" si="52"/>
        <v>91</v>
      </c>
      <c r="E167" s="24">
        <f t="shared" si="52"/>
        <v>85</v>
      </c>
      <c r="F167" s="24">
        <f t="shared" si="52"/>
        <v>74</v>
      </c>
      <c r="G167" s="24">
        <f t="shared" si="52"/>
        <v>79</v>
      </c>
      <c r="H167" s="24">
        <f t="shared" si="52"/>
        <v>84</v>
      </c>
      <c r="I167" s="24">
        <f t="shared" si="52"/>
        <v>105</v>
      </c>
      <c r="J167" s="24">
        <f t="shared" si="52"/>
        <v>68</v>
      </c>
      <c r="K167" s="24">
        <f t="shared" si="52"/>
        <v>69</v>
      </c>
      <c r="L167" s="24">
        <f t="shared" si="52"/>
        <v>73</v>
      </c>
      <c r="M167" s="24">
        <f t="shared" si="52"/>
        <v>88</v>
      </c>
      <c r="N167" s="24">
        <f t="shared" si="52"/>
        <v>62</v>
      </c>
      <c r="O167" s="24">
        <f t="shared" si="52"/>
        <v>51</v>
      </c>
      <c r="P167" s="24">
        <f t="shared" si="52"/>
        <v>32</v>
      </c>
      <c r="Q167" s="24">
        <f t="shared" si="52"/>
        <v>66</v>
      </c>
      <c r="R167" s="24">
        <f t="shared" si="52"/>
        <v>69</v>
      </c>
      <c r="S167" s="24">
        <f t="shared" si="52"/>
        <v>51</v>
      </c>
      <c r="T167" s="24">
        <f t="shared" si="52"/>
        <v>27</v>
      </c>
      <c r="U167" s="24">
        <f t="shared" si="52"/>
        <v>35</v>
      </c>
      <c r="V167" s="24">
        <f t="shared" si="52"/>
        <v>62</v>
      </c>
      <c r="W167" s="24">
        <f t="shared" si="52"/>
        <v>79</v>
      </c>
      <c r="X167" s="24">
        <f t="shared" si="52"/>
        <v>27</v>
      </c>
      <c r="Y167" s="24">
        <f t="shared" si="52"/>
        <v>33</v>
      </c>
      <c r="Z167" s="24">
        <f t="shared" si="52"/>
        <v>103</v>
      </c>
      <c r="AA167" s="24">
        <f t="shared" si="52"/>
        <v>69</v>
      </c>
      <c r="AB167" s="24">
        <f t="shared" si="52"/>
        <v>79</v>
      </c>
      <c r="AC167" s="24">
        <f t="shared" si="52"/>
        <v>89</v>
      </c>
      <c r="AD167" s="24">
        <f t="shared" si="52"/>
        <v>107</v>
      </c>
      <c r="AE167" s="24">
        <f t="shared" si="52"/>
        <v>89</v>
      </c>
      <c r="AF167" s="24">
        <f t="shared" si="52"/>
        <v>18</v>
      </c>
      <c r="AG167" s="45">
        <v>-7</v>
      </c>
      <c r="AH167" s="24">
        <v>49</v>
      </c>
      <c r="AI167" s="24">
        <f t="shared" si="2"/>
        <v>11.766666666666666</v>
      </c>
      <c r="AJ167" s="24">
        <f t="shared" si="3"/>
        <v>0.60714704846417433</v>
      </c>
      <c r="AK167" s="24">
        <v>-7</v>
      </c>
      <c r="AM167" s="24">
        <v>1</v>
      </c>
      <c r="AN167" s="24">
        <f>AI174</f>
        <v>46.36666666666666</v>
      </c>
      <c r="AO167" s="24">
        <f t="shared" ref="AO167:AO169" si="53">AN167/(SQRT(AM167)*$AL$115)</f>
        <v>2.3924689643446642</v>
      </c>
      <c r="AP167" s="24">
        <v>0</v>
      </c>
    </row>
    <row r="168" spans="1:42" ht="13.5" customHeight="1" x14ac:dyDescent="0.2">
      <c r="A168" s="47">
        <v>50</v>
      </c>
      <c r="B168" s="45">
        <v>-6</v>
      </c>
      <c r="C168" s="24">
        <f t="shared" ref="C168:AF168" si="54">RANK(C53,C$4:C$114,1)+(COUNT($B$4:$B$114)+1-RANK(C53,C$4:C$114,0)-RANK(C53,C$4:C$114,1))/2</f>
        <v>49</v>
      </c>
      <c r="D168" s="24">
        <f t="shared" si="54"/>
        <v>81</v>
      </c>
      <c r="E168" s="24">
        <f t="shared" si="54"/>
        <v>94</v>
      </c>
      <c r="F168" s="24">
        <f t="shared" si="54"/>
        <v>98</v>
      </c>
      <c r="G168" s="24">
        <f t="shared" si="54"/>
        <v>89</v>
      </c>
      <c r="H168" s="24">
        <f t="shared" si="54"/>
        <v>107</v>
      </c>
      <c r="I168" s="24">
        <f t="shared" si="54"/>
        <v>93</v>
      </c>
      <c r="J168" s="24">
        <f t="shared" si="54"/>
        <v>86</v>
      </c>
      <c r="K168" s="24">
        <f t="shared" si="54"/>
        <v>97</v>
      </c>
      <c r="L168" s="24">
        <f t="shared" si="54"/>
        <v>90</v>
      </c>
      <c r="M168" s="24">
        <f t="shared" si="54"/>
        <v>96</v>
      </c>
      <c r="N168" s="24">
        <f t="shared" si="54"/>
        <v>68</v>
      </c>
      <c r="O168" s="24">
        <f t="shared" si="54"/>
        <v>65</v>
      </c>
      <c r="P168" s="24">
        <f t="shared" si="54"/>
        <v>79</v>
      </c>
      <c r="Q168" s="24">
        <f t="shared" si="54"/>
        <v>92</v>
      </c>
      <c r="R168" s="24">
        <f t="shared" si="54"/>
        <v>89</v>
      </c>
      <c r="S168" s="24">
        <f t="shared" si="54"/>
        <v>93</v>
      </c>
      <c r="T168" s="24">
        <f t="shared" si="54"/>
        <v>45</v>
      </c>
      <c r="U168" s="24">
        <f t="shared" si="54"/>
        <v>40</v>
      </c>
      <c r="V168" s="24">
        <f t="shared" si="54"/>
        <v>68</v>
      </c>
      <c r="W168" s="24">
        <f t="shared" si="54"/>
        <v>81</v>
      </c>
      <c r="X168" s="24">
        <f t="shared" si="54"/>
        <v>65</v>
      </c>
      <c r="Y168" s="24">
        <f t="shared" si="54"/>
        <v>61</v>
      </c>
      <c r="Z168" s="24">
        <f t="shared" si="54"/>
        <v>104</v>
      </c>
      <c r="AA168" s="24">
        <f t="shared" si="54"/>
        <v>43</v>
      </c>
      <c r="AB168" s="24">
        <f t="shared" si="54"/>
        <v>86</v>
      </c>
      <c r="AC168" s="24">
        <f t="shared" si="54"/>
        <v>79</v>
      </c>
      <c r="AD168" s="24">
        <f t="shared" si="54"/>
        <v>90</v>
      </c>
      <c r="AE168" s="24">
        <f t="shared" si="54"/>
        <v>95</v>
      </c>
      <c r="AF168" s="24">
        <f t="shared" si="54"/>
        <v>37</v>
      </c>
      <c r="AG168" s="45">
        <v>-6</v>
      </c>
      <c r="AH168" s="24">
        <v>50</v>
      </c>
      <c r="AI168" s="24">
        <f t="shared" si="2"/>
        <v>22.666666666666671</v>
      </c>
      <c r="AJ168" s="24">
        <f t="shared" si="3"/>
        <v>1.169575050865832</v>
      </c>
      <c r="AK168" s="24">
        <v>-6</v>
      </c>
      <c r="AM168" s="24">
        <v>2</v>
      </c>
      <c r="AN168" s="24">
        <f t="shared" ref="AN168:AN169" si="55">AN167+AI175</f>
        <v>78</v>
      </c>
      <c r="AO168" s="24">
        <f t="shared" si="53"/>
        <v>2.8459026647099472</v>
      </c>
      <c r="AP168" s="24">
        <v>1</v>
      </c>
    </row>
    <row r="169" spans="1:42" ht="13.5" customHeight="1" x14ac:dyDescent="0.2">
      <c r="A169" s="47">
        <v>51</v>
      </c>
      <c r="B169" s="45">
        <v>-5</v>
      </c>
      <c r="C169" s="24">
        <f t="shared" ref="C169:AF169" si="56">RANK(C54,C$4:C$114,1)+(COUNT($B$4:$B$114)+1-RANK(C54,C$4:C$114,0)-RANK(C54,C$4:C$114,1))/2</f>
        <v>43</v>
      </c>
      <c r="D169" s="24">
        <f t="shared" si="56"/>
        <v>49</v>
      </c>
      <c r="E169" s="24">
        <f t="shared" si="56"/>
        <v>28</v>
      </c>
      <c r="F169" s="24">
        <f t="shared" si="56"/>
        <v>58</v>
      </c>
      <c r="G169" s="24">
        <f t="shared" si="56"/>
        <v>81</v>
      </c>
      <c r="H169" s="24">
        <f t="shared" si="56"/>
        <v>73</v>
      </c>
      <c r="I169" s="24">
        <f t="shared" si="56"/>
        <v>74</v>
      </c>
      <c r="J169" s="24">
        <f t="shared" si="56"/>
        <v>42</v>
      </c>
      <c r="K169" s="24">
        <f t="shared" si="56"/>
        <v>94</v>
      </c>
      <c r="L169" s="24">
        <f t="shared" si="56"/>
        <v>61</v>
      </c>
      <c r="M169" s="24">
        <f t="shared" si="56"/>
        <v>67</v>
      </c>
      <c r="N169" s="24">
        <f t="shared" si="56"/>
        <v>60</v>
      </c>
      <c r="O169" s="24">
        <f t="shared" si="56"/>
        <v>62</v>
      </c>
      <c r="P169" s="24">
        <f t="shared" si="56"/>
        <v>58</v>
      </c>
      <c r="Q169" s="24">
        <f t="shared" si="56"/>
        <v>42</v>
      </c>
      <c r="R169" s="24">
        <f t="shared" si="56"/>
        <v>65</v>
      </c>
      <c r="S169" s="24">
        <f t="shared" si="56"/>
        <v>46</v>
      </c>
      <c r="T169" s="24">
        <f t="shared" si="56"/>
        <v>11</v>
      </c>
      <c r="U169" s="24">
        <f t="shared" si="56"/>
        <v>29</v>
      </c>
      <c r="V169" s="24">
        <f t="shared" si="56"/>
        <v>57</v>
      </c>
      <c r="W169" s="24">
        <f t="shared" si="56"/>
        <v>28</v>
      </c>
      <c r="X169" s="24">
        <f t="shared" si="56"/>
        <v>30</v>
      </c>
      <c r="Y169" s="24">
        <f t="shared" si="56"/>
        <v>69</v>
      </c>
      <c r="Z169" s="24">
        <f t="shared" si="56"/>
        <v>91</v>
      </c>
      <c r="AA169" s="24">
        <f t="shared" si="56"/>
        <v>64</v>
      </c>
      <c r="AB169" s="24">
        <f t="shared" si="56"/>
        <v>104</v>
      </c>
      <c r="AC169" s="24">
        <f t="shared" si="56"/>
        <v>71</v>
      </c>
      <c r="AD169" s="24">
        <f t="shared" si="56"/>
        <v>66</v>
      </c>
      <c r="AE169" s="24">
        <f t="shared" si="56"/>
        <v>60</v>
      </c>
      <c r="AF169" s="24">
        <f t="shared" si="56"/>
        <v>23</v>
      </c>
      <c r="AG169" s="45">
        <v>-5</v>
      </c>
      <c r="AH169" s="24">
        <v>51</v>
      </c>
      <c r="AI169" s="24">
        <f t="shared" si="2"/>
        <v>0.86666666666666714</v>
      </c>
      <c r="AJ169" s="24">
        <f t="shared" si="3"/>
        <v>4.4719046062517122E-2</v>
      </c>
      <c r="AK169" s="24">
        <v>-5</v>
      </c>
      <c r="AM169" s="24">
        <v>3</v>
      </c>
      <c r="AN169" s="24">
        <f t="shared" si="55"/>
        <v>72.966666666666669</v>
      </c>
      <c r="AO169" s="24">
        <f t="shared" si="53"/>
        <v>2.1737235820965952</v>
      </c>
      <c r="AP169" s="24">
        <v>2</v>
      </c>
    </row>
    <row r="170" spans="1:42" ht="13.5" customHeight="1" x14ac:dyDescent="0.2">
      <c r="A170" s="47">
        <v>52</v>
      </c>
      <c r="B170" s="45">
        <v>-4</v>
      </c>
      <c r="C170" s="24">
        <f t="shared" ref="C170:AF170" si="57">RANK(C55,C$4:C$114,1)+(COUNT($B$4:$B$114)+1-RANK(C55,C$4:C$114,0)-RANK(C55,C$4:C$114,1))/2</f>
        <v>25</v>
      </c>
      <c r="D170" s="24">
        <f t="shared" si="57"/>
        <v>65</v>
      </c>
      <c r="E170" s="24">
        <f t="shared" si="57"/>
        <v>61</v>
      </c>
      <c r="F170" s="24">
        <f t="shared" si="57"/>
        <v>42</v>
      </c>
      <c r="G170" s="24">
        <f t="shared" si="57"/>
        <v>99</v>
      </c>
      <c r="H170" s="24">
        <f t="shared" si="57"/>
        <v>25</v>
      </c>
      <c r="I170" s="24">
        <f t="shared" si="57"/>
        <v>86</v>
      </c>
      <c r="J170" s="24">
        <f t="shared" si="57"/>
        <v>30</v>
      </c>
      <c r="K170" s="24">
        <f t="shared" si="57"/>
        <v>86</v>
      </c>
      <c r="L170" s="24">
        <f t="shared" si="57"/>
        <v>58</v>
      </c>
      <c r="M170" s="24">
        <f t="shared" si="57"/>
        <v>43</v>
      </c>
      <c r="N170" s="24">
        <f t="shared" si="57"/>
        <v>44</v>
      </c>
      <c r="O170" s="24">
        <f t="shared" si="57"/>
        <v>78</v>
      </c>
      <c r="P170" s="24">
        <f t="shared" si="57"/>
        <v>40</v>
      </c>
      <c r="Q170" s="24">
        <f t="shared" si="57"/>
        <v>32</v>
      </c>
      <c r="R170" s="24">
        <f t="shared" si="57"/>
        <v>49</v>
      </c>
      <c r="S170" s="24">
        <f t="shared" si="57"/>
        <v>10</v>
      </c>
      <c r="T170" s="24">
        <f t="shared" si="57"/>
        <v>16</v>
      </c>
      <c r="U170" s="24">
        <f t="shared" si="57"/>
        <v>21</v>
      </c>
      <c r="V170" s="24">
        <f t="shared" si="57"/>
        <v>60</v>
      </c>
      <c r="W170" s="24">
        <f t="shared" si="57"/>
        <v>98</v>
      </c>
      <c r="X170" s="24">
        <f t="shared" si="57"/>
        <v>36</v>
      </c>
      <c r="Y170" s="24">
        <f t="shared" si="57"/>
        <v>56</v>
      </c>
      <c r="Z170" s="24">
        <f t="shared" si="57"/>
        <v>76</v>
      </c>
      <c r="AA170" s="24">
        <f t="shared" si="57"/>
        <v>44</v>
      </c>
      <c r="AB170" s="24">
        <f t="shared" si="57"/>
        <v>98</v>
      </c>
      <c r="AC170" s="24">
        <f t="shared" si="57"/>
        <v>11</v>
      </c>
      <c r="AD170" s="24">
        <f t="shared" si="57"/>
        <v>33</v>
      </c>
      <c r="AE170" s="24">
        <f t="shared" si="57"/>
        <v>67</v>
      </c>
      <c r="AF170" s="24">
        <f t="shared" si="57"/>
        <v>19</v>
      </c>
      <c r="AG170" s="45">
        <v>-4</v>
      </c>
      <c r="AH170" s="24">
        <v>52</v>
      </c>
      <c r="AI170" s="24">
        <f t="shared" si="2"/>
        <v>-5.7333333333333343</v>
      </c>
      <c r="AJ170" s="24">
        <f t="shared" si="3"/>
        <v>-0.29583368933665161</v>
      </c>
      <c r="AK170" s="24">
        <v>-4</v>
      </c>
    </row>
    <row r="171" spans="1:42" ht="13.5" customHeight="1" x14ac:dyDescent="0.2">
      <c r="A171" s="47">
        <v>53</v>
      </c>
      <c r="B171" s="45">
        <v>-3</v>
      </c>
      <c r="C171" s="24">
        <f t="shared" ref="C171:AF171" si="58">RANK(C56,C$4:C$114,1)+(COUNT($B$4:$B$114)+1-RANK(C56,C$4:C$114,0)-RANK(C56,C$4:C$114,1))/2</f>
        <v>88</v>
      </c>
      <c r="D171" s="24">
        <f t="shared" si="58"/>
        <v>78</v>
      </c>
      <c r="E171" s="24">
        <f t="shared" si="58"/>
        <v>101</v>
      </c>
      <c r="F171" s="24">
        <f t="shared" si="58"/>
        <v>66</v>
      </c>
      <c r="G171" s="24">
        <f t="shared" si="58"/>
        <v>111</v>
      </c>
      <c r="H171" s="24">
        <f t="shared" si="58"/>
        <v>68</v>
      </c>
      <c r="I171" s="24">
        <f t="shared" si="58"/>
        <v>97</v>
      </c>
      <c r="J171" s="24">
        <f t="shared" si="58"/>
        <v>76</v>
      </c>
      <c r="K171" s="24">
        <f t="shared" si="58"/>
        <v>96</v>
      </c>
      <c r="L171" s="24">
        <f t="shared" si="58"/>
        <v>66</v>
      </c>
      <c r="M171" s="24">
        <f t="shared" si="58"/>
        <v>79</v>
      </c>
      <c r="N171" s="24">
        <f t="shared" si="58"/>
        <v>101</v>
      </c>
      <c r="O171" s="24">
        <f t="shared" si="58"/>
        <v>86</v>
      </c>
      <c r="P171" s="24">
        <f t="shared" si="58"/>
        <v>76</v>
      </c>
      <c r="Q171" s="24">
        <f t="shared" si="58"/>
        <v>109</v>
      </c>
      <c r="R171" s="24">
        <f t="shared" si="58"/>
        <v>97</v>
      </c>
      <c r="S171" s="24">
        <f t="shared" si="58"/>
        <v>54</v>
      </c>
      <c r="T171" s="24">
        <f t="shared" si="58"/>
        <v>55</v>
      </c>
      <c r="U171" s="24">
        <f t="shared" si="58"/>
        <v>17</v>
      </c>
      <c r="V171" s="24">
        <f t="shared" si="58"/>
        <v>40</v>
      </c>
      <c r="W171" s="24">
        <f t="shared" si="58"/>
        <v>88</v>
      </c>
      <c r="X171" s="24">
        <f t="shared" si="58"/>
        <v>55</v>
      </c>
      <c r="Y171" s="24">
        <f t="shared" si="58"/>
        <v>45</v>
      </c>
      <c r="Z171" s="24">
        <f t="shared" si="58"/>
        <v>102</v>
      </c>
      <c r="AA171" s="24">
        <f t="shared" si="58"/>
        <v>32</v>
      </c>
      <c r="AB171" s="24">
        <f t="shared" si="58"/>
        <v>111</v>
      </c>
      <c r="AC171" s="24">
        <f t="shared" si="58"/>
        <v>93</v>
      </c>
      <c r="AD171" s="24">
        <f t="shared" si="58"/>
        <v>67</v>
      </c>
      <c r="AE171" s="24">
        <f t="shared" si="58"/>
        <v>84</v>
      </c>
      <c r="AF171" s="24">
        <f t="shared" si="58"/>
        <v>30</v>
      </c>
      <c r="AG171" s="45">
        <v>-3</v>
      </c>
      <c r="AH171" s="24">
        <v>53</v>
      </c>
      <c r="AI171" s="24">
        <f t="shared" si="2"/>
        <v>19.599999999999994</v>
      </c>
      <c r="AJ171" s="24">
        <f t="shared" si="3"/>
        <v>1.0113384263369247</v>
      </c>
      <c r="AK171" s="24">
        <v>-3</v>
      </c>
      <c r="AM171" s="48" t="s">
        <v>53</v>
      </c>
      <c r="AN171" s="48" t="s">
        <v>51</v>
      </c>
      <c r="AO171" s="48" t="s">
        <v>58</v>
      </c>
      <c r="AP171" s="48" t="s">
        <v>33</v>
      </c>
    </row>
    <row r="172" spans="1:42" ht="13.5" customHeight="1" x14ac:dyDescent="0.2">
      <c r="A172" s="47">
        <v>54</v>
      </c>
      <c r="B172" s="45">
        <v>-2</v>
      </c>
      <c r="C172" s="24">
        <f t="shared" ref="C172:AF172" si="59">RANK(C57,C$4:C$114,1)+(COUNT($B$4:$B$114)+1-RANK(C57,C$4:C$114,0)-RANK(C57,C$4:C$114,1))/2</f>
        <v>46</v>
      </c>
      <c r="D172" s="24">
        <f t="shared" si="59"/>
        <v>70</v>
      </c>
      <c r="E172" s="24">
        <f t="shared" si="59"/>
        <v>33</v>
      </c>
      <c r="F172" s="24">
        <f t="shared" si="59"/>
        <v>61</v>
      </c>
      <c r="G172" s="24">
        <f t="shared" si="59"/>
        <v>98</v>
      </c>
      <c r="H172" s="24">
        <f t="shared" si="59"/>
        <v>62</v>
      </c>
      <c r="I172" s="24">
        <f t="shared" si="59"/>
        <v>70</v>
      </c>
      <c r="J172" s="24">
        <f t="shared" si="59"/>
        <v>66</v>
      </c>
      <c r="K172" s="24">
        <f t="shared" si="59"/>
        <v>101</v>
      </c>
      <c r="L172" s="24">
        <f t="shared" si="59"/>
        <v>48</v>
      </c>
      <c r="M172" s="24">
        <f t="shared" si="59"/>
        <v>58</v>
      </c>
      <c r="N172" s="24">
        <f t="shared" si="59"/>
        <v>81</v>
      </c>
      <c r="O172" s="24">
        <f t="shared" si="59"/>
        <v>80</v>
      </c>
      <c r="P172" s="24">
        <f t="shared" si="59"/>
        <v>84</v>
      </c>
      <c r="Q172" s="24">
        <f t="shared" si="59"/>
        <v>65</v>
      </c>
      <c r="R172" s="24">
        <f t="shared" si="59"/>
        <v>86</v>
      </c>
      <c r="S172" s="24">
        <f t="shared" si="59"/>
        <v>19</v>
      </c>
      <c r="T172" s="24">
        <f t="shared" si="59"/>
        <v>80</v>
      </c>
      <c r="U172" s="24">
        <f t="shared" si="59"/>
        <v>23</v>
      </c>
      <c r="V172" s="24">
        <f t="shared" si="59"/>
        <v>32</v>
      </c>
      <c r="W172" s="24">
        <f t="shared" si="59"/>
        <v>49</v>
      </c>
      <c r="X172" s="24">
        <f t="shared" si="59"/>
        <v>17</v>
      </c>
      <c r="Y172" s="24">
        <f t="shared" si="59"/>
        <v>39</v>
      </c>
      <c r="Z172" s="24">
        <f t="shared" si="59"/>
        <v>64</v>
      </c>
      <c r="AA172" s="24">
        <f t="shared" si="59"/>
        <v>36</v>
      </c>
      <c r="AB172" s="24">
        <f t="shared" si="59"/>
        <v>107</v>
      </c>
      <c r="AC172" s="24">
        <f t="shared" si="59"/>
        <v>91</v>
      </c>
      <c r="AD172" s="24">
        <f t="shared" si="59"/>
        <v>45</v>
      </c>
      <c r="AE172" s="24">
        <f t="shared" si="59"/>
        <v>42</v>
      </c>
      <c r="AF172" s="24">
        <f t="shared" si="59"/>
        <v>10</v>
      </c>
      <c r="AG172" s="45">
        <v>-2</v>
      </c>
      <c r="AH172" s="24">
        <v>54</v>
      </c>
      <c r="AI172" s="24">
        <f t="shared" si="2"/>
        <v>2.7666666666666657</v>
      </c>
      <c r="AJ172" s="24">
        <f t="shared" si="3"/>
        <v>0.14275695473803529</v>
      </c>
      <c r="AK172" s="24">
        <v>-2</v>
      </c>
      <c r="AM172" s="24">
        <v>1</v>
      </c>
      <c r="AN172" s="24">
        <f>AI174</f>
        <v>46.36666666666666</v>
      </c>
      <c r="AO172" s="24">
        <f t="shared" ref="AO172:AO173" si="60">AN172/(SQRT(AM172)*$AL$115)</f>
        <v>2.3924689643446642</v>
      </c>
      <c r="AP172" s="24">
        <v>0</v>
      </c>
    </row>
    <row r="173" spans="1:42" ht="13.5" customHeight="1" x14ac:dyDescent="0.2">
      <c r="A173" s="47">
        <v>55</v>
      </c>
      <c r="B173" s="45">
        <v>-1</v>
      </c>
      <c r="C173" s="24">
        <f t="shared" ref="C173:AF173" si="61">RANK(C58,C$4:C$114,1)+(COUNT($B$4:$B$114)+1-RANK(C58,C$4:C$114,0)-RANK(C58,C$4:C$114,1))/2</f>
        <v>15</v>
      </c>
      <c r="D173" s="24">
        <f t="shared" si="61"/>
        <v>32</v>
      </c>
      <c r="E173" s="24">
        <f t="shared" si="61"/>
        <v>27</v>
      </c>
      <c r="F173" s="24">
        <f t="shared" si="61"/>
        <v>49</v>
      </c>
      <c r="G173" s="24">
        <f t="shared" si="61"/>
        <v>61</v>
      </c>
      <c r="H173" s="24">
        <f t="shared" si="61"/>
        <v>23</v>
      </c>
      <c r="I173" s="24">
        <f t="shared" si="61"/>
        <v>41</v>
      </c>
      <c r="J173" s="24">
        <f t="shared" si="61"/>
        <v>22</v>
      </c>
      <c r="K173" s="24">
        <f t="shared" si="61"/>
        <v>68</v>
      </c>
      <c r="L173" s="24">
        <f t="shared" si="61"/>
        <v>70</v>
      </c>
      <c r="M173" s="24">
        <f t="shared" si="61"/>
        <v>64</v>
      </c>
      <c r="N173" s="24">
        <f t="shared" si="61"/>
        <v>35</v>
      </c>
      <c r="O173" s="24">
        <f t="shared" si="61"/>
        <v>28</v>
      </c>
      <c r="P173" s="24">
        <f t="shared" si="61"/>
        <v>94</v>
      </c>
      <c r="Q173" s="24">
        <f t="shared" si="61"/>
        <v>21</v>
      </c>
      <c r="R173" s="24">
        <f t="shared" si="61"/>
        <v>37</v>
      </c>
      <c r="S173" s="24">
        <f t="shared" si="61"/>
        <v>4</v>
      </c>
      <c r="T173" s="24">
        <f t="shared" si="61"/>
        <v>10</v>
      </c>
      <c r="U173" s="24">
        <f t="shared" si="61"/>
        <v>4</v>
      </c>
      <c r="V173" s="24">
        <f t="shared" si="61"/>
        <v>10</v>
      </c>
      <c r="W173" s="24">
        <f t="shared" si="61"/>
        <v>29</v>
      </c>
      <c r="X173" s="24">
        <f t="shared" si="61"/>
        <v>25</v>
      </c>
      <c r="Y173" s="24">
        <f t="shared" si="61"/>
        <v>17</v>
      </c>
      <c r="Z173" s="24">
        <f t="shared" si="61"/>
        <v>25</v>
      </c>
      <c r="AA173" s="24">
        <f t="shared" si="61"/>
        <v>10</v>
      </c>
      <c r="AB173" s="24">
        <f t="shared" si="61"/>
        <v>68</v>
      </c>
      <c r="AC173" s="24">
        <f t="shared" si="61"/>
        <v>25</v>
      </c>
      <c r="AD173" s="24">
        <f t="shared" si="61"/>
        <v>27</v>
      </c>
      <c r="AE173" s="24">
        <f t="shared" si="61"/>
        <v>45</v>
      </c>
      <c r="AF173" s="24">
        <f t="shared" si="61"/>
        <v>22</v>
      </c>
      <c r="AG173" s="45">
        <v>-1</v>
      </c>
      <c r="AH173" s="24">
        <v>55</v>
      </c>
      <c r="AI173" s="24">
        <f t="shared" si="2"/>
        <v>-22.4</v>
      </c>
      <c r="AJ173" s="24">
        <f t="shared" si="3"/>
        <v>-1.1558153443850572</v>
      </c>
      <c r="AK173" s="24">
        <v>-1</v>
      </c>
      <c r="AM173" s="24">
        <v>2</v>
      </c>
      <c r="AN173" s="24">
        <f>AN172+AI175</f>
        <v>78</v>
      </c>
      <c r="AO173" s="24">
        <f t="shared" si="60"/>
        <v>2.8459026647099472</v>
      </c>
      <c r="AP173" s="24">
        <v>1</v>
      </c>
    </row>
    <row r="174" spans="1:42" ht="13.5" customHeight="1" x14ac:dyDescent="0.2">
      <c r="A174" s="47">
        <v>56</v>
      </c>
      <c r="B174" s="45">
        <v>0</v>
      </c>
      <c r="C174" s="24">
        <f t="shared" ref="C174:AF174" si="62">RANK(C59,C$4:C$114,1)+(COUNT($B$4:$B$114)+1-RANK(C59,C$4:C$114,0)-RANK(C59,C$4:C$114,1))/2</f>
        <v>105</v>
      </c>
      <c r="D174" s="24">
        <f t="shared" si="62"/>
        <v>111</v>
      </c>
      <c r="E174" s="24">
        <f t="shared" si="62"/>
        <v>86</v>
      </c>
      <c r="F174" s="24">
        <f t="shared" si="62"/>
        <v>79</v>
      </c>
      <c r="G174" s="24">
        <f t="shared" si="62"/>
        <v>108</v>
      </c>
      <c r="H174" s="24">
        <f t="shared" si="62"/>
        <v>110</v>
      </c>
      <c r="I174" s="24">
        <f t="shared" si="62"/>
        <v>109</v>
      </c>
      <c r="J174" s="24">
        <f t="shared" si="62"/>
        <v>110</v>
      </c>
      <c r="K174" s="24">
        <f t="shared" si="62"/>
        <v>110</v>
      </c>
      <c r="L174" s="24">
        <f t="shared" si="62"/>
        <v>92</v>
      </c>
      <c r="M174" s="24">
        <f t="shared" si="62"/>
        <v>101</v>
      </c>
      <c r="N174" s="24">
        <f t="shared" si="62"/>
        <v>106</v>
      </c>
      <c r="O174" s="24">
        <f t="shared" si="62"/>
        <v>111</v>
      </c>
      <c r="P174" s="24">
        <f t="shared" si="62"/>
        <v>111</v>
      </c>
      <c r="Q174" s="24">
        <f t="shared" si="62"/>
        <v>96</v>
      </c>
      <c r="R174" s="24">
        <f t="shared" si="62"/>
        <v>100</v>
      </c>
      <c r="S174" s="24">
        <f t="shared" si="62"/>
        <v>89</v>
      </c>
      <c r="T174" s="24">
        <f t="shared" si="62"/>
        <v>78</v>
      </c>
      <c r="U174" s="24">
        <f t="shared" si="62"/>
        <v>110</v>
      </c>
      <c r="V174" s="24">
        <f t="shared" si="62"/>
        <v>106</v>
      </c>
      <c r="W174" s="24">
        <f t="shared" si="62"/>
        <v>108</v>
      </c>
      <c r="X174" s="24">
        <f t="shared" si="62"/>
        <v>109</v>
      </c>
      <c r="Y174" s="24">
        <f t="shared" si="62"/>
        <v>110</v>
      </c>
      <c r="Z174" s="24">
        <f t="shared" si="62"/>
        <v>106</v>
      </c>
      <c r="AA174" s="24">
        <f t="shared" si="62"/>
        <v>110</v>
      </c>
      <c r="AB174" s="24">
        <f t="shared" si="62"/>
        <v>105</v>
      </c>
      <c r="AC174" s="24">
        <f t="shared" si="62"/>
        <v>106</v>
      </c>
      <c r="AD174" s="24">
        <f t="shared" si="62"/>
        <v>109</v>
      </c>
      <c r="AE174" s="24">
        <f t="shared" si="62"/>
        <v>100</v>
      </c>
      <c r="AF174" s="24">
        <f t="shared" si="62"/>
        <v>80</v>
      </c>
      <c r="AG174" s="45">
        <v>0</v>
      </c>
      <c r="AH174" s="24">
        <v>56</v>
      </c>
      <c r="AI174" s="24">
        <f t="shared" si="2"/>
        <v>46.36666666666666</v>
      </c>
      <c r="AJ174" s="24">
        <f t="shared" si="3"/>
        <v>2.3924689643446642</v>
      </c>
      <c r="AK174" s="54">
        <v>0</v>
      </c>
    </row>
    <row r="175" spans="1:42" ht="13.5" customHeight="1" x14ac:dyDescent="0.2">
      <c r="A175" s="47">
        <v>57</v>
      </c>
      <c r="B175" s="45">
        <v>1</v>
      </c>
      <c r="C175" s="24">
        <f t="shared" ref="C175:AF175" si="63">RANK(C60,C$4:C$114,1)+(COUNT($B$4:$B$114)+1-RANK(C60,C$4:C$114,0)-RANK(C60,C$4:C$114,1))/2</f>
        <v>94</v>
      </c>
      <c r="D175" s="24">
        <f t="shared" si="63"/>
        <v>104</v>
      </c>
      <c r="E175" s="24">
        <f t="shared" si="63"/>
        <v>98</v>
      </c>
      <c r="F175" s="24">
        <f t="shared" si="63"/>
        <v>65</v>
      </c>
      <c r="G175" s="24">
        <f t="shared" si="63"/>
        <v>75</v>
      </c>
      <c r="H175" s="24">
        <f t="shared" si="63"/>
        <v>99</v>
      </c>
      <c r="I175" s="24">
        <f t="shared" si="63"/>
        <v>100</v>
      </c>
      <c r="J175" s="24">
        <f t="shared" si="63"/>
        <v>96</v>
      </c>
      <c r="K175" s="24">
        <f t="shared" si="63"/>
        <v>106</v>
      </c>
      <c r="L175" s="24">
        <f t="shared" si="63"/>
        <v>78</v>
      </c>
      <c r="M175" s="24">
        <f t="shared" si="63"/>
        <v>76</v>
      </c>
      <c r="N175" s="24">
        <f t="shared" si="63"/>
        <v>69</v>
      </c>
      <c r="O175" s="24">
        <f t="shared" si="63"/>
        <v>96</v>
      </c>
      <c r="P175" s="24">
        <f t="shared" si="63"/>
        <v>102</v>
      </c>
      <c r="Q175" s="24">
        <f t="shared" si="63"/>
        <v>48</v>
      </c>
      <c r="R175" s="24">
        <f t="shared" si="63"/>
        <v>99</v>
      </c>
      <c r="S175" s="24">
        <f t="shared" si="63"/>
        <v>96</v>
      </c>
      <c r="T175" s="24">
        <f t="shared" si="63"/>
        <v>60</v>
      </c>
      <c r="U175" s="24">
        <f t="shared" si="63"/>
        <v>108</v>
      </c>
      <c r="V175" s="24">
        <f t="shared" si="63"/>
        <v>105</v>
      </c>
      <c r="W175" s="24">
        <f t="shared" si="63"/>
        <v>93</v>
      </c>
      <c r="X175" s="24">
        <f t="shared" si="63"/>
        <v>96</v>
      </c>
      <c r="Y175" s="24">
        <f t="shared" si="63"/>
        <v>92</v>
      </c>
      <c r="Z175" s="24">
        <f t="shared" si="63"/>
        <v>79</v>
      </c>
      <c r="AA175" s="24">
        <f t="shared" si="63"/>
        <v>103</v>
      </c>
      <c r="AB175" s="24">
        <f t="shared" si="63"/>
        <v>89</v>
      </c>
      <c r="AC175" s="24">
        <f t="shared" si="63"/>
        <v>97</v>
      </c>
      <c r="AD175" s="24">
        <f t="shared" si="63"/>
        <v>64</v>
      </c>
      <c r="AE175" s="24">
        <f t="shared" si="63"/>
        <v>110</v>
      </c>
      <c r="AF175" s="24">
        <f t="shared" si="63"/>
        <v>32</v>
      </c>
      <c r="AG175" s="45">
        <v>1</v>
      </c>
      <c r="AH175" s="24">
        <v>57</v>
      </c>
      <c r="AI175" s="24">
        <f t="shared" si="2"/>
        <v>31.63333333333334</v>
      </c>
      <c r="AJ175" s="24">
        <f t="shared" si="3"/>
        <v>1.6322451812818743</v>
      </c>
      <c r="AK175" s="24">
        <v>1</v>
      </c>
      <c r="AM175" s="48" t="s">
        <v>53</v>
      </c>
      <c r="AN175" s="48" t="s">
        <v>51</v>
      </c>
      <c r="AO175" s="48" t="s">
        <v>58</v>
      </c>
      <c r="AP175" s="48" t="s">
        <v>33</v>
      </c>
    </row>
    <row r="176" spans="1:42" ht="13.5" customHeight="1" x14ac:dyDescent="0.2">
      <c r="A176" s="47">
        <v>58</v>
      </c>
      <c r="B176" s="45">
        <v>2</v>
      </c>
      <c r="C176" s="24">
        <f t="shared" ref="C176:AF176" si="64">RANK(C61,C$4:C$114,1)+(COUNT($B$4:$B$114)+1-RANK(C61,C$4:C$114,0)-RANK(C61,C$4:C$114,1))/2</f>
        <v>77</v>
      </c>
      <c r="D176" s="24">
        <f t="shared" si="64"/>
        <v>92</v>
      </c>
      <c r="E176" s="24">
        <f t="shared" si="64"/>
        <v>48</v>
      </c>
      <c r="F176" s="24">
        <f t="shared" si="64"/>
        <v>46</v>
      </c>
      <c r="G176" s="24">
        <f t="shared" si="64"/>
        <v>25</v>
      </c>
      <c r="H176" s="24">
        <f t="shared" si="64"/>
        <v>75</v>
      </c>
      <c r="I176" s="24">
        <f t="shared" si="64"/>
        <v>85</v>
      </c>
      <c r="J176" s="24">
        <f t="shared" si="64"/>
        <v>59</v>
      </c>
      <c r="K176" s="24">
        <f t="shared" si="64"/>
        <v>74</v>
      </c>
      <c r="L176" s="24">
        <f t="shared" si="64"/>
        <v>50</v>
      </c>
      <c r="M176" s="24">
        <f t="shared" si="64"/>
        <v>44</v>
      </c>
      <c r="N176" s="24">
        <f t="shared" si="64"/>
        <v>45</v>
      </c>
      <c r="O176" s="24">
        <f t="shared" si="64"/>
        <v>55</v>
      </c>
      <c r="P176" s="24">
        <f t="shared" si="64"/>
        <v>100</v>
      </c>
      <c r="Q176" s="24">
        <f t="shared" si="64"/>
        <v>7</v>
      </c>
      <c r="R176" s="24">
        <f t="shared" si="64"/>
        <v>59</v>
      </c>
      <c r="S176" s="24">
        <f t="shared" si="64"/>
        <v>70</v>
      </c>
      <c r="T176" s="24">
        <f t="shared" si="64"/>
        <v>17</v>
      </c>
      <c r="U176" s="24">
        <f t="shared" si="64"/>
        <v>94</v>
      </c>
      <c r="V176" s="24">
        <f t="shared" si="64"/>
        <v>77</v>
      </c>
      <c r="W176" s="24">
        <f t="shared" si="64"/>
        <v>40</v>
      </c>
      <c r="X176" s="24">
        <f t="shared" si="64"/>
        <v>32</v>
      </c>
      <c r="Y176" s="24">
        <f t="shared" si="64"/>
        <v>34</v>
      </c>
      <c r="Z176" s="24">
        <f t="shared" si="64"/>
        <v>13</v>
      </c>
      <c r="AA176" s="24">
        <f t="shared" si="64"/>
        <v>70</v>
      </c>
      <c r="AB176" s="24">
        <f t="shared" si="64"/>
        <v>13</v>
      </c>
      <c r="AC176" s="24">
        <f t="shared" si="64"/>
        <v>27</v>
      </c>
      <c r="AD176" s="24">
        <f t="shared" si="64"/>
        <v>6</v>
      </c>
      <c r="AE176" s="24">
        <f t="shared" si="64"/>
        <v>56</v>
      </c>
      <c r="AF176" s="24">
        <f t="shared" si="64"/>
        <v>39</v>
      </c>
      <c r="AG176" s="45">
        <v>2</v>
      </c>
      <c r="AH176" s="24">
        <v>58</v>
      </c>
      <c r="AI176" s="24">
        <f t="shared" si="2"/>
        <v>-5.0333333333333314</v>
      </c>
      <c r="AJ176" s="24">
        <f t="shared" si="3"/>
        <v>-0.25971445982461844</v>
      </c>
      <c r="AK176" s="24">
        <v>2</v>
      </c>
      <c r="AM176" s="24">
        <v>1</v>
      </c>
      <c r="AN176" s="24">
        <f>AI173</f>
        <v>-22.4</v>
      </c>
      <c r="AO176" s="24">
        <f t="shared" ref="AO176:AO177" si="65">AN176/(SQRT(AM176)*$AL$115)</f>
        <v>-1.1558153443850572</v>
      </c>
      <c r="AP176" s="24">
        <v>-1</v>
      </c>
    </row>
    <row r="177" spans="1:42" ht="13.5" customHeight="1" x14ac:dyDescent="0.2">
      <c r="A177" s="47">
        <v>59</v>
      </c>
      <c r="B177" s="45">
        <v>3</v>
      </c>
      <c r="C177" s="24">
        <f t="shared" ref="C177:AF177" si="66">RANK(C62,C$4:C$114,1)+(COUNT($B$4:$B$114)+1-RANK(C62,C$4:C$114,0)-RANK(C62,C$4:C$114,1))/2</f>
        <v>47</v>
      </c>
      <c r="D177" s="24">
        <f t="shared" si="66"/>
        <v>84</v>
      </c>
      <c r="E177" s="24">
        <f t="shared" si="66"/>
        <v>54</v>
      </c>
      <c r="F177" s="24">
        <f t="shared" si="66"/>
        <v>38</v>
      </c>
      <c r="G177" s="24">
        <f t="shared" si="66"/>
        <v>21</v>
      </c>
      <c r="H177" s="24">
        <f t="shared" si="66"/>
        <v>30</v>
      </c>
      <c r="I177" s="24">
        <f t="shared" si="66"/>
        <v>94</v>
      </c>
      <c r="J177" s="24">
        <f t="shared" si="66"/>
        <v>36</v>
      </c>
      <c r="K177" s="24">
        <f t="shared" si="66"/>
        <v>54</v>
      </c>
      <c r="L177" s="24">
        <f t="shared" si="66"/>
        <v>83</v>
      </c>
      <c r="M177" s="24">
        <f t="shared" si="66"/>
        <v>85</v>
      </c>
      <c r="N177" s="24">
        <f t="shared" si="66"/>
        <v>13</v>
      </c>
      <c r="O177" s="24">
        <f t="shared" si="66"/>
        <v>100</v>
      </c>
      <c r="P177" s="24">
        <f t="shared" si="66"/>
        <v>103</v>
      </c>
      <c r="Q177" s="24">
        <f t="shared" si="66"/>
        <v>30</v>
      </c>
      <c r="R177" s="24">
        <f t="shared" si="66"/>
        <v>14</v>
      </c>
      <c r="S177" s="24">
        <f t="shared" si="66"/>
        <v>47</v>
      </c>
      <c r="T177" s="24">
        <f t="shared" si="66"/>
        <v>41</v>
      </c>
      <c r="U177" s="24">
        <f t="shared" si="66"/>
        <v>76</v>
      </c>
      <c r="V177" s="24">
        <f t="shared" si="66"/>
        <v>56</v>
      </c>
      <c r="W177" s="24">
        <f t="shared" si="66"/>
        <v>52</v>
      </c>
      <c r="X177" s="24">
        <f t="shared" si="66"/>
        <v>62</v>
      </c>
      <c r="Y177" s="24">
        <f t="shared" si="66"/>
        <v>36</v>
      </c>
      <c r="Z177" s="24">
        <f t="shared" si="66"/>
        <v>52</v>
      </c>
      <c r="AA177" s="24">
        <f t="shared" si="66"/>
        <v>98</v>
      </c>
      <c r="AB177" s="24">
        <f t="shared" si="66"/>
        <v>64</v>
      </c>
      <c r="AC177" s="24">
        <f t="shared" si="66"/>
        <v>37</v>
      </c>
      <c r="AD177" s="24">
        <f t="shared" si="66"/>
        <v>50</v>
      </c>
      <c r="AE177" s="24">
        <f t="shared" si="66"/>
        <v>34</v>
      </c>
      <c r="AF177" s="24">
        <f t="shared" si="66"/>
        <v>5</v>
      </c>
      <c r="AG177" s="45">
        <v>3</v>
      </c>
      <c r="AH177" s="24">
        <v>59</v>
      </c>
      <c r="AI177" s="24">
        <f t="shared" si="2"/>
        <v>-2.7999999999999972</v>
      </c>
      <c r="AJ177" s="24">
        <f t="shared" si="3"/>
        <v>-0.14447691804813201</v>
      </c>
      <c r="AK177" s="24">
        <v>3</v>
      </c>
      <c r="AM177" s="24">
        <v>2</v>
      </c>
      <c r="AN177" s="24">
        <f>AN176+AI174</f>
        <v>23.966666666666661</v>
      </c>
      <c r="AO177" s="24">
        <f t="shared" si="65"/>
        <v>0.87444616065232983</v>
      </c>
      <c r="AP177" s="24">
        <v>0</v>
      </c>
    </row>
    <row r="178" spans="1:42" ht="13.5" customHeight="1" x14ac:dyDescent="0.2">
      <c r="A178" s="47">
        <v>60</v>
      </c>
      <c r="B178" s="45">
        <v>4</v>
      </c>
      <c r="C178" s="24">
        <f t="shared" ref="C178:AF178" si="67">RANK(C63,C$4:C$114,1)+(COUNT($B$4:$B$114)+1-RANK(C63,C$4:C$114,0)-RANK(C63,C$4:C$114,1))/2</f>
        <v>22</v>
      </c>
      <c r="D178" s="24">
        <f t="shared" si="67"/>
        <v>82</v>
      </c>
      <c r="E178" s="24">
        <f t="shared" si="67"/>
        <v>9</v>
      </c>
      <c r="F178" s="24">
        <f t="shared" si="67"/>
        <v>12</v>
      </c>
      <c r="G178" s="24">
        <f t="shared" si="67"/>
        <v>18</v>
      </c>
      <c r="H178" s="24">
        <f t="shared" si="67"/>
        <v>66</v>
      </c>
      <c r="I178" s="24">
        <f t="shared" si="67"/>
        <v>111</v>
      </c>
      <c r="J178" s="24">
        <f t="shared" si="67"/>
        <v>37</v>
      </c>
      <c r="K178" s="24">
        <f t="shared" si="67"/>
        <v>35</v>
      </c>
      <c r="L178" s="24">
        <f t="shared" si="67"/>
        <v>46</v>
      </c>
      <c r="M178" s="24">
        <f t="shared" si="67"/>
        <v>54</v>
      </c>
      <c r="N178" s="24">
        <f t="shared" si="67"/>
        <v>34</v>
      </c>
      <c r="O178" s="24">
        <f t="shared" si="67"/>
        <v>22</v>
      </c>
      <c r="P178" s="24">
        <f t="shared" si="67"/>
        <v>62</v>
      </c>
      <c r="Q178" s="24">
        <f t="shared" si="67"/>
        <v>33</v>
      </c>
      <c r="R178" s="24">
        <f t="shared" si="67"/>
        <v>5</v>
      </c>
      <c r="S178" s="24">
        <f t="shared" si="67"/>
        <v>21</v>
      </c>
      <c r="T178" s="24">
        <f t="shared" si="67"/>
        <v>34</v>
      </c>
      <c r="U178" s="24">
        <f t="shared" si="67"/>
        <v>73</v>
      </c>
      <c r="V178" s="24">
        <f t="shared" si="67"/>
        <v>31</v>
      </c>
      <c r="W178" s="24">
        <f t="shared" si="67"/>
        <v>46</v>
      </c>
      <c r="X178" s="24">
        <f t="shared" si="67"/>
        <v>68</v>
      </c>
      <c r="Y178" s="24">
        <f t="shared" si="67"/>
        <v>63</v>
      </c>
      <c r="Z178" s="24">
        <f t="shared" si="67"/>
        <v>32</v>
      </c>
      <c r="AA178" s="24">
        <f t="shared" si="67"/>
        <v>106</v>
      </c>
      <c r="AB178" s="24">
        <f t="shared" si="67"/>
        <v>33</v>
      </c>
      <c r="AC178" s="24">
        <f t="shared" si="67"/>
        <v>9</v>
      </c>
      <c r="AD178" s="24">
        <f t="shared" si="67"/>
        <v>31</v>
      </c>
      <c r="AE178" s="24">
        <f t="shared" si="67"/>
        <v>46</v>
      </c>
      <c r="AF178" s="24">
        <f t="shared" si="67"/>
        <v>45</v>
      </c>
      <c r="AG178" s="45">
        <v>4</v>
      </c>
      <c r="AH178" s="24">
        <v>60</v>
      </c>
      <c r="AI178" s="24">
        <f t="shared" si="2"/>
        <v>-13.133333333333333</v>
      </c>
      <c r="AJ178" s="24">
        <f t="shared" si="3"/>
        <v>-0.67766554417814373</v>
      </c>
      <c r="AK178" s="24">
        <v>4</v>
      </c>
    </row>
    <row r="179" spans="1:42" ht="13.5" customHeight="1" x14ac:dyDescent="0.2">
      <c r="A179" s="47">
        <v>61</v>
      </c>
      <c r="B179" s="45">
        <v>5</v>
      </c>
      <c r="C179" s="24">
        <f t="shared" ref="C179:AF179" si="68">RANK(C64,C$4:C$114,1)+(COUNT($B$4:$B$114)+1-RANK(C64,C$4:C$114,0)-RANK(C64,C$4:C$114,1))/2</f>
        <v>59</v>
      </c>
      <c r="D179" s="24">
        <f t="shared" si="68"/>
        <v>90</v>
      </c>
      <c r="E179" s="24">
        <f t="shared" si="68"/>
        <v>32</v>
      </c>
      <c r="F179" s="24">
        <f t="shared" si="68"/>
        <v>24</v>
      </c>
      <c r="G179" s="24">
        <f t="shared" si="68"/>
        <v>80</v>
      </c>
      <c r="H179" s="24">
        <f t="shared" si="68"/>
        <v>109</v>
      </c>
      <c r="I179" s="24">
        <f t="shared" si="68"/>
        <v>102</v>
      </c>
      <c r="J179" s="24">
        <f t="shared" si="68"/>
        <v>56</v>
      </c>
      <c r="K179" s="24">
        <f t="shared" si="68"/>
        <v>104</v>
      </c>
      <c r="L179" s="24">
        <f t="shared" si="68"/>
        <v>72</v>
      </c>
      <c r="M179" s="24">
        <f t="shared" si="68"/>
        <v>65</v>
      </c>
      <c r="N179" s="24">
        <f t="shared" si="68"/>
        <v>40</v>
      </c>
      <c r="O179" s="24">
        <f t="shared" si="68"/>
        <v>92</v>
      </c>
      <c r="P179" s="24">
        <f t="shared" si="68"/>
        <v>86</v>
      </c>
      <c r="Q179" s="24">
        <f t="shared" si="68"/>
        <v>71</v>
      </c>
      <c r="R179" s="24">
        <f t="shared" si="68"/>
        <v>35</v>
      </c>
      <c r="S179" s="24">
        <f t="shared" si="68"/>
        <v>72</v>
      </c>
      <c r="T179" s="24">
        <f t="shared" si="68"/>
        <v>43</v>
      </c>
      <c r="U179" s="24">
        <f t="shared" si="68"/>
        <v>106</v>
      </c>
      <c r="V179" s="24">
        <f t="shared" si="68"/>
        <v>53</v>
      </c>
      <c r="W179" s="24">
        <f t="shared" si="68"/>
        <v>51</v>
      </c>
      <c r="X179" s="24">
        <f t="shared" si="68"/>
        <v>103</v>
      </c>
      <c r="Y179" s="24">
        <f t="shared" si="68"/>
        <v>93</v>
      </c>
      <c r="Z179" s="24">
        <f t="shared" si="68"/>
        <v>34</v>
      </c>
      <c r="AA179" s="24">
        <f t="shared" si="68"/>
        <v>100</v>
      </c>
      <c r="AB179" s="24">
        <f t="shared" si="68"/>
        <v>56</v>
      </c>
      <c r="AC179" s="24">
        <f t="shared" si="68"/>
        <v>51</v>
      </c>
      <c r="AD179" s="24">
        <f t="shared" si="68"/>
        <v>99</v>
      </c>
      <c r="AE179" s="24">
        <f t="shared" si="68"/>
        <v>73</v>
      </c>
      <c r="AF179" s="24">
        <f t="shared" si="68"/>
        <v>95</v>
      </c>
      <c r="AG179" s="45">
        <v>5</v>
      </c>
      <c r="AH179" s="24">
        <v>61</v>
      </c>
      <c r="AI179" s="24">
        <f t="shared" si="2"/>
        <v>15.533333333333331</v>
      </c>
      <c r="AJ179" s="24">
        <f t="shared" si="3"/>
        <v>0.80150290250511402</v>
      </c>
      <c r="AK179" s="24">
        <v>5</v>
      </c>
    </row>
    <row r="180" spans="1:42" ht="13.5" customHeight="1" x14ac:dyDescent="0.2">
      <c r="A180" s="47">
        <v>62</v>
      </c>
      <c r="B180" s="45">
        <v>6</v>
      </c>
      <c r="C180" s="24">
        <f t="shared" ref="C180:AF180" si="69">RANK(C65,C$4:C$114,1)+(COUNT($B$4:$B$114)+1-RANK(C65,C$4:C$114,0)-RANK(C65,C$4:C$114,1))/2</f>
        <v>63</v>
      </c>
      <c r="D180" s="24">
        <f t="shared" si="69"/>
        <v>66</v>
      </c>
      <c r="E180" s="24">
        <f t="shared" si="69"/>
        <v>19</v>
      </c>
      <c r="F180" s="24">
        <f t="shared" si="69"/>
        <v>5</v>
      </c>
      <c r="G180" s="24">
        <f t="shared" si="69"/>
        <v>17</v>
      </c>
      <c r="H180" s="24">
        <f t="shared" si="69"/>
        <v>94</v>
      </c>
      <c r="I180" s="24">
        <f t="shared" si="69"/>
        <v>69</v>
      </c>
      <c r="J180" s="24">
        <f t="shared" si="69"/>
        <v>83</v>
      </c>
      <c r="K180" s="24">
        <f t="shared" si="69"/>
        <v>80</v>
      </c>
      <c r="L180" s="24">
        <f t="shared" si="69"/>
        <v>47</v>
      </c>
      <c r="M180" s="24">
        <f t="shared" si="69"/>
        <v>41</v>
      </c>
      <c r="N180" s="24">
        <f t="shared" si="69"/>
        <v>65</v>
      </c>
      <c r="O180" s="24">
        <f t="shared" si="69"/>
        <v>57</v>
      </c>
      <c r="P180" s="24">
        <f t="shared" si="69"/>
        <v>28</v>
      </c>
      <c r="Q180" s="24">
        <f t="shared" si="69"/>
        <v>72</v>
      </c>
      <c r="R180" s="24">
        <f t="shared" si="69"/>
        <v>30</v>
      </c>
      <c r="S180" s="24">
        <f t="shared" si="69"/>
        <v>82</v>
      </c>
      <c r="T180" s="24">
        <f t="shared" si="69"/>
        <v>31</v>
      </c>
      <c r="U180" s="24">
        <f t="shared" si="69"/>
        <v>102</v>
      </c>
      <c r="V180" s="24">
        <f t="shared" si="69"/>
        <v>49</v>
      </c>
      <c r="W180" s="24">
        <f t="shared" si="69"/>
        <v>42</v>
      </c>
      <c r="X180" s="24">
        <f t="shared" si="69"/>
        <v>110</v>
      </c>
      <c r="Y180" s="24">
        <f t="shared" si="69"/>
        <v>60</v>
      </c>
      <c r="Z180" s="24">
        <f t="shared" si="69"/>
        <v>39</v>
      </c>
      <c r="AA180" s="24">
        <f t="shared" si="69"/>
        <v>65</v>
      </c>
      <c r="AB180" s="24">
        <f t="shared" si="69"/>
        <v>44</v>
      </c>
      <c r="AC180" s="24">
        <f t="shared" si="69"/>
        <v>19</v>
      </c>
      <c r="AD180" s="24">
        <f t="shared" si="69"/>
        <v>49</v>
      </c>
      <c r="AE180" s="24">
        <f t="shared" si="69"/>
        <v>111</v>
      </c>
      <c r="AF180" s="24">
        <f t="shared" si="69"/>
        <v>101</v>
      </c>
      <c r="AG180" s="45">
        <v>6</v>
      </c>
      <c r="AH180" s="24">
        <v>62</v>
      </c>
      <c r="AI180" s="24">
        <f t="shared" si="2"/>
        <v>2</v>
      </c>
      <c r="AJ180" s="24">
        <f t="shared" si="3"/>
        <v>0.10319779860580869</v>
      </c>
      <c r="AK180" s="24">
        <v>6</v>
      </c>
    </row>
    <row r="181" spans="1:42" ht="13.5" customHeight="1" x14ac:dyDescent="0.2">
      <c r="A181" s="47">
        <v>63</v>
      </c>
      <c r="B181" s="45">
        <v>7</v>
      </c>
      <c r="C181" s="24">
        <f t="shared" ref="C181:AF181" si="70">RANK(C66,C$4:C$114,1)+(COUNT($B$4:$B$114)+1-RANK(C66,C$4:C$114,0)-RANK(C66,C$4:C$114,1))/2</f>
        <v>65</v>
      </c>
      <c r="D181" s="24">
        <f t="shared" si="70"/>
        <v>38</v>
      </c>
      <c r="E181" s="24">
        <f t="shared" si="70"/>
        <v>55</v>
      </c>
      <c r="F181" s="24">
        <f t="shared" si="70"/>
        <v>6</v>
      </c>
      <c r="G181" s="24">
        <f t="shared" si="70"/>
        <v>66</v>
      </c>
      <c r="H181" s="24">
        <f t="shared" si="70"/>
        <v>61</v>
      </c>
      <c r="I181" s="24">
        <f t="shared" si="70"/>
        <v>55</v>
      </c>
      <c r="J181" s="24">
        <f t="shared" si="70"/>
        <v>95</v>
      </c>
      <c r="K181" s="24">
        <f t="shared" si="70"/>
        <v>98</v>
      </c>
      <c r="L181" s="24">
        <f t="shared" si="70"/>
        <v>54</v>
      </c>
      <c r="M181" s="24">
        <f t="shared" si="70"/>
        <v>51</v>
      </c>
      <c r="N181" s="24">
        <f t="shared" si="70"/>
        <v>49</v>
      </c>
      <c r="O181" s="24">
        <f t="shared" si="70"/>
        <v>29</v>
      </c>
      <c r="P181" s="24">
        <f t="shared" si="70"/>
        <v>64</v>
      </c>
      <c r="Q181" s="24">
        <f t="shared" si="70"/>
        <v>52</v>
      </c>
      <c r="R181" s="24">
        <f t="shared" si="70"/>
        <v>52</v>
      </c>
      <c r="S181" s="24">
        <f t="shared" si="70"/>
        <v>63</v>
      </c>
      <c r="T181" s="24">
        <f t="shared" si="70"/>
        <v>48</v>
      </c>
      <c r="U181" s="24">
        <f t="shared" si="70"/>
        <v>111</v>
      </c>
      <c r="V181" s="24">
        <f t="shared" si="70"/>
        <v>59</v>
      </c>
      <c r="W181" s="24">
        <f t="shared" si="70"/>
        <v>48</v>
      </c>
      <c r="X181" s="24">
        <f t="shared" si="70"/>
        <v>98</v>
      </c>
      <c r="Y181" s="24">
        <f t="shared" si="70"/>
        <v>53</v>
      </c>
      <c r="Z181" s="24">
        <f t="shared" si="70"/>
        <v>59</v>
      </c>
      <c r="AA181" s="24">
        <f t="shared" si="70"/>
        <v>66</v>
      </c>
      <c r="AB181" s="24">
        <f t="shared" si="70"/>
        <v>53</v>
      </c>
      <c r="AC181" s="24">
        <f t="shared" si="70"/>
        <v>20</v>
      </c>
      <c r="AD181" s="24">
        <f t="shared" si="70"/>
        <v>43</v>
      </c>
      <c r="AE181" s="24">
        <f t="shared" si="70"/>
        <v>105</v>
      </c>
      <c r="AF181" s="24">
        <f t="shared" si="70"/>
        <v>71</v>
      </c>
      <c r="AG181" s="45">
        <v>7</v>
      </c>
      <c r="AH181" s="24">
        <v>63</v>
      </c>
      <c r="AI181" s="24">
        <f t="shared" si="2"/>
        <v>3.56666666666667</v>
      </c>
      <c r="AJ181" s="24">
        <f t="shared" si="3"/>
        <v>0.184036074180359</v>
      </c>
      <c r="AK181" s="24">
        <v>7</v>
      </c>
    </row>
    <row r="182" spans="1:42" ht="13.5" customHeight="1" x14ac:dyDescent="0.2">
      <c r="A182" s="47">
        <v>64</v>
      </c>
      <c r="B182" s="45">
        <v>8</v>
      </c>
      <c r="C182" s="24">
        <f t="shared" ref="C182:AF182" si="71">RANK(C67,C$4:C$114,1)+(COUNT($B$4:$B$114)+1-RANK(C67,C$4:C$114,0)-RANK(C67,C$4:C$114,1))/2</f>
        <v>82</v>
      </c>
      <c r="D182" s="24">
        <f t="shared" si="71"/>
        <v>37</v>
      </c>
      <c r="E182" s="24">
        <f t="shared" si="71"/>
        <v>66</v>
      </c>
      <c r="F182" s="24">
        <f t="shared" si="71"/>
        <v>4</v>
      </c>
      <c r="G182" s="24">
        <f t="shared" si="71"/>
        <v>13</v>
      </c>
      <c r="H182" s="24">
        <f t="shared" si="71"/>
        <v>29</v>
      </c>
      <c r="I182" s="24">
        <f t="shared" si="71"/>
        <v>59</v>
      </c>
      <c r="J182" s="24">
        <f t="shared" si="71"/>
        <v>38</v>
      </c>
      <c r="K182" s="24">
        <f t="shared" si="71"/>
        <v>75</v>
      </c>
      <c r="L182" s="24">
        <f t="shared" si="71"/>
        <v>42</v>
      </c>
      <c r="M182" s="24">
        <f t="shared" si="71"/>
        <v>22</v>
      </c>
      <c r="N182" s="24">
        <f t="shared" si="71"/>
        <v>79</v>
      </c>
      <c r="O182" s="24">
        <f t="shared" si="71"/>
        <v>10</v>
      </c>
      <c r="P182" s="24">
        <f t="shared" si="71"/>
        <v>51</v>
      </c>
      <c r="Q182" s="24">
        <f t="shared" si="71"/>
        <v>22</v>
      </c>
      <c r="R182" s="24">
        <f t="shared" si="71"/>
        <v>34</v>
      </c>
      <c r="S182" s="24">
        <f t="shared" si="71"/>
        <v>44</v>
      </c>
      <c r="T182" s="24">
        <f t="shared" si="71"/>
        <v>70</v>
      </c>
      <c r="U182" s="24">
        <f t="shared" si="71"/>
        <v>101</v>
      </c>
      <c r="V182" s="24">
        <f t="shared" si="71"/>
        <v>75</v>
      </c>
      <c r="W182" s="24">
        <f t="shared" si="71"/>
        <v>5</v>
      </c>
      <c r="X182" s="24">
        <f t="shared" si="71"/>
        <v>67</v>
      </c>
      <c r="Y182" s="24">
        <f t="shared" si="71"/>
        <v>29</v>
      </c>
      <c r="Z182" s="24">
        <f t="shared" si="71"/>
        <v>31</v>
      </c>
      <c r="AA182" s="24">
        <f t="shared" si="71"/>
        <v>57</v>
      </c>
      <c r="AB182" s="24">
        <f t="shared" si="71"/>
        <v>97</v>
      </c>
      <c r="AC182" s="24">
        <f t="shared" si="71"/>
        <v>32</v>
      </c>
      <c r="AD182" s="24">
        <f t="shared" si="71"/>
        <v>13</v>
      </c>
      <c r="AE182" s="24">
        <f t="shared" si="71"/>
        <v>102</v>
      </c>
      <c r="AF182" s="24">
        <f t="shared" si="71"/>
        <v>36</v>
      </c>
      <c r="AG182" s="45">
        <v>8</v>
      </c>
      <c r="AH182" s="24">
        <v>64</v>
      </c>
      <c r="AI182" s="24">
        <f t="shared" si="2"/>
        <v>-8.6000000000000014</v>
      </c>
      <c r="AJ182" s="24">
        <f t="shared" si="3"/>
        <v>-0.44375053400497744</v>
      </c>
      <c r="AK182" s="24">
        <v>8</v>
      </c>
    </row>
    <row r="183" spans="1:42" ht="13.5" customHeight="1" x14ac:dyDescent="0.2">
      <c r="A183" s="47">
        <v>65</v>
      </c>
      <c r="B183" s="45">
        <v>9</v>
      </c>
      <c r="C183" s="24">
        <f t="shared" ref="C183:AF183" si="72">RANK(C68,C$4:C$114,1)+(COUNT($B$4:$B$114)+1-RANK(C68,C$4:C$114,0)-RANK(C68,C$4:C$114,1))/2</f>
        <v>66</v>
      </c>
      <c r="D183" s="24">
        <f t="shared" si="72"/>
        <v>57</v>
      </c>
      <c r="E183" s="24">
        <f t="shared" si="72"/>
        <v>84</v>
      </c>
      <c r="F183" s="24">
        <f t="shared" si="72"/>
        <v>3</v>
      </c>
      <c r="G183" s="24">
        <f t="shared" si="72"/>
        <v>33</v>
      </c>
      <c r="H183" s="24">
        <f t="shared" si="72"/>
        <v>20</v>
      </c>
      <c r="I183" s="24">
        <f t="shared" si="72"/>
        <v>44</v>
      </c>
      <c r="J183" s="24">
        <f t="shared" si="72"/>
        <v>17</v>
      </c>
      <c r="K183" s="24">
        <f t="shared" si="72"/>
        <v>36</v>
      </c>
      <c r="L183" s="24">
        <f t="shared" si="72"/>
        <v>16</v>
      </c>
      <c r="M183" s="24">
        <f t="shared" si="72"/>
        <v>60</v>
      </c>
      <c r="N183" s="24">
        <f t="shared" si="72"/>
        <v>42</v>
      </c>
      <c r="O183" s="24">
        <f t="shared" si="72"/>
        <v>32</v>
      </c>
      <c r="P183" s="24">
        <f t="shared" si="72"/>
        <v>95</v>
      </c>
      <c r="Q183" s="24">
        <f t="shared" si="72"/>
        <v>45</v>
      </c>
      <c r="R183" s="24">
        <f t="shared" si="72"/>
        <v>21</v>
      </c>
      <c r="S183" s="24">
        <f t="shared" si="72"/>
        <v>34</v>
      </c>
      <c r="T183" s="24">
        <f t="shared" si="72"/>
        <v>64</v>
      </c>
      <c r="U183" s="24">
        <f t="shared" si="72"/>
        <v>59</v>
      </c>
      <c r="V183" s="24">
        <f t="shared" si="72"/>
        <v>65</v>
      </c>
      <c r="W183" s="24">
        <f t="shared" si="72"/>
        <v>9</v>
      </c>
      <c r="X183" s="24">
        <f t="shared" si="72"/>
        <v>76</v>
      </c>
      <c r="Y183" s="24">
        <f t="shared" si="72"/>
        <v>20</v>
      </c>
      <c r="Z183" s="24">
        <f t="shared" si="72"/>
        <v>56</v>
      </c>
      <c r="AA183" s="24">
        <f t="shared" si="72"/>
        <v>53</v>
      </c>
      <c r="AB183" s="24">
        <f t="shared" si="72"/>
        <v>87</v>
      </c>
      <c r="AC183" s="24">
        <f t="shared" si="72"/>
        <v>48</v>
      </c>
      <c r="AD183" s="24">
        <f t="shared" si="72"/>
        <v>81</v>
      </c>
      <c r="AE183" s="24">
        <f t="shared" si="72"/>
        <v>87</v>
      </c>
      <c r="AF183" s="24">
        <f t="shared" si="72"/>
        <v>57</v>
      </c>
      <c r="AG183" s="45">
        <v>9</v>
      </c>
      <c r="AH183" s="24">
        <v>65</v>
      </c>
      <c r="AI183" s="24">
        <f t="shared" si="2"/>
        <v>-7.1000000000000014</v>
      </c>
      <c r="AJ183" s="24">
        <f t="shared" si="3"/>
        <v>-0.36635218505062089</v>
      </c>
      <c r="AK183" s="24">
        <v>9</v>
      </c>
    </row>
    <row r="184" spans="1:42" ht="13.5" customHeight="1" x14ac:dyDescent="0.2">
      <c r="A184" s="47">
        <v>66</v>
      </c>
      <c r="B184" s="45">
        <v>10</v>
      </c>
      <c r="C184" s="24">
        <f t="shared" ref="C184:AF184" si="73">RANK(C69,C$4:C$114,1)+(COUNT($B$4:$B$114)+1-RANK(C69,C$4:C$114,0)-RANK(C69,C$4:C$114,1))/2</f>
        <v>39</v>
      </c>
      <c r="D184" s="24">
        <f t="shared" si="73"/>
        <v>30</v>
      </c>
      <c r="E184" s="24">
        <f t="shared" si="73"/>
        <v>29</v>
      </c>
      <c r="F184" s="24">
        <f t="shared" si="73"/>
        <v>62</v>
      </c>
      <c r="G184" s="24">
        <f t="shared" si="73"/>
        <v>31</v>
      </c>
      <c r="H184" s="24">
        <f t="shared" si="73"/>
        <v>87</v>
      </c>
      <c r="I184" s="24">
        <f t="shared" si="73"/>
        <v>43</v>
      </c>
      <c r="J184" s="24">
        <f t="shared" si="73"/>
        <v>78</v>
      </c>
      <c r="K184" s="24">
        <f t="shared" si="73"/>
        <v>61</v>
      </c>
      <c r="L184" s="24">
        <f t="shared" si="73"/>
        <v>68</v>
      </c>
      <c r="M184" s="24">
        <f t="shared" si="73"/>
        <v>77</v>
      </c>
      <c r="N184" s="24">
        <f t="shared" si="73"/>
        <v>67</v>
      </c>
      <c r="O184" s="24">
        <f t="shared" si="73"/>
        <v>37</v>
      </c>
      <c r="P184" s="24">
        <f t="shared" si="73"/>
        <v>60</v>
      </c>
      <c r="Q184" s="24">
        <f t="shared" si="73"/>
        <v>70</v>
      </c>
      <c r="R184" s="24">
        <f t="shared" si="73"/>
        <v>40</v>
      </c>
      <c r="S184" s="24">
        <f t="shared" si="73"/>
        <v>73</v>
      </c>
      <c r="T184" s="24">
        <f t="shared" si="73"/>
        <v>37</v>
      </c>
      <c r="U184" s="24">
        <f t="shared" si="73"/>
        <v>90</v>
      </c>
      <c r="V184" s="24">
        <f t="shared" si="73"/>
        <v>42</v>
      </c>
      <c r="W184" s="24">
        <f t="shared" si="73"/>
        <v>70</v>
      </c>
      <c r="X184" s="24">
        <f t="shared" si="73"/>
        <v>47</v>
      </c>
      <c r="Y184" s="24">
        <f t="shared" si="73"/>
        <v>23</v>
      </c>
      <c r="Z184" s="24">
        <f t="shared" si="73"/>
        <v>7</v>
      </c>
      <c r="AA184" s="24">
        <f t="shared" si="73"/>
        <v>93</v>
      </c>
      <c r="AB184" s="24">
        <f t="shared" si="73"/>
        <v>43</v>
      </c>
      <c r="AC184" s="24">
        <f t="shared" si="73"/>
        <v>18</v>
      </c>
      <c r="AD184" s="24">
        <f t="shared" si="73"/>
        <v>24</v>
      </c>
      <c r="AE184" s="24">
        <f t="shared" si="73"/>
        <v>75</v>
      </c>
      <c r="AF184" s="24">
        <f t="shared" si="73"/>
        <v>35</v>
      </c>
      <c r="AG184" s="45">
        <v>10</v>
      </c>
      <c r="AH184" s="24">
        <v>66</v>
      </c>
      <c r="AI184" s="24">
        <f t="shared" ref="AI184:AI229" si="74">AVERAGE(C184:AF184)-$AJ$111</f>
        <v>-4.1333333333333329</v>
      </c>
      <c r="AJ184" s="24">
        <f t="shared" ref="AJ184:AJ229" si="75">AI184/$AL$115</f>
        <v>-0.21327545045200461</v>
      </c>
      <c r="AK184" s="24">
        <v>10</v>
      </c>
    </row>
    <row r="185" spans="1:42" ht="13.5" customHeight="1" x14ac:dyDescent="0.2">
      <c r="A185" s="47">
        <v>67</v>
      </c>
      <c r="B185" s="45">
        <v>11</v>
      </c>
      <c r="C185" s="24">
        <f t="shared" ref="C185:AF185" si="76">RANK(C70,C$4:C$114,1)+(COUNT($B$4:$B$114)+1-RANK(C70,C$4:C$114,0)-RANK(C70,C$4:C$114,1))/2</f>
        <v>87</v>
      </c>
      <c r="D185" s="24">
        <f t="shared" si="76"/>
        <v>100</v>
      </c>
      <c r="E185" s="24">
        <f t="shared" si="76"/>
        <v>92</v>
      </c>
      <c r="F185" s="24">
        <f t="shared" si="76"/>
        <v>48</v>
      </c>
      <c r="G185" s="24">
        <f t="shared" si="76"/>
        <v>74</v>
      </c>
      <c r="H185" s="24">
        <f t="shared" si="76"/>
        <v>108</v>
      </c>
      <c r="I185" s="24">
        <f t="shared" si="76"/>
        <v>67</v>
      </c>
      <c r="J185" s="24">
        <f t="shared" si="76"/>
        <v>71</v>
      </c>
      <c r="K185" s="24">
        <f t="shared" si="76"/>
        <v>91</v>
      </c>
      <c r="L185" s="24">
        <f t="shared" si="76"/>
        <v>62</v>
      </c>
      <c r="M185" s="24">
        <f t="shared" si="76"/>
        <v>94</v>
      </c>
      <c r="N185" s="24">
        <f t="shared" si="76"/>
        <v>102</v>
      </c>
      <c r="O185" s="24">
        <f t="shared" si="76"/>
        <v>94</v>
      </c>
      <c r="P185" s="24">
        <f t="shared" si="76"/>
        <v>93</v>
      </c>
      <c r="Q185" s="24">
        <f t="shared" si="76"/>
        <v>103</v>
      </c>
      <c r="R185" s="24">
        <f t="shared" si="76"/>
        <v>80</v>
      </c>
      <c r="S185" s="24">
        <f t="shared" si="76"/>
        <v>85</v>
      </c>
      <c r="T185" s="24">
        <f t="shared" si="76"/>
        <v>46</v>
      </c>
      <c r="U185" s="24">
        <f t="shared" si="76"/>
        <v>96</v>
      </c>
      <c r="V185" s="24">
        <f t="shared" si="76"/>
        <v>47</v>
      </c>
      <c r="W185" s="24">
        <f t="shared" si="76"/>
        <v>90</v>
      </c>
      <c r="X185" s="24">
        <f t="shared" si="76"/>
        <v>94</v>
      </c>
      <c r="Y185" s="24">
        <f t="shared" si="76"/>
        <v>80</v>
      </c>
      <c r="Z185" s="24">
        <f t="shared" si="76"/>
        <v>96</v>
      </c>
      <c r="AA185" s="24">
        <f t="shared" si="76"/>
        <v>101</v>
      </c>
      <c r="AB185" s="24">
        <f t="shared" si="76"/>
        <v>91</v>
      </c>
      <c r="AC185" s="24">
        <f t="shared" si="76"/>
        <v>61</v>
      </c>
      <c r="AD185" s="24">
        <f t="shared" si="76"/>
        <v>89</v>
      </c>
      <c r="AE185" s="24">
        <f t="shared" si="76"/>
        <v>86</v>
      </c>
      <c r="AF185" s="24">
        <f t="shared" si="76"/>
        <v>28</v>
      </c>
      <c r="AG185" s="45">
        <v>11</v>
      </c>
      <c r="AH185" s="24">
        <v>67</v>
      </c>
      <c r="AI185" s="24">
        <f t="shared" si="74"/>
        <v>25.86666666666666</v>
      </c>
      <c r="AJ185" s="24">
        <f t="shared" si="75"/>
        <v>1.3346915286351253</v>
      </c>
    </row>
    <row r="186" spans="1:42" ht="13.5" customHeight="1" x14ac:dyDescent="0.2">
      <c r="A186" s="47">
        <v>68</v>
      </c>
      <c r="B186" s="45">
        <v>12</v>
      </c>
      <c r="C186" s="24">
        <f t="shared" ref="C186:AF186" si="77">RANK(C71,C$4:C$114,1)+(COUNT($B$4:$B$114)+1-RANK(C71,C$4:C$114,0)-RANK(C71,C$4:C$114,1))/2</f>
        <v>36</v>
      </c>
      <c r="D186" s="24">
        <f t="shared" si="77"/>
        <v>79</v>
      </c>
      <c r="E186" s="24">
        <f t="shared" si="77"/>
        <v>62</v>
      </c>
      <c r="F186" s="24">
        <f t="shared" si="77"/>
        <v>7</v>
      </c>
      <c r="G186" s="24">
        <f t="shared" si="77"/>
        <v>41</v>
      </c>
      <c r="H186" s="24">
        <f t="shared" si="77"/>
        <v>59</v>
      </c>
      <c r="I186" s="24">
        <f t="shared" si="77"/>
        <v>64</v>
      </c>
      <c r="J186" s="24">
        <f t="shared" si="77"/>
        <v>61</v>
      </c>
      <c r="K186" s="24">
        <f t="shared" si="77"/>
        <v>39</v>
      </c>
      <c r="L186" s="24">
        <f t="shared" si="77"/>
        <v>33</v>
      </c>
      <c r="M186" s="24">
        <f t="shared" si="77"/>
        <v>42</v>
      </c>
      <c r="N186" s="24">
        <f t="shared" si="77"/>
        <v>72</v>
      </c>
      <c r="O186" s="24">
        <f t="shared" si="77"/>
        <v>19</v>
      </c>
      <c r="P186" s="24">
        <f t="shared" si="77"/>
        <v>12</v>
      </c>
      <c r="Q186" s="24">
        <f t="shared" si="77"/>
        <v>10</v>
      </c>
      <c r="R186" s="24">
        <f t="shared" si="77"/>
        <v>12</v>
      </c>
      <c r="S186" s="24">
        <f t="shared" si="77"/>
        <v>41</v>
      </c>
      <c r="T186" s="24">
        <f t="shared" si="77"/>
        <v>107</v>
      </c>
      <c r="U186" s="24">
        <f t="shared" si="77"/>
        <v>69</v>
      </c>
      <c r="V186" s="24">
        <f t="shared" si="77"/>
        <v>17</v>
      </c>
      <c r="W186" s="24">
        <f t="shared" si="77"/>
        <v>17</v>
      </c>
      <c r="X186" s="24">
        <f t="shared" si="77"/>
        <v>34</v>
      </c>
      <c r="Y186" s="24">
        <f t="shared" si="77"/>
        <v>99</v>
      </c>
      <c r="Z186" s="24">
        <f t="shared" si="77"/>
        <v>20</v>
      </c>
      <c r="AA186" s="24">
        <f t="shared" si="77"/>
        <v>68</v>
      </c>
      <c r="AB186" s="24">
        <f t="shared" si="77"/>
        <v>73</v>
      </c>
      <c r="AC186" s="24">
        <f t="shared" si="77"/>
        <v>8</v>
      </c>
      <c r="AD186" s="24">
        <f t="shared" si="77"/>
        <v>41</v>
      </c>
      <c r="AE186" s="24">
        <f t="shared" si="77"/>
        <v>48</v>
      </c>
      <c r="AF186" s="24">
        <f t="shared" si="77"/>
        <v>9</v>
      </c>
      <c r="AG186" s="45">
        <v>12</v>
      </c>
      <c r="AH186" s="24">
        <v>68</v>
      </c>
      <c r="AI186" s="24">
        <f t="shared" si="74"/>
        <v>-12.700000000000003</v>
      </c>
      <c r="AJ186" s="24">
        <f t="shared" si="75"/>
        <v>-0.6553060211468853</v>
      </c>
    </row>
    <row r="187" spans="1:42" ht="13.5" customHeight="1" x14ac:dyDescent="0.2">
      <c r="A187" s="47">
        <v>69</v>
      </c>
      <c r="B187" s="45">
        <v>13</v>
      </c>
      <c r="C187" s="24">
        <f t="shared" ref="C187:AF187" si="78">RANK(C72,C$4:C$114,1)+(COUNT($B$4:$B$114)+1-RANK(C72,C$4:C$114,0)-RANK(C72,C$4:C$114,1))/2</f>
        <v>3</v>
      </c>
      <c r="D187" s="24">
        <f t="shared" si="78"/>
        <v>8</v>
      </c>
      <c r="E187" s="24">
        <f t="shared" si="78"/>
        <v>7</v>
      </c>
      <c r="F187" s="24">
        <f t="shared" si="78"/>
        <v>1</v>
      </c>
      <c r="G187" s="24">
        <f t="shared" si="78"/>
        <v>2</v>
      </c>
      <c r="H187" s="24">
        <f t="shared" si="78"/>
        <v>2</v>
      </c>
      <c r="I187" s="24">
        <f t="shared" si="78"/>
        <v>2</v>
      </c>
      <c r="J187" s="24">
        <f t="shared" si="78"/>
        <v>16</v>
      </c>
      <c r="K187" s="24">
        <f t="shared" si="78"/>
        <v>3</v>
      </c>
      <c r="L187" s="24">
        <f t="shared" si="78"/>
        <v>2</v>
      </c>
      <c r="M187" s="24">
        <f t="shared" si="78"/>
        <v>2</v>
      </c>
      <c r="N187" s="24">
        <f t="shared" si="78"/>
        <v>2</v>
      </c>
      <c r="O187" s="24">
        <f t="shared" si="78"/>
        <v>2</v>
      </c>
      <c r="P187" s="24">
        <f t="shared" si="78"/>
        <v>2</v>
      </c>
      <c r="Q187" s="24">
        <f t="shared" si="78"/>
        <v>5</v>
      </c>
      <c r="R187" s="24">
        <f t="shared" si="78"/>
        <v>2</v>
      </c>
      <c r="S187" s="24">
        <f t="shared" si="78"/>
        <v>11</v>
      </c>
      <c r="T187" s="24">
        <f t="shared" si="78"/>
        <v>66</v>
      </c>
      <c r="U187" s="24">
        <f t="shared" si="78"/>
        <v>7</v>
      </c>
      <c r="V187" s="24">
        <f t="shared" si="78"/>
        <v>7</v>
      </c>
      <c r="W187" s="24">
        <f t="shared" si="78"/>
        <v>2</v>
      </c>
      <c r="X187" s="24">
        <f t="shared" si="78"/>
        <v>2</v>
      </c>
      <c r="Y187" s="24">
        <f t="shared" si="78"/>
        <v>8</v>
      </c>
      <c r="Z187" s="24">
        <f t="shared" si="78"/>
        <v>2</v>
      </c>
      <c r="AA187" s="24">
        <f t="shared" si="78"/>
        <v>3</v>
      </c>
      <c r="AB187" s="24">
        <f t="shared" si="78"/>
        <v>3</v>
      </c>
      <c r="AC187" s="24">
        <f t="shared" si="78"/>
        <v>1</v>
      </c>
      <c r="AD187" s="24">
        <f t="shared" si="78"/>
        <v>2</v>
      </c>
      <c r="AE187" s="24">
        <f t="shared" si="78"/>
        <v>2</v>
      </c>
      <c r="AF187" s="24">
        <f t="shared" si="78"/>
        <v>3</v>
      </c>
      <c r="AG187" s="45">
        <v>13</v>
      </c>
      <c r="AH187" s="24">
        <v>69</v>
      </c>
      <c r="AI187" s="24">
        <f t="shared" si="74"/>
        <v>-50</v>
      </c>
      <c r="AJ187" s="24">
        <f t="shared" si="75"/>
        <v>-2.5799449651452173</v>
      </c>
    </row>
    <row r="188" spans="1:42" ht="13.5" customHeight="1" x14ac:dyDescent="0.2">
      <c r="A188" s="47">
        <v>70</v>
      </c>
      <c r="B188" s="45">
        <v>14</v>
      </c>
      <c r="C188" s="24">
        <f t="shared" ref="C188:AF188" si="79">RANK(C73,C$4:C$114,1)+(COUNT($B$4:$B$114)+1-RANK(C73,C$4:C$114,0)-RANK(C73,C$4:C$114,1))/2</f>
        <v>110</v>
      </c>
      <c r="D188" s="24">
        <f t="shared" si="79"/>
        <v>47</v>
      </c>
      <c r="E188" s="24">
        <f t="shared" si="79"/>
        <v>105</v>
      </c>
      <c r="F188" s="24">
        <f t="shared" si="79"/>
        <v>89</v>
      </c>
      <c r="G188" s="24">
        <f t="shared" si="79"/>
        <v>30</v>
      </c>
      <c r="H188" s="24">
        <f t="shared" si="79"/>
        <v>93</v>
      </c>
      <c r="I188" s="24">
        <f t="shared" si="79"/>
        <v>103</v>
      </c>
      <c r="J188" s="24">
        <f t="shared" si="79"/>
        <v>108</v>
      </c>
      <c r="K188" s="24">
        <f t="shared" si="79"/>
        <v>107</v>
      </c>
      <c r="L188" s="24">
        <f t="shared" si="79"/>
        <v>89</v>
      </c>
      <c r="M188" s="24">
        <f t="shared" si="79"/>
        <v>81</v>
      </c>
      <c r="N188" s="24">
        <f t="shared" si="79"/>
        <v>109</v>
      </c>
      <c r="O188" s="24">
        <f t="shared" si="79"/>
        <v>54</v>
      </c>
      <c r="P188" s="24">
        <f t="shared" si="79"/>
        <v>78</v>
      </c>
      <c r="Q188" s="24">
        <f t="shared" si="79"/>
        <v>108</v>
      </c>
      <c r="R188" s="24">
        <f t="shared" si="79"/>
        <v>74</v>
      </c>
      <c r="S188" s="24">
        <f t="shared" si="79"/>
        <v>105</v>
      </c>
      <c r="T188" s="24">
        <f t="shared" si="79"/>
        <v>102</v>
      </c>
      <c r="U188" s="24">
        <f t="shared" si="79"/>
        <v>48</v>
      </c>
      <c r="V188" s="24">
        <f t="shared" si="79"/>
        <v>110</v>
      </c>
      <c r="W188" s="24">
        <f t="shared" si="79"/>
        <v>41</v>
      </c>
      <c r="X188" s="24">
        <f t="shared" si="79"/>
        <v>90</v>
      </c>
      <c r="Y188" s="24">
        <f t="shared" si="79"/>
        <v>108</v>
      </c>
      <c r="Z188" s="24">
        <f t="shared" si="79"/>
        <v>105</v>
      </c>
      <c r="AA188" s="24">
        <f t="shared" si="79"/>
        <v>71</v>
      </c>
      <c r="AB188" s="24">
        <f t="shared" si="79"/>
        <v>108</v>
      </c>
      <c r="AC188" s="24">
        <f t="shared" si="79"/>
        <v>96</v>
      </c>
      <c r="AD188" s="24">
        <f t="shared" si="79"/>
        <v>63</v>
      </c>
      <c r="AE188" s="24">
        <f t="shared" si="79"/>
        <v>104</v>
      </c>
      <c r="AF188" s="24">
        <f t="shared" si="79"/>
        <v>89</v>
      </c>
      <c r="AG188" s="45">
        <v>14</v>
      </c>
      <c r="AH188" s="24">
        <v>70</v>
      </c>
      <c r="AI188" s="24">
        <f t="shared" si="74"/>
        <v>31.5</v>
      </c>
      <c r="AJ188" s="24">
        <f t="shared" si="75"/>
        <v>1.6253653280414868</v>
      </c>
    </row>
    <row r="189" spans="1:42" ht="13.5" customHeight="1" x14ac:dyDescent="0.2">
      <c r="A189" s="47">
        <v>71</v>
      </c>
      <c r="B189" s="45">
        <v>15</v>
      </c>
      <c r="C189" s="24">
        <f t="shared" ref="C189:AF189" si="80">RANK(C74,C$4:C$114,1)+(COUNT($B$4:$B$114)+1-RANK(C74,C$4:C$114,0)-RANK(C74,C$4:C$114,1))/2</f>
        <v>97</v>
      </c>
      <c r="D189" s="24">
        <f t="shared" si="80"/>
        <v>50</v>
      </c>
      <c r="E189" s="24">
        <f t="shared" si="80"/>
        <v>87</v>
      </c>
      <c r="F189" s="24">
        <f t="shared" si="80"/>
        <v>63</v>
      </c>
      <c r="G189" s="24">
        <f t="shared" si="80"/>
        <v>51</v>
      </c>
      <c r="H189" s="24">
        <f t="shared" si="80"/>
        <v>49</v>
      </c>
      <c r="I189" s="24">
        <f t="shared" si="80"/>
        <v>75</v>
      </c>
      <c r="J189" s="24">
        <f t="shared" si="80"/>
        <v>69</v>
      </c>
      <c r="K189" s="24">
        <f t="shared" si="80"/>
        <v>88</v>
      </c>
      <c r="L189" s="24">
        <f t="shared" si="80"/>
        <v>103</v>
      </c>
      <c r="M189" s="24">
        <f t="shared" si="80"/>
        <v>68</v>
      </c>
      <c r="N189" s="24">
        <f t="shared" si="80"/>
        <v>97</v>
      </c>
      <c r="O189" s="24">
        <f t="shared" si="80"/>
        <v>31</v>
      </c>
      <c r="P189" s="24">
        <f t="shared" si="80"/>
        <v>101</v>
      </c>
      <c r="Q189" s="24">
        <f t="shared" si="80"/>
        <v>80</v>
      </c>
      <c r="R189" s="24">
        <f t="shared" si="80"/>
        <v>66</v>
      </c>
      <c r="S189" s="24">
        <f t="shared" si="80"/>
        <v>18</v>
      </c>
      <c r="T189" s="24">
        <f t="shared" si="80"/>
        <v>103</v>
      </c>
      <c r="U189" s="24">
        <f t="shared" si="80"/>
        <v>42</v>
      </c>
      <c r="V189" s="24">
        <f t="shared" si="80"/>
        <v>88</v>
      </c>
      <c r="W189" s="24">
        <f t="shared" si="80"/>
        <v>37</v>
      </c>
      <c r="X189" s="24">
        <f t="shared" si="80"/>
        <v>69</v>
      </c>
      <c r="Y189" s="24">
        <f t="shared" si="80"/>
        <v>81</v>
      </c>
      <c r="Z189" s="24">
        <f t="shared" si="80"/>
        <v>40</v>
      </c>
      <c r="AA189" s="24">
        <f t="shared" si="80"/>
        <v>55</v>
      </c>
      <c r="AB189" s="24">
        <f t="shared" si="80"/>
        <v>94</v>
      </c>
      <c r="AC189" s="24">
        <f t="shared" si="80"/>
        <v>50</v>
      </c>
      <c r="AD189" s="24">
        <f t="shared" si="80"/>
        <v>65</v>
      </c>
      <c r="AE189" s="24">
        <f t="shared" si="80"/>
        <v>71</v>
      </c>
      <c r="AF189" s="24">
        <f t="shared" si="80"/>
        <v>60</v>
      </c>
      <c r="AG189" s="45">
        <v>15</v>
      </c>
      <c r="AH189" s="24">
        <v>71</v>
      </c>
      <c r="AI189" s="24">
        <f t="shared" si="74"/>
        <v>12.266666666666666</v>
      </c>
      <c r="AJ189" s="24">
        <f t="shared" si="75"/>
        <v>0.63294649811562653</v>
      </c>
    </row>
    <row r="190" spans="1:42" ht="13.5" customHeight="1" x14ac:dyDescent="0.2">
      <c r="A190" s="47">
        <v>72</v>
      </c>
      <c r="B190" s="45">
        <v>16</v>
      </c>
      <c r="C190" s="24">
        <f t="shared" ref="C190:AF190" si="81">RANK(C75,C$4:C$114,1)+(COUNT($B$4:$B$114)+1-RANK(C75,C$4:C$114,0)-RANK(C75,C$4:C$114,1))/2</f>
        <v>58</v>
      </c>
      <c r="D190" s="24">
        <f t="shared" si="81"/>
        <v>39</v>
      </c>
      <c r="E190" s="24">
        <f t="shared" si="81"/>
        <v>69</v>
      </c>
      <c r="F190" s="24">
        <f t="shared" si="81"/>
        <v>20</v>
      </c>
      <c r="G190" s="24">
        <f t="shared" si="81"/>
        <v>11</v>
      </c>
      <c r="H190" s="24">
        <f t="shared" si="81"/>
        <v>56</v>
      </c>
      <c r="I190" s="24">
        <f t="shared" si="81"/>
        <v>30</v>
      </c>
      <c r="J190" s="24">
        <f t="shared" si="81"/>
        <v>45</v>
      </c>
      <c r="K190" s="24">
        <f t="shared" si="81"/>
        <v>42</v>
      </c>
      <c r="L190" s="24">
        <f t="shared" si="81"/>
        <v>60</v>
      </c>
      <c r="M190" s="24">
        <f t="shared" si="81"/>
        <v>30</v>
      </c>
      <c r="N190" s="24">
        <f t="shared" si="81"/>
        <v>76</v>
      </c>
      <c r="O190" s="24">
        <f t="shared" si="81"/>
        <v>13</v>
      </c>
      <c r="P190" s="24">
        <f t="shared" si="81"/>
        <v>109</v>
      </c>
      <c r="Q190" s="24">
        <f t="shared" si="81"/>
        <v>25</v>
      </c>
      <c r="R190" s="24">
        <f t="shared" si="81"/>
        <v>28</v>
      </c>
      <c r="S190" s="24">
        <f t="shared" si="81"/>
        <v>26</v>
      </c>
      <c r="T190" s="24">
        <f t="shared" si="81"/>
        <v>110</v>
      </c>
      <c r="U190" s="24">
        <f t="shared" si="81"/>
        <v>86</v>
      </c>
      <c r="V190" s="24">
        <f t="shared" si="81"/>
        <v>54</v>
      </c>
      <c r="W190" s="24">
        <f t="shared" si="81"/>
        <v>14</v>
      </c>
      <c r="X190" s="24">
        <f t="shared" si="81"/>
        <v>77</v>
      </c>
      <c r="Y190" s="24">
        <f t="shared" si="81"/>
        <v>78</v>
      </c>
      <c r="Z190" s="24">
        <f t="shared" si="81"/>
        <v>10</v>
      </c>
      <c r="AA190" s="24">
        <f t="shared" si="81"/>
        <v>78</v>
      </c>
      <c r="AB190" s="24">
        <f t="shared" si="81"/>
        <v>58</v>
      </c>
      <c r="AC190" s="24">
        <f t="shared" si="81"/>
        <v>47</v>
      </c>
      <c r="AD190" s="24">
        <f t="shared" si="81"/>
        <v>83</v>
      </c>
      <c r="AE190" s="24">
        <f t="shared" si="81"/>
        <v>79</v>
      </c>
      <c r="AF190" s="24">
        <f t="shared" si="81"/>
        <v>64</v>
      </c>
      <c r="AG190" s="45">
        <v>16</v>
      </c>
      <c r="AH190" s="24">
        <v>72</v>
      </c>
      <c r="AI190" s="24">
        <f t="shared" si="74"/>
        <v>-3.5</v>
      </c>
      <c r="AJ190" s="24">
        <f t="shared" si="75"/>
        <v>-0.1805961475601652</v>
      </c>
    </row>
    <row r="191" spans="1:42" ht="13.5" customHeight="1" x14ac:dyDescent="0.2">
      <c r="A191" s="47">
        <v>73</v>
      </c>
      <c r="B191" s="45">
        <v>17</v>
      </c>
      <c r="C191" s="24">
        <f t="shared" ref="C191:AF191" si="82">RANK(C76,C$4:C$114,1)+(COUNT($B$4:$B$114)+1-RANK(C76,C$4:C$114,0)-RANK(C76,C$4:C$114,1))/2</f>
        <v>57</v>
      </c>
      <c r="D191" s="24">
        <f t="shared" si="82"/>
        <v>73</v>
      </c>
      <c r="E191" s="24">
        <f t="shared" si="82"/>
        <v>39</v>
      </c>
      <c r="F191" s="24">
        <f t="shared" si="82"/>
        <v>9</v>
      </c>
      <c r="G191" s="24">
        <f t="shared" si="82"/>
        <v>56</v>
      </c>
      <c r="H191" s="24">
        <f t="shared" si="82"/>
        <v>19</v>
      </c>
      <c r="I191" s="24">
        <f t="shared" si="82"/>
        <v>87</v>
      </c>
      <c r="J191" s="24">
        <f t="shared" si="82"/>
        <v>27</v>
      </c>
      <c r="K191" s="24">
        <f t="shared" si="82"/>
        <v>58</v>
      </c>
      <c r="L191" s="24">
        <f t="shared" si="82"/>
        <v>97</v>
      </c>
      <c r="M191" s="24">
        <f t="shared" si="82"/>
        <v>50</v>
      </c>
      <c r="N191" s="24">
        <f t="shared" si="82"/>
        <v>66</v>
      </c>
      <c r="O191" s="24">
        <f t="shared" si="82"/>
        <v>34</v>
      </c>
      <c r="P191" s="24">
        <f t="shared" si="82"/>
        <v>87</v>
      </c>
      <c r="Q191" s="24">
        <f t="shared" si="82"/>
        <v>23</v>
      </c>
      <c r="R191" s="24">
        <f t="shared" si="82"/>
        <v>36</v>
      </c>
      <c r="S191" s="24">
        <f t="shared" si="82"/>
        <v>50</v>
      </c>
      <c r="T191" s="24">
        <f t="shared" si="82"/>
        <v>105</v>
      </c>
      <c r="U191" s="24">
        <f t="shared" si="82"/>
        <v>107</v>
      </c>
      <c r="V191" s="24">
        <f t="shared" si="82"/>
        <v>76</v>
      </c>
      <c r="W191" s="24">
        <f t="shared" si="82"/>
        <v>16</v>
      </c>
      <c r="X191" s="24">
        <f t="shared" si="82"/>
        <v>78</v>
      </c>
      <c r="Y191" s="24">
        <f t="shared" si="82"/>
        <v>101</v>
      </c>
      <c r="Z191" s="24">
        <f t="shared" si="82"/>
        <v>19</v>
      </c>
      <c r="AA191" s="24">
        <f t="shared" si="82"/>
        <v>63</v>
      </c>
      <c r="AB191" s="24">
        <f t="shared" si="82"/>
        <v>100</v>
      </c>
      <c r="AC191" s="24">
        <f t="shared" si="82"/>
        <v>24</v>
      </c>
      <c r="AD191" s="24">
        <f t="shared" si="82"/>
        <v>76</v>
      </c>
      <c r="AE191" s="24">
        <f t="shared" si="82"/>
        <v>109</v>
      </c>
      <c r="AF191" s="24">
        <f t="shared" si="82"/>
        <v>75</v>
      </c>
      <c r="AG191" s="45">
        <v>17</v>
      </c>
      <c r="AH191" s="24">
        <v>73</v>
      </c>
      <c r="AI191" s="24">
        <f t="shared" si="74"/>
        <v>4.56666666666667</v>
      </c>
      <c r="AJ191" s="24">
        <f t="shared" si="75"/>
        <v>0.23563497348326334</v>
      </c>
    </row>
    <row r="192" spans="1:42" ht="13.5" customHeight="1" x14ac:dyDescent="0.2">
      <c r="A192" s="47">
        <v>74</v>
      </c>
      <c r="B192" s="45">
        <v>18</v>
      </c>
      <c r="C192" s="24">
        <f t="shared" ref="C192:AF192" si="83">RANK(C77,C$4:C$114,1)+(COUNT($B$4:$B$114)+1-RANK(C77,C$4:C$114,0)-RANK(C77,C$4:C$114,1))/2</f>
        <v>67</v>
      </c>
      <c r="D192" s="24">
        <f t="shared" si="83"/>
        <v>85</v>
      </c>
      <c r="E192" s="24">
        <f t="shared" si="83"/>
        <v>23</v>
      </c>
      <c r="F192" s="24">
        <f t="shared" si="83"/>
        <v>8</v>
      </c>
      <c r="G192" s="24">
        <f t="shared" si="83"/>
        <v>109</v>
      </c>
      <c r="H192" s="24">
        <f t="shared" si="83"/>
        <v>64</v>
      </c>
      <c r="I192" s="24">
        <f t="shared" si="83"/>
        <v>28</v>
      </c>
      <c r="J192" s="24">
        <f t="shared" si="83"/>
        <v>31</v>
      </c>
      <c r="K192" s="24">
        <f t="shared" si="83"/>
        <v>72</v>
      </c>
      <c r="L192" s="24">
        <f t="shared" si="83"/>
        <v>80</v>
      </c>
      <c r="M192" s="24">
        <f t="shared" si="83"/>
        <v>73</v>
      </c>
      <c r="N192" s="24">
        <f t="shared" si="83"/>
        <v>51</v>
      </c>
      <c r="O192" s="24">
        <f t="shared" si="83"/>
        <v>42</v>
      </c>
      <c r="P192" s="24">
        <f t="shared" si="83"/>
        <v>67</v>
      </c>
      <c r="Q192" s="24">
        <f t="shared" si="83"/>
        <v>50</v>
      </c>
      <c r="R192" s="24">
        <f t="shared" si="83"/>
        <v>33</v>
      </c>
      <c r="S192" s="24">
        <f t="shared" si="83"/>
        <v>36</v>
      </c>
      <c r="T192" s="24">
        <f t="shared" si="83"/>
        <v>104</v>
      </c>
      <c r="U192" s="24">
        <f t="shared" si="83"/>
        <v>92</v>
      </c>
      <c r="V192" s="24">
        <f t="shared" si="83"/>
        <v>82</v>
      </c>
      <c r="W192" s="24">
        <f t="shared" si="83"/>
        <v>22</v>
      </c>
      <c r="X192" s="24">
        <f t="shared" si="83"/>
        <v>108</v>
      </c>
      <c r="Y192" s="24">
        <f t="shared" si="83"/>
        <v>68</v>
      </c>
      <c r="Z192" s="24">
        <f t="shared" si="83"/>
        <v>8</v>
      </c>
      <c r="AA192" s="24">
        <f t="shared" si="83"/>
        <v>7</v>
      </c>
      <c r="AB192" s="24">
        <f t="shared" si="83"/>
        <v>78</v>
      </c>
      <c r="AC192" s="24">
        <f t="shared" si="83"/>
        <v>7</v>
      </c>
      <c r="AD192" s="24">
        <f t="shared" si="83"/>
        <v>14</v>
      </c>
      <c r="AE192" s="24">
        <f t="shared" si="83"/>
        <v>97</v>
      </c>
      <c r="AF192" s="24">
        <f t="shared" si="83"/>
        <v>52</v>
      </c>
      <c r="AG192" s="45">
        <v>18</v>
      </c>
      <c r="AH192" s="24">
        <v>74</v>
      </c>
      <c r="AI192" s="24">
        <f t="shared" si="74"/>
        <v>-0.73333333333333428</v>
      </c>
      <c r="AJ192" s="24">
        <f t="shared" si="75"/>
        <v>-3.78391928221299E-2</v>
      </c>
    </row>
    <row r="193" spans="1:36" ht="13.5" customHeight="1" x14ac:dyDescent="0.2">
      <c r="A193" s="47">
        <v>75</v>
      </c>
      <c r="B193" s="45">
        <v>19</v>
      </c>
      <c r="C193" s="24">
        <f t="shared" ref="C193:AF193" si="84">RANK(C78,C$4:C$114,1)+(COUNT($B$4:$B$114)+1-RANK(C78,C$4:C$114,0)-RANK(C78,C$4:C$114,1))/2</f>
        <v>62</v>
      </c>
      <c r="D193" s="24">
        <f t="shared" si="84"/>
        <v>72</v>
      </c>
      <c r="E193" s="24">
        <f t="shared" si="84"/>
        <v>49</v>
      </c>
      <c r="F193" s="24">
        <f t="shared" si="84"/>
        <v>16</v>
      </c>
      <c r="G193" s="24">
        <f t="shared" si="84"/>
        <v>96</v>
      </c>
      <c r="H193" s="24">
        <f t="shared" si="84"/>
        <v>39</v>
      </c>
      <c r="I193" s="24">
        <f t="shared" si="84"/>
        <v>9</v>
      </c>
      <c r="J193" s="24">
        <f t="shared" si="84"/>
        <v>40</v>
      </c>
      <c r="K193" s="24">
        <f t="shared" si="84"/>
        <v>51</v>
      </c>
      <c r="L193" s="24">
        <f t="shared" si="84"/>
        <v>99</v>
      </c>
      <c r="M193" s="24">
        <f t="shared" si="84"/>
        <v>99</v>
      </c>
      <c r="N193" s="24">
        <f t="shared" si="84"/>
        <v>47</v>
      </c>
      <c r="O193" s="24">
        <f t="shared" si="84"/>
        <v>8</v>
      </c>
      <c r="P193" s="24">
        <f t="shared" si="84"/>
        <v>89</v>
      </c>
      <c r="Q193" s="24">
        <f t="shared" si="84"/>
        <v>54</v>
      </c>
      <c r="R193" s="24">
        <f t="shared" si="84"/>
        <v>32</v>
      </c>
      <c r="S193" s="24">
        <f t="shared" si="84"/>
        <v>43</v>
      </c>
      <c r="T193" s="24">
        <f t="shared" si="84"/>
        <v>94</v>
      </c>
      <c r="U193" s="24">
        <f t="shared" si="84"/>
        <v>100</v>
      </c>
      <c r="V193" s="24">
        <f t="shared" si="84"/>
        <v>70</v>
      </c>
      <c r="W193" s="24">
        <f t="shared" si="84"/>
        <v>8</v>
      </c>
      <c r="X193" s="24">
        <f t="shared" si="84"/>
        <v>107</v>
      </c>
      <c r="Y193" s="24">
        <f t="shared" si="84"/>
        <v>77</v>
      </c>
      <c r="Z193" s="24">
        <f t="shared" si="84"/>
        <v>16</v>
      </c>
      <c r="AA193" s="24">
        <f t="shared" si="84"/>
        <v>21</v>
      </c>
      <c r="AB193" s="24">
        <f t="shared" si="84"/>
        <v>69</v>
      </c>
      <c r="AC193" s="24">
        <f t="shared" si="84"/>
        <v>31</v>
      </c>
      <c r="AD193" s="24">
        <f t="shared" si="84"/>
        <v>93</v>
      </c>
      <c r="AE193" s="24">
        <f t="shared" si="84"/>
        <v>52</v>
      </c>
      <c r="AF193" s="24">
        <f t="shared" si="84"/>
        <v>34</v>
      </c>
      <c r="AG193" s="45">
        <v>19</v>
      </c>
      <c r="AH193" s="24">
        <v>75</v>
      </c>
      <c r="AI193" s="24">
        <f t="shared" si="74"/>
        <v>-0.10000000000000142</v>
      </c>
      <c r="AJ193" s="24">
        <f t="shared" si="75"/>
        <v>-5.1598899302905078E-3</v>
      </c>
    </row>
    <row r="194" spans="1:36" ht="13.5" customHeight="1" x14ac:dyDescent="0.2">
      <c r="A194" s="47">
        <v>76</v>
      </c>
      <c r="B194" s="45">
        <v>20</v>
      </c>
      <c r="C194" s="24">
        <f t="shared" ref="C194:AF194" si="85">RANK(C79,C$4:C$114,1)+(COUNT($B$4:$B$114)+1-RANK(C79,C$4:C$114,0)-RANK(C79,C$4:C$114,1))/2</f>
        <v>18</v>
      </c>
      <c r="D194" s="24">
        <f t="shared" si="85"/>
        <v>53</v>
      </c>
      <c r="E194" s="24">
        <f t="shared" si="85"/>
        <v>37</v>
      </c>
      <c r="F194" s="24">
        <f t="shared" si="85"/>
        <v>13</v>
      </c>
      <c r="G194" s="24">
        <f t="shared" si="85"/>
        <v>12</v>
      </c>
      <c r="H194" s="24">
        <f t="shared" si="85"/>
        <v>9</v>
      </c>
      <c r="I194" s="24">
        <f t="shared" si="85"/>
        <v>7</v>
      </c>
      <c r="J194" s="24">
        <f t="shared" si="85"/>
        <v>26</v>
      </c>
      <c r="K194" s="24">
        <f t="shared" si="85"/>
        <v>29</v>
      </c>
      <c r="L194" s="24">
        <f t="shared" si="85"/>
        <v>38</v>
      </c>
      <c r="M194" s="24">
        <f t="shared" si="85"/>
        <v>70</v>
      </c>
      <c r="N194" s="24">
        <f t="shared" si="85"/>
        <v>85</v>
      </c>
      <c r="O194" s="24">
        <f t="shared" si="85"/>
        <v>7</v>
      </c>
      <c r="P194" s="24">
        <f t="shared" si="85"/>
        <v>46</v>
      </c>
      <c r="Q194" s="24">
        <f t="shared" si="85"/>
        <v>51</v>
      </c>
      <c r="R194" s="24">
        <f t="shared" si="85"/>
        <v>26</v>
      </c>
      <c r="S194" s="24">
        <f t="shared" si="85"/>
        <v>81</v>
      </c>
      <c r="T194" s="24">
        <f t="shared" si="85"/>
        <v>93</v>
      </c>
      <c r="U194" s="24">
        <f t="shared" si="85"/>
        <v>71</v>
      </c>
      <c r="V194" s="24">
        <f t="shared" si="85"/>
        <v>33</v>
      </c>
      <c r="W194" s="24">
        <f t="shared" si="85"/>
        <v>3</v>
      </c>
      <c r="X194" s="24">
        <f t="shared" si="85"/>
        <v>102</v>
      </c>
      <c r="Y194" s="24">
        <f t="shared" si="85"/>
        <v>65</v>
      </c>
      <c r="Z194" s="24">
        <f t="shared" si="85"/>
        <v>30</v>
      </c>
      <c r="AA194" s="24">
        <f t="shared" si="85"/>
        <v>42</v>
      </c>
      <c r="AB194" s="24">
        <f t="shared" si="85"/>
        <v>36</v>
      </c>
      <c r="AC194" s="24">
        <f t="shared" si="85"/>
        <v>40</v>
      </c>
      <c r="AD194" s="24">
        <f t="shared" si="85"/>
        <v>69</v>
      </c>
      <c r="AE194" s="24">
        <f t="shared" si="85"/>
        <v>43</v>
      </c>
      <c r="AF194" s="24">
        <f t="shared" si="85"/>
        <v>51</v>
      </c>
      <c r="AG194" s="45">
        <v>20</v>
      </c>
      <c r="AH194" s="24">
        <v>76</v>
      </c>
      <c r="AI194" s="24">
        <f t="shared" si="74"/>
        <v>-13.133333333333333</v>
      </c>
      <c r="AJ194" s="24">
        <f t="shared" si="75"/>
        <v>-0.67766554417814373</v>
      </c>
    </row>
    <row r="195" spans="1:36" ht="13.5" customHeight="1" x14ac:dyDescent="0.2">
      <c r="A195" s="47">
        <v>77</v>
      </c>
      <c r="B195" s="45">
        <v>21</v>
      </c>
      <c r="C195" s="24">
        <f t="shared" ref="C195:AF195" si="86">RANK(C80,C$4:C$114,1)+(COUNT($B$4:$B$114)+1-RANK(C80,C$4:C$114,0)-RANK(C80,C$4:C$114,1))/2</f>
        <v>74</v>
      </c>
      <c r="D195" s="24">
        <f t="shared" si="86"/>
        <v>52</v>
      </c>
      <c r="E195" s="24">
        <f t="shared" si="86"/>
        <v>43</v>
      </c>
      <c r="F195" s="24">
        <f t="shared" si="86"/>
        <v>51</v>
      </c>
      <c r="G195" s="24">
        <f t="shared" si="86"/>
        <v>57</v>
      </c>
      <c r="H195" s="24">
        <f t="shared" si="86"/>
        <v>70</v>
      </c>
      <c r="I195" s="24">
        <f t="shared" si="86"/>
        <v>65</v>
      </c>
      <c r="J195" s="24">
        <f t="shared" si="86"/>
        <v>28</v>
      </c>
      <c r="K195" s="24">
        <f t="shared" si="86"/>
        <v>66</v>
      </c>
      <c r="L195" s="24">
        <f t="shared" si="86"/>
        <v>63</v>
      </c>
      <c r="M195" s="24">
        <f t="shared" si="86"/>
        <v>86</v>
      </c>
      <c r="N195" s="24">
        <f t="shared" si="86"/>
        <v>87</v>
      </c>
      <c r="O195" s="24">
        <f t="shared" si="86"/>
        <v>36</v>
      </c>
      <c r="P195" s="24">
        <f t="shared" si="86"/>
        <v>59</v>
      </c>
      <c r="Q195" s="24">
        <f t="shared" si="86"/>
        <v>26</v>
      </c>
      <c r="R195" s="24">
        <f t="shared" si="86"/>
        <v>72</v>
      </c>
      <c r="S195" s="24">
        <f t="shared" si="86"/>
        <v>35</v>
      </c>
      <c r="T195" s="24">
        <f t="shared" si="86"/>
        <v>100</v>
      </c>
      <c r="U195" s="24">
        <f t="shared" si="86"/>
        <v>65</v>
      </c>
      <c r="V195" s="24">
        <f t="shared" si="86"/>
        <v>27</v>
      </c>
      <c r="W195" s="24">
        <f t="shared" si="86"/>
        <v>75</v>
      </c>
      <c r="X195" s="24">
        <f t="shared" si="86"/>
        <v>88</v>
      </c>
      <c r="Y195" s="24">
        <f t="shared" si="86"/>
        <v>71</v>
      </c>
      <c r="Z195" s="24">
        <f t="shared" si="86"/>
        <v>81</v>
      </c>
      <c r="AA195" s="24">
        <f t="shared" si="86"/>
        <v>79</v>
      </c>
      <c r="AB195" s="24">
        <f t="shared" si="86"/>
        <v>49</v>
      </c>
      <c r="AC195" s="24">
        <f t="shared" si="86"/>
        <v>54</v>
      </c>
      <c r="AD195" s="24">
        <f t="shared" si="86"/>
        <v>28</v>
      </c>
      <c r="AE195" s="24">
        <f t="shared" si="86"/>
        <v>47</v>
      </c>
      <c r="AF195" s="24">
        <f t="shared" si="86"/>
        <v>47</v>
      </c>
      <c r="AG195" s="45">
        <v>21</v>
      </c>
      <c r="AH195" s="24">
        <v>77</v>
      </c>
      <c r="AI195" s="24">
        <f t="shared" si="74"/>
        <v>3.3666666666666671</v>
      </c>
      <c r="AJ195" s="24">
        <f t="shared" si="75"/>
        <v>0.17371629431977798</v>
      </c>
    </row>
    <row r="196" spans="1:36" ht="13.5" customHeight="1" x14ac:dyDescent="0.2">
      <c r="A196" s="47">
        <v>78</v>
      </c>
      <c r="B196" s="45">
        <v>22</v>
      </c>
      <c r="C196" s="24">
        <f t="shared" ref="C196:AF196" si="87">RANK(C81,C$4:C$114,1)+(COUNT($B$4:$B$114)+1-RANK(C81,C$4:C$114,0)-RANK(C81,C$4:C$114,1))/2</f>
        <v>48</v>
      </c>
      <c r="D196" s="24">
        <f t="shared" si="87"/>
        <v>18</v>
      </c>
      <c r="E196" s="24">
        <f t="shared" si="87"/>
        <v>4</v>
      </c>
      <c r="F196" s="24">
        <f t="shared" si="87"/>
        <v>11</v>
      </c>
      <c r="G196" s="24">
        <f t="shared" si="87"/>
        <v>64</v>
      </c>
      <c r="H196" s="24">
        <f t="shared" si="87"/>
        <v>80</v>
      </c>
      <c r="I196" s="24">
        <f t="shared" si="87"/>
        <v>33</v>
      </c>
      <c r="J196" s="24">
        <f t="shared" si="87"/>
        <v>32</v>
      </c>
      <c r="K196" s="24">
        <f t="shared" si="87"/>
        <v>67</v>
      </c>
      <c r="L196" s="24">
        <f t="shared" si="87"/>
        <v>59</v>
      </c>
      <c r="M196" s="24">
        <f t="shared" si="87"/>
        <v>56</v>
      </c>
      <c r="N196" s="24">
        <f t="shared" si="87"/>
        <v>70</v>
      </c>
      <c r="O196" s="24">
        <f t="shared" si="87"/>
        <v>44</v>
      </c>
      <c r="P196" s="24">
        <f t="shared" si="87"/>
        <v>57</v>
      </c>
      <c r="Q196" s="24">
        <f t="shared" si="87"/>
        <v>29</v>
      </c>
      <c r="R196" s="24">
        <f t="shared" si="87"/>
        <v>46</v>
      </c>
      <c r="S196" s="24">
        <f t="shared" si="87"/>
        <v>42</v>
      </c>
      <c r="T196" s="24">
        <f t="shared" si="87"/>
        <v>82</v>
      </c>
      <c r="U196" s="24">
        <f t="shared" si="87"/>
        <v>44</v>
      </c>
      <c r="V196" s="24">
        <f t="shared" si="87"/>
        <v>28</v>
      </c>
      <c r="W196" s="24">
        <f t="shared" si="87"/>
        <v>33</v>
      </c>
      <c r="X196" s="24">
        <f t="shared" si="87"/>
        <v>80</v>
      </c>
      <c r="Y196" s="24">
        <f t="shared" si="87"/>
        <v>72</v>
      </c>
      <c r="Z196" s="24">
        <f t="shared" si="87"/>
        <v>61</v>
      </c>
      <c r="AA196" s="24">
        <f t="shared" si="87"/>
        <v>60</v>
      </c>
      <c r="AB196" s="24">
        <f t="shared" si="87"/>
        <v>62</v>
      </c>
      <c r="AC196" s="24">
        <f t="shared" si="87"/>
        <v>60</v>
      </c>
      <c r="AD196" s="24">
        <f t="shared" si="87"/>
        <v>92</v>
      </c>
      <c r="AE196" s="24">
        <f t="shared" si="87"/>
        <v>17</v>
      </c>
      <c r="AF196" s="24">
        <f t="shared" si="87"/>
        <v>50</v>
      </c>
      <c r="AG196" s="45">
        <v>22</v>
      </c>
      <c r="AH196" s="24">
        <v>78</v>
      </c>
      <c r="AI196" s="24">
        <f t="shared" si="74"/>
        <v>-5.9666666666666686</v>
      </c>
      <c r="AJ196" s="24">
        <f t="shared" si="75"/>
        <v>-0.30787343250732935</v>
      </c>
    </row>
    <row r="197" spans="1:36" ht="13.5" customHeight="1" x14ac:dyDescent="0.2">
      <c r="A197" s="47">
        <v>79</v>
      </c>
      <c r="B197" s="45">
        <v>23</v>
      </c>
      <c r="C197" s="24">
        <f t="shared" ref="C197:AF197" si="88">RANK(C82,C$4:C$114,1)+(COUNT($B$4:$B$114)+1-RANK(C82,C$4:C$114,0)-RANK(C82,C$4:C$114,1))/2</f>
        <v>24</v>
      </c>
      <c r="D197" s="24">
        <f t="shared" si="88"/>
        <v>25</v>
      </c>
      <c r="E197" s="24">
        <f t="shared" si="88"/>
        <v>26</v>
      </c>
      <c r="F197" s="24">
        <f t="shared" si="88"/>
        <v>17</v>
      </c>
      <c r="G197" s="24">
        <f t="shared" si="88"/>
        <v>49</v>
      </c>
      <c r="H197" s="24">
        <f t="shared" si="88"/>
        <v>42</v>
      </c>
      <c r="I197" s="24">
        <f t="shared" si="88"/>
        <v>10</v>
      </c>
      <c r="J197" s="24">
        <f t="shared" si="88"/>
        <v>12</v>
      </c>
      <c r="K197" s="24">
        <f t="shared" si="88"/>
        <v>70</v>
      </c>
      <c r="L197" s="24">
        <f t="shared" si="88"/>
        <v>41</v>
      </c>
      <c r="M197" s="24">
        <f t="shared" si="88"/>
        <v>47</v>
      </c>
      <c r="N197" s="24">
        <f t="shared" si="88"/>
        <v>36</v>
      </c>
      <c r="O197" s="24">
        <f t="shared" si="88"/>
        <v>9</v>
      </c>
      <c r="P197" s="24">
        <f t="shared" si="88"/>
        <v>47</v>
      </c>
      <c r="Q197" s="24">
        <f t="shared" si="88"/>
        <v>39</v>
      </c>
      <c r="R197" s="24">
        <f t="shared" si="88"/>
        <v>67</v>
      </c>
      <c r="S197" s="24">
        <f t="shared" si="88"/>
        <v>29</v>
      </c>
      <c r="T197" s="24">
        <f t="shared" si="88"/>
        <v>73</v>
      </c>
      <c r="U197" s="24">
        <f t="shared" si="88"/>
        <v>54</v>
      </c>
      <c r="V197" s="24">
        <f t="shared" si="88"/>
        <v>20</v>
      </c>
      <c r="W197" s="24">
        <f t="shared" si="88"/>
        <v>12</v>
      </c>
      <c r="X197" s="24">
        <f t="shared" si="88"/>
        <v>51</v>
      </c>
      <c r="Y197" s="24">
        <f t="shared" si="88"/>
        <v>66</v>
      </c>
      <c r="Z197" s="24">
        <f t="shared" si="88"/>
        <v>48</v>
      </c>
      <c r="AA197" s="24">
        <f t="shared" si="88"/>
        <v>111</v>
      </c>
      <c r="AB197" s="24">
        <f t="shared" si="88"/>
        <v>71</v>
      </c>
      <c r="AC197" s="24">
        <f t="shared" si="88"/>
        <v>43</v>
      </c>
      <c r="AD197" s="24">
        <f t="shared" si="88"/>
        <v>77</v>
      </c>
      <c r="AE197" s="24">
        <f t="shared" si="88"/>
        <v>37</v>
      </c>
      <c r="AF197" s="24">
        <f t="shared" si="88"/>
        <v>25</v>
      </c>
      <c r="AG197" s="45">
        <v>23</v>
      </c>
      <c r="AH197" s="24">
        <v>79</v>
      </c>
      <c r="AI197" s="24">
        <f t="shared" si="74"/>
        <v>-13.399999999999999</v>
      </c>
      <c r="AJ197" s="24">
        <f t="shared" si="75"/>
        <v>-0.69142525065891813</v>
      </c>
    </row>
    <row r="198" spans="1:36" ht="13.5" customHeight="1" x14ac:dyDescent="0.2">
      <c r="A198" s="47">
        <v>80</v>
      </c>
      <c r="B198" s="45">
        <v>24</v>
      </c>
      <c r="C198" s="24">
        <f t="shared" ref="C198:AF198" si="89">RANK(C83,C$4:C$114,1)+(COUNT($B$4:$B$114)+1-RANK(C83,C$4:C$114,0)-RANK(C83,C$4:C$114,1))/2</f>
        <v>96</v>
      </c>
      <c r="D198" s="24">
        <f t="shared" si="89"/>
        <v>89</v>
      </c>
      <c r="E198" s="24">
        <f t="shared" si="89"/>
        <v>82</v>
      </c>
      <c r="F198" s="24">
        <f t="shared" si="89"/>
        <v>10</v>
      </c>
      <c r="G198" s="24">
        <f t="shared" si="89"/>
        <v>43</v>
      </c>
      <c r="H198" s="24">
        <f t="shared" si="89"/>
        <v>82</v>
      </c>
      <c r="I198" s="24">
        <f t="shared" si="89"/>
        <v>17</v>
      </c>
      <c r="J198" s="24">
        <f t="shared" si="89"/>
        <v>24</v>
      </c>
      <c r="K198" s="24">
        <f t="shared" si="89"/>
        <v>78</v>
      </c>
      <c r="L198" s="24">
        <f t="shared" si="89"/>
        <v>56</v>
      </c>
      <c r="M198" s="24">
        <f t="shared" si="89"/>
        <v>61</v>
      </c>
      <c r="N198" s="24">
        <f t="shared" si="89"/>
        <v>90</v>
      </c>
      <c r="O198" s="24">
        <f t="shared" si="89"/>
        <v>25</v>
      </c>
      <c r="P198" s="24">
        <f t="shared" si="89"/>
        <v>105</v>
      </c>
      <c r="Q198" s="24">
        <f t="shared" si="89"/>
        <v>106</v>
      </c>
      <c r="R198" s="24">
        <f t="shared" si="89"/>
        <v>55</v>
      </c>
      <c r="S198" s="24">
        <f t="shared" si="89"/>
        <v>91</v>
      </c>
      <c r="T198" s="24">
        <f t="shared" si="89"/>
        <v>75</v>
      </c>
      <c r="U198" s="24">
        <f t="shared" si="89"/>
        <v>68</v>
      </c>
      <c r="V198" s="24">
        <f t="shared" si="89"/>
        <v>97</v>
      </c>
      <c r="W198" s="24">
        <f t="shared" si="89"/>
        <v>10</v>
      </c>
      <c r="X198" s="24">
        <f t="shared" si="89"/>
        <v>89</v>
      </c>
      <c r="Y198" s="24">
        <f t="shared" si="89"/>
        <v>64</v>
      </c>
      <c r="Z198" s="24">
        <f t="shared" si="89"/>
        <v>60</v>
      </c>
      <c r="AA198" s="24">
        <f t="shared" si="89"/>
        <v>109</v>
      </c>
      <c r="AB198" s="24">
        <f t="shared" si="89"/>
        <v>37</v>
      </c>
      <c r="AC198" s="24">
        <f t="shared" si="89"/>
        <v>64</v>
      </c>
      <c r="AD198" s="24">
        <f t="shared" si="89"/>
        <v>98</v>
      </c>
      <c r="AE198" s="24">
        <f t="shared" si="89"/>
        <v>51</v>
      </c>
      <c r="AF198" s="24">
        <f t="shared" si="89"/>
        <v>72</v>
      </c>
      <c r="AG198" s="45">
        <v>24</v>
      </c>
      <c r="AH198" s="24">
        <v>80</v>
      </c>
      <c r="AI198" s="24">
        <f t="shared" si="74"/>
        <v>10.799999999999997</v>
      </c>
      <c r="AJ198" s="24">
        <f t="shared" si="75"/>
        <v>0.55726811247136676</v>
      </c>
    </row>
    <row r="199" spans="1:36" ht="13.5" customHeight="1" x14ac:dyDescent="0.2">
      <c r="A199" s="47">
        <v>81</v>
      </c>
      <c r="B199" s="45">
        <v>25</v>
      </c>
      <c r="C199" s="24">
        <f t="shared" ref="C199:AF199" si="90">RANK(C84,C$4:C$114,1)+(COUNT($B$4:$B$114)+1-RANK(C84,C$4:C$114,0)-RANK(C84,C$4:C$114,1))/2</f>
        <v>52</v>
      </c>
      <c r="D199" s="24">
        <f t="shared" si="90"/>
        <v>77</v>
      </c>
      <c r="E199" s="24">
        <f t="shared" si="90"/>
        <v>63</v>
      </c>
      <c r="F199" s="24">
        <f t="shared" si="90"/>
        <v>83</v>
      </c>
      <c r="G199" s="24">
        <f t="shared" si="90"/>
        <v>27</v>
      </c>
      <c r="H199" s="24">
        <f t="shared" si="90"/>
        <v>78</v>
      </c>
      <c r="I199" s="24">
        <f t="shared" si="90"/>
        <v>36</v>
      </c>
      <c r="J199" s="24">
        <f t="shared" si="90"/>
        <v>7</v>
      </c>
      <c r="K199" s="24">
        <f t="shared" si="90"/>
        <v>46</v>
      </c>
      <c r="L199" s="24">
        <f t="shared" si="90"/>
        <v>20</v>
      </c>
      <c r="M199" s="24">
        <f t="shared" si="90"/>
        <v>46</v>
      </c>
      <c r="N199" s="24">
        <f t="shared" si="90"/>
        <v>73</v>
      </c>
      <c r="O199" s="24">
        <f t="shared" si="90"/>
        <v>30</v>
      </c>
      <c r="P199" s="24">
        <f t="shared" si="90"/>
        <v>88</v>
      </c>
      <c r="Q199" s="24">
        <f t="shared" si="90"/>
        <v>77</v>
      </c>
      <c r="R199" s="24">
        <f t="shared" si="90"/>
        <v>47</v>
      </c>
      <c r="S199" s="24">
        <f t="shared" si="90"/>
        <v>92</v>
      </c>
      <c r="T199" s="24">
        <f t="shared" si="90"/>
        <v>91</v>
      </c>
      <c r="U199" s="24">
        <f t="shared" si="90"/>
        <v>64</v>
      </c>
      <c r="V199" s="24">
        <f t="shared" si="90"/>
        <v>69</v>
      </c>
      <c r="W199" s="24">
        <f t="shared" si="90"/>
        <v>21</v>
      </c>
      <c r="X199" s="24">
        <f t="shared" si="90"/>
        <v>59</v>
      </c>
      <c r="Y199" s="24">
        <f t="shared" si="90"/>
        <v>32</v>
      </c>
      <c r="Z199" s="24">
        <f t="shared" si="90"/>
        <v>17</v>
      </c>
      <c r="AA199" s="24">
        <f t="shared" si="90"/>
        <v>105</v>
      </c>
      <c r="AB199" s="24">
        <f t="shared" si="90"/>
        <v>50</v>
      </c>
      <c r="AC199" s="24">
        <f t="shared" si="90"/>
        <v>68</v>
      </c>
      <c r="AD199" s="24">
        <f t="shared" si="90"/>
        <v>85</v>
      </c>
      <c r="AE199" s="24">
        <f t="shared" si="90"/>
        <v>22</v>
      </c>
      <c r="AF199" s="24">
        <f t="shared" si="90"/>
        <v>86</v>
      </c>
      <c r="AG199" s="45">
        <v>25</v>
      </c>
      <c r="AH199" s="24">
        <v>81</v>
      </c>
      <c r="AI199" s="24">
        <f t="shared" si="74"/>
        <v>1.0333333333333314</v>
      </c>
      <c r="AJ199" s="24">
        <f t="shared" si="75"/>
        <v>5.3318862613001054E-2</v>
      </c>
    </row>
    <row r="200" spans="1:36" ht="13.5" customHeight="1" x14ac:dyDescent="0.2">
      <c r="A200" s="47">
        <v>82</v>
      </c>
      <c r="B200" s="45">
        <v>26</v>
      </c>
      <c r="C200" s="24">
        <f t="shared" ref="C200:AF200" si="91">RANK(C85,C$4:C$114,1)+(COUNT($B$4:$B$114)+1-RANK(C85,C$4:C$114,0)-RANK(C85,C$4:C$114,1))/2</f>
        <v>30</v>
      </c>
      <c r="D200" s="24">
        <f t="shared" si="91"/>
        <v>26</v>
      </c>
      <c r="E200" s="24">
        <f t="shared" si="91"/>
        <v>64</v>
      </c>
      <c r="F200" s="24">
        <f t="shared" si="91"/>
        <v>31</v>
      </c>
      <c r="G200" s="24">
        <f t="shared" si="91"/>
        <v>15</v>
      </c>
      <c r="H200" s="24">
        <f t="shared" si="91"/>
        <v>48</v>
      </c>
      <c r="I200" s="24">
        <f t="shared" si="91"/>
        <v>20</v>
      </c>
      <c r="J200" s="24">
        <f t="shared" si="91"/>
        <v>2</v>
      </c>
      <c r="K200" s="24">
        <f t="shared" si="91"/>
        <v>64</v>
      </c>
      <c r="L200" s="24">
        <f t="shared" si="91"/>
        <v>34</v>
      </c>
      <c r="M200" s="24">
        <f t="shared" si="91"/>
        <v>49</v>
      </c>
      <c r="N200" s="24">
        <f t="shared" si="91"/>
        <v>88</v>
      </c>
      <c r="O200" s="24">
        <f t="shared" si="91"/>
        <v>14</v>
      </c>
      <c r="P200" s="24">
        <f t="shared" si="91"/>
        <v>45</v>
      </c>
      <c r="Q200" s="24">
        <f t="shared" si="91"/>
        <v>69</v>
      </c>
      <c r="R200" s="24">
        <f t="shared" si="91"/>
        <v>83</v>
      </c>
      <c r="S200" s="24">
        <f t="shared" si="91"/>
        <v>79</v>
      </c>
      <c r="T200" s="24">
        <f t="shared" si="91"/>
        <v>79</v>
      </c>
      <c r="U200" s="24">
        <f t="shared" si="91"/>
        <v>58</v>
      </c>
      <c r="V200" s="24">
        <f t="shared" si="91"/>
        <v>66</v>
      </c>
      <c r="W200" s="24">
        <f t="shared" si="91"/>
        <v>24</v>
      </c>
      <c r="X200" s="24">
        <f t="shared" si="91"/>
        <v>92</v>
      </c>
      <c r="Y200" s="24">
        <f t="shared" si="91"/>
        <v>31</v>
      </c>
      <c r="Z200" s="24">
        <f t="shared" si="91"/>
        <v>45</v>
      </c>
      <c r="AA200" s="24">
        <f t="shared" si="91"/>
        <v>82</v>
      </c>
      <c r="AB200" s="24">
        <f t="shared" si="91"/>
        <v>25</v>
      </c>
      <c r="AC200" s="24">
        <f t="shared" si="91"/>
        <v>78</v>
      </c>
      <c r="AD200" s="24">
        <f t="shared" si="91"/>
        <v>59</v>
      </c>
      <c r="AE200" s="24">
        <f t="shared" si="91"/>
        <v>68</v>
      </c>
      <c r="AF200" s="24">
        <f t="shared" si="91"/>
        <v>74</v>
      </c>
      <c r="AG200" s="45">
        <v>26</v>
      </c>
      <c r="AH200" s="24">
        <v>82</v>
      </c>
      <c r="AI200" s="24">
        <f t="shared" si="74"/>
        <v>-4.6000000000000014</v>
      </c>
      <c r="AJ200" s="24">
        <f t="shared" si="75"/>
        <v>-0.23735493679336006</v>
      </c>
    </row>
    <row r="201" spans="1:36" ht="13.5" customHeight="1" x14ac:dyDescent="0.2">
      <c r="A201" s="47">
        <v>83</v>
      </c>
      <c r="B201" s="45">
        <v>27</v>
      </c>
      <c r="C201" s="24">
        <f t="shared" ref="C201:AF201" si="92">RANK(C86,C$4:C$114,1)+(COUNT($B$4:$B$114)+1-RANK(C86,C$4:C$114,0)-RANK(C86,C$4:C$114,1))/2</f>
        <v>55</v>
      </c>
      <c r="D201" s="24">
        <f t="shared" si="92"/>
        <v>58</v>
      </c>
      <c r="E201" s="24">
        <f t="shared" si="92"/>
        <v>57</v>
      </c>
      <c r="F201" s="24">
        <f t="shared" si="92"/>
        <v>27</v>
      </c>
      <c r="G201" s="24">
        <f t="shared" si="92"/>
        <v>23</v>
      </c>
      <c r="H201" s="24">
        <f t="shared" si="92"/>
        <v>77</v>
      </c>
      <c r="I201" s="24">
        <f t="shared" si="92"/>
        <v>18</v>
      </c>
      <c r="J201" s="24">
        <f t="shared" si="92"/>
        <v>4</v>
      </c>
      <c r="K201" s="24">
        <f t="shared" si="92"/>
        <v>24</v>
      </c>
      <c r="L201" s="24">
        <f t="shared" si="92"/>
        <v>23</v>
      </c>
      <c r="M201" s="24">
        <f t="shared" si="92"/>
        <v>34</v>
      </c>
      <c r="N201" s="24">
        <f t="shared" si="92"/>
        <v>98</v>
      </c>
      <c r="O201" s="24">
        <f t="shared" si="92"/>
        <v>18</v>
      </c>
      <c r="P201" s="24">
        <f t="shared" si="92"/>
        <v>37</v>
      </c>
      <c r="Q201" s="24">
        <f t="shared" si="92"/>
        <v>100</v>
      </c>
      <c r="R201" s="24">
        <f t="shared" si="92"/>
        <v>73</v>
      </c>
      <c r="S201" s="24">
        <f t="shared" si="92"/>
        <v>103</v>
      </c>
      <c r="T201" s="24">
        <f t="shared" si="92"/>
        <v>85</v>
      </c>
      <c r="U201" s="24">
        <f t="shared" si="92"/>
        <v>56</v>
      </c>
      <c r="V201" s="24">
        <f t="shared" si="92"/>
        <v>37</v>
      </c>
      <c r="W201" s="24">
        <f t="shared" si="92"/>
        <v>50</v>
      </c>
      <c r="X201" s="24">
        <f t="shared" si="92"/>
        <v>81</v>
      </c>
      <c r="Y201" s="24">
        <f t="shared" si="92"/>
        <v>86</v>
      </c>
      <c r="Z201" s="24">
        <f t="shared" si="92"/>
        <v>72</v>
      </c>
      <c r="AA201" s="24">
        <f t="shared" si="92"/>
        <v>61</v>
      </c>
      <c r="AB201" s="24">
        <f t="shared" si="92"/>
        <v>42</v>
      </c>
      <c r="AC201" s="24">
        <f t="shared" si="92"/>
        <v>26</v>
      </c>
      <c r="AD201" s="24">
        <f t="shared" si="92"/>
        <v>35</v>
      </c>
      <c r="AE201" s="24">
        <f t="shared" si="92"/>
        <v>28</v>
      </c>
      <c r="AF201" s="24">
        <f t="shared" si="92"/>
        <v>85</v>
      </c>
      <c r="AG201" s="45">
        <v>27</v>
      </c>
      <c r="AH201" s="24">
        <v>83</v>
      </c>
      <c r="AI201" s="24">
        <f t="shared" si="74"/>
        <v>-3.56666666666667</v>
      </c>
      <c r="AJ201" s="24">
        <f t="shared" si="75"/>
        <v>-0.184036074180359</v>
      </c>
    </row>
    <row r="202" spans="1:36" ht="13.5" customHeight="1" x14ac:dyDescent="0.2">
      <c r="A202" s="47">
        <v>84</v>
      </c>
      <c r="B202" s="45">
        <v>28</v>
      </c>
      <c r="C202" s="24">
        <f t="shared" ref="C202:AF202" si="93">RANK(C87,C$4:C$114,1)+(COUNT($B$4:$B$114)+1-RANK(C87,C$4:C$114,0)-RANK(C87,C$4:C$114,1))/2</f>
        <v>106</v>
      </c>
      <c r="D202" s="24">
        <f t="shared" si="93"/>
        <v>106</v>
      </c>
      <c r="E202" s="24">
        <f t="shared" si="93"/>
        <v>108</v>
      </c>
      <c r="F202" s="24">
        <f t="shared" si="93"/>
        <v>99</v>
      </c>
      <c r="G202" s="24">
        <f t="shared" si="93"/>
        <v>103</v>
      </c>
      <c r="H202" s="24">
        <f t="shared" si="93"/>
        <v>111</v>
      </c>
      <c r="I202" s="24">
        <f t="shared" si="93"/>
        <v>108</v>
      </c>
      <c r="J202" s="24">
        <f t="shared" si="93"/>
        <v>111</v>
      </c>
      <c r="K202" s="24">
        <f t="shared" si="93"/>
        <v>108</v>
      </c>
      <c r="L202" s="24">
        <f t="shared" si="93"/>
        <v>110</v>
      </c>
      <c r="M202" s="24">
        <f t="shared" si="93"/>
        <v>92</v>
      </c>
      <c r="N202" s="24">
        <f t="shared" si="93"/>
        <v>110</v>
      </c>
      <c r="O202" s="24">
        <f t="shared" si="93"/>
        <v>110</v>
      </c>
      <c r="P202" s="24">
        <f t="shared" si="93"/>
        <v>110</v>
      </c>
      <c r="Q202" s="24">
        <f t="shared" si="93"/>
        <v>111</v>
      </c>
      <c r="R202" s="24">
        <f t="shared" si="93"/>
        <v>110</v>
      </c>
      <c r="S202" s="24">
        <f t="shared" si="93"/>
        <v>110</v>
      </c>
      <c r="T202" s="24">
        <f t="shared" si="93"/>
        <v>92</v>
      </c>
      <c r="U202" s="24">
        <f t="shared" si="93"/>
        <v>67</v>
      </c>
      <c r="V202" s="24">
        <f t="shared" si="93"/>
        <v>108</v>
      </c>
      <c r="W202" s="24">
        <f t="shared" si="93"/>
        <v>92</v>
      </c>
      <c r="X202" s="24">
        <f t="shared" si="93"/>
        <v>111</v>
      </c>
      <c r="Y202" s="24">
        <f t="shared" si="93"/>
        <v>111</v>
      </c>
      <c r="Z202" s="24">
        <f t="shared" si="93"/>
        <v>111</v>
      </c>
      <c r="AA202" s="24">
        <f t="shared" si="93"/>
        <v>107</v>
      </c>
      <c r="AB202" s="24">
        <f t="shared" si="93"/>
        <v>110</v>
      </c>
      <c r="AC202" s="24">
        <f t="shared" si="93"/>
        <v>109</v>
      </c>
      <c r="AD202" s="24">
        <f t="shared" si="93"/>
        <v>104</v>
      </c>
      <c r="AE202" s="24">
        <f t="shared" si="93"/>
        <v>99</v>
      </c>
      <c r="AF202" s="24">
        <f t="shared" si="93"/>
        <v>100</v>
      </c>
      <c r="AG202" s="45">
        <v>28</v>
      </c>
      <c r="AH202" s="24">
        <v>84</v>
      </c>
      <c r="AI202" s="24">
        <f t="shared" si="74"/>
        <v>48.8</v>
      </c>
      <c r="AJ202" s="24">
        <f t="shared" si="75"/>
        <v>2.5180262859817319</v>
      </c>
    </row>
    <row r="203" spans="1:36" ht="13.5" customHeight="1" x14ac:dyDescent="0.2">
      <c r="A203" s="47">
        <v>85</v>
      </c>
      <c r="B203" s="45">
        <v>29</v>
      </c>
      <c r="C203" s="24">
        <f t="shared" ref="C203:AF203" si="94">RANK(C88,C$4:C$114,1)+(COUNT($B$4:$B$114)+1-RANK(C88,C$4:C$114,0)-RANK(C88,C$4:C$114,1))/2</f>
        <v>17</v>
      </c>
      <c r="D203" s="24">
        <f t="shared" si="94"/>
        <v>76</v>
      </c>
      <c r="E203" s="24">
        <f t="shared" si="94"/>
        <v>50</v>
      </c>
      <c r="F203" s="24">
        <f t="shared" si="94"/>
        <v>57</v>
      </c>
      <c r="G203" s="24">
        <f t="shared" si="94"/>
        <v>16</v>
      </c>
      <c r="H203" s="24">
        <f t="shared" si="94"/>
        <v>72</v>
      </c>
      <c r="I203" s="24">
        <f t="shared" si="94"/>
        <v>45</v>
      </c>
      <c r="J203" s="24">
        <f t="shared" si="94"/>
        <v>72</v>
      </c>
      <c r="K203" s="24">
        <f t="shared" si="94"/>
        <v>43</v>
      </c>
      <c r="L203" s="24">
        <f t="shared" si="94"/>
        <v>101</v>
      </c>
      <c r="M203" s="24">
        <f t="shared" si="94"/>
        <v>84</v>
      </c>
      <c r="N203" s="24">
        <f t="shared" si="94"/>
        <v>78</v>
      </c>
      <c r="O203" s="24">
        <f t="shared" si="94"/>
        <v>108</v>
      </c>
      <c r="P203" s="24">
        <f t="shared" si="94"/>
        <v>104</v>
      </c>
      <c r="Q203" s="24">
        <f t="shared" si="94"/>
        <v>94</v>
      </c>
      <c r="R203" s="24">
        <f t="shared" si="94"/>
        <v>92</v>
      </c>
      <c r="S203" s="24">
        <f t="shared" si="94"/>
        <v>109</v>
      </c>
      <c r="T203" s="24">
        <f t="shared" si="94"/>
        <v>81</v>
      </c>
      <c r="U203" s="24">
        <f t="shared" si="94"/>
        <v>61</v>
      </c>
      <c r="V203" s="24">
        <f t="shared" si="94"/>
        <v>55</v>
      </c>
      <c r="W203" s="24">
        <f t="shared" si="94"/>
        <v>109</v>
      </c>
      <c r="X203" s="24">
        <f t="shared" si="94"/>
        <v>83</v>
      </c>
      <c r="Y203" s="24">
        <f t="shared" si="94"/>
        <v>70</v>
      </c>
      <c r="Z203" s="24">
        <f t="shared" si="94"/>
        <v>66</v>
      </c>
      <c r="AA203" s="24">
        <f t="shared" si="94"/>
        <v>84</v>
      </c>
      <c r="AB203" s="24">
        <f t="shared" si="94"/>
        <v>61</v>
      </c>
      <c r="AC203" s="24">
        <f t="shared" si="94"/>
        <v>83</v>
      </c>
      <c r="AD203" s="24">
        <f t="shared" si="94"/>
        <v>62</v>
      </c>
      <c r="AE203" s="24">
        <f t="shared" si="94"/>
        <v>15</v>
      </c>
      <c r="AF203" s="24">
        <f t="shared" si="94"/>
        <v>73</v>
      </c>
      <c r="AG203" s="45">
        <v>29</v>
      </c>
      <c r="AH203" s="24">
        <v>85</v>
      </c>
      <c r="AI203" s="24">
        <f t="shared" si="74"/>
        <v>14.700000000000003</v>
      </c>
      <c r="AJ203" s="24">
        <f t="shared" si="75"/>
        <v>0.75850381975269399</v>
      </c>
    </row>
    <row r="204" spans="1:36" ht="13.5" customHeight="1" x14ac:dyDescent="0.2">
      <c r="A204" s="47">
        <v>86</v>
      </c>
      <c r="B204" s="45">
        <v>30</v>
      </c>
      <c r="C204" s="24">
        <f t="shared" ref="C204:AF204" si="95">RANK(C89,C$4:C$114,1)+(COUNT($B$4:$B$114)+1-RANK(C89,C$4:C$114,0)-RANK(C89,C$4:C$114,1))/2</f>
        <v>4</v>
      </c>
      <c r="D204" s="24">
        <f t="shared" si="95"/>
        <v>54</v>
      </c>
      <c r="E204" s="24">
        <f t="shared" si="95"/>
        <v>97</v>
      </c>
      <c r="F204" s="24">
        <f t="shared" si="95"/>
        <v>88</v>
      </c>
      <c r="G204" s="24">
        <f t="shared" si="95"/>
        <v>37</v>
      </c>
      <c r="H204" s="24">
        <f t="shared" si="95"/>
        <v>24</v>
      </c>
      <c r="I204" s="24">
        <f t="shared" si="95"/>
        <v>16</v>
      </c>
      <c r="J204" s="24">
        <f t="shared" si="95"/>
        <v>6</v>
      </c>
      <c r="K204" s="24">
        <f t="shared" si="95"/>
        <v>15</v>
      </c>
      <c r="L204" s="24">
        <f t="shared" si="95"/>
        <v>52</v>
      </c>
      <c r="M204" s="24">
        <f t="shared" si="95"/>
        <v>45</v>
      </c>
      <c r="N204" s="24">
        <f t="shared" si="95"/>
        <v>12</v>
      </c>
      <c r="O204" s="24">
        <f t="shared" si="95"/>
        <v>21</v>
      </c>
      <c r="P204" s="24">
        <f t="shared" si="95"/>
        <v>48</v>
      </c>
      <c r="Q204" s="24">
        <f t="shared" si="95"/>
        <v>58</v>
      </c>
      <c r="R204" s="24">
        <f t="shared" si="95"/>
        <v>17</v>
      </c>
      <c r="S204" s="24">
        <f t="shared" si="95"/>
        <v>76</v>
      </c>
      <c r="T204" s="24">
        <f t="shared" si="95"/>
        <v>89</v>
      </c>
      <c r="U204" s="24">
        <f t="shared" si="95"/>
        <v>27</v>
      </c>
      <c r="V204" s="24">
        <f t="shared" si="95"/>
        <v>11</v>
      </c>
      <c r="W204" s="24">
        <f t="shared" si="95"/>
        <v>80</v>
      </c>
      <c r="X204" s="24">
        <f t="shared" si="95"/>
        <v>42</v>
      </c>
      <c r="Y204" s="24">
        <f t="shared" si="95"/>
        <v>26</v>
      </c>
      <c r="Z204" s="24">
        <f t="shared" si="95"/>
        <v>35</v>
      </c>
      <c r="AA204" s="24">
        <f t="shared" si="95"/>
        <v>13</v>
      </c>
      <c r="AB204" s="24">
        <f t="shared" si="95"/>
        <v>15</v>
      </c>
      <c r="AC204" s="24">
        <f t="shared" si="95"/>
        <v>36</v>
      </c>
      <c r="AD204" s="24">
        <f t="shared" si="95"/>
        <v>54</v>
      </c>
      <c r="AE204" s="24">
        <f t="shared" si="95"/>
        <v>74</v>
      </c>
      <c r="AF204" s="24">
        <f t="shared" si="95"/>
        <v>99</v>
      </c>
      <c r="AG204" s="45">
        <v>30</v>
      </c>
      <c r="AH204" s="24">
        <v>86</v>
      </c>
      <c r="AI204" s="24">
        <f t="shared" si="74"/>
        <v>-13.633333333333333</v>
      </c>
      <c r="AJ204" s="24">
        <f t="shared" si="75"/>
        <v>-0.70346499382959582</v>
      </c>
    </row>
    <row r="205" spans="1:36" ht="13.5" customHeight="1" x14ac:dyDescent="0.2">
      <c r="A205" s="47">
        <v>87</v>
      </c>
      <c r="B205" s="45">
        <v>31</v>
      </c>
      <c r="C205" s="24">
        <f t="shared" ref="C205:AF205" si="96">RANK(C90,C$4:C$114,1)+(COUNT($B$4:$B$114)+1-RANK(C90,C$4:C$114,0)-RANK(C90,C$4:C$114,1))/2</f>
        <v>19</v>
      </c>
      <c r="D205" s="24">
        <f t="shared" si="96"/>
        <v>16</v>
      </c>
      <c r="E205" s="24">
        <f t="shared" si="96"/>
        <v>8</v>
      </c>
      <c r="F205" s="24">
        <f t="shared" si="96"/>
        <v>18</v>
      </c>
      <c r="G205" s="24">
        <f t="shared" si="96"/>
        <v>9</v>
      </c>
      <c r="H205" s="24">
        <f t="shared" si="96"/>
        <v>5</v>
      </c>
      <c r="I205" s="24">
        <f t="shared" si="96"/>
        <v>5</v>
      </c>
      <c r="J205" s="24">
        <f t="shared" si="96"/>
        <v>5</v>
      </c>
      <c r="K205" s="24">
        <f t="shared" si="96"/>
        <v>17</v>
      </c>
      <c r="L205" s="24">
        <f t="shared" si="96"/>
        <v>14</v>
      </c>
      <c r="M205" s="24">
        <f t="shared" si="96"/>
        <v>4</v>
      </c>
      <c r="N205" s="24">
        <f t="shared" si="96"/>
        <v>11</v>
      </c>
      <c r="O205" s="24">
        <f t="shared" si="96"/>
        <v>61</v>
      </c>
      <c r="P205" s="24">
        <f t="shared" si="96"/>
        <v>4</v>
      </c>
      <c r="Q205" s="24">
        <f t="shared" si="96"/>
        <v>11</v>
      </c>
      <c r="R205" s="24">
        <f t="shared" si="96"/>
        <v>6</v>
      </c>
      <c r="S205" s="24">
        <f t="shared" si="96"/>
        <v>9</v>
      </c>
      <c r="T205" s="24">
        <f t="shared" si="96"/>
        <v>61</v>
      </c>
      <c r="U205" s="24">
        <f t="shared" si="96"/>
        <v>13</v>
      </c>
      <c r="V205" s="24">
        <f t="shared" si="96"/>
        <v>2</v>
      </c>
      <c r="W205" s="24">
        <f t="shared" si="96"/>
        <v>69</v>
      </c>
      <c r="X205" s="24">
        <f t="shared" si="96"/>
        <v>11</v>
      </c>
      <c r="Y205" s="24">
        <f t="shared" si="96"/>
        <v>48</v>
      </c>
      <c r="Z205" s="24">
        <f t="shared" si="96"/>
        <v>93</v>
      </c>
      <c r="AA205" s="24">
        <f t="shared" si="96"/>
        <v>75</v>
      </c>
      <c r="AB205" s="24">
        <f t="shared" si="96"/>
        <v>23</v>
      </c>
      <c r="AC205" s="24">
        <f t="shared" si="96"/>
        <v>46</v>
      </c>
      <c r="AD205" s="24">
        <f t="shared" si="96"/>
        <v>37</v>
      </c>
      <c r="AE205" s="24">
        <f t="shared" si="96"/>
        <v>10</v>
      </c>
      <c r="AF205" s="24">
        <f t="shared" si="96"/>
        <v>48</v>
      </c>
      <c r="AG205" s="45">
        <v>31</v>
      </c>
      <c r="AH205" s="24">
        <v>87</v>
      </c>
      <c r="AI205" s="24">
        <f t="shared" si="74"/>
        <v>-30.733333333333334</v>
      </c>
      <c r="AJ205" s="24">
        <f t="shared" si="75"/>
        <v>-1.5858061719092602</v>
      </c>
    </row>
    <row r="206" spans="1:36" ht="13.5" customHeight="1" x14ac:dyDescent="0.2">
      <c r="A206" s="47">
        <v>88</v>
      </c>
      <c r="B206" s="45">
        <v>32</v>
      </c>
      <c r="C206" s="24">
        <f t="shared" ref="C206:AF206" si="97">RANK(C91,C$4:C$114,1)+(COUNT($B$4:$B$114)+1-RANK(C91,C$4:C$114,0)-RANK(C91,C$4:C$114,1))/2</f>
        <v>1</v>
      </c>
      <c r="D206" s="24">
        <f t="shared" si="97"/>
        <v>1</v>
      </c>
      <c r="E206" s="24">
        <f t="shared" si="97"/>
        <v>1</v>
      </c>
      <c r="F206" s="24">
        <f t="shared" si="97"/>
        <v>2</v>
      </c>
      <c r="G206" s="24">
        <f t="shared" si="97"/>
        <v>1</v>
      </c>
      <c r="H206" s="24">
        <f t="shared" si="97"/>
        <v>1</v>
      </c>
      <c r="I206" s="24">
        <f t="shared" si="97"/>
        <v>1</v>
      </c>
      <c r="J206" s="24">
        <f t="shared" si="97"/>
        <v>1</v>
      </c>
      <c r="K206" s="24">
        <f t="shared" si="97"/>
        <v>1</v>
      </c>
      <c r="L206" s="24">
        <f t="shared" si="97"/>
        <v>1</v>
      </c>
      <c r="M206" s="24">
        <f t="shared" si="97"/>
        <v>1</v>
      </c>
      <c r="N206" s="24">
        <f t="shared" si="97"/>
        <v>1</v>
      </c>
      <c r="O206" s="24">
        <f t="shared" si="97"/>
        <v>1</v>
      </c>
      <c r="P206" s="24">
        <f t="shared" si="97"/>
        <v>1</v>
      </c>
      <c r="Q206" s="24">
        <f t="shared" si="97"/>
        <v>1</v>
      </c>
      <c r="R206" s="24">
        <f t="shared" si="97"/>
        <v>1</v>
      </c>
      <c r="S206" s="24">
        <f t="shared" si="97"/>
        <v>1</v>
      </c>
      <c r="T206" s="24">
        <f t="shared" si="97"/>
        <v>52</v>
      </c>
      <c r="U206" s="24">
        <f t="shared" si="97"/>
        <v>1</v>
      </c>
      <c r="V206" s="24">
        <f t="shared" si="97"/>
        <v>1</v>
      </c>
      <c r="W206" s="24">
        <f t="shared" si="97"/>
        <v>1</v>
      </c>
      <c r="X206" s="24">
        <f t="shared" si="97"/>
        <v>1</v>
      </c>
      <c r="Y206" s="24">
        <f t="shared" si="97"/>
        <v>1</v>
      </c>
      <c r="Z206" s="24">
        <f t="shared" si="97"/>
        <v>1</v>
      </c>
      <c r="AA206" s="24">
        <f t="shared" si="97"/>
        <v>1</v>
      </c>
      <c r="AB206" s="24">
        <f t="shared" si="97"/>
        <v>1</v>
      </c>
      <c r="AC206" s="24">
        <f t="shared" si="97"/>
        <v>2</v>
      </c>
      <c r="AD206" s="24">
        <f t="shared" si="97"/>
        <v>1</v>
      </c>
      <c r="AE206" s="24">
        <f t="shared" si="97"/>
        <v>1</v>
      </c>
      <c r="AF206" s="24">
        <f t="shared" si="97"/>
        <v>1</v>
      </c>
      <c r="AG206" s="45">
        <v>32</v>
      </c>
      <c r="AH206" s="24">
        <v>88</v>
      </c>
      <c r="AI206" s="24">
        <f t="shared" si="74"/>
        <v>-53.233333333333334</v>
      </c>
      <c r="AJ206" s="24">
        <f t="shared" si="75"/>
        <v>-2.7467814062246081</v>
      </c>
    </row>
    <row r="207" spans="1:36" ht="13.5" customHeight="1" x14ac:dyDescent="0.2">
      <c r="A207" s="47">
        <v>89</v>
      </c>
      <c r="B207" s="45">
        <v>33</v>
      </c>
      <c r="C207" s="24">
        <f t="shared" ref="C207:AF207" si="98">RANK(C92,C$4:C$114,1)+(COUNT($B$4:$B$114)+1-RANK(C92,C$4:C$114,0)-RANK(C92,C$4:C$114,1))/2</f>
        <v>5</v>
      </c>
      <c r="D207" s="24">
        <f t="shared" si="98"/>
        <v>4</v>
      </c>
      <c r="E207" s="24">
        <f t="shared" si="98"/>
        <v>3</v>
      </c>
      <c r="F207" s="24">
        <f t="shared" si="98"/>
        <v>60</v>
      </c>
      <c r="G207" s="24">
        <f t="shared" si="98"/>
        <v>4</v>
      </c>
      <c r="H207" s="24">
        <f t="shared" si="98"/>
        <v>16</v>
      </c>
      <c r="I207" s="24">
        <f t="shared" si="98"/>
        <v>8</v>
      </c>
      <c r="J207" s="24">
        <f t="shared" si="98"/>
        <v>41</v>
      </c>
      <c r="K207" s="24">
        <f t="shared" si="98"/>
        <v>7</v>
      </c>
      <c r="L207" s="24">
        <f t="shared" si="98"/>
        <v>7</v>
      </c>
      <c r="M207" s="24">
        <f t="shared" si="98"/>
        <v>28</v>
      </c>
      <c r="N207" s="24">
        <f t="shared" si="98"/>
        <v>4</v>
      </c>
      <c r="O207" s="24">
        <f t="shared" si="98"/>
        <v>4</v>
      </c>
      <c r="P207" s="24">
        <f t="shared" si="98"/>
        <v>36</v>
      </c>
      <c r="Q207" s="24">
        <f t="shared" si="98"/>
        <v>2</v>
      </c>
      <c r="R207" s="24">
        <f t="shared" si="98"/>
        <v>4</v>
      </c>
      <c r="S207" s="24">
        <f t="shared" si="98"/>
        <v>24</v>
      </c>
      <c r="T207" s="24">
        <f t="shared" si="98"/>
        <v>53</v>
      </c>
      <c r="U207" s="24">
        <f t="shared" si="98"/>
        <v>5</v>
      </c>
      <c r="V207" s="24">
        <f t="shared" si="98"/>
        <v>8</v>
      </c>
      <c r="W207" s="24">
        <f t="shared" si="98"/>
        <v>44</v>
      </c>
      <c r="X207" s="24">
        <f t="shared" si="98"/>
        <v>20</v>
      </c>
      <c r="Y207" s="24">
        <f t="shared" si="98"/>
        <v>3</v>
      </c>
      <c r="Z207" s="24">
        <f t="shared" si="98"/>
        <v>29</v>
      </c>
      <c r="AA207" s="24">
        <f t="shared" si="98"/>
        <v>94</v>
      </c>
      <c r="AB207" s="24">
        <f t="shared" si="98"/>
        <v>20</v>
      </c>
      <c r="AC207" s="24">
        <f t="shared" si="98"/>
        <v>58</v>
      </c>
      <c r="AD207" s="24">
        <f t="shared" si="98"/>
        <v>15</v>
      </c>
      <c r="AE207" s="24">
        <f t="shared" si="98"/>
        <v>13</v>
      </c>
      <c r="AF207" s="24">
        <f t="shared" si="98"/>
        <v>43</v>
      </c>
      <c r="AG207" s="45">
        <v>33</v>
      </c>
      <c r="AH207" s="24">
        <v>89</v>
      </c>
      <c r="AI207" s="24">
        <f t="shared" si="74"/>
        <v>-33.933333333333337</v>
      </c>
      <c r="AJ207" s="24">
        <f t="shared" si="75"/>
        <v>-1.7509226496785542</v>
      </c>
    </row>
    <row r="208" spans="1:36" ht="13.5" customHeight="1" x14ac:dyDescent="0.2">
      <c r="A208" s="47">
        <v>90</v>
      </c>
      <c r="B208" s="45">
        <v>34</v>
      </c>
      <c r="C208" s="24">
        <f t="shared" ref="C208:AF208" si="99">RANK(C93,C$4:C$114,1)+(COUNT($B$4:$B$114)+1-RANK(C93,C$4:C$114,0)-RANK(C93,C$4:C$114,1))/2</f>
        <v>2</v>
      </c>
      <c r="D208" s="24">
        <f t="shared" si="99"/>
        <v>3</v>
      </c>
      <c r="E208" s="24">
        <f t="shared" si="99"/>
        <v>5</v>
      </c>
      <c r="F208" s="24">
        <f t="shared" si="99"/>
        <v>56</v>
      </c>
      <c r="G208" s="24">
        <f t="shared" si="99"/>
        <v>3</v>
      </c>
      <c r="H208" s="24">
        <f t="shared" si="99"/>
        <v>10</v>
      </c>
      <c r="I208" s="24">
        <f t="shared" si="99"/>
        <v>4</v>
      </c>
      <c r="J208" s="24">
        <f t="shared" si="99"/>
        <v>3</v>
      </c>
      <c r="K208" s="24">
        <f t="shared" si="99"/>
        <v>4</v>
      </c>
      <c r="L208" s="24">
        <f t="shared" si="99"/>
        <v>106</v>
      </c>
      <c r="M208" s="24">
        <f t="shared" si="99"/>
        <v>23</v>
      </c>
      <c r="N208" s="24">
        <f t="shared" si="99"/>
        <v>19</v>
      </c>
      <c r="O208" s="24">
        <f t="shared" si="99"/>
        <v>5</v>
      </c>
      <c r="P208" s="24">
        <f t="shared" si="99"/>
        <v>5</v>
      </c>
      <c r="Q208" s="24">
        <f t="shared" si="99"/>
        <v>6</v>
      </c>
      <c r="R208" s="24">
        <f t="shared" si="99"/>
        <v>3</v>
      </c>
      <c r="S208" s="24">
        <f t="shared" si="99"/>
        <v>7</v>
      </c>
      <c r="T208" s="24">
        <f t="shared" si="99"/>
        <v>51</v>
      </c>
      <c r="U208" s="24">
        <f t="shared" si="99"/>
        <v>36</v>
      </c>
      <c r="V208" s="24">
        <f t="shared" si="99"/>
        <v>5</v>
      </c>
      <c r="W208" s="24">
        <f t="shared" si="99"/>
        <v>4</v>
      </c>
      <c r="X208" s="24">
        <f t="shared" si="99"/>
        <v>18</v>
      </c>
      <c r="Y208" s="24">
        <f t="shared" si="99"/>
        <v>27</v>
      </c>
      <c r="Z208" s="24">
        <f t="shared" si="99"/>
        <v>5</v>
      </c>
      <c r="AA208" s="24">
        <f t="shared" si="99"/>
        <v>24</v>
      </c>
      <c r="AB208" s="24">
        <f t="shared" si="99"/>
        <v>19</v>
      </c>
      <c r="AC208" s="24">
        <f t="shared" si="99"/>
        <v>62</v>
      </c>
      <c r="AD208" s="24">
        <f t="shared" si="99"/>
        <v>23</v>
      </c>
      <c r="AE208" s="24">
        <f t="shared" si="99"/>
        <v>7</v>
      </c>
      <c r="AF208" s="24">
        <f t="shared" si="99"/>
        <v>31</v>
      </c>
      <c r="AG208" s="45">
        <v>34</v>
      </c>
      <c r="AH208" s="24">
        <v>90</v>
      </c>
      <c r="AI208" s="24">
        <f t="shared" si="74"/>
        <v>-36.799999999999997</v>
      </c>
      <c r="AJ208" s="24">
        <f t="shared" si="75"/>
        <v>-1.8988394943468796</v>
      </c>
    </row>
    <row r="209" spans="1:36" ht="13.5" customHeight="1" x14ac:dyDescent="0.2">
      <c r="A209" s="47">
        <v>91</v>
      </c>
      <c r="B209" s="45">
        <v>35</v>
      </c>
      <c r="C209" s="24">
        <f t="shared" ref="C209:AF209" si="100">RANK(C94,C$4:C$114,1)+(COUNT($B$4:$B$114)+1-RANK(C94,C$4:C$114,0)-RANK(C94,C$4:C$114,1))/2</f>
        <v>6</v>
      </c>
      <c r="D209" s="24">
        <f t="shared" si="100"/>
        <v>5</v>
      </c>
      <c r="E209" s="24">
        <f t="shared" si="100"/>
        <v>16</v>
      </c>
      <c r="F209" s="24">
        <f t="shared" si="100"/>
        <v>28</v>
      </c>
      <c r="G209" s="24">
        <f t="shared" si="100"/>
        <v>52</v>
      </c>
      <c r="H209" s="24">
        <f t="shared" si="100"/>
        <v>15</v>
      </c>
      <c r="I209" s="24">
        <f t="shared" si="100"/>
        <v>3</v>
      </c>
      <c r="J209" s="24">
        <f t="shared" si="100"/>
        <v>48</v>
      </c>
      <c r="K209" s="24">
        <f t="shared" si="100"/>
        <v>6</v>
      </c>
      <c r="L209" s="24">
        <f t="shared" si="100"/>
        <v>76</v>
      </c>
      <c r="M209" s="24">
        <f t="shared" si="100"/>
        <v>17</v>
      </c>
      <c r="N209" s="24">
        <f t="shared" si="100"/>
        <v>26</v>
      </c>
      <c r="O209" s="24">
        <f t="shared" si="100"/>
        <v>3</v>
      </c>
      <c r="P209" s="24">
        <f t="shared" si="100"/>
        <v>9</v>
      </c>
      <c r="Q209" s="24">
        <f t="shared" si="100"/>
        <v>8</v>
      </c>
      <c r="R209" s="24">
        <f t="shared" si="100"/>
        <v>10</v>
      </c>
      <c r="S209" s="24">
        <f t="shared" si="100"/>
        <v>6</v>
      </c>
      <c r="T209" s="24">
        <f t="shared" si="100"/>
        <v>28</v>
      </c>
      <c r="U209" s="24">
        <f t="shared" si="100"/>
        <v>12</v>
      </c>
      <c r="V209" s="24">
        <f t="shared" si="100"/>
        <v>4</v>
      </c>
      <c r="W209" s="24">
        <f t="shared" si="100"/>
        <v>6</v>
      </c>
      <c r="X209" s="24">
        <f t="shared" si="100"/>
        <v>16</v>
      </c>
      <c r="Y209" s="24">
        <f t="shared" si="100"/>
        <v>2</v>
      </c>
      <c r="Z209" s="24">
        <f t="shared" si="100"/>
        <v>46</v>
      </c>
      <c r="AA209" s="24">
        <f t="shared" si="100"/>
        <v>89</v>
      </c>
      <c r="AB209" s="24">
        <f t="shared" si="100"/>
        <v>7</v>
      </c>
      <c r="AC209" s="24">
        <f t="shared" si="100"/>
        <v>80</v>
      </c>
      <c r="AD209" s="24">
        <f t="shared" si="100"/>
        <v>72</v>
      </c>
      <c r="AE209" s="24">
        <f t="shared" si="100"/>
        <v>9</v>
      </c>
      <c r="AF209" s="24">
        <f t="shared" si="100"/>
        <v>38</v>
      </c>
      <c r="AG209" s="45">
        <v>35</v>
      </c>
      <c r="AH209" s="24">
        <v>91</v>
      </c>
      <c r="AI209" s="24">
        <f t="shared" si="74"/>
        <v>-31.233333333333334</v>
      </c>
      <c r="AJ209" s="24">
        <f t="shared" si="75"/>
        <v>-1.6116056215607124</v>
      </c>
    </row>
    <row r="210" spans="1:36" ht="13.5" customHeight="1" x14ac:dyDescent="0.2">
      <c r="A210" s="47">
        <v>92</v>
      </c>
      <c r="B210" s="45">
        <v>36</v>
      </c>
      <c r="C210" s="24">
        <f t="shared" ref="C210:AF210" si="101">RANK(C95,C$4:C$114,1)+(COUNT($B$4:$B$114)+1-RANK(C95,C$4:C$114,0)-RANK(C95,C$4:C$114,1))/2</f>
        <v>23</v>
      </c>
      <c r="D210" s="24">
        <f t="shared" si="101"/>
        <v>2</v>
      </c>
      <c r="E210" s="24">
        <f t="shared" si="101"/>
        <v>11</v>
      </c>
      <c r="F210" s="24">
        <f t="shared" si="101"/>
        <v>33</v>
      </c>
      <c r="G210" s="24">
        <f t="shared" si="101"/>
        <v>6</v>
      </c>
      <c r="H210" s="24">
        <f t="shared" si="101"/>
        <v>21</v>
      </c>
      <c r="I210" s="24">
        <f t="shared" si="101"/>
        <v>12</v>
      </c>
      <c r="J210" s="24">
        <f t="shared" si="101"/>
        <v>11</v>
      </c>
      <c r="K210" s="24">
        <f t="shared" si="101"/>
        <v>2</v>
      </c>
      <c r="L210" s="24">
        <f t="shared" si="101"/>
        <v>35</v>
      </c>
      <c r="M210" s="24">
        <f t="shared" si="101"/>
        <v>27</v>
      </c>
      <c r="N210" s="24">
        <f t="shared" si="101"/>
        <v>17</v>
      </c>
      <c r="O210" s="24">
        <f t="shared" si="101"/>
        <v>6</v>
      </c>
      <c r="P210" s="24">
        <f t="shared" si="101"/>
        <v>39</v>
      </c>
      <c r="Q210" s="24">
        <f t="shared" si="101"/>
        <v>4</v>
      </c>
      <c r="R210" s="24">
        <f t="shared" si="101"/>
        <v>11</v>
      </c>
      <c r="S210" s="24">
        <f t="shared" si="101"/>
        <v>3</v>
      </c>
      <c r="T210" s="24">
        <f t="shared" si="101"/>
        <v>50</v>
      </c>
      <c r="U210" s="24">
        <f t="shared" si="101"/>
        <v>10</v>
      </c>
      <c r="V210" s="24">
        <f t="shared" si="101"/>
        <v>6</v>
      </c>
      <c r="W210" s="24">
        <f t="shared" si="101"/>
        <v>11</v>
      </c>
      <c r="X210" s="24">
        <f t="shared" si="101"/>
        <v>19</v>
      </c>
      <c r="Y210" s="24">
        <f t="shared" si="101"/>
        <v>6</v>
      </c>
      <c r="Z210" s="24">
        <f t="shared" si="101"/>
        <v>15</v>
      </c>
      <c r="AA210" s="24">
        <f t="shared" si="101"/>
        <v>26</v>
      </c>
      <c r="AB210" s="24">
        <f t="shared" si="101"/>
        <v>9</v>
      </c>
      <c r="AC210" s="24">
        <f t="shared" si="101"/>
        <v>35</v>
      </c>
      <c r="AD210" s="24">
        <f t="shared" si="101"/>
        <v>19</v>
      </c>
      <c r="AE210" s="24">
        <f t="shared" si="101"/>
        <v>65</v>
      </c>
      <c r="AF210" s="24">
        <f t="shared" si="101"/>
        <v>29</v>
      </c>
      <c r="AG210" s="45">
        <v>36</v>
      </c>
      <c r="AH210" s="24">
        <v>92</v>
      </c>
      <c r="AI210" s="24">
        <f t="shared" si="74"/>
        <v>-37.233333333333334</v>
      </c>
      <c r="AJ210" s="24">
        <f t="shared" si="75"/>
        <v>-1.9211990173781384</v>
      </c>
    </row>
    <row r="211" spans="1:36" ht="13.5" customHeight="1" x14ac:dyDescent="0.2">
      <c r="A211" s="47">
        <v>93</v>
      </c>
      <c r="B211" s="45">
        <v>37</v>
      </c>
      <c r="C211" s="24">
        <f t="shared" ref="C211:AF211" si="102">RANK(C96,C$4:C$114,1)+(COUNT($B$4:$B$114)+1-RANK(C96,C$4:C$114,0)-RANK(C96,C$4:C$114,1))/2</f>
        <v>83</v>
      </c>
      <c r="D211" s="24">
        <f t="shared" si="102"/>
        <v>45</v>
      </c>
      <c r="E211" s="24">
        <f t="shared" si="102"/>
        <v>89</v>
      </c>
      <c r="F211" s="24">
        <f t="shared" si="102"/>
        <v>71</v>
      </c>
      <c r="G211" s="24">
        <f t="shared" si="102"/>
        <v>82</v>
      </c>
      <c r="H211" s="24">
        <f t="shared" si="102"/>
        <v>35</v>
      </c>
      <c r="I211" s="24">
        <f t="shared" si="102"/>
        <v>78</v>
      </c>
      <c r="J211" s="24">
        <f t="shared" si="102"/>
        <v>84</v>
      </c>
      <c r="K211" s="24">
        <f t="shared" si="102"/>
        <v>32</v>
      </c>
      <c r="L211" s="24">
        <f t="shared" si="102"/>
        <v>87</v>
      </c>
      <c r="M211" s="24">
        <f t="shared" si="102"/>
        <v>62</v>
      </c>
      <c r="N211" s="24">
        <f t="shared" si="102"/>
        <v>104</v>
      </c>
      <c r="O211" s="24">
        <f t="shared" si="102"/>
        <v>76</v>
      </c>
      <c r="P211" s="24">
        <f t="shared" si="102"/>
        <v>96</v>
      </c>
      <c r="Q211" s="24">
        <f t="shared" si="102"/>
        <v>87</v>
      </c>
      <c r="R211" s="24">
        <f t="shared" si="102"/>
        <v>91</v>
      </c>
      <c r="S211" s="24">
        <f t="shared" si="102"/>
        <v>74</v>
      </c>
      <c r="T211" s="24">
        <f t="shared" si="102"/>
        <v>88</v>
      </c>
      <c r="U211" s="24">
        <f t="shared" si="102"/>
        <v>80</v>
      </c>
      <c r="V211" s="24">
        <f t="shared" si="102"/>
        <v>101</v>
      </c>
      <c r="W211" s="24">
        <f t="shared" si="102"/>
        <v>78</v>
      </c>
      <c r="X211" s="24">
        <f t="shared" si="102"/>
        <v>97</v>
      </c>
      <c r="Y211" s="24">
        <f t="shared" si="102"/>
        <v>96</v>
      </c>
      <c r="Z211" s="24">
        <f t="shared" si="102"/>
        <v>78</v>
      </c>
      <c r="AA211" s="24">
        <f t="shared" si="102"/>
        <v>95</v>
      </c>
      <c r="AB211" s="24">
        <f t="shared" si="102"/>
        <v>101</v>
      </c>
      <c r="AC211" s="24">
        <f t="shared" si="102"/>
        <v>88</v>
      </c>
      <c r="AD211" s="24">
        <f t="shared" si="102"/>
        <v>91</v>
      </c>
      <c r="AE211" s="24">
        <f t="shared" si="102"/>
        <v>88</v>
      </c>
      <c r="AF211" s="24">
        <f t="shared" si="102"/>
        <v>87</v>
      </c>
      <c r="AG211" s="45">
        <v>37</v>
      </c>
      <c r="AH211" s="24">
        <v>93</v>
      </c>
      <c r="AI211" s="24">
        <f t="shared" si="74"/>
        <v>25.466666666666669</v>
      </c>
      <c r="AJ211" s="24">
        <f t="shared" si="75"/>
        <v>1.314051968913964</v>
      </c>
    </row>
    <row r="212" spans="1:36" ht="13.5" customHeight="1" x14ac:dyDescent="0.2">
      <c r="A212" s="47">
        <v>94</v>
      </c>
      <c r="B212" s="45">
        <v>38</v>
      </c>
      <c r="C212" s="24">
        <f t="shared" ref="C212:AF212" si="103">RANK(C97,C$4:C$114,1)+(COUNT($B$4:$B$114)+1-RANK(C97,C$4:C$114,0)-RANK(C97,C$4:C$114,1))/2</f>
        <v>53</v>
      </c>
      <c r="D212" s="24">
        <f t="shared" si="103"/>
        <v>6</v>
      </c>
      <c r="E212" s="24">
        <f t="shared" si="103"/>
        <v>56</v>
      </c>
      <c r="F212" s="24">
        <f t="shared" si="103"/>
        <v>30</v>
      </c>
      <c r="G212" s="24">
        <f t="shared" si="103"/>
        <v>59</v>
      </c>
      <c r="H212" s="24">
        <f t="shared" si="103"/>
        <v>88</v>
      </c>
      <c r="I212" s="24">
        <f t="shared" si="103"/>
        <v>35</v>
      </c>
      <c r="J212" s="24">
        <f t="shared" si="103"/>
        <v>23</v>
      </c>
      <c r="K212" s="24">
        <f t="shared" si="103"/>
        <v>25</v>
      </c>
      <c r="L212" s="24">
        <f t="shared" si="103"/>
        <v>19</v>
      </c>
      <c r="M212" s="24">
        <f t="shared" si="103"/>
        <v>83</v>
      </c>
      <c r="N212" s="24">
        <f t="shared" si="103"/>
        <v>96</v>
      </c>
      <c r="O212" s="24">
        <f t="shared" si="103"/>
        <v>46</v>
      </c>
      <c r="P212" s="24">
        <f t="shared" si="103"/>
        <v>38</v>
      </c>
      <c r="Q212" s="24">
        <f t="shared" si="103"/>
        <v>91</v>
      </c>
      <c r="R212" s="24">
        <f t="shared" si="103"/>
        <v>29</v>
      </c>
      <c r="S212" s="24">
        <f t="shared" si="103"/>
        <v>28</v>
      </c>
      <c r="T212" s="24">
        <f t="shared" si="103"/>
        <v>77</v>
      </c>
      <c r="U212" s="24">
        <f t="shared" si="103"/>
        <v>70</v>
      </c>
      <c r="V212" s="24">
        <f t="shared" si="103"/>
        <v>93</v>
      </c>
      <c r="W212" s="24">
        <f t="shared" si="103"/>
        <v>94</v>
      </c>
      <c r="X212" s="24">
        <f t="shared" si="103"/>
        <v>63</v>
      </c>
      <c r="Y212" s="24">
        <f t="shared" si="103"/>
        <v>76</v>
      </c>
      <c r="Z212" s="24">
        <f t="shared" si="103"/>
        <v>9</v>
      </c>
      <c r="AA212" s="24">
        <f t="shared" si="103"/>
        <v>38</v>
      </c>
      <c r="AB212" s="24">
        <f t="shared" si="103"/>
        <v>74</v>
      </c>
      <c r="AC212" s="24">
        <f t="shared" si="103"/>
        <v>72</v>
      </c>
      <c r="AD212" s="24">
        <f t="shared" si="103"/>
        <v>42</v>
      </c>
      <c r="AE212" s="24">
        <f t="shared" si="103"/>
        <v>59</v>
      </c>
      <c r="AF212" s="24">
        <f t="shared" si="103"/>
        <v>77</v>
      </c>
      <c r="AG212" s="45">
        <v>38</v>
      </c>
      <c r="AH212" s="24">
        <v>94</v>
      </c>
      <c r="AI212" s="24">
        <f t="shared" si="74"/>
        <v>-1.0333333333333314</v>
      </c>
      <c r="AJ212" s="24">
        <f t="shared" si="75"/>
        <v>-5.3318862613001054E-2</v>
      </c>
    </row>
    <row r="213" spans="1:36" ht="13.5" customHeight="1" x14ac:dyDescent="0.2">
      <c r="A213" s="47">
        <v>95</v>
      </c>
      <c r="B213" s="45">
        <v>39</v>
      </c>
      <c r="C213" s="24">
        <f t="shared" ref="C213:AF213" si="104">RANK(C98,C$4:C$114,1)+(COUNT($B$4:$B$114)+1-RANK(C98,C$4:C$114,0)-RANK(C98,C$4:C$114,1))/2</f>
        <v>91</v>
      </c>
      <c r="D213" s="24">
        <f t="shared" si="104"/>
        <v>98</v>
      </c>
      <c r="E213" s="24">
        <f t="shared" si="104"/>
        <v>99</v>
      </c>
      <c r="F213" s="24">
        <f t="shared" si="104"/>
        <v>81</v>
      </c>
      <c r="G213" s="24">
        <f t="shared" si="104"/>
        <v>110</v>
      </c>
      <c r="H213" s="24">
        <f t="shared" si="104"/>
        <v>90</v>
      </c>
      <c r="I213" s="24">
        <f t="shared" si="104"/>
        <v>57</v>
      </c>
      <c r="J213" s="24">
        <f t="shared" si="104"/>
        <v>98</v>
      </c>
      <c r="K213" s="24">
        <f t="shared" si="104"/>
        <v>57</v>
      </c>
      <c r="L213" s="24">
        <f t="shared" si="104"/>
        <v>74</v>
      </c>
      <c r="M213" s="24">
        <f t="shared" si="104"/>
        <v>97</v>
      </c>
      <c r="N213" s="24">
        <f t="shared" si="104"/>
        <v>84</v>
      </c>
      <c r="O213" s="24">
        <f t="shared" si="104"/>
        <v>105</v>
      </c>
      <c r="P213" s="24">
        <f t="shared" si="104"/>
        <v>63</v>
      </c>
      <c r="Q213" s="24">
        <f t="shared" si="104"/>
        <v>88</v>
      </c>
      <c r="R213" s="24">
        <f t="shared" si="104"/>
        <v>85</v>
      </c>
      <c r="S213" s="24">
        <f t="shared" si="104"/>
        <v>71</v>
      </c>
      <c r="T213" s="24">
        <f t="shared" si="104"/>
        <v>83</v>
      </c>
      <c r="U213" s="24">
        <f t="shared" si="104"/>
        <v>46</v>
      </c>
      <c r="V213" s="24">
        <f t="shared" si="104"/>
        <v>109</v>
      </c>
      <c r="W213" s="24">
        <f t="shared" si="104"/>
        <v>106</v>
      </c>
      <c r="X213" s="24">
        <f t="shared" si="104"/>
        <v>70</v>
      </c>
      <c r="Y213" s="24">
        <f t="shared" si="104"/>
        <v>106</v>
      </c>
      <c r="Z213" s="24">
        <f t="shared" si="104"/>
        <v>50</v>
      </c>
      <c r="AA213" s="24">
        <f t="shared" si="104"/>
        <v>33</v>
      </c>
      <c r="AB213" s="24">
        <f t="shared" si="104"/>
        <v>109</v>
      </c>
      <c r="AC213" s="24">
        <f t="shared" si="104"/>
        <v>102</v>
      </c>
      <c r="AD213" s="24">
        <f t="shared" si="104"/>
        <v>46</v>
      </c>
      <c r="AE213" s="24">
        <f t="shared" si="104"/>
        <v>101</v>
      </c>
      <c r="AF213" s="24">
        <f t="shared" si="104"/>
        <v>56</v>
      </c>
      <c r="AG213" s="45">
        <v>39</v>
      </c>
      <c r="AH213" s="24">
        <v>95</v>
      </c>
      <c r="AI213" s="24">
        <f t="shared" si="74"/>
        <v>26.166666666666671</v>
      </c>
      <c r="AJ213" s="24">
        <f t="shared" si="75"/>
        <v>1.3501711984259972</v>
      </c>
    </row>
    <row r="214" spans="1:36" ht="13.5" customHeight="1" x14ac:dyDescent="0.2">
      <c r="A214" s="47">
        <v>96</v>
      </c>
      <c r="B214" s="45">
        <v>40</v>
      </c>
      <c r="C214" s="24">
        <f t="shared" ref="C214:AF214" si="105">RANK(C99,C$4:C$114,1)+(COUNT($B$4:$B$114)+1-RANK(C99,C$4:C$114,0)-RANK(C99,C$4:C$114,1))/2</f>
        <v>109</v>
      </c>
      <c r="D214" s="24">
        <f t="shared" si="105"/>
        <v>107</v>
      </c>
      <c r="E214" s="24">
        <f t="shared" si="105"/>
        <v>70</v>
      </c>
      <c r="F214" s="24">
        <f t="shared" si="105"/>
        <v>43</v>
      </c>
      <c r="G214" s="24">
        <f t="shared" si="105"/>
        <v>104</v>
      </c>
      <c r="H214" s="24">
        <f t="shared" si="105"/>
        <v>37</v>
      </c>
      <c r="I214" s="24">
        <f t="shared" si="105"/>
        <v>37</v>
      </c>
      <c r="J214" s="24">
        <f t="shared" si="105"/>
        <v>70</v>
      </c>
      <c r="K214" s="24">
        <f t="shared" si="105"/>
        <v>18</v>
      </c>
      <c r="L214" s="24">
        <f t="shared" si="105"/>
        <v>51</v>
      </c>
      <c r="M214" s="24">
        <f t="shared" si="105"/>
        <v>48</v>
      </c>
      <c r="N214" s="24">
        <f t="shared" si="105"/>
        <v>77</v>
      </c>
      <c r="O214" s="24">
        <f t="shared" si="105"/>
        <v>99</v>
      </c>
      <c r="P214" s="24">
        <f t="shared" si="105"/>
        <v>66</v>
      </c>
      <c r="Q214" s="24">
        <f t="shared" si="105"/>
        <v>86</v>
      </c>
      <c r="R214" s="24">
        <f t="shared" si="105"/>
        <v>51</v>
      </c>
      <c r="S214" s="24">
        <f t="shared" si="105"/>
        <v>58</v>
      </c>
      <c r="T214" s="24">
        <f t="shared" si="105"/>
        <v>74</v>
      </c>
      <c r="U214" s="24">
        <f t="shared" si="105"/>
        <v>33</v>
      </c>
      <c r="V214" s="24">
        <f t="shared" si="105"/>
        <v>111</v>
      </c>
      <c r="W214" s="24">
        <f t="shared" si="105"/>
        <v>91</v>
      </c>
      <c r="X214" s="24">
        <f t="shared" si="105"/>
        <v>64</v>
      </c>
      <c r="Y214" s="24">
        <f t="shared" si="105"/>
        <v>85</v>
      </c>
      <c r="Z214" s="24">
        <f t="shared" si="105"/>
        <v>47</v>
      </c>
      <c r="AA214" s="24">
        <f t="shared" si="105"/>
        <v>29</v>
      </c>
      <c r="AB214" s="24">
        <f t="shared" si="105"/>
        <v>83</v>
      </c>
      <c r="AC214" s="24">
        <f t="shared" si="105"/>
        <v>87</v>
      </c>
      <c r="AD214" s="24">
        <f t="shared" si="105"/>
        <v>94</v>
      </c>
      <c r="AE214" s="24">
        <f t="shared" si="105"/>
        <v>106</v>
      </c>
      <c r="AF214" s="24">
        <f t="shared" si="105"/>
        <v>49</v>
      </c>
      <c r="AG214" s="45">
        <v>40</v>
      </c>
      <c r="AH214" s="24">
        <v>96</v>
      </c>
      <c r="AI214" s="24">
        <f t="shared" si="74"/>
        <v>13.466666666666669</v>
      </c>
      <c r="AJ214" s="24">
        <f t="shared" si="75"/>
        <v>0.6948651772791119</v>
      </c>
    </row>
    <row r="215" spans="1:36" ht="13.5" customHeight="1" x14ac:dyDescent="0.2">
      <c r="A215" s="47">
        <v>97</v>
      </c>
      <c r="B215" s="45">
        <v>41</v>
      </c>
      <c r="C215" s="24">
        <f t="shared" ref="C215:AF215" si="106">RANK(C100,C$4:C$114,1)+(COUNT($B$4:$B$114)+1-RANK(C100,C$4:C$114,0)-RANK(C100,C$4:C$114,1))/2</f>
        <v>107</v>
      </c>
      <c r="D215" s="24">
        <f t="shared" si="106"/>
        <v>23</v>
      </c>
      <c r="E215" s="24">
        <f t="shared" si="106"/>
        <v>58</v>
      </c>
      <c r="F215" s="24">
        <f t="shared" si="106"/>
        <v>40</v>
      </c>
      <c r="G215" s="24">
        <f t="shared" si="106"/>
        <v>67</v>
      </c>
      <c r="H215" s="24">
        <f t="shared" si="106"/>
        <v>71</v>
      </c>
      <c r="I215" s="24">
        <f t="shared" si="106"/>
        <v>51</v>
      </c>
      <c r="J215" s="24">
        <f t="shared" si="106"/>
        <v>55</v>
      </c>
      <c r="K215" s="24">
        <f t="shared" si="106"/>
        <v>76</v>
      </c>
      <c r="L215" s="24">
        <f t="shared" si="106"/>
        <v>65</v>
      </c>
      <c r="M215" s="24">
        <f t="shared" si="106"/>
        <v>53</v>
      </c>
      <c r="N215" s="24">
        <f t="shared" si="106"/>
        <v>83</v>
      </c>
      <c r="O215" s="24">
        <f t="shared" si="106"/>
        <v>23</v>
      </c>
      <c r="P215" s="24">
        <f t="shared" si="106"/>
        <v>42</v>
      </c>
      <c r="Q215" s="24">
        <f t="shared" si="106"/>
        <v>73</v>
      </c>
      <c r="R215" s="24">
        <f t="shared" si="106"/>
        <v>22</v>
      </c>
      <c r="S215" s="24">
        <f t="shared" si="106"/>
        <v>20</v>
      </c>
      <c r="T215" s="24">
        <f t="shared" si="106"/>
        <v>65</v>
      </c>
      <c r="U215" s="24">
        <f t="shared" si="106"/>
        <v>30</v>
      </c>
      <c r="V215" s="24">
        <f t="shared" si="106"/>
        <v>104</v>
      </c>
      <c r="W215" s="24">
        <f t="shared" si="106"/>
        <v>45</v>
      </c>
      <c r="X215" s="24">
        <f t="shared" si="106"/>
        <v>60</v>
      </c>
      <c r="Y215" s="24">
        <f t="shared" si="106"/>
        <v>89</v>
      </c>
      <c r="Z215" s="24">
        <f t="shared" si="106"/>
        <v>21</v>
      </c>
      <c r="AA215" s="24">
        <f t="shared" si="106"/>
        <v>41</v>
      </c>
      <c r="AB215" s="24">
        <f t="shared" si="106"/>
        <v>67</v>
      </c>
      <c r="AC215" s="24">
        <f t="shared" si="106"/>
        <v>108</v>
      </c>
      <c r="AD215" s="24">
        <f t="shared" si="106"/>
        <v>34</v>
      </c>
      <c r="AE215" s="24">
        <f t="shared" si="106"/>
        <v>92</v>
      </c>
      <c r="AF215" s="24">
        <f t="shared" si="106"/>
        <v>68</v>
      </c>
      <c r="AG215" s="45">
        <v>41</v>
      </c>
      <c r="AH215" s="24">
        <v>97</v>
      </c>
      <c r="AI215" s="24">
        <f t="shared" si="74"/>
        <v>2.43333333333333</v>
      </c>
      <c r="AJ215" s="24">
        <f t="shared" si="75"/>
        <v>0.12555732163706707</v>
      </c>
    </row>
    <row r="216" spans="1:36" ht="13.5" customHeight="1" x14ac:dyDescent="0.2">
      <c r="A216" s="47">
        <v>98</v>
      </c>
      <c r="B216" s="45">
        <v>42</v>
      </c>
      <c r="C216" s="24">
        <f t="shared" ref="C216:AF216" si="107">RANK(C101,C$4:C$114,1)+(COUNT($B$4:$B$114)+1-RANK(C101,C$4:C$114,0)-RANK(C101,C$4:C$114,1))/2</f>
        <v>72</v>
      </c>
      <c r="D216" s="24">
        <f t="shared" si="107"/>
        <v>42</v>
      </c>
      <c r="E216" s="24">
        <f t="shared" si="107"/>
        <v>67</v>
      </c>
      <c r="F216" s="24">
        <f t="shared" si="107"/>
        <v>36</v>
      </c>
      <c r="G216" s="24">
        <f t="shared" si="107"/>
        <v>44</v>
      </c>
      <c r="H216" s="24">
        <f t="shared" si="107"/>
        <v>63</v>
      </c>
      <c r="I216" s="24">
        <f t="shared" si="107"/>
        <v>81</v>
      </c>
      <c r="J216" s="24">
        <f t="shared" si="107"/>
        <v>35</v>
      </c>
      <c r="K216" s="24">
        <f t="shared" si="107"/>
        <v>65</v>
      </c>
      <c r="L216" s="24">
        <f t="shared" si="107"/>
        <v>55</v>
      </c>
      <c r="M216" s="24">
        <f t="shared" si="107"/>
        <v>75</v>
      </c>
      <c r="N216" s="24">
        <f t="shared" si="107"/>
        <v>59</v>
      </c>
      <c r="O216" s="24">
        <f t="shared" si="107"/>
        <v>70</v>
      </c>
      <c r="P216" s="24">
        <f t="shared" si="107"/>
        <v>35</v>
      </c>
      <c r="Q216" s="24">
        <f t="shared" si="107"/>
        <v>107</v>
      </c>
      <c r="R216" s="24">
        <f t="shared" si="107"/>
        <v>24</v>
      </c>
      <c r="S216" s="24">
        <f t="shared" si="107"/>
        <v>32</v>
      </c>
      <c r="T216" s="24">
        <f t="shared" si="107"/>
        <v>62</v>
      </c>
      <c r="U216" s="24">
        <f t="shared" si="107"/>
        <v>51</v>
      </c>
      <c r="V216" s="24">
        <f t="shared" si="107"/>
        <v>89</v>
      </c>
      <c r="W216" s="24">
        <f t="shared" si="107"/>
        <v>39</v>
      </c>
      <c r="X216" s="24">
        <f t="shared" si="107"/>
        <v>61</v>
      </c>
      <c r="Y216" s="24">
        <f t="shared" si="107"/>
        <v>83</v>
      </c>
      <c r="Z216" s="24">
        <f t="shared" si="107"/>
        <v>22</v>
      </c>
      <c r="AA216" s="24">
        <f t="shared" si="107"/>
        <v>14</v>
      </c>
      <c r="AB216" s="24">
        <f t="shared" si="107"/>
        <v>51</v>
      </c>
      <c r="AC216" s="24">
        <f t="shared" si="107"/>
        <v>63</v>
      </c>
      <c r="AD216" s="24">
        <f t="shared" si="107"/>
        <v>53</v>
      </c>
      <c r="AE216" s="24">
        <f t="shared" si="107"/>
        <v>98</v>
      </c>
      <c r="AF216" s="24">
        <f t="shared" si="107"/>
        <v>76</v>
      </c>
      <c r="AG216" s="45">
        <v>42</v>
      </c>
      <c r="AH216" s="24">
        <v>98</v>
      </c>
      <c r="AI216" s="24">
        <f t="shared" si="74"/>
        <v>1.4666666666666686</v>
      </c>
      <c r="AJ216" s="24">
        <f t="shared" si="75"/>
        <v>7.5678385644259799E-2</v>
      </c>
    </row>
    <row r="217" spans="1:36" ht="13.5" customHeight="1" x14ac:dyDescent="0.2">
      <c r="A217" s="47">
        <v>99</v>
      </c>
      <c r="B217" s="45">
        <v>43</v>
      </c>
      <c r="C217" s="24">
        <f t="shared" ref="C217:AF217" si="108">RANK(C102,C$4:C$114,1)+(COUNT($B$4:$B$114)+1-RANK(C102,C$4:C$114,0)-RANK(C102,C$4:C$114,1))/2</f>
        <v>81</v>
      </c>
      <c r="D217" s="24">
        <f t="shared" si="108"/>
        <v>14</v>
      </c>
      <c r="E217" s="24">
        <f t="shared" si="108"/>
        <v>10</v>
      </c>
      <c r="F217" s="24">
        <f t="shared" si="108"/>
        <v>25</v>
      </c>
      <c r="G217" s="24">
        <f t="shared" si="108"/>
        <v>34</v>
      </c>
      <c r="H217" s="24">
        <f t="shared" si="108"/>
        <v>67</v>
      </c>
      <c r="I217" s="24">
        <f t="shared" si="108"/>
        <v>47</v>
      </c>
      <c r="J217" s="24">
        <f t="shared" si="108"/>
        <v>100</v>
      </c>
      <c r="K217" s="24">
        <f t="shared" si="108"/>
        <v>44</v>
      </c>
      <c r="L217" s="24">
        <f t="shared" si="108"/>
        <v>81</v>
      </c>
      <c r="M217" s="24">
        <f t="shared" si="108"/>
        <v>32</v>
      </c>
      <c r="N217" s="24">
        <f t="shared" si="108"/>
        <v>56</v>
      </c>
      <c r="O217" s="24">
        <f t="shared" si="108"/>
        <v>82</v>
      </c>
      <c r="P217" s="24">
        <f t="shared" si="108"/>
        <v>56</v>
      </c>
      <c r="Q217" s="24">
        <f t="shared" si="108"/>
        <v>79</v>
      </c>
      <c r="R217" s="24">
        <f t="shared" si="108"/>
        <v>25</v>
      </c>
      <c r="S217" s="24">
        <f t="shared" si="108"/>
        <v>15</v>
      </c>
      <c r="T217" s="24">
        <f t="shared" si="108"/>
        <v>90</v>
      </c>
      <c r="U217" s="24">
        <f t="shared" si="108"/>
        <v>25</v>
      </c>
      <c r="V217" s="24">
        <f t="shared" si="108"/>
        <v>85</v>
      </c>
      <c r="W217" s="24">
        <f t="shared" si="108"/>
        <v>103</v>
      </c>
      <c r="X217" s="24">
        <f t="shared" si="108"/>
        <v>73</v>
      </c>
      <c r="Y217" s="24">
        <f t="shared" si="108"/>
        <v>57</v>
      </c>
      <c r="Z217" s="24">
        <f t="shared" si="108"/>
        <v>4</v>
      </c>
      <c r="AA217" s="24">
        <f t="shared" si="108"/>
        <v>48</v>
      </c>
      <c r="AB217" s="24">
        <f t="shared" si="108"/>
        <v>26</v>
      </c>
      <c r="AC217" s="24">
        <f t="shared" si="108"/>
        <v>103</v>
      </c>
      <c r="AD217" s="24">
        <f t="shared" si="108"/>
        <v>79</v>
      </c>
      <c r="AE217" s="24">
        <f t="shared" si="108"/>
        <v>49</v>
      </c>
      <c r="AF217" s="24">
        <f t="shared" si="108"/>
        <v>63</v>
      </c>
      <c r="AG217" s="45">
        <v>43</v>
      </c>
      <c r="AH217" s="24">
        <v>99</v>
      </c>
      <c r="AI217" s="24">
        <f t="shared" si="74"/>
        <v>-0.89999999999999858</v>
      </c>
      <c r="AJ217" s="24">
        <f t="shared" si="75"/>
        <v>-4.6439009372613832E-2</v>
      </c>
    </row>
    <row r="218" spans="1:36" ht="13.5" customHeight="1" x14ac:dyDescent="0.2">
      <c r="A218" s="47">
        <v>100</v>
      </c>
      <c r="B218" s="45">
        <v>44</v>
      </c>
      <c r="C218" s="24">
        <f t="shared" ref="C218:AF218" si="109">RANK(C103,C$4:C$114,1)+(COUNT($B$4:$B$114)+1-RANK(C103,C$4:C$114,0)-RANK(C103,C$4:C$114,1))/2</f>
        <v>40</v>
      </c>
      <c r="D218" s="24">
        <f t="shared" si="109"/>
        <v>56</v>
      </c>
      <c r="E218" s="24">
        <f t="shared" si="109"/>
        <v>2</v>
      </c>
      <c r="F218" s="24">
        <f t="shared" si="109"/>
        <v>19</v>
      </c>
      <c r="G218" s="24">
        <f t="shared" si="109"/>
        <v>65</v>
      </c>
      <c r="H218" s="24">
        <f t="shared" si="109"/>
        <v>44</v>
      </c>
      <c r="I218" s="24">
        <f t="shared" si="109"/>
        <v>40</v>
      </c>
      <c r="J218" s="24">
        <f t="shared" si="109"/>
        <v>29</v>
      </c>
      <c r="K218" s="24">
        <f t="shared" si="109"/>
        <v>23</v>
      </c>
      <c r="L218" s="24">
        <f t="shared" si="109"/>
        <v>111</v>
      </c>
      <c r="M218" s="24">
        <f t="shared" si="109"/>
        <v>93</v>
      </c>
      <c r="N218" s="24">
        <f t="shared" si="109"/>
        <v>48</v>
      </c>
      <c r="O218" s="24">
        <f t="shared" si="109"/>
        <v>59</v>
      </c>
      <c r="P218" s="24">
        <f t="shared" si="109"/>
        <v>16</v>
      </c>
      <c r="Q218" s="24">
        <f t="shared" si="109"/>
        <v>78</v>
      </c>
      <c r="R218" s="24">
        <f t="shared" si="109"/>
        <v>9</v>
      </c>
      <c r="S218" s="24">
        <f t="shared" si="109"/>
        <v>8</v>
      </c>
      <c r="T218" s="24">
        <f t="shared" si="109"/>
        <v>59</v>
      </c>
      <c r="U218" s="24">
        <f t="shared" si="109"/>
        <v>3</v>
      </c>
      <c r="V218" s="24">
        <f t="shared" si="109"/>
        <v>87</v>
      </c>
      <c r="W218" s="24">
        <f t="shared" si="109"/>
        <v>26</v>
      </c>
      <c r="X218" s="24">
        <f t="shared" si="109"/>
        <v>66</v>
      </c>
      <c r="Y218" s="24">
        <f t="shared" si="109"/>
        <v>52</v>
      </c>
      <c r="Z218" s="24">
        <f t="shared" si="109"/>
        <v>71</v>
      </c>
      <c r="AA218" s="24">
        <f t="shared" si="109"/>
        <v>22</v>
      </c>
      <c r="AB218" s="24">
        <f t="shared" si="109"/>
        <v>10</v>
      </c>
      <c r="AC218" s="24">
        <f t="shared" si="109"/>
        <v>77</v>
      </c>
      <c r="AD218" s="24">
        <f t="shared" si="109"/>
        <v>39</v>
      </c>
      <c r="AE218" s="24">
        <f t="shared" si="109"/>
        <v>93</v>
      </c>
      <c r="AF218" s="24">
        <f t="shared" si="109"/>
        <v>20</v>
      </c>
      <c r="AG218" s="45">
        <v>44</v>
      </c>
      <c r="AH218" s="24">
        <v>100</v>
      </c>
      <c r="AI218" s="24">
        <f t="shared" si="74"/>
        <v>-10.5</v>
      </c>
      <c r="AJ218" s="24">
        <f t="shared" si="75"/>
        <v>-0.54178844268049564</v>
      </c>
    </row>
    <row r="219" spans="1:36" ht="13.5" customHeight="1" x14ac:dyDescent="0.2">
      <c r="A219" s="47">
        <v>101</v>
      </c>
      <c r="B219" s="45">
        <v>45</v>
      </c>
      <c r="C219" s="24">
        <f t="shared" ref="C219:AF219" si="110">RANK(C104,C$4:C$114,1)+(COUNT($B$4:$B$114)+1-RANK(C104,C$4:C$114,0)-RANK(C104,C$4:C$114,1))/2</f>
        <v>78</v>
      </c>
      <c r="D219" s="24">
        <f t="shared" si="110"/>
        <v>44</v>
      </c>
      <c r="E219" s="24">
        <f t="shared" si="110"/>
        <v>65</v>
      </c>
      <c r="F219" s="24">
        <f t="shared" si="110"/>
        <v>22</v>
      </c>
      <c r="G219" s="24">
        <f t="shared" si="110"/>
        <v>36</v>
      </c>
      <c r="H219" s="24">
        <f t="shared" si="110"/>
        <v>91</v>
      </c>
      <c r="I219" s="24">
        <f t="shared" si="110"/>
        <v>61</v>
      </c>
      <c r="J219" s="24">
        <f t="shared" si="110"/>
        <v>39</v>
      </c>
      <c r="K219" s="24">
        <f t="shared" si="110"/>
        <v>85</v>
      </c>
      <c r="L219" s="24">
        <f t="shared" si="110"/>
        <v>105</v>
      </c>
      <c r="M219" s="24">
        <f t="shared" si="110"/>
        <v>91</v>
      </c>
      <c r="N219" s="24">
        <f t="shared" si="110"/>
        <v>100</v>
      </c>
      <c r="O219" s="24">
        <f t="shared" si="110"/>
        <v>85</v>
      </c>
      <c r="P219" s="24">
        <f t="shared" si="110"/>
        <v>85</v>
      </c>
      <c r="Q219" s="24">
        <f t="shared" si="110"/>
        <v>97</v>
      </c>
      <c r="R219" s="24">
        <f t="shared" si="110"/>
        <v>57</v>
      </c>
      <c r="S219" s="24">
        <f t="shared" si="110"/>
        <v>25</v>
      </c>
      <c r="T219" s="24">
        <f t="shared" si="110"/>
        <v>56</v>
      </c>
      <c r="U219" s="24">
        <f t="shared" si="110"/>
        <v>24</v>
      </c>
      <c r="V219" s="24">
        <f t="shared" si="110"/>
        <v>107</v>
      </c>
      <c r="W219" s="24">
        <f t="shared" si="110"/>
        <v>60</v>
      </c>
      <c r="X219" s="24">
        <f t="shared" si="110"/>
        <v>91</v>
      </c>
      <c r="Y219" s="24">
        <f t="shared" si="110"/>
        <v>55</v>
      </c>
      <c r="Z219" s="24">
        <f t="shared" si="110"/>
        <v>83</v>
      </c>
      <c r="AA219" s="24">
        <f t="shared" si="110"/>
        <v>59</v>
      </c>
      <c r="AB219" s="24">
        <f t="shared" si="110"/>
        <v>65</v>
      </c>
      <c r="AC219" s="24">
        <f t="shared" si="110"/>
        <v>81</v>
      </c>
      <c r="AD219" s="24">
        <f t="shared" si="110"/>
        <v>102</v>
      </c>
      <c r="AE219" s="24">
        <f t="shared" si="110"/>
        <v>57</v>
      </c>
      <c r="AF219" s="24">
        <f t="shared" si="110"/>
        <v>61</v>
      </c>
      <c r="AG219" s="45">
        <v>45</v>
      </c>
      <c r="AH219" s="24">
        <v>101</v>
      </c>
      <c r="AI219" s="24">
        <f t="shared" si="74"/>
        <v>12.900000000000006</v>
      </c>
      <c r="AJ219" s="24">
        <f t="shared" si="75"/>
        <v>0.66562580100746627</v>
      </c>
    </row>
    <row r="220" spans="1:36" ht="13.5" customHeight="1" x14ac:dyDescent="0.2">
      <c r="A220" s="47">
        <v>102</v>
      </c>
      <c r="B220" s="45">
        <v>46</v>
      </c>
      <c r="C220" s="24">
        <f t="shared" ref="C220:AF220" si="111">RANK(C105,C$4:C$114,1)+(COUNT($B$4:$B$114)+1-RANK(C105,C$4:C$114,0)-RANK(C105,C$4:C$114,1))/2</f>
        <v>95</v>
      </c>
      <c r="D220" s="24">
        <f t="shared" si="111"/>
        <v>63</v>
      </c>
      <c r="E220" s="24">
        <f t="shared" si="111"/>
        <v>77</v>
      </c>
      <c r="F220" s="24">
        <f t="shared" si="111"/>
        <v>44</v>
      </c>
      <c r="G220" s="24">
        <f t="shared" si="111"/>
        <v>71</v>
      </c>
      <c r="H220" s="24">
        <f t="shared" si="111"/>
        <v>52</v>
      </c>
      <c r="I220" s="24">
        <f t="shared" si="111"/>
        <v>98</v>
      </c>
      <c r="J220" s="24">
        <f t="shared" si="111"/>
        <v>104</v>
      </c>
      <c r="K220" s="24">
        <f t="shared" si="111"/>
        <v>89</v>
      </c>
      <c r="L220" s="24">
        <f t="shared" si="111"/>
        <v>98</v>
      </c>
      <c r="M220" s="24">
        <f t="shared" si="111"/>
        <v>59</v>
      </c>
      <c r="N220" s="24">
        <f t="shared" si="111"/>
        <v>74</v>
      </c>
      <c r="O220" s="24">
        <f t="shared" si="111"/>
        <v>107</v>
      </c>
      <c r="P220" s="24">
        <f t="shared" si="111"/>
        <v>82</v>
      </c>
      <c r="Q220" s="24">
        <f t="shared" si="111"/>
        <v>81</v>
      </c>
      <c r="R220" s="24">
        <f t="shared" si="111"/>
        <v>70</v>
      </c>
      <c r="S220" s="24">
        <f t="shared" si="111"/>
        <v>77</v>
      </c>
      <c r="T220" s="24">
        <f t="shared" si="111"/>
        <v>76</v>
      </c>
      <c r="U220" s="24">
        <f t="shared" si="111"/>
        <v>15</v>
      </c>
      <c r="V220" s="24">
        <f t="shared" si="111"/>
        <v>100</v>
      </c>
      <c r="W220" s="24">
        <f t="shared" si="111"/>
        <v>87</v>
      </c>
      <c r="X220" s="24">
        <f t="shared" si="111"/>
        <v>99</v>
      </c>
      <c r="Y220" s="24">
        <f t="shared" si="111"/>
        <v>91</v>
      </c>
      <c r="Z220" s="24">
        <f t="shared" si="111"/>
        <v>94</v>
      </c>
      <c r="AA220" s="24">
        <f t="shared" si="111"/>
        <v>91</v>
      </c>
      <c r="AB220" s="24">
        <f t="shared" si="111"/>
        <v>92</v>
      </c>
      <c r="AC220" s="24">
        <f t="shared" si="111"/>
        <v>65</v>
      </c>
      <c r="AD220" s="24">
        <f t="shared" si="111"/>
        <v>71</v>
      </c>
      <c r="AE220" s="24">
        <f t="shared" si="111"/>
        <v>61</v>
      </c>
      <c r="AF220" s="24">
        <f t="shared" si="111"/>
        <v>97</v>
      </c>
      <c r="AG220" s="45">
        <v>46</v>
      </c>
      <c r="AH220" s="24">
        <v>102</v>
      </c>
      <c r="AI220" s="24">
        <f t="shared" si="74"/>
        <v>23.333333333333329</v>
      </c>
      <c r="AJ220" s="24">
        <f t="shared" si="75"/>
        <v>1.2039743170677677</v>
      </c>
    </row>
    <row r="221" spans="1:36" ht="13.5" customHeight="1" x14ac:dyDescent="0.2">
      <c r="A221" s="47">
        <v>103</v>
      </c>
      <c r="B221" s="45">
        <v>47</v>
      </c>
      <c r="C221" s="24">
        <f t="shared" ref="C221:AF221" si="112">RANK(C106,C$4:C$114,1)+(COUNT($B$4:$B$114)+1-RANK(C106,C$4:C$114,0)-RANK(C106,C$4:C$114,1))/2</f>
        <v>99</v>
      </c>
      <c r="D221" s="24">
        <f t="shared" si="112"/>
        <v>97</v>
      </c>
      <c r="E221" s="24">
        <f t="shared" si="112"/>
        <v>42</v>
      </c>
      <c r="F221" s="24">
        <f t="shared" si="112"/>
        <v>23</v>
      </c>
      <c r="G221" s="24">
        <f t="shared" si="112"/>
        <v>28</v>
      </c>
      <c r="H221" s="24">
        <f t="shared" si="112"/>
        <v>41</v>
      </c>
      <c r="I221" s="24">
        <f t="shared" si="112"/>
        <v>90</v>
      </c>
      <c r="J221" s="24">
        <f t="shared" si="112"/>
        <v>85</v>
      </c>
      <c r="K221" s="24">
        <f t="shared" si="112"/>
        <v>53</v>
      </c>
      <c r="L221" s="24">
        <f t="shared" si="112"/>
        <v>69</v>
      </c>
      <c r="M221" s="24">
        <f t="shared" si="112"/>
        <v>71</v>
      </c>
      <c r="N221" s="24">
        <f t="shared" si="112"/>
        <v>95</v>
      </c>
      <c r="O221" s="24">
        <f t="shared" si="112"/>
        <v>91</v>
      </c>
      <c r="P221" s="24">
        <f t="shared" si="112"/>
        <v>75</v>
      </c>
      <c r="Q221" s="24">
        <f t="shared" si="112"/>
        <v>46</v>
      </c>
      <c r="R221" s="24">
        <f t="shared" si="112"/>
        <v>62</v>
      </c>
      <c r="S221" s="24">
        <f t="shared" si="112"/>
        <v>78</v>
      </c>
      <c r="T221" s="24">
        <f t="shared" si="112"/>
        <v>69</v>
      </c>
      <c r="U221" s="24">
        <f t="shared" si="112"/>
        <v>19</v>
      </c>
      <c r="V221" s="24">
        <f t="shared" si="112"/>
        <v>103</v>
      </c>
      <c r="W221" s="24">
        <f t="shared" si="112"/>
        <v>107</v>
      </c>
      <c r="X221" s="24">
        <f t="shared" si="112"/>
        <v>57</v>
      </c>
      <c r="Y221" s="24">
        <f t="shared" si="112"/>
        <v>103</v>
      </c>
      <c r="Z221" s="24">
        <f t="shared" si="112"/>
        <v>82</v>
      </c>
      <c r="AA221" s="24">
        <f t="shared" si="112"/>
        <v>40</v>
      </c>
      <c r="AB221" s="24">
        <f t="shared" si="112"/>
        <v>82</v>
      </c>
      <c r="AC221" s="24">
        <f t="shared" si="112"/>
        <v>86</v>
      </c>
      <c r="AD221" s="24">
        <f t="shared" si="112"/>
        <v>84</v>
      </c>
      <c r="AE221" s="24">
        <f t="shared" si="112"/>
        <v>35</v>
      </c>
      <c r="AF221" s="24">
        <f t="shared" si="112"/>
        <v>67</v>
      </c>
      <c r="AG221" s="45">
        <v>47</v>
      </c>
      <c r="AH221" s="24">
        <v>103</v>
      </c>
      <c r="AI221" s="24">
        <f t="shared" si="74"/>
        <v>13.299999999999997</v>
      </c>
      <c r="AJ221" s="24">
        <f t="shared" si="75"/>
        <v>0.68626536072862765</v>
      </c>
    </row>
    <row r="222" spans="1:36" ht="13.5" customHeight="1" x14ac:dyDescent="0.2">
      <c r="A222" s="47">
        <v>104</v>
      </c>
      <c r="B222" s="45">
        <v>48</v>
      </c>
      <c r="C222" s="24">
        <f t="shared" ref="C222:AF222" si="113">RANK(C107,C$4:C$114,1)+(COUNT($B$4:$B$114)+1-RANK(C107,C$4:C$114,0)-RANK(C107,C$4:C$114,1))/2</f>
        <v>68</v>
      </c>
      <c r="D222" s="24">
        <f t="shared" si="113"/>
        <v>67</v>
      </c>
      <c r="E222" s="24">
        <f t="shared" si="113"/>
        <v>74</v>
      </c>
      <c r="F222" s="24">
        <f t="shared" si="113"/>
        <v>39</v>
      </c>
      <c r="G222" s="24">
        <f t="shared" si="113"/>
        <v>38</v>
      </c>
      <c r="H222" s="24">
        <f t="shared" si="113"/>
        <v>27</v>
      </c>
      <c r="I222" s="24">
        <f t="shared" si="113"/>
        <v>23</v>
      </c>
      <c r="J222" s="24">
        <f t="shared" si="113"/>
        <v>46</v>
      </c>
      <c r="K222" s="24">
        <f t="shared" si="113"/>
        <v>41</v>
      </c>
      <c r="L222" s="24">
        <f t="shared" si="113"/>
        <v>37</v>
      </c>
      <c r="M222" s="24">
        <f t="shared" si="113"/>
        <v>74</v>
      </c>
      <c r="N222" s="24">
        <f t="shared" si="113"/>
        <v>54</v>
      </c>
      <c r="O222" s="24">
        <f t="shared" si="113"/>
        <v>71</v>
      </c>
      <c r="P222" s="24">
        <f t="shared" si="113"/>
        <v>97</v>
      </c>
      <c r="Q222" s="24">
        <f t="shared" si="113"/>
        <v>93</v>
      </c>
      <c r="R222" s="24">
        <f t="shared" si="113"/>
        <v>93</v>
      </c>
      <c r="S222" s="24">
        <f t="shared" si="113"/>
        <v>45</v>
      </c>
      <c r="T222" s="24">
        <f t="shared" si="113"/>
        <v>84</v>
      </c>
      <c r="U222" s="24">
        <f t="shared" si="113"/>
        <v>6</v>
      </c>
      <c r="V222" s="24">
        <f t="shared" si="113"/>
        <v>98</v>
      </c>
      <c r="W222" s="24">
        <f t="shared" si="113"/>
        <v>102</v>
      </c>
      <c r="X222" s="24">
        <f t="shared" si="113"/>
        <v>54</v>
      </c>
      <c r="Y222" s="24">
        <f t="shared" si="113"/>
        <v>109</v>
      </c>
      <c r="Z222" s="24">
        <f t="shared" si="113"/>
        <v>95</v>
      </c>
      <c r="AA222" s="24">
        <f t="shared" si="113"/>
        <v>72</v>
      </c>
      <c r="AB222" s="24">
        <f t="shared" si="113"/>
        <v>70</v>
      </c>
      <c r="AC222" s="24">
        <f t="shared" si="113"/>
        <v>90</v>
      </c>
      <c r="AD222" s="24">
        <f t="shared" si="113"/>
        <v>101</v>
      </c>
      <c r="AE222" s="24">
        <f t="shared" si="113"/>
        <v>32</v>
      </c>
      <c r="AF222" s="24">
        <f t="shared" si="113"/>
        <v>65</v>
      </c>
      <c r="AG222" s="45">
        <v>48</v>
      </c>
      <c r="AH222" s="24">
        <v>104</v>
      </c>
      <c r="AI222" s="24">
        <f t="shared" si="74"/>
        <v>9.5</v>
      </c>
      <c r="AJ222" s="24">
        <f t="shared" si="75"/>
        <v>0.49018954337759124</v>
      </c>
    </row>
    <row r="223" spans="1:36" ht="13.5" customHeight="1" x14ac:dyDescent="0.2">
      <c r="A223" s="47">
        <v>105</v>
      </c>
      <c r="B223" s="45">
        <v>49</v>
      </c>
      <c r="C223" s="24">
        <f t="shared" ref="C223:AF223" si="114">RANK(C108,C$4:C$114,1)+(COUNT($B$4:$B$114)+1-RANK(C108,C$4:C$114,0)-RANK(C108,C$4:C$114,1))/2</f>
        <v>70</v>
      </c>
      <c r="D223" s="24">
        <f t="shared" si="114"/>
        <v>55</v>
      </c>
      <c r="E223" s="24">
        <f t="shared" si="114"/>
        <v>45</v>
      </c>
      <c r="F223" s="24">
        <f t="shared" si="114"/>
        <v>54</v>
      </c>
      <c r="G223" s="24">
        <f t="shared" si="114"/>
        <v>10</v>
      </c>
      <c r="H223" s="24">
        <f t="shared" si="114"/>
        <v>53</v>
      </c>
      <c r="I223" s="24">
        <f t="shared" si="114"/>
        <v>31</v>
      </c>
      <c r="J223" s="24">
        <f t="shared" si="114"/>
        <v>34</v>
      </c>
      <c r="K223" s="24">
        <f t="shared" si="114"/>
        <v>56</v>
      </c>
      <c r="L223" s="24">
        <f t="shared" si="114"/>
        <v>108</v>
      </c>
      <c r="M223" s="24">
        <f t="shared" si="114"/>
        <v>107</v>
      </c>
      <c r="N223" s="24">
        <f t="shared" si="114"/>
        <v>53</v>
      </c>
      <c r="O223" s="24">
        <f t="shared" si="114"/>
        <v>40</v>
      </c>
      <c r="P223" s="24">
        <f t="shared" si="114"/>
        <v>44</v>
      </c>
      <c r="Q223" s="24">
        <f t="shared" si="114"/>
        <v>57</v>
      </c>
      <c r="R223" s="24">
        <f t="shared" si="114"/>
        <v>63</v>
      </c>
      <c r="S223" s="24">
        <f t="shared" si="114"/>
        <v>22</v>
      </c>
      <c r="T223" s="24">
        <f t="shared" si="114"/>
        <v>58</v>
      </c>
      <c r="U223" s="24">
        <f t="shared" si="114"/>
        <v>16</v>
      </c>
      <c r="V223" s="24">
        <f t="shared" si="114"/>
        <v>90</v>
      </c>
      <c r="W223" s="24">
        <f t="shared" si="114"/>
        <v>31</v>
      </c>
      <c r="X223" s="24">
        <f t="shared" si="114"/>
        <v>84</v>
      </c>
      <c r="Y223" s="24">
        <f t="shared" si="114"/>
        <v>102</v>
      </c>
      <c r="Z223" s="24">
        <f t="shared" si="114"/>
        <v>107</v>
      </c>
      <c r="AA223" s="24">
        <f t="shared" si="114"/>
        <v>50</v>
      </c>
      <c r="AB223" s="24">
        <f t="shared" si="114"/>
        <v>90</v>
      </c>
      <c r="AC223" s="24">
        <f t="shared" si="114"/>
        <v>41</v>
      </c>
      <c r="AD223" s="24">
        <f t="shared" si="114"/>
        <v>36</v>
      </c>
      <c r="AE223" s="24">
        <f t="shared" si="114"/>
        <v>29</v>
      </c>
      <c r="AF223" s="24">
        <f t="shared" si="114"/>
        <v>12</v>
      </c>
      <c r="AG223" s="45">
        <v>49</v>
      </c>
      <c r="AH223" s="24">
        <v>105</v>
      </c>
      <c r="AI223" s="24">
        <f t="shared" si="74"/>
        <v>-1.06666666666667</v>
      </c>
      <c r="AJ223" s="24">
        <f t="shared" si="75"/>
        <v>-5.5038825923098139E-2</v>
      </c>
    </row>
    <row r="224" spans="1:36" ht="13.5" customHeight="1" x14ac:dyDescent="0.2">
      <c r="A224" s="47">
        <v>106</v>
      </c>
      <c r="B224" s="45">
        <v>50</v>
      </c>
      <c r="C224" s="24">
        <f t="shared" ref="C224:AF224" si="115">RANK(C109,C$4:C$114,1)+(COUNT($B$4:$B$114)+1-RANK(C109,C$4:C$114,0)-RANK(C109,C$4:C$114,1))/2</f>
        <v>56</v>
      </c>
      <c r="D224" s="24">
        <f t="shared" si="115"/>
        <v>28</v>
      </c>
      <c r="E224" s="24">
        <f t="shared" si="115"/>
        <v>15</v>
      </c>
      <c r="F224" s="24">
        <f t="shared" si="115"/>
        <v>50</v>
      </c>
      <c r="G224" s="24">
        <f t="shared" si="115"/>
        <v>14</v>
      </c>
      <c r="H224" s="24">
        <f t="shared" si="115"/>
        <v>13</v>
      </c>
      <c r="I224" s="24">
        <f t="shared" si="115"/>
        <v>11</v>
      </c>
      <c r="J224" s="24">
        <f t="shared" si="115"/>
        <v>10</v>
      </c>
      <c r="K224" s="24">
        <f t="shared" si="115"/>
        <v>82</v>
      </c>
      <c r="L224" s="24">
        <f t="shared" si="115"/>
        <v>107</v>
      </c>
      <c r="M224" s="24">
        <f t="shared" si="115"/>
        <v>111</v>
      </c>
      <c r="N224" s="24">
        <f t="shared" si="115"/>
        <v>82</v>
      </c>
      <c r="O224" s="24">
        <f t="shared" si="115"/>
        <v>35</v>
      </c>
      <c r="P224" s="24">
        <f t="shared" si="115"/>
        <v>21</v>
      </c>
      <c r="Q224" s="24">
        <f t="shared" si="115"/>
        <v>68</v>
      </c>
      <c r="R224" s="24">
        <f t="shared" si="115"/>
        <v>60</v>
      </c>
      <c r="S224" s="24">
        <f t="shared" si="115"/>
        <v>27</v>
      </c>
      <c r="T224" s="24">
        <f t="shared" si="115"/>
        <v>87</v>
      </c>
      <c r="U224" s="24">
        <f t="shared" si="115"/>
        <v>2</v>
      </c>
      <c r="V224" s="24">
        <f t="shared" si="115"/>
        <v>63</v>
      </c>
      <c r="W224" s="24">
        <f t="shared" si="115"/>
        <v>36</v>
      </c>
      <c r="X224" s="24">
        <f t="shared" si="115"/>
        <v>87</v>
      </c>
      <c r="Y224" s="24">
        <f t="shared" si="115"/>
        <v>82</v>
      </c>
      <c r="Z224" s="24">
        <f t="shared" si="115"/>
        <v>43</v>
      </c>
      <c r="AA224" s="24">
        <f t="shared" si="115"/>
        <v>67</v>
      </c>
      <c r="AB224" s="24">
        <f t="shared" si="115"/>
        <v>46</v>
      </c>
      <c r="AC224" s="24">
        <f t="shared" si="115"/>
        <v>74</v>
      </c>
      <c r="AD224" s="24">
        <f t="shared" si="115"/>
        <v>51</v>
      </c>
      <c r="AE224" s="24">
        <f t="shared" si="115"/>
        <v>12</v>
      </c>
      <c r="AF224" s="24">
        <f t="shared" si="115"/>
        <v>42</v>
      </c>
      <c r="AG224" s="45">
        <v>50</v>
      </c>
      <c r="AH224" s="24">
        <v>106</v>
      </c>
      <c r="AI224" s="24">
        <f t="shared" si="74"/>
        <v>-6.6000000000000014</v>
      </c>
      <c r="AJ224" s="24">
        <f t="shared" si="75"/>
        <v>-0.34055273539916875</v>
      </c>
    </row>
    <row r="225" spans="1:36" ht="13.5" customHeight="1" x14ac:dyDescent="0.2">
      <c r="A225" s="47">
        <v>107</v>
      </c>
      <c r="B225" s="45">
        <v>51</v>
      </c>
      <c r="C225" s="24">
        <f t="shared" ref="C225:AF225" si="116">RANK(C110,C$4:C$114,1)+(COUNT($B$4:$B$114)+1-RANK(C110,C$4:C$114,0)-RANK(C110,C$4:C$114,1))/2</f>
        <v>92</v>
      </c>
      <c r="D225" s="24">
        <f t="shared" si="116"/>
        <v>99</v>
      </c>
      <c r="E225" s="24">
        <f t="shared" si="116"/>
        <v>13</v>
      </c>
      <c r="F225" s="24">
        <f t="shared" si="116"/>
        <v>84</v>
      </c>
      <c r="G225" s="24">
        <f t="shared" si="116"/>
        <v>78</v>
      </c>
      <c r="H225" s="24">
        <f t="shared" si="116"/>
        <v>11</v>
      </c>
      <c r="I225" s="24">
        <f t="shared" si="116"/>
        <v>26</v>
      </c>
      <c r="J225" s="24">
        <f t="shared" si="116"/>
        <v>43</v>
      </c>
      <c r="K225" s="24">
        <f t="shared" si="116"/>
        <v>103</v>
      </c>
      <c r="L225" s="24">
        <f t="shared" si="116"/>
        <v>104</v>
      </c>
      <c r="M225" s="24">
        <f t="shared" si="116"/>
        <v>108</v>
      </c>
      <c r="N225" s="24">
        <f t="shared" si="116"/>
        <v>99</v>
      </c>
      <c r="O225" s="24">
        <f t="shared" si="116"/>
        <v>52</v>
      </c>
      <c r="P225" s="24">
        <f t="shared" si="116"/>
        <v>41</v>
      </c>
      <c r="Q225" s="24">
        <f t="shared" si="116"/>
        <v>76</v>
      </c>
      <c r="R225" s="24">
        <f t="shared" si="116"/>
        <v>75</v>
      </c>
      <c r="S225" s="24">
        <f t="shared" si="116"/>
        <v>68</v>
      </c>
      <c r="T225" s="24">
        <f t="shared" si="116"/>
        <v>72</v>
      </c>
      <c r="U225" s="24">
        <f t="shared" si="116"/>
        <v>32</v>
      </c>
      <c r="V225" s="24">
        <f t="shared" si="116"/>
        <v>72</v>
      </c>
      <c r="W225" s="24">
        <f t="shared" si="116"/>
        <v>100</v>
      </c>
      <c r="X225" s="24">
        <f t="shared" si="116"/>
        <v>72</v>
      </c>
      <c r="Y225" s="24">
        <f t="shared" si="116"/>
        <v>104</v>
      </c>
      <c r="Z225" s="24">
        <f t="shared" si="116"/>
        <v>51</v>
      </c>
      <c r="AA225" s="24">
        <f t="shared" si="116"/>
        <v>39</v>
      </c>
      <c r="AB225" s="24">
        <f t="shared" si="116"/>
        <v>41</v>
      </c>
      <c r="AC225" s="24">
        <f t="shared" si="116"/>
        <v>100</v>
      </c>
      <c r="AD225" s="24">
        <f t="shared" si="116"/>
        <v>110</v>
      </c>
      <c r="AE225" s="24">
        <f t="shared" si="116"/>
        <v>21</v>
      </c>
      <c r="AF225" s="24">
        <f t="shared" si="116"/>
        <v>41</v>
      </c>
      <c r="AG225" s="45">
        <v>51</v>
      </c>
      <c r="AH225" s="24">
        <v>107</v>
      </c>
      <c r="AI225" s="24">
        <f t="shared" si="74"/>
        <v>11.566666666666663</v>
      </c>
      <c r="AJ225" s="24">
        <f t="shared" si="75"/>
        <v>0.59682726860359336</v>
      </c>
    </row>
    <row r="226" spans="1:36" ht="13.5" customHeight="1" x14ac:dyDescent="0.2">
      <c r="A226" s="47">
        <v>108</v>
      </c>
      <c r="B226" s="45">
        <v>52</v>
      </c>
      <c r="C226" s="24">
        <f t="shared" ref="C226:AF226" si="117">RANK(C111,C$4:C$114,1)+(COUNT($B$4:$B$114)+1-RANK(C111,C$4:C$114,0)-RANK(C111,C$4:C$114,1))/2</f>
        <v>108</v>
      </c>
      <c r="D226" s="24">
        <f t="shared" si="117"/>
        <v>109</v>
      </c>
      <c r="E226" s="24">
        <f t="shared" si="117"/>
        <v>25</v>
      </c>
      <c r="F226" s="24">
        <f t="shared" si="117"/>
        <v>32</v>
      </c>
      <c r="G226" s="24">
        <f t="shared" si="117"/>
        <v>40</v>
      </c>
      <c r="H226" s="24">
        <f t="shared" si="117"/>
        <v>14</v>
      </c>
      <c r="I226" s="24">
        <f t="shared" si="117"/>
        <v>6</v>
      </c>
      <c r="J226" s="24">
        <f t="shared" si="117"/>
        <v>21</v>
      </c>
      <c r="K226" s="24">
        <f t="shared" si="117"/>
        <v>27</v>
      </c>
      <c r="L226" s="24">
        <f t="shared" si="117"/>
        <v>49</v>
      </c>
      <c r="M226" s="24">
        <f t="shared" si="117"/>
        <v>104</v>
      </c>
      <c r="N226" s="24">
        <f t="shared" si="117"/>
        <v>107</v>
      </c>
      <c r="O226" s="24">
        <f t="shared" si="117"/>
        <v>16</v>
      </c>
      <c r="P226" s="24">
        <f t="shared" si="117"/>
        <v>53</v>
      </c>
      <c r="Q226" s="24">
        <f t="shared" si="117"/>
        <v>34</v>
      </c>
      <c r="R226" s="24">
        <f t="shared" si="117"/>
        <v>103</v>
      </c>
      <c r="S226" s="24">
        <f t="shared" si="117"/>
        <v>60</v>
      </c>
      <c r="T226" s="24">
        <f t="shared" si="117"/>
        <v>30</v>
      </c>
      <c r="U226" s="24">
        <f t="shared" si="117"/>
        <v>14</v>
      </c>
      <c r="V226" s="24">
        <f t="shared" si="117"/>
        <v>39</v>
      </c>
      <c r="W226" s="24">
        <f t="shared" si="117"/>
        <v>65</v>
      </c>
      <c r="X226" s="24">
        <f t="shared" si="117"/>
        <v>15</v>
      </c>
      <c r="Y226" s="24">
        <f t="shared" si="117"/>
        <v>46</v>
      </c>
      <c r="Z226" s="24">
        <f t="shared" si="117"/>
        <v>49</v>
      </c>
      <c r="AA226" s="24">
        <f t="shared" si="117"/>
        <v>34</v>
      </c>
      <c r="AB226" s="24">
        <f t="shared" si="117"/>
        <v>35</v>
      </c>
      <c r="AC226" s="24">
        <f t="shared" si="117"/>
        <v>111</v>
      </c>
      <c r="AD226" s="24">
        <f t="shared" si="117"/>
        <v>80</v>
      </c>
      <c r="AE226" s="24">
        <f t="shared" si="117"/>
        <v>24</v>
      </c>
      <c r="AF226" s="24">
        <f t="shared" si="117"/>
        <v>17</v>
      </c>
      <c r="AG226" s="45">
        <v>52</v>
      </c>
      <c r="AH226" s="24">
        <v>108</v>
      </c>
      <c r="AI226" s="24">
        <f t="shared" si="74"/>
        <v>-7.1000000000000014</v>
      </c>
      <c r="AJ226" s="24">
        <f t="shared" si="75"/>
        <v>-0.36635218505062089</v>
      </c>
    </row>
    <row r="227" spans="1:36" ht="13.5" customHeight="1" x14ac:dyDescent="0.2">
      <c r="A227" s="47">
        <v>109</v>
      </c>
      <c r="B227" s="45">
        <v>53</v>
      </c>
      <c r="C227" s="24">
        <f t="shared" ref="C227:AF227" si="118">RANK(C112,C$4:C$114,1)+(COUNT($B$4:$B$114)+1-RANK(C112,C$4:C$114,0)-RANK(C112,C$4:C$114,1))/2</f>
        <v>111</v>
      </c>
      <c r="D227" s="24">
        <f t="shared" si="118"/>
        <v>96</v>
      </c>
      <c r="E227" s="24">
        <f t="shared" si="118"/>
        <v>93</v>
      </c>
      <c r="F227" s="24">
        <f t="shared" si="118"/>
        <v>68</v>
      </c>
      <c r="G227" s="24">
        <f t="shared" si="118"/>
        <v>86</v>
      </c>
      <c r="H227" s="24">
        <f t="shared" si="118"/>
        <v>51</v>
      </c>
      <c r="I227" s="24">
        <f t="shared" si="118"/>
        <v>95</v>
      </c>
      <c r="J227" s="24">
        <f t="shared" si="118"/>
        <v>102</v>
      </c>
      <c r="K227" s="24">
        <f t="shared" si="118"/>
        <v>92</v>
      </c>
      <c r="L227" s="24">
        <f t="shared" si="118"/>
        <v>94</v>
      </c>
      <c r="M227" s="24">
        <f t="shared" si="118"/>
        <v>106</v>
      </c>
      <c r="N227" s="24">
        <f t="shared" si="118"/>
        <v>108</v>
      </c>
      <c r="O227" s="24">
        <f t="shared" si="118"/>
        <v>79</v>
      </c>
      <c r="P227" s="24">
        <f t="shared" si="118"/>
        <v>108</v>
      </c>
      <c r="Q227" s="24">
        <f t="shared" si="118"/>
        <v>110</v>
      </c>
      <c r="R227" s="24">
        <f t="shared" si="118"/>
        <v>111</v>
      </c>
      <c r="S227" s="24">
        <f t="shared" si="118"/>
        <v>95</v>
      </c>
      <c r="T227" s="24">
        <f t="shared" si="118"/>
        <v>68</v>
      </c>
      <c r="U227" s="24">
        <f t="shared" si="118"/>
        <v>79</v>
      </c>
      <c r="V227" s="24">
        <f t="shared" si="118"/>
        <v>95</v>
      </c>
      <c r="W227" s="24">
        <f t="shared" si="118"/>
        <v>89</v>
      </c>
      <c r="X227" s="24">
        <f t="shared" si="118"/>
        <v>82</v>
      </c>
      <c r="Y227" s="24">
        <f t="shared" si="118"/>
        <v>107</v>
      </c>
      <c r="Z227" s="24">
        <f t="shared" si="118"/>
        <v>84</v>
      </c>
      <c r="AA227" s="24">
        <f t="shared" si="118"/>
        <v>104</v>
      </c>
      <c r="AB227" s="24">
        <f t="shared" si="118"/>
        <v>106</v>
      </c>
      <c r="AC227" s="24">
        <f t="shared" si="118"/>
        <v>110</v>
      </c>
      <c r="AD227" s="24">
        <f t="shared" si="118"/>
        <v>105</v>
      </c>
      <c r="AE227" s="24">
        <f t="shared" si="118"/>
        <v>107</v>
      </c>
      <c r="AF227" s="24">
        <f t="shared" si="118"/>
        <v>83</v>
      </c>
      <c r="AG227" s="45">
        <v>53</v>
      </c>
      <c r="AH227" s="24">
        <v>109</v>
      </c>
      <c r="AI227" s="24">
        <f t="shared" si="74"/>
        <v>38.13333333333334</v>
      </c>
      <c r="AJ227" s="24">
        <f t="shared" si="75"/>
        <v>1.9676380267507527</v>
      </c>
    </row>
    <row r="228" spans="1:36" ht="13.5" customHeight="1" x14ac:dyDescent="0.2">
      <c r="A228" s="47">
        <v>110</v>
      </c>
      <c r="B228" s="45">
        <v>54</v>
      </c>
      <c r="C228" s="24">
        <f t="shared" ref="C228:AF228" si="119">RANK(C113,C$4:C$114,1)+(COUNT($B$4:$B$114)+1-RANK(C113,C$4:C$114,0)-RANK(C113,C$4:C$114,1))/2</f>
        <v>103</v>
      </c>
      <c r="D228" s="24">
        <f t="shared" si="119"/>
        <v>94</v>
      </c>
      <c r="E228" s="24">
        <f t="shared" si="119"/>
        <v>106</v>
      </c>
      <c r="F228" s="24">
        <f t="shared" si="119"/>
        <v>69</v>
      </c>
      <c r="G228" s="24">
        <f t="shared" si="119"/>
        <v>73</v>
      </c>
      <c r="H228" s="24">
        <f t="shared" si="119"/>
        <v>17</v>
      </c>
      <c r="I228" s="24">
        <f t="shared" si="119"/>
        <v>52</v>
      </c>
      <c r="J228" s="24">
        <f t="shared" si="119"/>
        <v>93</v>
      </c>
      <c r="K228" s="24">
        <f t="shared" si="119"/>
        <v>87</v>
      </c>
      <c r="L228" s="24">
        <f t="shared" si="119"/>
        <v>93</v>
      </c>
      <c r="M228" s="24">
        <f t="shared" si="119"/>
        <v>98</v>
      </c>
      <c r="N228" s="24">
        <f t="shared" si="119"/>
        <v>94</v>
      </c>
      <c r="O228" s="24">
        <f t="shared" si="119"/>
        <v>48</v>
      </c>
      <c r="P228" s="24">
        <f t="shared" si="119"/>
        <v>107</v>
      </c>
      <c r="Q228" s="24">
        <f t="shared" si="119"/>
        <v>104</v>
      </c>
      <c r="R228" s="24">
        <f t="shared" si="119"/>
        <v>102</v>
      </c>
      <c r="S228" s="24">
        <f t="shared" si="119"/>
        <v>75</v>
      </c>
      <c r="T228" s="24">
        <f t="shared" si="119"/>
        <v>63</v>
      </c>
      <c r="U228" s="24">
        <f t="shared" si="119"/>
        <v>9</v>
      </c>
      <c r="V228" s="24">
        <f t="shared" si="119"/>
        <v>78</v>
      </c>
      <c r="W228" s="24">
        <f t="shared" si="119"/>
        <v>86</v>
      </c>
      <c r="X228" s="24">
        <f t="shared" si="119"/>
        <v>52</v>
      </c>
      <c r="Y228" s="24">
        <f t="shared" si="119"/>
        <v>95</v>
      </c>
      <c r="Z228" s="24">
        <f t="shared" si="119"/>
        <v>86</v>
      </c>
      <c r="AA228" s="24">
        <f t="shared" si="119"/>
        <v>99</v>
      </c>
      <c r="AB228" s="24">
        <f t="shared" si="119"/>
        <v>55</v>
      </c>
      <c r="AC228" s="24">
        <f t="shared" si="119"/>
        <v>105</v>
      </c>
      <c r="AD228" s="24">
        <f t="shared" si="119"/>
        <v>95</v>
      </c>
      <c r="AE228" s="24">
        <f t="shared" si="119"/>
        <v>44</v>
      </c>
      <c r="AF228" s="24">
        <f t="shared" si="119"/>
        <v>58</v>
      </c>
      <c r="AG228" s="45">
        <v>54</v>
      </c>
      <c r="AH228" s="24">
        <v>110</v>
      </c>
      <c r="AI228" s="24">
        <f t="shared" si="74"/>
        <v>22</v>
      </c>
      <c r="AJ228" s="24">
        <f t="shared" si="75"/>
        <v>1.1351757846638955</v>
      </c>
    </row>
    <row r="229" spans="1:36" ht="13.5" customHeight="1" x14ac:dyDescent="0.2">
      <c r="A229" s="46">
        <v>111</v>
      </c>
      <c r="B229" s="49">
        <v>55</v>
      </c>
      <c r="C229" s="24">
        <f t="shared" ref="C229:AF229" si="120">RANK(C114,C$4:C$114,1)+(COUNT($B$4:$B$114)+1-RANK(C114,C$4:C$114,0)-RANK(C114,C$4:C$114,1))/2</f>
        <v>104</v>
      </c>
      <c r="D229" s="24">
        <f t="shared" si="120"/>
        <v>86</v>
      </c>
      <c r="E229" s="24">
        <f t="shared" si="120"/>
        <v>100</v>
      </c>
      <c r="F229" s="24">
        <f t="shared" si="120"/>
        <v>91</v>
      </c>
      <c r="G229" s="24">
        <f t="shared" si="120"/>
        <v>95</v>
      </c>
      <c r="H229" s="24">
        <f t="shared" si="120"/>
        <v>96</v>
      </c>
      <c r="I229" s="24">
        <f t="shared" si="120"/>
        <v>63</v>
      </c>
      <c r="J229" s="24">
        <f t="shared" si="120"/>
        <v>109</v>
      </c>
      <c r="K229" s="24">
        <f t="shared" si="120"/>
        <v>102</v>
      </c>
      <c r="L229" s="24">
        <f t="shared" si="120"/>
        <v>75</v>
      </c>
      <c r="M229" s="24">
        <f t="shared" si="120"/>
        <v>105</v>
      </c>
      <c r="N229" s="24">
        <f t="shared" si="120"/>
        <v>111</v>
      </c>
      <c r="O229" s="24">
        <f t="shared" si="120"/>
        <v>58</v>
      </c>
      <c r="P229" s="24">
        <f t="shared" si="120"/>
        <v>106</v>
      </c>
      <c r="Q229" s="24">
        <f t="shared" si="120"/>
        <v>89</v>
      </c>
      <c r="R229" s="24">
        <f t="shared" si="120"/>
        <v>98</v>
      </c>
      <c r="S229" s="24">
        <f t="shared" si="120"/>
        <v>84</v>
      </c>
      <c r="T229" s="24">
        <f t="shared" si="120"/>
        <v>54</v>
      </c>
      <c r="U229" s="24">
        <f t="shared" si="120"/>
        <v>28</v>
      </c>
      <c r="V229" s="24">
        <f t="shared" si="120"/>
        <v>86</v>
      </c>
      <c r="W229" s="24">
        <f t="shared" si="120"/>
        <v>71</v>
      </c>
      <c r="X229" s="24">
        <f t="shared" si="120"/>
        <v>74</v>
      </c>
      <c r="Y229" s="24">
        <f t="shared" si="120"/>
        <v>97</v>
      </c>
      <c r="Z229" s="24">
        <f t="shared" si="120"/>
        <v>98</v>
      </c>
      <c r="AA229" s="24">
        <f t="shared" si="120"/>
        <v>92</v>
      </c>
      <c r="AB229" s="24">
        <f t="shared" si="120"/>
        <v>96</v>
      </c>
      <c r="AC229" s="24">
        <f t="shared" si="120"/>
        <v>107</v>
      </c>
      <c r="AD229" s="24">
        <f t="shared" si="120"/>
        <v>111</v>
      </c>
      <c r="AE229" s="24">
        <f t="shared" si="120"/>
        <v>94</v>
      </c>
      <c r="AF229" s="24">
        <f t="shared" si="120"/>
        <v>88</v>
      </c>
      <c r="AG229" s="45">
        <v>55</v>
      </c>
      <c r="AH229" s="24">
        <v>111</v>
      </c>
      <c r="AI229" s="24">
        <f t="shared" si="74"/>
        <v>32.933333333333337</v>
      </c>
      <c r="AJ229" s="24">
        <f t="shared" si="75"/>
        <v>1.69932375037565</v>
      </c>
    </row>
    <row r="230" spans="1:36" ht="13.5" customHeight="1" x14ac:dyDescent="0.2">
      <c r="C230" s="50">
        <f t="shared" ref="C230:AF230" si="121">SUM(C119:C229)</f>
        <v>6216</v>
      </c>
      <c r="D230" s="50">
        <f t="shared" si="121"/>
        <v>6216</v>
      </c>
      <c r="E230" s="50">
        <f t="shared" si="121"/>
        <v>6216</v>
      </c>
      <c r="F230" s="50">
        <f t="shared" si="121"/>
        <v>6216</v>
      </c>
      <c r="G230" s="50">
        <f t="shared" si="121"/>
        <v>6216</v>
      </c>
      <c r="H230" s="50">
        <f t="shared" si="121"/>
        <v>6216</v>
      </c>
      <c r="I230" s="50">
        <f t="shared" si="121"/>
        <v>6216</v>
      </c>
      <c r="J230" s="50">
        <f t="shared" si="121"/>
        <v>6216</v>
      </c>
      <c r="K230" s="50">
        <f t="shared" si="121"/>
        <v>6216</v>
      </c>
      <c r="L230" s="50">
        <f t="shared" si="121"/>
        <v>6216</v>
      </c>
      <c r="M230" s="50">
        <f t="shared" si="121"/>
        <v>6216</v>
      </c>
      <c r="N230" s="50">
        <f t="shared" si="121"/>
        <v>6216</v>
      </c>
      <c r="O230" s="50">
        <f t="shared" si="121"/>
        <v>6216</v>
      </c>
      <c r="P230" s="50">
        <f t="shared" si="121"/>
        <v>6216</v>
      </c>
      <c r="Q230" s="50">
        <f t="shared" si="121"/>
        <v>6216</v>
      </c>
      <c r="R230" s="50">
        <f t="shared" si="121"/>
        <v>6216</v>
      </c>
      <c r="S230" s="50">
        <f t="shared" si="121"/>
        <v>6216</v>
      </c>
      <c r="T230" s="50">
        <f t="shared" si="121"/>
        <v>6216</v>
      </c>
      <c r="U230" s="50">
        <f t="shared" si="121"/>
        <v>6216</v>
      </c>
      <c r="V230" s="50">
        <f t="shared" si="121"/>
        <v>6216</v>
      </c>
      <c r="W230" s="50">
        <f t="shared" si="121"/>
        <v>6216</v>
      </c>
      <c r="X230" s="50">
        <f t="shared" si="121"/>
        <v>6216</v>
      </c>
      <c r="Y230" s="50">
        <f t="shared" si="121"/>
        <v>6216</v>
      </c>
      <c r="Z230" s="50">
        <f t="shared" si="121"/>
        <v>6216</v>
      </c>
      <c r="AA230" s="50">
        <f t="shared" si="121"/>
        <v>6216</v>
      </c>
      <c r="AB230" s="50">
        <f t="shared" si="121"/>
        <v>6216</v>
      </c>
      <c r="AC230" s="50">
        <f t="shared" si="121"/>
        <v>6216</v>
      </c>
      <c r="AD230" s="50">
        <f t="shared" si="121"/>
        <v>6216</v>
      </c>
      <c r="AE230" s="50">
        <f t="shared" si="121"/>
        <v>6216</v>
      </c>
      <c r="AF230" s="50">
        <f t="shared" si="121"/>
        <v>6216</v>
      </c>
      <c r="AG230" s="24"/>
    </row>
    <row r="231" spans="1:36" ht="13.5" customHeight="1" x14ac:dyDescent="0.2">
      <c r="C231" s="51">
        <f t="shared" ref="C231:AF231" si="122">AVERAGE(C119:C229)</f>
        <v>56</v>
      </c>
      <c r="D231" s="51">
        <f t="shared" si="122"/>
        <v>56</v>
      </c>
      <c r="E231" s="51">
        <f t="shared" si="122"/>
        <v>56</v>
      </c>
      <c r="F231" s="51">
        <f t="shared" si="122"/>
        <v>56</v>
      </c>
      <c r="G231" s="51">
        <f t="shared" si="122"/>
        <v>56</v>
      </c>
      <c r="H231" s="51">
        <f t="shared" si="122"/>
        <v>56</v>
      </c>
      <c r="I231" s="51">
        <f t="shared" si="122"/>
        <v>56</v>
      </c>
      <c r="J231" s="51">
        <f t="shared" si="122"/>
        <v>56</v>
      </c>
      <c r="K231" s="51">
        <f t="shared" si="122"/>
        <v>56</v>
      </c>
      <c r="L231" s="51">
        <f t="shared" si="122"/>
        <v>56</v>
      </c>
      <c r="M231" s="51">
        <f t="shared" si="122"/>
        <v>56</v>
      </c>
      <c r="N231" s="51">
        <f t="shared" si="122"/>
        <v>56</v>
      </c>
      <c r="O231" s="51">
        <f t="shared" si="122"/>
        <v>56</v>
      </c>
      <c r="P231" s="51">
        <f t="shared" si="122"/>
        <v>56</v>
      </c>
      <c r="Q231" s="51">
        <f t="shared" si="122"/>
        <v>56</v>
      </c>
      <c r="R231" s="51">
        <f t="shared" si="122"/>
        <v>56</v>
      </c>
      <c r="S231" s="51">
        <f t="shared" si="122"/>
        <v>56</v>
      </c>
      <c r="T231" s="51">
        <f t="shared" si="122"/>
        <v>56</v>
      </c>
      <c r="U231" s="51">
        <f t="shared" si="122"/>
        <v>56</v>
      </c>
      <c r="V231" s="51">
        <f t="shared" si="122"/>
        <v>56</v>
      </c>
      <c r="W231" s="51">
        <f t="shared" si="122"/>
        <v>56</v>
      </c>
      <c r="X231" s="51">
        <f t="shared" si="122"/>
        <v>56</v>
      </c>
      <c r="Y231" s="51">
        <f t="shared" si="122"/>
        <v>56</v>
      </c>
      <c r="Z231" s="51">
        <f t="shared" si="122"/>
        <v>56</v>
      </c>
      <c r="AA231" s="51">
        <f t="shared" si="122"/>
        <v>56</v>
      </c>
      <c r="AB231" s="51">
        <f t="shared" si="122"/>
        <v>56</v>
      </c>
      <c r="AC231" s="51">
        <f t="shared" si="122"/>
        <v>56</v>
      </c>
      <c r="AD231" s="51">
        <f t="shared" si="122"/>
        <v>56</v>
      </c>
      <c r="AE231" s="51">
        <f t="shared" si="122"/>
        <v>56</v>
      </c>
      <c r="AF231" s="51">
        <f t="shared" si="122"/>
        <v>56</v>
      </c>
    </row>
    <row r="232" spans="1:36" ht="13.5" customHeight="1" x14ac:dyDescent="0.2">
      <c r="C232" s="24">
        <f t="shared" ref="C232:AF232" si="123">COUNT(C119:C229)</f>
        <v>111</v>
      </c>
      <c r="D232" s="24">
        <f t="shared" si="123"/>
        <v>111</v>
      </c>
      <c r="E232" s="24">
        <f t="shared" si="123"/>
        <v>111</v>
      </c>
      <c r="F232" s="24">
        <f t="shared" si="123"/>
        <v>111</v>
      </c>
      <c r="G232" s="24">
        <f t="shared" si="123"/>
        <v>111</v>
      </c>
      <c r="H232" s="24">
        <f t="shared" si="123"/>
        <v>111</v>
      </c>
      <c r="I232" s="24">
        <f t="shared" si="123"/>
        <v>111</v>
      </c>
      <c r="J232" s="24">
        <f t="shared" si="123"/>
        <v>111</v>
      </c>
      <c r="K232" s="24">
        <f t="shared" si="123"/>
        <v>111</v>
      </c>
      <c r="L232" s="24">
        <f t="shared" si="123"/>
        <v>111</v>
      </c>
      <c r="M232" s="24">
        <f t="shared" si="123"/>
        <v>111</v>
      </c>
      <c r="N232" s="24">
        <f t="shared" si="123"/>
        <v>111</v>
      </c>
      <c r="O232" s="24">
        <f t="shared" si="123"/>
        <v>111</v>
      </c>
      <c r="P232" s="24">
        <f t="shared" si="123"/>
        <v>111</v>
      </c>
      <c r="Q232" s="24">
        <f t="shared" si="123"/>
        <v>111</v>
      </c>
      <c r="R232" s="24">
        <f t="shared" si="123"/>
        <v>111</v>
      </c>
      <c r="S232" s="24">
        <f t="shared" si="123"/>
        <v>111</v>
      </c>
      <c r="T232" s="24">
        <f t="shared" si="123"/>
        <v>111</v>
      </c>
      <c r="U232" s="24">
        <f t="shared" si="123"/>
        <v>111</v>
      </c>
      <c r="V232" s="24">
        <f t="shared" si="123"/>
        <v>111</v>
      </c>
      <c r="W232" s="24">
        <f t="shared" si="123"/>
        <v>111</v>
      </c>
      <c r="X232" s="24">
        <f t="shared" si="123"/>
        <v>111</v>
      </c>
      <c r="Y232" s="24">
        <f t="shared" si="123"/>
        <v>111</v>
      </c>
      <c r="Z232" s="24">
        <f t="shared" si="123"/>
        <v>111</v>
      </c>
      <c r="AA232" s="24">
        <f t="shared" si="123"/>
        <v>111</v>
      </c>
      <c r="AB232" s="24">
        <f t="shared" si="123"/>
        <v>111</v>
      </c>
      <c r="AC232" s="24">
        <f t="shared" si="123"/>
        <v>111</v>
      </c>
      <c r="AD232" s="24">
        <f t="shared" si="123"/>
        <v>111</v>
      </c>
      <c r="AE232" s="24">
        <f t="shared" si="123"/>
        <v>111</v>
      </c>
      <c r="AF232" s="24">
        <f t="shared" si="123"/>
        <v>111</v>
      </c>
    </row>
    <row r="233" spans="1:36" ht="13.5" customHeight="1" x14ac:dyDescent="0.15"/>
    <row r="234" spans="1:36" ht="13.5" customHeight="1" x14ac:dyDescent="0.15"/>
    <row r="235" spans="1:36" ht="13.5" customHeight="1" x14ac:dyDescent="0.15"/>
    <row r="236" spans="1:36" ht="13.5" customHeight="1" x14ac:dyDescent="0.15"/>
    <row r="237" spans="1:36" ht="13.5" customHeight="1" x14ac:dyDescent="0.15"/>
    <row r="238" spans="1:36" ht="13.5" customHeight="1" x14ac:dyDescent="0.15"/>
    <row r="239" spans="1:36" ht="13.5" customHeight="1" x14ac:dyDescent="0.15"/>
    <row r="240" spans="1:36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  <row r="1001" ht="13.5" customHeight="1" x14ac:dyDescent="0.15"/>
    <row r="1002" ht="13.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AAV</vt:lpstr>
      <vt:lpstr>AAV Test Normalidad</vt:lpstr>
      <vt:lpstr>AAV Test si Normal</vt:lpstr>
      <vt:lpstr>AAV Corrado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Microsoft Office User</cp:lastModifiedBy>
  <dcterms:created xsi:type="dcterms:W3CDTF">2021-03-18T10:06:47Z</dcterms:created>
  <dcterms:modified xsi:type="dcterms:W3CDTF">2021-11-02T11:38:44Z</dcterms:modified>
</cp:coreProperties>
</file>