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Jordi2021\Recerca_Articles\2022Pre_Financial\Excels20220608\"/>
    </mc:Choice>
  </mc:AlternateContent>
  <xr:revisionPtr revIDLastSave="0" documentId="13_ncr:1_{76F8FFC7-7B76-44B5-B296-530605EC8D6D}" xr6:coauthVersionLast="47" xr6:coauthVersionMax="47" xr10:uidLastSave="{00000000-0000-0000-0000-000000000000}"/>
  <bookViews>
    <workbookView xWindow="-120" yWindow="-120" windowWidth="20730" windowHeight="11040" activeTab="1" xr2:uid="{00000000-000D-0000-FFFF-FFFF00000000}"/>
  </bookViews>
  <sheets>
    <sheet name="Instructions" sheetId="9" r:id="rId1"/>
    <sheet name="AAR" sheetId="1" r:id="rId2"/>
    <sheet name="AAR Chart" sheetId="10" r:id="rId3"/>
    <sheet name="AAR Normality Test" sheetId="2" r:id="rId4"/>
    <sheet name="AAR and CAAR Test when Normal" sheetId="3" r:id="rId5"/>
    <sheet name="AAR Corrado" sheetId="4" r:id="rId6"/>
    <sheet name="AbsAAR" sheetId="5" r:id="rId7"/>
    <sheet name="AbsAAR Test when normal" sheetId="6" r:id="rId8"/>
    <sheet name="AbsAAR Test Normalidad" sheetId="7" r:id="rId9"/>
    <sheet name="AbsAAR Corrado " sheetId="8" r:id="rId10"/>
  </sheets>
  <externalReferences>
    <externalReference r:id="rId11"/>
    <externalReference r:id="rId12"/>
  </externalReferences>
  <definedNames>
    <definedName name="BIG">'[2]Classification-Interactions'!$A$127:$A$141</definedName>
    <definedName name="SMALL">'[2]Classification-Interactions'!$A$110:$A$124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eaUiAwuyK0bZBMrAW8pZx1XjR+g=="/>
    </ext>
  </extLst>
</workbook>
</file>

<file path=xl/calcChain.xml><?xml version="1.0" encoding="utf-8"?>
<calcChain xmlns="http://schemas.openxmlformats.org/spreadsheetml/2006/main">
  <c r="B3" i="2" l="1"/>
  <c r="B4" i="2"/>
  <c r="B5" i="2"/>
  <c r="B6" i="2"/>
  <c r="B7" i="2"/>
  <c r="B8" i="2"/>
  <c r="B9" i="2"/>
  <c r="B10" i="2"/>
  <c r="H2" i="2" s="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2" i="2"/>
  <c r="G501" i="2"/>
  <c r="F501" i="2"/>
  <c r="E501" i="2"/>
  <c r="D501" i="2"/>
  <c r="C501" i="2"/>
  <c r="G500" i="2"/>
  <c r="F500" i="2"/>
  <c r="E500" i="2"/>
  <c r="D500" i="2"/>
  <c r="C500" i="2"/>
  <c r="G499" i="2"/>
  <c r="F499" i="2"/>
  <c r="E499" i="2"/>
  <c r="D499" i="2"/>
  <c r="C499" i="2"/>
  <c r="G498" i="2"/>
  <c r="F498" i="2"/>
  <c r="E498" i="2"/>
  <c r="D498" i="2"/>
  <c r="C498" i="2"/>
  <c r="G497" i="2"/>
  <c r="F497" i="2"/>
  <c r="E497" i="2"/>
  <c r="D497" i="2"/>
  <c r="C497" i="2"/>
  <c r="G496" i="2"/>
  <c r="F496" i="2"/>
  <c r="E496" i="2"/>
  <c r="D496" i="2"/>
  <c r="C496" i="2"/>
  <c r="G495" i="2"/>
  <c r="F495" i="2"/>
  <c r="E495" i="2"/>
  <c r="D495" i="2"/>
  <c r="C495" i="2"/>
  <c r="G494" i="2"/>
  <c r="F494" i="2"/>
  <c r="E494" i="2"/>
  <c r="D494" i="2"/>
  <c r="C494" i="2"/>
  <c r="G493" i="2"/>
  <c r="F493" i="2"/>
  <c r="E493" i="2"/>
  <c r="D493" i="2"/>
  <c r="C493" i="2"/>
  <c r="G492" i="2"/>
  <c r="F492" i="2"/>
  <c r="E492" i="2"/>
  <c r="D492" i="2"/>
  <c r="C492" i="2"/>
  <c r="G491" i="2"/>
  <c r="F491" i="2"/>
  <c r="E491" i="2"/>
  <c r="D491" i="2"/>
  <c r="C491" i="2"/>
  <c r="G490" i="2"/>
  <c r="F490" i="2"/>
  <c r="E490" i="2"/>
  <c r="D490" i="2"/>
  <c r="C490" i="2"/>
  <c r="G489" i="2"/>
  <c r="F489" i="2"/>
  <c r="E489" i="2"/>
  <c r="D489" i="2"/>
  <c r="C489" i="2"/>
  <c r="G488" i="2"/>
  <c r="F488" i="2"/>
  <c r="E488" i="2"/>
  <c r="D488" i="2"/>
  <c r="C488" i="2"/>
  <c r="G487" i="2"/>
  <c r="F487" i="2"/>
  <c r="E487" i="2"/>
  <c r="D487" i="2"/>
  <c r="C487" i="2"/>
  <c r="G486" i="2"/>
  <c r="F486" i="2"/>
  <c r="E486" i="2"/>
  <c r="D486" i="2"/>
  <c r="C486" i="2"/>
  <c r="G485" i="2"/>
  <c r="F485" i="2"/>
  <c r="E485" i="2"/>
  <c r="D485" i="2"/>
  <c r="C485" i="2"/>
  <c r="G484" i="2"/>
  <c r="F484" i="2"/>
  <c r="E484" i="2"/>
  <c r="D484" i="2"/>
  <c r="C484" i="2"/>
  <c r="G483" i="2"/>
  <c r="F483" i="2"/>
  <c r="E483" i="2"/>
  <c r="D483" i="2"/>
  <c r="C483" i="2"/>
  <c r="G482" i="2"/>
  <c r="F482" i="2"/>
  <c r="E482" i="2"/>
  <c r="D482" i="2"/>
  <c r="C482" i="2"/>
  <c r="G481" i="2"/>
  <c r="F481" i="2"/>
  <c r="E481" i="2"/>
  <c r="D481" i="2"/>
  <c r="C481" i="2"/>
  <c r="G480" i="2"/>
  <c r="F480" i="2"/>
  <c r="E480" i="2"/>
  <c r="D480" i="2"/>
  <c r="C480" i="2"/>
  <c r="G479" i="2"/>
  <c r="F479" i="2"/>
  <c r="E479" i="2"/>
  <c r="D479" i="2"/>
  <c r="C479" i="2"/>
  <c r="G478" i="2"/>
  <c r="F478" i="2"/>
  <c r="E478" i="2"/>
  <c r="D478" i="2"/>
  <c r="C478" i="2"/>
  <c r="G477" i="2"/>
  <c r="F477" i="2"/>
  <c r="E477" i="2"/>
  <c r="D477" i="2"/>
  <c r="C477" i="2"/>
  <c r="G476" i="2"/>
  <c r="F476" i="2"/>
  <c r="E476" i="2"/>
  <c r="D476" i="2"/>
  <c r="C476" i="2"/>
  <c r="G475" i="2"/>
  <c r="F475" i="2"/>
  <c r="E475" i="2"/>
  <c r="D475" i="2"/>
  <c r="C475" i="2"/>
  <c r="G474" i="2"/>
  <c r="F474" i="2"/>
  <c r="E474" i="2"/>
  <c r="D474" i="2"/>
  <c r="C474" i="2"/>
  <c r="G473" i="2"/>
  <c r="F473" i="2"/>
  <c r="E473" i="2"/>
  <c r="D473" i="2"/>
  <c r="C473" i="2"/>
  <c r="G472" i="2"/>
  <c r="F472" i="2"/>
  <c r="E472" i="2"/>
  <c r="D472" i="2"/>
  <c r="C472" i="2"/>
  <c r="G471" i="2"/>
  <c r="F471" i="2"/>
  <c r="E471" i="2"/>
  <c r="D471" i="2"/>
  <c r="C471" i="2"/>
  <c r="G470" i="2"/>
  <c r="F470" i="2"/>
  <c r="E470" i="2"/>
  <c r="D470" i="2"/>
  <c r="C470" i="2"/>
  <c r="G469" i="2"/>
  <c r="F469" i="2"/>
  <c r="E469" i="2"/>
  <c r="D469" i="2"/>
  <c r="C469" i="2"/>
  <c r="G468" i="2"/>
  <c r="F468" i="2"/>
  <c r="E468" i="2"/>
  <c r="D468" i="2"/>
  <c r="C468" i="2"/>
  <c r="G467" i="2"/>
  <c r="F467" i="2"/>
  <c r="E467" i="2"/>
  <c r="D467" i="2"/>
  <c r="C467" i="2"/>
  <c r="G466" i="2"/>
  <c r="F466" i="2"/>
  <c r="E466" i="2"/>
  <c r="D466" i="2"/>
  <c r="C466" i="2"/>
  <c r="G465" i="2"/>
  <c r="F465" i="2"/>
  <c r="E465" i="2"/>
  <c r="D465" i="2"/>
  <c r="C465" i="2"/>
  <c r="G464" i="2"/>
  <c r="F464" i="2"/>
  <c r="E464" i="2"/>
  <c r="D464" i="2"/>
  <c r="C464" i="2"/>
  <c r="G463" i="2"/>
  <c r="F463" i="2"/>
  <c r="E463" i="2"/>
  <c r="D463" i="2"/>
  <c r="C463" i="2"/>
  <c r="G462" i="2"/>
  <c r="F462" i="2"/>
  <c r="E462" i="2"/>
  <c r="D462" i="2"/>
  <c r="C462" i="2"/>
  <c r="G461" i="2"/>
  <c r="F461" i="2"/>
  <c r="E461" i="2"/>
  <c r="D461" i="2"/>
  <c r="C461" i="2"/>
  <c r="G460" i="2"/>
  <c r="F460" i="2"/>
  <c r="E460" i="2"/>
  <c r="D460" i="2"/>
  <c r="C460" i="2"/>
  <c r="G459" i="2"/>
  <c r="F459" i="2"/>
  <c r="E459" i="2"/>
  <c r="D459" i="2"/>
  <c r="C459" i="2"/>
  <c r="G458" i="2"/>
  <c r="F458" i="2"/>
  <c r="E458" i="2"/>
  <c r="D458" i="2"/>
  <c r="C458" i="2"/>
  <c r="G457" i="2"/>
  <c r="F457" i="2"/>
  <c r="E457" i="2"/>
  <c r="D457" i="2"/>
  <c r="C457" i="2"/>
  <c r="G456" i="2"/>
  <c r="F456" i="2"/>
  <c r="E456" i="2"/>
  <c r="D456" i="2"/>
  <c r="C456" i="2"/>
  <c r="G455" i="2"/>
  <c r="F455" i="2"/>
  <c r="E455" i="2"/>
  <c r="D455" i="2"/>
  <c r="C455" i="2"/>
  <c r="G454" i="2"/>
  <c r="F454" i="2"/>
  <c r="E454" i="2"/>
  <c r="D454" i="2"/>
  <c r="C454" i="2"/>
  <c r="G453" i="2"/>
  <c r="F453" i="2"/>
  <c r="E453" i="2"/>
  <c r="D453" i="2"/>
  <c r="C453" i="2"/>
  <c r="G452" i="2"/>
  <c r="F452" i="2"/>
  <c r="E452" i="2"/>
  <c r="D452" i="2"/>
  <c r="C452" i="2"/>
  <c r="G451" i="2"/>
  <c r="F451" i="2"/>
  <c r="E451" i="2"/>
  <c r="D451" i="2"/>
  <c r="C451" i="2"/>
  <c r="G450" i="2"/>
  <c r="F450" i="2"/>
  <c r="E450" i="2"/>
  <c r="D450" i="2"/>
  <c r="C450" i="2"/>
  <c r="G449" i="2"/>
  <c r="F449" i="2"/>
  <c r="E449" i="2"/>
  <c r="D449" i="2"/>
  <c r="C449" i="2"/>
  <c r="G448" i="2"/>
  <c r="F448" i="2"/>
  <c r="E448" i="2"/>
  <c r="D448" i="2"/>
  <c r="C448" i="2"/>
  <c r="G447" i="2"/>
  <c r="F447" i="2"/>
  <c r="E447" i="2"/>
  <c r="D447" i="2"/>
  <c r="C447" i="2"/>
  <c r="G446" i="2"/>
  <c r="F446" i="2"/>
  <c r="E446" i="2"/>
  <c r="D446" i="2"/>
  <c r="C446" i="2"/>
  <c r="G445" i="2"/>
  <c r="F445" i="2"/>
  <c r="E445" i="2"/>
  <c r="D445" i="2"/>
  <c r="C445" i="2"/>
  <c r="G444" i="2"/>
  <c r="F444" i="2"/>
  <c r="E444" i="2"/>
  <c r="D444" i="2"/>
  <c r="C444" i="2"/>
  <c r="G443" i="2"/>
  <c r="F443" i="2"/>
  <c r="E443" i="2"/>
  <c r="D443" i="2"/>
  <c r="C443" i="2"/>
  <c r="G442" i="2"/>
  <c r="F442" i="2"/>
  <c r="E442" i="2"/>
  <c r="D442" i="2"/>
  <c r="C442" i="2"/>
  <c r="G441" i="2"/>
  <c r="F441" i="2"/>
  <c r="E441" i="2"/>
  <c r="D441" i="2"/>
  <c r="C441" i="2"/>
  <c r="G440" i="2"/>
  <c r="F440" i="2"/>
  <c r="E440" i="2"/>
  <c r="D440" i="2"/>
  <c r="C440" i="2"/>
  <c r="G439" i="2"/>
  <c r="F439" i="2"/>
  <c r="E439" i="2"/>
  <c r="D439" i="2"/>
  <c r="C439" i="2"/>
  <c r="G438" i="2"/>
  <c r="F438" i="2"/>
  <c r="E438" i="2"/>
  <c r="D438" i="2"/>
  <c r="C438" i="2"/>
  <c r="G437" i="2"/>
  <c r="F437" i="2"/>
  <c r="E437" i="2"/>
  <c r="D437" i="2"/>
  <c r="C437" i="2"/>
  <c r="G436" i="2"/>
  <c r="F436" i="2"/>
  <c r="E436" i="2"/>
  <c r="D436" i="2"/>
  <c r="C436" i="2"/>
  <c r="G435" i="2"/>
  <c r="F435" i="2"/>
  <c r="E435" i="2"/>
  <c r="D435" i="2"/>
  <c r="C435" i="2"/>
  <c r="G434" i="2"/>
  <c r="F434" i="2"/>
  <c r="E434" i="2"/>
  <c r="D434" i="2"/>
  <c r="C434" i="2"/>
  <c r="G433" i="2"/>
  <c r="F433" i="2"/>
  <c r="E433" i="2"/>
  <c r="D433" i="2"/>
  <c r="C433" i="2"/>
  <c r="G432" i="2"/>
  <c r="F432" i="2"/>
  <c r="E432" i="2"/>
  <c r="D432" i="2"/>
  <c r="C432" i="2"/>
  <c r="G431" i="2"/>
  <c r="F431" i="2"/>
  <c r="E431" i="2"/>
  <c r="D431" i="2"/>
  <c r="C431" i="2"/>
  <c r="G430" i="2"/>
  <c r="F430" i="2"/>
  <c r="E430" i="2"/>
  <c r="D430" i="2"/>
  <c r="C430" i="2"/>
  <c r="G429" i="2"/>
  <c r="F429" i="2"/>
  <c r="E429" i="2"/>
  <c r="D429" i="2"/>
  <c r="C429" i="2"/>
  <c r="G428" i="2"/>
  <c r="F428" i="2"/>
  <c r="E428" i="2"/>
  <c r="D428" i="2"/>
  <c r="C428" i="2"/>
  <c r="G427" i="2"/>
  <c r="F427" i="2"/>
  <c r="E427" i="2"/>
  <c r="D427" i="2"/>
  <c r="C427" i="2"/>
  <c r="G426" i="2"/>
  <c r="F426" i="2"/>
  <c r="E426" i="2"/>
  <c r="D426" i="2"/>
  <c r="C426" i="2"/>
  <c r="G425" i="2"/>
  <c r="F425" i="2"/>
  <c r="E425" i="2"/>
  <c r="D425" i="2"/>
  <c r="C425" i="2"/>
  <c r="G424" i="2"/>
  <c r="F424" i="2"/>
  <c r="E424" i="2"/>
  <c r="D424" i="2"/>
  <c r="C424" i="2"/>
  <c r="G423" i="2"/>
  <c r="F423" i="2"/>
  <c r="E423" i="2"/>
  <c r="D423" i="2"/>
  <c r="C423" i="2"/>
  <c r="G422" i="2"/>
  <c r="F422" i="2"/>
  <c r="E422" i="2"/>
  <c r="D422" i="2"/>
  <c r="C422" i="2"/>
  <c r="G421" i="2"/>
  <c r="F421" i="2"/>
  <c r="E421" i="2"/>
  <c r="D421" i="2"/>
  <c r="C421" i="2"/>
  <c r="G420" i="2"/>
  <c r="F420" i="2"/>
  <c r="E420" i="2"/>
  <c r="D420" i="2"/>
  <c r="C420" i="2"/>
  <c r="G419" i="2"/>
  <c r="F419" i="2"/>
  <c r="E419" i="2"/>
  <c r="D419" i="2"/>
  <c r="C419" i="2"/>
  <c r="G418" i="2"/>
  <c r="F418" i="2"/>
  <c r="E418" i="2"/>
  <c r="D418" i="2"/>
  <c r="C418" i="2"/>
  <c r="G417" i="2"/>
  <c r="F417" i="2"/>
  <c r="E417" i="2"/>
  <c r="D417" i="2"/>
  <c r="C417" i="2"/>
  <c r="G416" i="2"/>
  <c r="F416" i="2"/>
  <c r="E416" i="2"/>
  <c r="D416" i="2"/>
  <c r="C416" i="2"/>
  <c r="G415" i="2"/>
  <c r="F415" i="2"/>
  <c r="E415" i="2"/>
  <c r="D415" i="2"/>
  <c r="C415" i="2"/>
  <c r="G414" i="2"/>
  <c r="F414" i="2"/>
  <c r="E414" i="2"/>
  <c r="D414" i="2"/>
  <c r="C414" i="2"/>
  <c r="G413" i="2"/>
  <c r="F413" i="2"/>
  <c r="E413" i="2"/>
  <c r="D413" i="2"/>
  <c r="C413" i="2"/>
  <c r="G412" i="2"/>
  <c r="F412" i="2"/>
  <c r="E412" i="2"/>
  <c r="D412" i="2"/>
  <c r="C412" i="2"/>
  <c r="G411" i="2"/>
  <c r="F411" i="2"/>
  <c r="E411" i="2"/>
  <c r="D411" i="2"/>
  <c r="C411" i="2"/>
  <c r="G410" i="2"/>
  <c r="F410" i="2"/>
  <c r="E410" i="2"/>
  <c r="D410" i="2"/>
  <c r="C410" i="2"/>
  <c r="G409" i="2"/>
  <c r="F409" i="2"/>
  <c r="E409" i="2"/>
  <c r="D409" i="2"/>
  <c r="C409" i="2"/>
  <c r="G408" i="2"/>
  <c r="F408" i="2"/>
  <c r="E408" i="2"/>
  <c r="D408" i="2"/>
  <c r="C408" i="2"/>
  <c r="G407" i="2"/>
  <c r="F407" i="2"/>
  <c r="E407" i="2"/>
  <c r="D407" i="2"/>
  <c r="C407" i="2"/>
  <c r="G406" i="2"/>
  <c r="F406" i="2"/>
  <c r="E406" i="2"/>
  <c r="D406" i="2"/>
  <c r="C406" i="2"/>
  <c r="G405" i="2"/>
  <c r="F405" i="2"/>
  <c r="E405" i="2"/>
  <c r="D405" i="2"/>
  <c r="C405" i="2"/>
  <c r="G404" i="2"/>
  <c r="F404" i="2"/>
  <c r="E404" i="2"/>
  <c r="D404" i="2"/>
  <c r="C404" i="2"/>
  <c r="G403" i="2"/>
  <c r="F403" i="2"/>
  <c r="E403" i="2"/>
  <c r="D403" i="2"/>
  <c r="C403" i="2"/>
  <c r="G402" i="2"/>
  <c r="F402" i="2"/>
  <c r="E402" i="2"/>
  <c r="D402" i="2"/>
  <c r="C402" i="2"/>
  <c r="G401" i="2"/>
  <c r="F401" i="2"/>
  <c r="E401" i="2"/>
  <c r="D401" i="2"/>
  <c r="C401" i="2"/>
  <c r="G400" i="2"/>
  <c r="F400" i="2"/>
  <c r="E400" i="2"/>
  <c r="D400" i="2"/>
  <c r="C400" i="2"/>
  <c r="G399" i="2"/>
  <c r="F399" i="2"/>
  <c r="E399" i="2"/>
  <c r="D399" i="2"/>
  <c r="C399" i="2"/>
  <c r="G398" i="2"/>
  <c r="F398" i="2"/>
  <c r="E398" i="2"/>
  <c r="D398" i="2"/>
  <c r="C398" i="2"/>
  <c r="G397" i="2"/>
  <c r="F397" i="2"/>
  <c r="E397" i="2"/>
  <c r="D397" i="2"/>
  <c r="C397" i="2"/>
  <c r="G396" i="2"/>
  <c r="F396" i="2"/>
  <c r="E396" i="2"/>
  <c r="D396" i="2"/>
  <c r="C396" i="2"/>
  <c r="G395" i="2"/>
  <c r="F395" i="2"/>
  <c r="E395" i="2"/>
  <c r="D395" i="2"/>
  <c r="C395" i="2"/>
  <c r="G394" i="2"/>
  <c r="F394" i="2"/>
  <c r="E394" i="2"/>
  <c r="D394" i="2"/>
  <c r="C394" i="2"/>
  <c r="G393" i="2"/>
  <c r="F393" i="2"/>
  <c r="E393" i="2"/>
  <c r="D393" i="2"/>
  <c r="C393" i="2"/>
  <c r="G392" i="2"/>
  <c r="F392" i="2"/>
  <c r="E392" i="2"/>
  <c r="D392" i="2"/>
  <c r="C392" i="2"/>
  <c r="G391" i="2"/>
  <c r="F391" i="2"/>
  <c r="E391" i="2"/>
  <c r="D391" i="2"/>
  <c r="C391" i="2"/>
  <c r="G390" i="2"/>
  <c r="F390" i="2"/>
  <c r="E390" i="2"/>
  <c r="D390" i="2"/>
  <c r="C390" i="2"/>
  <c r="G389" i="2"/>
  <c r="F389" i="2"/>
  <c r="E389" i="2"/>
  <c r="D389" i="2"/>
  <c r="C389" i="2"/>
  <c r="G388" i="2"/>
  <c r="F388" i="2"/>
  <c r="E388" i="2"/>
  <c r="D388" i="2"/>
  <c r="C388" i="2"/>
  <c r="G387" i="2"/>
  <c r="F387" i="2"/>
  <c r="E387" i="2"/>
  <c r="D387" i="2"/>
  <c r="C387" i="2"/>
  <c r="G386" i="2"/>
  <c r="F386" i="2"/>
  <c r="E386" i="2"/>
  <c r="D386" i="2"/>
  <c r="C386" i="2"/>
  <c r="G385" i="2"/>
  <c r="F385" i="2"/>
  <c r="E385" i="2"/>
  <c r="D385" i="2"/>
  <c r="C385" i="2"/>
  <c r="G384" i="2"/>
  <c r="F384" i="2"/>
  <c r="E384" i="2"/>
  <c r="D384" i="2"/>
  <c r="C384" i="2"/>
  <c r="G383" i="2"/>
  <c r="F383" i="2"/>
  <c r="E383" i="2"/>
  <c r="D383" i="2"/>
  <c r="C383" i="2"/>
  <c r="G382" i="2"/>
  <c r="F382" i="2"/>
  <c r="E382" i="2"/>
  <c r="D382" i="2"/>
  <c r="C382" i="2"/>
  <c r="G381" i="2"/>
  <c r="F381" i="2"/>
  <c r="E381" i="2"/>
  <c r="D381" i="2"/>
  <c r="C381" i="2"/>
  <c r="G380" i="2"/>
  <c r="F380" i="2"/>
  <c r="E380" i="2"/>
  <c r="D380" i="2"/>
  <c r="C380" i="2"/>
  <c r="G379" i="2"/>
  <c r="F379" i="2"/>
  <c r="E379" i="2"/>
  <c r="D379" i="2"/>
  <c r="C379" i="2"/>
  <c r="G378" i="2"/>
  <c r="F378" i="2"/>
  <c r="E378" i="2"/>
  <c r="D378" i="2"/>
  <c r="C378" i="2"/>
  <c r="G377" i="2"/>
  <c r="F377" i="2"/>
  <c r="E377" i="2"/>
  <c r="D377" i="2"/>
  <c r="C377" i="2"/>
  <c r="G376" i="2"/>
  <c r="F376" i="2"/>
  <c r="E376" i="2"/>
  <c r="D376" i="2"/>
  <c r="C376" i="2"/>
  <c r="G375" i="2"/>
  <c r="F375" i="2"/>
  <c r="E375" i="2"/>
  <c r="D375" i="2"/>
  <c r="C375" i="2"/>
  <c r="G374" i="2"/>
  <c r="F374" i="2"/>
  <c r="E374" i="2"/>
  <c r="D374" i="2"/>
  <c r="C374" i="2"/>
  <c r="G373" i="2"/>
  <c r="F373" i="2"/>
  <c r="E373" i="2"/>
  <c r="D373" i="2"/>
  <c r="C373" i="2"/>
  <c r="G372" i="2"/>
  <c r="F372" i="2"/>
  <c r="E372" i="2"/>
  <c r="D372" i="2"/>
  <c r="C372" i="2"/>
  <c r="G371" i="2"/>
  <c r="F371" i="2"/>
  <c r="E371" i="2"/>
  <c r="D371" i="2"/>
  <c r="C371" i="2"/>
  <c r="G370" i="2"/>
  <c r="F370" i="2"/>
  <c r="E370" i="2"/>
  <c r="D370" i="2"/>
  <c r="C370" i="2"/>
  <c r="G369" i="2"/>
  <c r="F369" i="2"/>
  <c r="E369" i="2"/>
  <c r="D369" i="2"/>
  <c r="C369" i="2"/>
  <c r="G368" i="2"/>
  <c r="F368" i="2"/>
  <c r="E368" i="2"/>
  <c r="D368" i="2"/>
  <c r="C368" i="2"/>
  <c r="G367" i="2"/>
  <c r="F367" i="2"/>
  <c r="E367" i="2"/>
  <c r="D367" i="2"/>
  <c r="C367" i="2"/>
  <c r="G366" i="2"/>
  <c r="F366" i="2"/>
  <c r="E366" i="2"/>
  <c r="D366" i="2"/>
  <c r="C366" i="2"/>
  <c r="G365" i="2"/>
  <c r="F365" i="2"/>
  <c r="E365" i="2"/>
  <c r="D365" i="2"/>
  <c r="C365" i="2"/>
  <c r="G364" i="2"/>
  <c r="F364" i="2"/>
  <c r="E364" i="2"/>
  <c r="D364" i="2"/>
  <c r="C364" i="2"/>
  <c r="G363" i="2"/>
  <c r="F363" i="2"/>
  <c r="E363" i="2"/>
  <c r="D363" i="2"/>
  <c r="C363" i="2"/>
  <c r="G362" i="2"/>
  <c r="F362" i="2"/>
  <c r="E362" i="2"/>
  <c r="D362" i="2"/>
  <c r="C362" i="2"/>
  <c r="G361" i="2"/>
  <c r="F361" i="2"/>
  <c r="E361" i="2"/>
  <c r="D361" i="2"/>
  <c r="C361" i="2"/>
  <c r="G360" i="2"/>
  <c r="F360" i="2"/>
  <c r="E360" i="2"/>
  <c r="D360" i="2"/>
  <c r="C360" i="2"/>
  <c r="G359" i="2"/>
  <c r="F359" i="2"/>
  <c r="E359" i="2"/>
  <c r="D359" i="2"/>
  <c r="C359" i="2"/>
  <c r="G358" i="2"/>
  <c r="F358" i="2"/>
  <c r="E358" i="2"/>
  <c r="D358" i="2"/>
  <c r="C358" i="2"/>
  <c r="G357" i="2"/>
  <c r="F357" i="2"/>
  <c r="E357" i="2"/>
  <c r="D357" i="2"/>
  <c r="C357" i="2"/>
  <c r="G356" i="2"/>
  <c r="F356" i="2"/>
  <c r="E356" i="2"/>
  <c r="D356" i="2"/>
  <c r="C356" i="2"/>
  <c r="G355" i="2"/>
  <c r="F355" i="2"/>
  <c r="E355" i="2"/>
  <c r="D355" i="2"/>
  <c r="C355" i="2"/>
  <c r="G354" i="2"/>
  <c r="F354" i="2"/>
  <c r="E354" i="2"/>
  <c r="D354" i="2"/>
  <c r="C354" i="2"/>
  <c r="G353" i="2"/>
  <c r="F353" i="2"/>
  <c r="E353" i="2"/>
  <c r="D353" i="2"/>
  <c r="C353" i="2"/>
  <c r="G352" i="2"/>
  <c r="F352" i="2"/>
  <c r="E352" i="2"/>
  <c r="D352" i="2"/>
  <c r="C352" i="2"/>
  <c r="G351" i="2"/>
  <c r="F351" i="2"/>
  <c r="E351" i="2"/>
  <c r="D351" i="2"/>
  <c r="C351" i="2"/>
  <c r="G350" i="2"/>
  <c r="F350" i="2"/>
  <c r="E350" i="2"/>
  <c r="D350" i="2"/>
  <c r="C350" i="2"/>
  <c r="G349" i="2"/>
  <c r="F349" i="2"/>
  <c r="E349" i="2"/>
  <c r="D349" i="2"/>
  <c r="C349" i="2"/>
  <c r="G348" i="2"/>
  <c r="F348" i="2"/>
  <c r="E348" i="2"/>
  <c r="D348" i="2"/>
  <c r="C348" i="2"/>
  <c r="G347" i="2"/>
  <c r="F347" i="2"/>
  <c r="E347" i="2"/>
  <c r="D347" i="2"/>
  <c r="C347" i="2"/>
  <c r="G346" i="2"/>
  <c r="F346" i="2"/>
  <c r="E346" i="2"/>
  <c r="D346" i="2"/>
  <c r="C346" i="2"/>
  <c r="G345" i="2"/>
  <c r="F345" i="2"/>
  <c r="E345" i="2"/>
  <c r="D345" i="2"/>
  <c r="C345" i="2"/>
  <c r="G344" i="2"/>
  <c r="F344" i="2"/>
  <c r="E344" i="2"/>
  <c r="D344" i="2"/>
  <c r="C344" i="2"/>
  <c r="G343" i="2"/>
  <c r="F343" i="2"/>
  <c r="E343" i="2"/>
  <c r="D343" i="2"/>
  <c r="C343" i="2"/>
  <c r="G342" i="2"/>
  <c r="F342" i="2"/>
  <c r="E342" i="2"/>
  <c r="D342" i="2"/>
  <c r="C342" i="2"/>
  <c r="G341" i="2"/>
  <c r="F341" i="2"/>
  <c r="E341" i="2"/>
  <c r="D341" i="2"/>
  <c r="C341" i="2"/>
  <c r="G340" i="2"/>
  <c r="F340" i="2"/>
  <c r="E340" i="2"/>
  <c r="D340" i="2"/>
  <c r="C340" i="2"/>
  <c r="G339" i="2"/>
  <c r="F339" i="2"/>
  <c r="E339" i="2"/>
  <c r="D339" i="2"/>
  <c r="C339" i="2"/>
  <c r="G338" i="2"/>
  <c r="F338" i="2"/>
  <c r="E338" i="2"/>
  <c r="D338" i="2"/>
  <c r="C338" i="2"/>
  <c r="G337" i="2"/>
  <c r="F337" i="2"/>
  <c r="E337" i="2"/>
  <c r="D337" i="2"/>
  <c r="C337" i="2"/>
  <c r="G336" i="2"/>
  <c r="F336" i="2"/>
  <c r="E336" i="2"/>
  <c r="D336" i="2"/>
  <c r="C336" i="2"/>
  <c r="G335" i="2"/>
  <c r="F335" i="2"/>
  <c r="E335" i="2"/>
  <c r="D335" i="2"/>
  <c r="C335" i="2"/>
  <c r="G334" i="2"/>
  <c r="F334" i="2"/>
  <c r="E334" i="2"/>
  <c r="D334" i="2"/>
  <c r="C334" i="2"/>
  <c r="G333" i="2"/>
  <c r="F333" i="2"/>
  <c r="E333" i="2"/>
  <c r="D333" i="2"/>
  <c r="C333" i="2"/>
  <c r="G332" i="2"/>
  <c r="F332" i="2"/>
  <c r="E332" i="2"/>
  <c r="D332" i="2"/>
  <c r="C332" i="2"/>
  <c r="G331" i="2"/>
  <c r="F331" i="2"/>
  <c r="E331" i="2"/>
  <c r="D331" i="2"/>
  <c r="C331" i="2"/>
  <c r="G330" i="2"/>
  <c r="F330" i="2"/>
  <c r="E330" i="2"/>
  <c r="D330" i="2"/>
  <c r="C330" i="2"/>
  <c r="G329" i="2"/>
  <c r="F329" i="2"/>
  <c r="E329" i="2"/>
  <c r="D329" i="2"/>
  <c r="C329" i="2"/>
  <c r="G328" i="2"/>
  <c r="F328" i="2"/>
  <c r="E328" i="2"/>
  <c r="D328" i="2"/>
  <c r="C328" i="2"/>
  <c r="G327" i="2"/>
  <c r="F327" i="2"/>
  <c r="E327" i="2"/>
  <c r="D327" i="2"/>
  <c r="C327" i="2"/>
  <c r="G326" i="2"/>
  <c r="F326" i="2"/>
  <c r="E326" i="2"/>
  <c r="D326" i="2"/>
  <c r="C326" i="2"/>
  <c r="G325" i="2"/>
  <c r="F325" i="2"/>
  <c r="E325" i="2"/>
  <c r="D325" i="2"/>
  <c r="C325" i="2"/>
  <c r="G324" i="2"/>
  <c r="F324" i="2"/>
  <c r="E324" i="2"/>
  <c r="D324" i="2"/>
  <c r="C324" i="2"/>
  <c r="G323" i="2"/>
  <c r="F323" i="2"/>
  <c r="E323" i="2"/>
  <c r="D323" i="2"/>
  <c r="C323" i="2"/>
  <c r="G322" i="2"/>
  <c r="F322" i="2"/>
  <c r="E322" i="2"/>
  <c r="D322" i="2"/>
  <c r="C322" i="2"/>
  <c r="G321" i="2"/>
  <c r="F321" i="2"/>
  <c r="E321" i="2"/>
  <c r="D321" i="2"/>
  <c r="C321" i="2"/>
  <c r="G320" i="2"/>
  <c r="F320" i="2"/>
  <c r="E320" i="2"/>
  <c r="D320" i="2"/>
  <c r="C320" i="2"/>
  <c r="G319" i="2"/>
  <c r="F319" i="2"/>
  <c r="E319" i="2"/>
  <c r="D319" i="2"/>
  <c r="C319" i="2"/>
  <c r="G318" i="2"/>
  <c r="F318" i="2"/>
  <c r="E318" i="2"/>
  <c r="D318" i="2"/>
  <c r="C318" i="2"/>
  <c r="G317" i="2"/>
  <c r="F317" i="2"/>
  <c r="E317" i="2"/>
  <c r="D317" i="2"/>
  <c r="C317" i="2"/>
  <c r="G316" i="2"/>
  <c r="F316" i="2"/>
  <c r="E316" i="2"/>
  <c r="D316" i="2"/>
  <c r="C316" i="2"/>
  <c r="G315" i="2"/>
  <c r="F315" i="2"/>
  <c r="E315" i="2"/>
  <c r="D315" i="2"/>
  <c r="C315" i="2"/>
  <c r="G314" i="2"/>
  <c r="F314" i="2"/>
  <c r="E314" i="2"/>
  <c r="D314" i="2"/>
  <c r="C314" i="2"/>
  <c r="G313" i="2"/>
  <c r="F313" i="2"/>
  <c r="E313" i="2"/>
  <c r="D313" i="2"/>
  <c r="C313" i="2"/>
  <c r="G312" i="2"/>
  <c r="F312" i="2"/>
  <c r="E312" i="2"/>
  <c r="D312" i="2"/>
  <c r="C312" i="2"/>
  <c r="G311" i="2"/>
  <c r="F311" i="2"/>
  <c r="E311" i="2"/>
  <c r="D311" i="2"/>
  <c r="C311" i="2"/>
  <c r="G310" i="2"/>
  <c r="F310" i="2"/>
  <c r="E310" i="2"/>
  <c r="D310" i="2"/>
  <c r="C310" i="2"/>
  <c r="G309" i="2"/>
  <c r="F309" i="2"/>
  <c r="E309" i="2"/>
  <c r="D309" i="2"/>
  <c r="C309" i="2"/>
  <c r="G308" i="2"/>
  <c r="F308" i="2"/>
  <c r="E308" i="2"/>
  <c r="D308" i="2"/>
  <c r="C308" i="2"/>
  <c r="G307" i="2"/>
  <c r="F307" i="2"/>
  <c r="E307" i="2"/>
  <c r="D307" i="2"/>
  <c r="C307" i="2"/>
  <c r="G306" i="2"/>
  <c r="F306" i="2"/>
  <c r="E306" i="2"/>
  <c r="D306" i="2"/>
  <c r="C306" i="2"/>
  <c r="G305" i="2"/>
  <c r="F305" i="2"/>
  <c r="E305" i="2"/>
  <c r="D305" i="2"/>
  <c r="C305" i="2"/>
  <c r="G304" i="2"/>
  <c r="F304" i="2"/>
  <c r="E304" i="2"/>
  <c r="D304" i="2"/>
  <c r="C304" i="2"/>
  <c r="G303" i="2"/>
  <c r="F303" i="2"/>
  <c r="E303" i="2"/>
  <c r="D303" i="2"/>
  <c r="C303" i="2"/>
  <c r="G302" i="2"/>
  <c r="F302" i="2"/>
  <c r="E302" i="2"/>
  <c r="D302" i="2"/>
  <c r="C302" i="2"/>
  <c r="G301" i="2"/>
  <c r="F301" i="2"/>
  <c r="E301" i="2"/>
  <c r="D301" i="2"/>
  <c r="C301" i="2"/>
  <c r="G300" i="2"/>
  <c r="F300" i="2"/>
  <c r="E300" i="2"/>
  <c r="D300" i="2"/>
  <c r="C300" i="2"/>
  <c r="G299" i="2"/>
  <c r="F299" i="2"/>
  <c r="E299" i="2"/>
  <c r="D299" i="2"/>
  <c r="C299" i="2"/>
  <c r="G298" i="2"/>
  <c r="F298" i="2"/>
  <c r="E298" i="2"/>
  <c r="D298" i="2"/>
  <c r="C298" i="2"/>
  <c r="G297" i="2"/>
  <c r="F297" i="2"/>
  <c r="E297" i="2"/>
  <c r="D297" i="2"/>
  <c r="C297" i="2"/>
  <c r="G296" i="2"/>
  <c r="F296" i="2"/>
  <c r="E296" i="2"/>
  <c r="D296" i="2"/>
  <c r="C296" i="2"/>
  <c r="G295" i="2"/>
  <c r="F295" i="2"/>
  <c r="E295" i="2"/>
  <c r="D295" i="2"/>
  <c r="C295" i="2"/>
  <c r="G294" i="2"/>
  <c r="F294" i="2"/>
  <c r="E294" i="2"/>
  <c r="D294" i="2"/>
  <c r="C294" i="2"/>
  <c r="G293" i="2"/>
  <c r="F293" i="2"/>
  <c r="E293" i="2"/>
  <c r="D293" i="2"/>
  <c r="C293" i="2"/>
  <c r="G292" i="2"/>
  <c r="F292" i="2"/>
  <c r="E292" i="2"/>
  <c r="D292" i="2"/>
  <c r="C292" i="2"/>
  <c r="G291" i="2"/>
  <c r="F291" i="2"/>
  <c r="E291" i="2"/>
  <c r="D291" i="2"/>
  <c r="C291" i="2"/>
  <c r="G290" i="2"/>
  <c r="F290" i="2"/>
  <c r="E290" i="2"/>
  <c r="D290" i="2"/>
  <c r="C290" i="2"/>
  <c r="G289" i="2"/>
  <c r="F289" i="2"/>
  <c r="E289" i="2"/>
  <c r="D289" i="2"/>
  <c r="C289" i="2"/>
  <c r="G288" i="2"/>
  <c r="F288" i="2"/>
  <c r="E288" i="2"/>
  <c r="D288" i="2"/>
  <c r="C288" i="2"/>
  <c r="G287" i="2"/>
  <c r="F287" i="2"/>
  <c r="E287" i="2"/>
  <c r="D287" i="2"/>
  <c r="C287" i="2"/>
  <c r="G286" i="2"/>
  <c r="F286" i="2"/>
  <c r="E286" i="2"/>
  <c r="D286" i="2"/>
  <c r="C286" i="2"/>
  <c r="G285" i="2"/>
  <c r="F285" i="2"/>
  <c r="E285" i="2"/>
  <c r="D285" i="2"/>
  <c r="C285" i="2"/>
  <c r="G284" i="2"/>
  <c r="F284" i="2"/>
  <c r="E284" i="2"/>
  <c r="D284" i="2"/>
  <c r="C284" i="2"/>
  <c r="G283" i="2"/>
  <c r="F283" i="2"/>
  <c r="E283" i="2"/>
  <c r="D283" i="2"/>
  <c r="C283" i="2"/>
  <c r="G282" i="2"/>
  <c r="F282" i="2"/>
  <c r="E282" i="2"/>
  <c r="D282" i="2"/>
  <c r="C282" i="2"/>
  <c r="G281" i="2"/>
  <c r="F281" i="2"/>
  <c r="E281" i="2"/>
  <c r="D281" i="2"/>
  <c r="C281" i="2"/>
  <c r="G280" i="2"/>
  <c r="F280" i="2"/>
  <c r="E280" i="2"/>
  <c r="D280" i="2"/>
  <c r="C280" i="2"/>
  <c r="G279" i="2"/>
  <c r="F279" i="2"/>
  <c r="E279" i="2"/>
  <c r="D279" i="2"/>
  <c r="C279" i="2"/>
  <c r="G278" i="2"/>
  <c r="F278" i="2"/>
  <c r="E278" i="2"/>
  <c r="D278" i="2"/>
  <c r="C278" i="2"/>
  <c r="G277" i="2"/>
  <c r="F277" i="2"/>
  <c r="E277" i="2"/>
  <c r="D277" i="2"/>
  <c r="C277" i="2"/>
  <c r="G276" i="2"/>
  <c r="F276" i="2"/>
  <c r="E276" i="2"/>
  <c r="D276" i="2"/>
  <c r="C276" i="2"/>
  <c r="G275" i="2"/>
  <c r="F275" i="2"/>
  <c r="E275" i="2"/>
  <c r="D275" i="2"/>
  <c r="C275" i="2"/>
  <c r="G274" i="2"/>
  <c r="F274" i="2"/>
  <c r="E274" i="2"/>
  <c r="D274" i="2"/>
  <c r="C274" i="2"/>
  <c r="G273" i="2"/>
  <c r="F273" i="2"/>
  <c r="E273" i="2"/>
  <c r="D273" i="2"/>
  <c r="C273" i="2"/>
  <c r="G272" i="2"/>
  <c r="F272" i="2"/>
  <c r="E272" i="2"/>
  <c r="D272" i="2"/>
  <c r="C272" i="2"/>
  <c r="G271" i="2"/>
  <c r="F271" i="2"/>
  <c r="E271" i="2"/>
  <c r="D271" i="2"/>
  <c r="C271" i="2"/>
  <c r="G270" i="2"/>
  <c r="F270" i="2"/>
  <c r="E270" i="2"/>
  <c r="D270" i="2"/>
  <c r="C270" i="2"/>
  <c r="G269" i="2"/>
  <c r="F269" i="2"/>
  <c r="E269" i="2"/>
  <c r="D269" i="2"/>
  <c r="C269" i="2"/>
  <c r="G268" i="2"/>
  <c r="F268" i="2"/>
  <c r="E268" i="2"/>
  <c r="D268" i="2"/>
  <c r="C268" i="2"/>
  <c r="G267" i="2"/>
  <c r="F267" i="2"/>
  <c r="E267" i="2"/>
  <c r="D267" i="2"/>
  <c r="C267" i="2"/>
  <c r="G266" i="2"/>
  <c r="F266" i="2"/>
  <c r="E266" i="2"/>
  <c r="D266" i="2"/>
  <c r="C266" i="2"/>
  <c r="G265" i="2"/>
  <c r="F265" i="2"/>
  <c r="E265" i="2"/>
  <c r="D265" i="2"/>
  <c r="C265" i="2"/>
  <c r="G264" i="2"/>
  <c r="F264" i="2"/>
  <c r="E264" i="2"/>
  <c r="D264" i="2"/>
  <c r="C264" i="2"/>
  <c r="G263" i="2"/>
  <c r="F263" i="2"/>
  <c r="E263" i="2"/>
  <c r="D263" i="2"/>
  <c r="C263" i="2"/>
  <c r="G262" i="2"/>
  <c r="F262" i="2"/>
  <c r="E262" i="2"/>
  <c r="D262" i="2"/>
  <c r="C262" i="2"/>
  <c r="G261" i="2"/>
  <c r="F261" i="2"/>
  <c r="E261" i="2"/>
  <c r="D261" i="2"/>
  <c r="C261" i="2"/>
  <c r="G260" i="2"/>
  <c r="F260" i="2"/>
  <c r="E260" i="2"/>
  <c r="D260" i="2"/>
  <c r="C260" i="2"/>
  <c r="G259" i="2"/>
  <c r="F259" i="2"/>
  <c r="E259" i="2"/>
  <c r="D259" i="2"/>
  <c r="C259" i="2"/>
  <c r="G258" i="2"/>
  <c r="F258" i="2"/>
  <c r="E258" i="2"/>
  <c r="D258" i="2"/>
  <c r="C258" i="2"/>
  <c r="G257" i="2"/>
  <c r="F257" i="2"/>
  <c r="E257" i="2"/>
  <c r="D257" i="2"/>
  <c r="C257" i="2"/>
  <c r="G256" i="2"/>
  <c r="F256" i="2"/>
  <c r="E256" i="2"/>
  <c r="D256" i="2"/>
  <c r="C256" i="2"/>
  <c r="G255" i="2"/>
  <c r="F255" i="2"/>
  <c r="E255" i="2"/>
  <c r="D255" i="2"/>
  <c r="C255" i="2"/>
  <c r="G254" i="2"/>
  <c r="F254" i="2"/>
  <c r="E254" i="2"/>
  <c r="D254" i="2"/>
  <c r="C254" i="2"/>
  <c r="G253" i="2"/>
  <c r="F253" i="2"/>
  <c r="E253" i="2"/>
  <c r="D253" i="2"/>
  <c r="C253" i="2"/>
  <c r="G252" i="2"/>
  <c r="F252" i="2"/>
  <c r="E252" i="2"/>
  <c r="D252" i="2"/>
  <c r="C252" i="2"/>
  <c r="G251" i="2"/>
  <c r="F251" i="2"/>
  <c r="E251" i="2"/>
  <c r="D251" i="2"/>
  <c r="C251" i="2"/>
  <c r="G250" i="2"/>
  <c r="F250" i="2"/>
  <c r="E250" i="2"/>
  <c r="D250" i="2"/>
  <c r="C250" i="2"/>
  <c r="G249" i="2"/>
  <c r="F249" i="2"/>
  <c r="E249" i="2"/>
  <c r="D249" i="2"/>
  <c r="C249" i="2"/>
  <c r="G248" i="2"/>
  <c r="F248" i="2"/>
  <c r="E248" i="2"/>
  <c r="D248" i="2"/>
  <c r="C248" i="2"/>
  <c r="G247" i="2"/>
  <c r="F247" i="2"/>
  <c r="E247" i="2"/>
  <c r="D247" i="2"/>
  <c r="C247" i="2"/>
  <c r="G246" i="2"/>
  <c r="F246" i="2"/>
  <c r="E246" i="2"/>
  <c r="D246" i="2"/>
  <c r="C246" i="2"/>
  <c r="G245" i="2"/>
  <c r="F245" i="2"/>
  <c r="E245" i="2"/>
  <c r="D245" i="2"/>
  <c r="C245" i="2"/>
  <c r="G244" i="2"/>
  <c r="F244" i="2"/>
  <c r="E244" i="2"/>
  <c r="D244" i="2"/>
  <c r="C244" i="2"/>
  <c r="G243" i="2"/>
  <c r="F243" i="2"/>
  <c r="E243" i="2"/>
  <c r="D243" i="2"/>
  <c r="C243" i="2"/>
  <c r="G242" i="2"/>
  <c r="F242" i="2"/>
  <c r="E242" i="2"/>
  <c r="D242" i="2"/>
  <c r="C242" i="2"/>
  <c r="G241" i="2"/>
  <c r="F241" i="2"/>
  <c r="E241" i="2"/>
  <c r="D241" i="2"/>
  <c r="C241" i="2"/>
  <c r="G240" i="2"/>
  <c r="F240" i="2"/>
  <c r="E240" i="2"/>
  <c r="D240" i="2"/>
  <c r="C240" i="2"/>
  <c r="G239" i="2"/>
  <c r="F239" i="2"/>
  <c r="E239" i="2"/>
  <c r="D239" i="2"/>
  <c r="C239" i="2"/>
  <c r="G238" i="2"/>
  <c r="F238" i="2"/>
  <c r="E238" i="2"/>
  <c r="D238" i="2"/>
  <c r="C238" i="2"/>
  <c r="G237" i="2"/>
  <c r="F237" i="2"/>
  <c r="E237" i="2"/>
  <c r="D237" i="2"/>
  <c r="C237" i="2"/>
  <c r="G236" i="2"/>
  <c r="F236" i="2"/>
  <c r="E236" i="2"/>
  <c r="D236" i="2"/>
  <c r="C236" i="2"/>
  <c r="G235" i="2"/>
  <c r="F235" i="2"/>
  <c r="E235" i="2"/>
  <c r="D235" i="2"/>
  <c r="C235" i="2"/>
  <c r="G234" i="2"/>
  <c r="F234" i="2"/>
  <c r="E234" i="2"/>
  <c r="D234" i="2"/>
  <c r="C234" i="2"/>
  <c r="G233" i="2"/>
  <c r="F233" i="2"/>
  <c r="E233" i="2"/>
  <c r="D233" i="2"/>
  <c r="C233" i="2"/>
  <c r="G232" i="2"/>
  <c r="F232" i="2"/>
  <c r="E232" i="2"/>
  <c r="D232" i="2"/>
  <c r="C232" i="2"/>
  <c r="G231" i="2"/>
  <c r="F231" i="2"/>
  <c r="E231" i="2"/>
  <c r="D231" i="2"/>
  <c r="C231" i="2"/>
  <c r="G230" i="2"/>
  <c r="F230" i="2"/>
  <c r="E230" i="2"/>
  <c r="D230" i="2"/>
  <c r="C230" i="2"/>
  <c r="G229" i="2"/>
  <c r="F229" i="2"/>
  <c r="E229" i="2"/>
  <c r="D229" i="2"/>
  <c r="C229" i="2"/>
  <c r="G228" i="2"/>
  <c r="F228" i="2"/>
  <c r="E228" i="2"/>
  <c r="D228" i="2"/>
  <c r="C228" i="2"/>
  <c r="G227" i="2"/>
  <c r="F227" i="2"/>
  <c r="E227" i="2"/>
  <c r="D227" i="2"/>
  <c r="C227" i="2"/>
  <c r="G226" i="2"/>
  <c r="F226" i="2"/>
  <c r="E226" i="2"/>
  <c r="D226" i="2"/>
  <c r="C226" i="2"/>
  <c r="G225" i="2"/>
  <c r="F225" i="2"/>
  <c r="E225" i="2"/>
  <c r="D225" i="2"/>
  <c r="C225" i="2"/>
  <c r="G224" i="2"/>
  <c r="F224" i="2"/>
  <c r="E224" i="2"/>
  <c r="D224" i="2"/>
  <c r="C224" i="2"/>
  <c r="G223" i="2"/>
  <c r="F223" i="2"/>
  <c r="E223" i="2"/>
  <c r="D223" i="2"/>
  <c r="C223" i="2"/>
  <c r="G222" i="2"/>
  <c r="F222" i="2"/>
  <c r="E222" i="2"/>
  <c r="D222" i="2"/>
  <c r="C222" i="2"/>
  <c r="G221" i="2"/>
  <c r="F221" i="2"/>
  <c r="E221" i="2"/>
  <c r="D221" i="2"/>
  <c r="C221" i="2"/>
  <c r="G220" i="2"/>
  <c r="F220" i="2"/>
  <c r="E220" i="2"/>
  <c r="D220" i="2"/>
  <c r="C220" i="2"/>
  <c r="G219" i="2"/>
  <c r="F219" i="2"/>
  <c r="E219" i="2"/>
  <c r="D219" i="2"/>
  <c r="C219" i="2"/>
  <c r="G218" i="2"/>
  <c r="F218" i="2"/>
  <c r="E218" i="2"/>
  <c r="D218" i="2"/>
  <c r="C218" i="2"/>
  <c r="G217" i="2"/>
  <c r="F217" i="2"/>
  <c r="E217" i="2"/>
  <c r="D217" i="2"/>
  <c r="C217" i="2"/>
  <c r="G216" i="2"/>
  <c r="F216" i="2"/>
  <c r="E216" i="2"/>
  <c r="D216" i="2"/>
  <c r="C216" i="2"/>
  <c r="G215" i="2"/>
  <c r="F215" i="2"/>
  <c r="E215" i="2"/>
  <c r="D215" i="2"/>
  <c r="C215" i="2"/>
  <c r="G214" i="2"/>
  <c r="F214" i="2"/>
  <c r="E214" i="2"/>
  <c r="D214" i="2"/>
  <c r="C214" i="2"/>
  <c r="G213" i="2"/>
  <c r="F213" i="2"/>
  <c r="E213" i="2"/>
  <c r="D213" i="2"/>
  <c r="C213" i="2"/>
  <c r="G212" i="2"/>
  <c r="F212" i="2"/>
  <c r="E212" i="2"/>
  <c r="D212" i="2"/>
  <c r="C212" i="2"/>
  <c r="G211" i="2"/>
  <c r="F211" i="2"/>
  <c r="E211" i="2"/>
  <c r="D211" i="2"/>
  <c r="C211" i="2"/>
  <c r="G210" i="2"/>
  <c r="F210" i="2"/>
  <c r="E210" i="2"/>
  <c r="D210" i="2"/>
  <c r="C210" i="2"/>
  <c r="G209" i="2"/>
  <c r="F209" i="2"/>
  <c r="E209" i="2"/>
  <c r="D209" i="2"/>
  <c r="C209" i="2"/>
  <c r="G208" i="2"/>
  <c r="F208" i="2"/>
  <c r="E208" i="2"/>
  <c r="D208" i="2"/>
  <c r="C208" i="2"/>
  <c r="G207" i="2"/>
  <c r="F207" i="2"/>
  <c r="E207" i="2"/>
  <c r="D207" i="2"/>
  <c r="C207" i="2"/>
  <c r="G206" i="2"/>
  <c r="F206" i="2"/>
  <c r="E206" i="2"/>
  <c r="D206" i="2"/>
  <c r="C206" i="2"/>
  <c r="G205" i="2"/>
  <c r="F205" i="2"/>
  <c r="E205" i="2"/>
  <c r="D205" i="2"/>
  <c r="C205" i="2"/>
  <c r="G204" i="2"/>
  <c r="F204" i="2"/>
  <c r="E204" i="2"/>
  <c r="D204" i="2"/>
  <c r="C204" i="2"/>
  <c r="G203" i="2"/>
  <c r="F203" i="2"/>
  <c r="E203" i="2"/>
  <c r="D203" i="2"/>
  <c r="C203" i="2"/>
  <c r="G202" i="2"/>
  <c r="F202" i="2"/>
  <c r="E202" i="2"/>
  <c r="D202" i="2"/>
  <c r="C202" i="2"/>
  <c r="G201" i="2"/>
  <c r="F201" i="2"/>
  <c r="E201" i="2"/>
  <c r="D201" i="2"/>
  <c r="C201" i="2"/>
  <c r="G200" i="2"/>
  <c r="F200" i="2"/>
  <c r="E200" i="2"/>
  <c r="D200" i="2"/>
  <c r="C200" i="2"/>
  <c r="G199" i="2"/>
  <c r="F199" i="2"/>
  <c r="E199" i="2"/>
  <c r="D199" i="2"/>
  <c r="C199" i="2"/>
  <c r="G198" i="2"/>
  <c r="F198" i="2"/>
  <c r="E198" i="2"/>
  <c r="D198" i="2"/>
  <c r="C198" i="2"/>
  <c r="G197" i="2"/>
  <c r="F197" i="2"/>
  <c r="E197" i="2"/>
  <c r="D197" i="2"/>
  <c r="C197" i="2"/>
  <c r="G196" i="2"/>
  <c r="F196" i="2"/>
  <c r="E196" i="2"/>
  <c r="D196" i="2"/>
  <c r="C196" i="2"/>
  <c r="G195" i="2"/>
  <c r="F195" i="2"/>
  <c r="E195" i="2"/>
  <c r="D195" i="2"/>
  <c r="C195" i="2"/>
  <c r="G194" i="2"/>
  <c r="F194" i="2"/>
  <c r="E194" i="2"/>
  <c r="D194" i="2"/>
  <c r="C194" i="2"/>
  <c r="G193" i="2"/>
  <c r="F193" i="2"/>
  <c r="E193" i="2"/>
  <c r="D193" i="2"/>
  <c r="C193" i="2"/>
  <c r="G192" i="2"/>
  <c r="F192" i="2"/>
  <c r="E192" i="2"/>
  <c r="D192" i="2"/>
  <c r="C192" i="2"/>
  <c r="G191" i="2"/>
  <c r="F191" i="2"/>
  <c r="E191" i="2"/>
  <c r="D191" i="2"/>
  <c r="C191" i="2"/>
  <c r="G190" i="2"/>
  <c r="F190" i="2"/>
  <c r="E190" i="2"/>
  <c r="D190" i="2"/>
  <c r="C190" i="2"/>
  <c r="G189" i="2"/>
  <c r="F189" i="2"/>
  <c r="E189" i="2"/>
  <c r="D189" i="2"/>
  <c r="C189" i="2"/>
  <c r="G188" i="2"/>
  <c r="F188" i="2"/>
  <c r="E188" i="2"/>
  <c r="D188" i="2"/>
  <c r="C188" i="2"/>
  <c r="G187" i="2"/>
  <c r="F187" i="2"/>
  <c r="E187" i="2"/>
  <c r="D187" i="2"/>
  <c r="C187" i="2"/>
  <c r="G186" i="2"/>
  <c r="F186" i="2"/>
  <c r="E186" i="2"/>
  <c r="D186" i="2"/>
  <c r="C186" i="2"/>
  <c r="G185" i="2"/>
  <c r="F185" i="2"/>
  <c r="E185" i="2"/>
  <c r="D185" i="2"/>
  <c r="C185" i="2"/>
  <c r="G184" i="2"/>
  <c r="F184" i="2"/>
  <c r="E184" i="2"/>
  <c r="D184" i="2"/>
  <c r="C184" i="2"/>
  <c r="G183" i="2"/>
  <c r="F183" i="2"/>
  <c r="E183" i="2"/>
  <c r="D183" i="2"/>
  <c r="C183" i="2"/>
  <c r="G182" i="2"/>
  <c r="F182" i="2"/>
  <c r="E182" i="2"/>
  <c r="D182" i="2"/>
  <c r="C182" i="2"/>
  <c r="G181" i="2"/>
  <c r="F181" i="2"/>
  <c r="E181" i="2"/>
  <c r="D181" i="2"/>
  <c r="C181" i="2"/>
  <c r="G180" i="2"/>
  <c r="F180" i="2"/>
  <c r="E180" i="2"/>
  <c r="D180" i="2"/>
  <c r="C180" i="2"/>
  <c r="G179" i="2"/>
  <c r="F179" i="2"/>
  <c r="E179" i="2"/>
  <c r="D179" i="2"/>
  <c r="C179" i="2"/>
  <c r="G178" i="2"/>
  <c r="F178" i="2"/>
  <c r="E178" i="2"/>
  <c r="D178" i="2"/>
  <c r="C178" i="2"/>
  <c r="G177" i="2"/>
  <c r="F177" i="2"/>
  <c r="E177" i="2"/>
  <c r="D177" i="2"/>
  <c r="C177" i="2"/>
  <c r="G176" i="2"/>
  <c r="F176" i="2"/>
  <c r="E176" i="2"/>
  <c r="D176" i="2"/>
  <c r="C176" i="2"/>
  <c r="G175" i="2"/>
  <c r="F175" i="2"/>
  <c r="E175" i="2"/>
  <c r="D175" i="2"/>
  <c r="C175" i="2"/>
  <c r="G174" i="2"/>
  <c r="F174" i="2"/>
  <c r="E174" i="2"/>
  <c r="D174" i="2"/>
  <c r="C174" i="2"/>
  <c r="G173" i="2"/>
  <c r="F173" i="2"/>
  <c r="E173" i="2"/>
  <c r="D173" i="2"/>
  <c r="C173" i="2"/>
  <c r="G172" i="2"/>
  <c r="F172" i="2"/>
  <c r="E172" i="2"/>
  <c r="D172" i="2"/>
  <c r="C172" i="2"/>
  <c r="G171" i="2"/>
  <c r="F171" i="2"/>
  <c r="E171" i="2"/>
  <c r="D171" i="2"/>
  <c r="C171" i="2"/>
  <c r="G170" i="2"/>
  <c r="F170" i="2"/>
  <c r="E170" i="2"/>
  <c r="D170" i="2"/>
  <c r="C170" i="2"/>
  <c r="G169" i="2"/>
  <c r="F169" i="2"/>
  <c r="E169" i="2"/>
  <c r="D169" i="2"/>
  <c r="C169" i="2"/>
  <c r="G168" i="2"/>
  <c r="F168" i="2"/>
  <c r="E168" i="2"/>
  <c r="D168" i="2"/>
  <c r="C168" i="2"/>
  <c r="G167" i="2"/>
  <c r="F167" i="2"/>
  <c r="E167" i="2"/>
  <c r="D167" i="2"/>
  <c r="C167" i="2"/>
  <c r="G166" i="2"/>
  <c r="F166" i="2"/>
  <c r="E166" i="2"/>
  <c r="D166" i="2"/>
  <c r="C166" i="2"/>
  <c r="G165" i="2"/>
  <c r="F165" i="2"/>
  <c r="E165" i="2"/>
  <c r="D165" i="2"/>
  <c r="C165" i="2"/>
  <c r="G164" i="2"/>
  <c r="F164" i="2"/>
  <c r="E164" i="2"/>
  <c r="D164" i="2"/>
  <c r="C164" i="2"/>
  <c r="G163" i="2"/>
  <c r="F163" i="2"/>
  <c r="E163" i="2"/>
  <c r="D163" i="2"/>
  <c r="C163" i="2"/>
  <c r="G162" i="2"/>
  <c r="F162" i="2"/>
  <c r="E162" i="2"/>
  <c r="D162" i="2"/>
  <c r="C162" i="2"/>
  <c r="G161" i="2"/>
  <c r="F161" i="2"/>
  <c r="E161" i="2"/>
  <c r="D161" i="2"/>
  <c r="C161" i="2"/>
  <c r="G160" i="2"/>
  <c r="F160" i="2"/>
  <c r="E160" i="2"/>
  <c r="D160" i="2"/>
  <c r="C160" i="2"/>
  <c r="G159" i="2"/>
  <c r="F159" i="2"/>
  <c r="E159" i="2"/>
  <c r="D159" i="2"/>
  <c r="C159" i="2"/>
  <c r="G158" i="2"/>
  <c r="F158" i="2"/>
  <c r="E158" i="2"/>
  <c r="D158" i="2"/>
  <c r="C158" i="2"/>
  <c r="G157" i="2"/>
  <c r="F157" i="2"/>
  <c r="E157" i="2"/>
  <c r="D157" i="2"/>
  <c r="C157" i="2"/>
  <c r="G156" i="2"/>
  <c r="F156" i="2"/>
  <c r="E156" i="2"/>
  <c r="D156" i="2"/>
  <c r="C156" i="2"/>
  <c r="G155" i="2"/>
  <c r="F155" i="2"/>
  <c r="E155" i="2"/>
  <c r="D155" i="2"/>
  <c r="C155" i="2"/>
  <c r="G154" i="2"/>
  <c r="F154" i="2"/>
  <c r="E154" i="2"/>
  <c r="D154" i="2"/>
  <c r="C154" i="2"/>
  <c r="G153" i="2"/>
  <c r="F153" i="2"/>
  <c r="E153" i="2"/>
  <c r="D153" i="2"/>
  <c r="C153" i="2"/>
  <c r="G152" i="2"/>
  <c r="F152" i="2"/>
  <c r="E152" i="2"/>
  <c r="D152" i="2"/>
  <c r="C152" i="2"/>
  <c r="G151" i="2"/>
  <c r="F151" i="2"/>
  <c r="E151" i="2"/>
  <c r="D151" i="2"/>
  <c r="C151" i="2"/>
  <c r="G150" i="2"/>
  <c r="F150" i="2"/>
  <c r="E150" i="2"/>
  <c r="D150" i="2"/>
  <c r="C150" i="2"/>
  <c r="G149" i="2"/>
  <c r="F149" i="2"/>
  <c r="E149" i="2"/>
  <c r="D149" i="2"/>
  <c r="C149" i="2"/>
  <c r="G148" i="2"/>
  <c r="F148" i="2"/>
  <c r="E148" i="2"/>
  <c r="D148" i="2"/>
  <c r="C148" i="2"/>
  <c r="G147" i="2"/>
  <c r="F147" i="2"/>
  <c r="E147" i="2"/>
  <c r="D147" i="2"/>
  <c r="C147" i="2"/>
  <c r="G146" i="2"/>
  <c r="F146" i="2"/>
  <c r="E146" i="2"/>
  <c r="D146" i="2"/>
  <c r="C146" i="2"/>
  <c r="G145" i="2"/>
  <c r="F145" i="2"/>
  <c r="E145" i="2"/>
  <c r="D145" i="2"/>
  <c r="C145" i="2"/>
  <c r="G144" i="2"/>
  <c r="F144" i="2"/>
  <c r="E144" i="2"/>
  <c r="D144" i="2"/>
  <c r="C144" i="2"/>
  <c r="G143" i="2"/>
  <c r="F143" i="2"/>
  <c r="E143" i="2"/>
  <c r="D143" i="2"/>
  <c r="C143" i="2"/>
  <c r="G142" i="2"/>
  <c r="F142" i="2"/>
  <c r="E142" i="2"/>
  <c r="D142" i="2"/>
  <c r="C142" i="2"/>
  <c r="G141" i="2"/>
  <c r="F141" i="2"/>
  <c r="E141" i="2"/>
  <c r="D141" i="2"/>
  <c r="C141" i="2"/>
  <c r="G140" i="2"/>
  <c r="F140" i="2"/>
  <c r="E140" i="2"/>
  <c r="D140" i="2"/>
  <c r="C140" i="2"/>
  <c r="G139" i="2"/>
  <c r="F139" i="2"/>
  <c r="E139" i="2"/>
  <c r="D139" i="2"/>
  <c r="C139" i="2"/>
  <c r="G138" i="2"/>
  <c r="F138" i="2"/>
  <c r="E138" i="2"/>
  <c r="D138" i="2"/>
  <c r="C138" i="2"/>
  <c r="G137" i="2"/>
  <c r="F137" i="2"/>
  <c r="E137" i="2"/>
  <c r="D137" i="2"/>
  <c r="C137" i="2"/>
  <c r="G136" i="2"/>
  <c r="F136" i="2"/>
  <c r="E136" i="2"/>
  <c r="D136" i="2"/>
  <c r="C136" i="2"/>
  <c r="G135" i="2"/>
  <c r="F135" i="2"/>
  <c r="E135" i="2"/>
  <c r="D135" i="2"/>
  <c r="C135" i="2"/>
  <c r="G134" i="2"/>
  <c r="F134" i="2"/>
  <c r="E134" i="2"/>
  <c r="D134" i="2"/>
  <c r="C134" i="2"/>
  <c r="G133" i="2"/>
  <c r="F133" i="2"/>
  <c r="E133" i="2"/>
  <c r="D133" i="2"/>
  <c r="C133" i="2"/>
  <c r="G132" i="2"/>
  <c r="F132" i="2"/>
  <c r="E132" i="2"/>
  <c r="D132" i="2"/>
  <c r="C132" i="2"/>
  <c r="G131" i="2"/>
  <c r="F131" i="2"/>
  <c r="E131" i="2"/>
  <c r="D131" i="2"/>
  <c r="C131" i="2"/>
  <c r="G130" i="2"/>
  <c r="F130" i="2"/>
  <c r="E130" i="2"/>
  <c r="D130" i="2"/>
  <c r="C130" i="2"/>
  <c r="G129" i="2"/>
  <c r="F129" i="2"/>
  <c r="E129" i="2"/>
  <c r="D129" i="2"/>
  <c r="C129" i="2"/>
  <c r="G128" i="2"/>
  <c r="F128" i="2"/>
  <c r="E128" i="2"/>
  <c r="D128" i="2"/>
  <c r="C128" i="2"/>
  <c r="G127" i="2"/>
  <c r="F127" i="2"/>
  <c r="E127" i="2"/>
  <c r="D127" i="2"/>
  <c r="C127" i="2"/>
  <c r="G126" i="2"/>
  <c r="F126" i="2"/>
  <c r="E126" i="2"/>
  <c r="D126" i="2"/>
  <c r="C126" i="2"/>
  <c r="G125" i="2"/>
  <c r="F125" i="2"/>
  <c r="E125" i="2"/>
  <c r="D125" i="2"/>
  <c r="C125" i="2"/>
  <c r="G124" i="2"/>
  <c r="F124" i="2"/>
  <c r="E124" i="2"/>
  <c r="D124" i="2"/>
  <c r="C124" i="2"/>
  <c r="G123" i="2"/>
  <c r="F123" i="2"/>
  <c r="E123" i="2"/>
  <c r="D123" i="2"/>
  <c r="C123" i="2"/>
  <c r="G122" i="2"/>
  <c r="F122" i="2"/>
  <c r="E122" i="2"/>
  <c r="D122" i="2"/>
  <c r="C122" i="2"/>
  <c r="G121" i="2"/>
  <c r="F121" i="2"/>
  <c r="E121" i="2"/>
  <c r="D121" i="2"/>
  <c r="C121" i="2"/>
  <c r="G120" i="2"/>
  <c r="F120" i="2"/>
  <c r="E120" i="2"/>
  <c r="D120" i="2"/>
  <c r="C120" i="2"/>
  <c r="G119" i="2"/>
  <c r="F119" i="2"/>
  <c r="E119" i="2"/>
  <c r="D119" i="2"/>
  <c r="C119" i="2"/>
  <c r="G118" i="2"/>
  <c r="F118" i="2"/>
  <c r="E118" i="2"/>
  <c r="D118" i="2"/>
  <c r="C118" i="2"/>
  <c r="G117" i="2"/>
  <c r="F117" i="2"/>
  <c r="E117" i="2"/>
  <c r="D117" i="2"/>
  <c r="C117" i="2"/>
  <c r="G116" i="2"/>
  <c r="F116" i="2"/>
  <c r="E116" i="2"/>
  <c r="D116" i="2"/>
  <c r="C116" i="2"/>
  <c r="G115" i="2"/>
  <c r="F115" i="2"/>
  <c r="E115" i="2"/>
  <c r="D115" i="2"/>
  <c r="C115" i="2"/>
  <c r="G114" i="2"/>
  <c r="F114" i="2"/>
  <c r="E114" i="2"/>
  <c r="D114" i="2"/>
  <c r="C114" i="2"/>
  <c r="G113" i="2"/>
  <c r="F113" i="2"/>
  <c r="E113" i="2"/>
  <c r="D113" i="2"/>
  <c r="C113" i="2"/>
  <c r="G112" i="2"/>
  <c r="F112" i="2"/>
  <c r="E112" i="2"/>
  <c r="D112" i="2"/>
  <c r="C112" i="2"/>
  <c r="G111" i="2"/>
  <c r="F111" i="2"/>
  <c r="E111" i="2"/>
  <c r="D111" i="2"/>
  <c r="C111" i="2"/>
  <c r="G110" i="2"/>
  <c r="F110" i="2"/>
  <c r="E110" i="2"/>
  <c r="D110" i="2"/>
  <c r="C110" i="2"/>
  <c r="G109" i="2"/>
  <c r="F109" i="2"/>
  <c r="E109" i="2"/>
  <c r="D109" i="2"/>
  <c r="C109" i="2"/>
  <c r="G108" i="2"/>
  <c r="F108" i="2"/>
  <c r="E108" i="2"/>
  <c r="D108" i="2"/>
  <c r="C108" i="2"/>
  <c r="G107" i="2"/>
  <c r="F107" i="2"/>
  <c r="E107" i="2"/>
  <c r="D107" i="2"/>
  <c r="C107" i="2"/>
  <c r="G106" i="2"/>
  <c r="F106" i="2"/>
  <c r="E106" i="2"/>
  <c r="D106" i="2"/>
  <c r="C106" i="2"/>
  <c r="G105" i="2"/>
  <c r="F105" i="2"/>
  <c r="E105" i="2"/>
  <c r="D105" i="2"/>
  <c r="C105" i="2"/>
  <c r="G104" i="2"/>
  <c r="F104" i="2"/>
  <c r="E104" i="2"/>
  <c r="D104" i="2"/>
  <c r="C104" i="2"/>
  <c r="G103" i="2"/>
  <c r="F103" i="2"/>
  <c r="E103" i="2"/>
  <c r="D103" i="2"/>
  <c r="C103" i="2"/>
  <c r="G102" i="2"/>
  <c r="F102" i="2"/>
  <c r="E102" i="2"/>
  <c r="D102" i="2"/>
  <c r="C102" i="2"/>
  <c r="G101" i="2"/>
  <c r="F101" i="2"/>
  <c r="E101" i="2"/>
  <c r="D101" i="2"/>
  <c r="C101" i="2"/>
  <c r="G100" i="2"/>
  <c r="F100" i="2"/>
  <c r="E100" i="2"/>
  <c r="D100" i="2"/>
  <c r="C100" i="2"/>
  <c r="G99" i="2"/>
  <c r="F99" i="2"/>
  <c r="E99" i="2"/>
  <c r="D99" i="2"/>
  <c r="C99" i="2"/>
  <c r="G98" i="2"/>
  <c r="F98" i="2"/>
  <c r="E98" i="2"/>
  <c r="D98" i="2"/>
  <c r="C98" i="2"/>
  <c r="G97" i="2"/>
  <c r="F97" i="2"/>
  <c r="E97" i="2"/>
  <c r="D97" i="2"/>
  <c r="C97" i="2"/>
  <c r="G96" i="2"/>
  <c r="F96" i="2"/>
  <c r="E96" i="2"/>
  <c r="D96" i="2"/>
  <c r="C96" i="2"/>
  <c r="G95" i="2"/>
  <c r="F95" i="2"/>
  <c r="E95" i="2"/>
  <c r="D95" i="2"/>
  <c r="C95" i="2"/>
  <c r="G94" i="2"/>
  <c r="F94" i="2"/>
  <c r="E94" i="2"/>
  <c r="D94" i="2"/>
  <c r="C94" i="2"/>
  <c r="G93" i="2"/>
  <c r="F93" i="2"/>
  <c r="E93" i="2"/>
  <c r="D93" i="2"/>
  <c r="C93" i="2"/>
  <c r="G92" i="2"/>
  <c r="F92" i="2"/>
  <c r="E92" i="2"/>
  <c r="D92" i="2"/>
  <c r="C92" i="2"/>
  <c r="D2" i="2"/>
  <c r="B4" i="10"/>
  <c r="B5" i="10" s="1"/>
  <c r="B6" i="10" s="1"/>
  <c r="B7" i="10" s="1"/>
  <c r="B8" i="10" s="1"/>
  <c r="B9" i="10" s="1"/>
  <c r="B10" i="10" s="1"/>
  <c r="B11" i="10" s="1"/>
  <c r="B12" i="10" s="1"/>
  <c r="B13" i="10" s="1"/>
  <c r="B14" i="10" s="1"/>
  <c r="B15" i="10" s="1"/>
  <c r="B16" i="10" s="1"/>
  <c r="B17" i="10" s="1"/>
  <c r="B18" i="10" s="1"/>
  <c r="B19" i="10" s="1"/>
  <c r="B20" i="10" s="1"/>
  <c r="B21" i="10" s="1"/>
  <c r="B22" i="10" s="1"/>
  <c r="B3" i="10"/>
  <c r="B2" i="10"/>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H3" i="2" l="1"/>
  <c r="H4" i="2"/>
  <c r="E2" i="2"/>
  <c r="D3" i="2"/>
  <c r="C2" i="2"/>
  <c r="F2" i="2" l="1"/>
  <c r="G2" i="2" s="1"/>
  <c r="C3" i="2"/>
  <c r="F3" i="2" s="1"/>
  <c r="D4" i="2"/>
  <c r="E3" i="2"/>
  <c r="G3" i="2" l="1"/>
  <c r="E4" i="2"/>
  <c r="D5" i="2"/>
  <c r="C4" i="2"/>
  <c r="F4" i="2" s="1"/>
  <c r="D6" i="2" l="1"/>
  <c r="E5" i="2"/>
  <c r="C5" i="2"/>
  <c r="F5" i="2" s="1"/>
  <c r="G4" i="2"/>
  <c r="G5" i="2" l="1"/>
  <c r="C6" i="2"/>
  <c r="F6" i="2" s="1"/>
  <c r="D7" i="2"/>
  <c r="E6" i="2"/>
  <c r="G6" i="2" l="1"/>
  <c r="E7" i="2"/>
  <c r="C7" i="2"/>
  <c r="F7" i="2" s="1"/>
  <c r="D8" i="2"/>
  <c r="E8" i="2" l="1"/>
  <c r="D9" i="2"/>
  <c r="C8" i="2"/>
  <c r="F8" i="2" s="1"/>
  <c r="G7" i="2"/>
  <c r="D10" i="2" l="1"/>
  <c r="E9" i="2"/>
  <c r="C9" i="2"/>
  <c r="F9" i="2" s="1"/>
  <c r="G8" i="2"/>
  <c r="G9" i="2" l="1"/>
  <c r="E10" i="2"/>
  <c r="C10" i="2"/>
  <c r="F10" i="2" s="1"/>
  <c r="D11" i="2"/>
  <c r="C11" i="2" l="1"/>
  <c r="F11" i="2" s="1"/>
  <c r="D12" i="2"/>
  <c r="E11" i="2"/>
  <c r="G10" i="2"/>
  <c r="G11" i="2" l="1"/>
  <c r="E12" i="2"/>
  <c r="C12" i="2"/>
  <c r="F12" i="2" s="1"/>
  <c r="D13" i="2"/>
  <c r="E13" i="2" l="1"/>
  <c r="C13" i="2"/>
  <c r="F13" i="2" s="1"/>
  <c r="D14" i="2"/>
  <c r="G12" i="2"/>
  <c r="E14" i="2" l="1"/>
  <c r="C14" i="2"/>
  <c r="F14" i="2" s="1"/>
  <c r="D15" i="2"/>
  <c r="G13" i="2"/>
  <c r="C15" i="2" l="1"/>
  <c r="F15" i="2" s="1"/>
  <c r="D16" i="2"/>
  <c r="E15" i="2"/>
  <c r="G14" i="2"/>
  <c r="G15" i="2" l="1"/>
  <c r="E16" i="2"/>
  <c r="C16" i="2"/>
  <c r="F16" i="2" s="1"/>
  <c r="D17" i="2"/>
  <c r="G16" i="2" l="1"/>
  <c r="E17" i="2"/>
  <c r="C17" i="2"/>
  <c r="F17" i="2" s="1"/>
  <c r="D18" i="2"/>
  <c r="E18" i="2" l="1"/>
  <c r="C18" i="2"/>
  <c r="F18" i="2" s="1"/>
  <c r="D19" i="2"/>
  <c r="G17" i="2"/>
  <c r="G18" i="2" l="1"/>
  <c r="C19" i="2"/>
  <c r="F19" i="2" s="1"/>
  <c r="D20" i="2"/>
  <c r="E19" i="2"/>
  <c r="G19" i="2" l="1"/>
  <c r="E20" i="2"/>
  <c r="C20" i="2"/>
  <c r="F20" i="2" s="1"/>
  <c r="D21" i="2"/>
  <c r="E21" i="2" l="1"/>
  <c r="C21" i="2"/>
  <c r="F21" i="2" s="1"/>
  <c r="D22" i="2"/>
  <c r="G20" i="2"/>
  <c r="E22" i="2" l="1"/>
  <c r="C22" i="2"/>
  <c r="F22" i="2" s="1"/>
  <c r="D23" i="2"/>
  <c r="G21" i="2"/>
  <c r="G22" i="2" l="1"/>
  <c r="C23" i="2"/>
  <c r="F23" i="2" s="1"/>
  <c r="D24" i="2"/>
  <c r="E23" i="2"/>
  <c r="G23" i="2" l="1"/>
  <c r="E24" i="2"/>
  <c r="C24" i="2"/>
  <c r="F24" i="2" s="1"/>
  <c r="D25" i="2"/>
  <c r="E25" i="2" l="1"/>
  <c r="C25" i="2"/>
  <c r="F25" i="2" s="1"/>
  <c r="D26" i="2"/>
  <c r="G24" i="2"/>
  <c r="E26" i="2" l="1"/>
  <c r="C26" i="2"/>
  <c r="F26" i="2" s="1"/>
  <c r="D27" i="2"/>
  <c r="G25" i="2"/>
  <c r="C27" i="2" l="1"/>
  <c r="F27" i="2" s="1"/>
  <c r="D28" i="2"/>
  <c r="E27" i="2"/>
  <c r="G26" i="2"/>
  <c r="E28" i="2" l="1"/>
  <c r="C28" i="2"/>
  <c r="F28" i="2" s="1"/>
  <c r="D29" i="2"/>
  <c r="G27" i="2"/>
  <c r="G28" i="2" l="1"/>
  <c r="E29" i="2"/>
  <c r="C29" i="2"/>
  <c r="F29" i="2" s="1"/>
  <c r="D30" i="2"/>
  <c r="E30" i="2" l="1"/>
  <c r="C30" i="2"/>
  <c r="F30" i="2" s="1"/>
  <c r="D31" i="2"/>
  <c r="G29" i="2"/>
  <c r="C31" i="2" l="1"/>
  <c r="F31" i="2" s="1"/>
  <c r="D32" i="2"/>
  <c r="E31" i="2"/>
  <c r="G30" i="2"/>
  <c r="G31" i="2" l="1"/>
  <c r="E32" i="2"/>
  <c r="C32" i="2"/>
  <c r="F32" i="2" s="1"/>
  <c r="D33" i="2"/>
  <c r="E33" i="2" l="1"/>
  <c r="C33" i="2"/>
  <c r="F33" i="2" s="1"/>
  <c r="D34" i="2"/>
  <c r="G32" i="2"/>
  <c r="E34" i="2" l="1"/>
  <c r="C34" i="2"/>
  <c r="F34" i="2" s="1"/>
  <c r="D35" i="2"/>
  <c r="G33" i="2"/>
  <c r="C35" i="2" l="1"/>
  <c r="F35" i="2" s="1"/>
  <c r="D36" i="2"/>
  <c r="E35" i="2"/>
  <c r="G34" i="2"/>
  <c r="G35" i="2" l="1"/>
  <c r="E36" i="2"/>
  <c r="C36" i="2"/>
  <c r="F36" i="2" s="1"/>
  <c r="D37" i="2"/>
  <c r="G36" i="2" l="1"/>
  <c r="E37" i="2"/>
  <c r="C37" i="2"/>
  <c r="F37" i="2" s="1"/>
  <c r="D38" i="2"/>
  <c r="E38" i="2" l="1"/>
  <c r="C38" i="2"/>
  <c r="F38" i="2" s="1"/>
  <c r="D39" i="2"/>
  <c r="G37" i="2"/>
  <c r="C39" i="2" l="1"/>
  <c r="F39" i="2" s="1"/>
  <c r="D40" i="2"/>
  <c r="E39" i="2"/>
  <c r="G38" i="2"/>
  <c r="E40" i="2" l="1"/>
  <c r="C40" i="2"/>
  <c r="F40" i="2" s="1"/>
  <c r="D41" i="2"/>
  <c r="G39" i="2"/>
  <c r="E41" i="2" l="1"/>
  <c r="C41" i="2"/>
  <c r="F41" i="2" s="1"/>
  <c r="D42" i="2"/>
  <c r="G40" i="2"/>
  <c r="G41" i="2" l="1"/>
  <c r="E42" i="2"/>
  <c r="C42" i="2"/>
  <c r="F42" i="2" s="1"/>
  <c r="D43" i="2"/>
  <c r="C43" i="2" l="1"/>
  <c r="F43" i="2" s="1"/>
  <c r="D44" i="2"/>
  <c r="E43" i="2"/>
  <c r="G42" i="2"/>
  <c r="G43" i="2" l="1"/>
  <c r="E44" i="2"/>
  <c r="C44" i="2"/>
  <c r="F44" i="2" s="1"/>
  <c r="D45" i="2"/>
  <c r="E45" i="2" l="1"/>
  <c r="C45" i="2"/>
  <c r="F45" i="2" s="1"/>
  <c r="D46" i="2"/>
  <c r="G44" i="2"/>
  <c r="G45" i="2" l="1"/>
  <c r="E46" i="2"/>
  <c r="C46" i="2"/>
  <c r="F46" i="2" s="1"/>
  <c r="D47" i="2"/>
  <c r="G46" i="2" l="1"/>
  <c r="C47" i="2"/>
  <c r="F47" i="2" s="1"/>
  <c r="D48" i="2"/>
  <c r="E47" i="2"/>
  <c r="G47" i="2" l="1"/>
  <c r="E48" i="2"/>
  <c r="D49" i="2"/>
  <c r="C48" i="2"/>
  <c r="F48" i="2" s="1"/>
  <c r="E49" i="2" l="1"/>
  <c r="C49" i="2"/>
  <c r="F49" i="2" s="1"/>
  <c r="D50" i="2"/>
  <c r="G48" i="2"/>
  <c r="G49" i="2" l="1"/>
  <c r="E50" i="2"/>
  <c r="C50" i="2"/>
  <c r="F50" i="2" s="1"/>
  <c r="D51" i="2"/>
  <c r="G50" i="2" l="1"/>
  <c r="C51" i="2"/>
  <c r="F51" i="2" s="1"/>
  <c r="D52" i="2"/>
  <c r="E51" i="2"/>
  <c r="G51" i="2" l="1"/>
  <c r="E52" i="2"/>
  <c r="C52" i="2"/>
  <c r="F52" i="2" s="1"/>
  <c r="D53" i="2"/>
  <c r="E53" i="2" l="1"/>
  <c r="C53" i="2"/>
  <c r="F53" i="2" s="1"/>
  <c r="D54" i="2"/>
  <c r="G52" i="2"/>
  <c r="E54" i="2" l="1"/>
  <c r="C54" i="2"/>
  <c r="F54" i="2" s="1"/>
  <c r="D55" i="2"/>
  <c r="G53" i="2"/>
  <c r="C55" i="2" l="1"/>
  <c r="F55" i="2" s="1"/>
  <c r="D56" i="2"/>
  <c r="E55" i="2"/>
  <c r="G54" i="2"/>
  <c r="G55" i="2" l="1"/>
  <c r="E56" i="2"/>
  <c r="C56" i="2"/>
  <c r="F56" i="2" s="1"/>
  <c r="D57" i="2"/>
  <c r="E57" i="2" l="1"/>
  <c r="C57" i="2"/>
  <c r="F57" i="2" s="1"/>
  <c r="D58" i="2"/>
  <c r="G56" i="2"/>
  <c r="E58" i="2" l="1"/>
  <c r="C58" i="2"/>
  <c r="F58" i="2" s="1"/>
  <c r="D59" i="2"/>
  <c r="G57" i="2"/>
  <c r="C59" i="2" l="1"/>
  <c r="F59" i="2" s="1"/>
  <c r="D60" i="2"/>
  <c r="E59" i="2"/>
  <c r="G58" i="2"/>
  <c r="G59" i="2" l="1"/>
  <c r="E60" i="2"/>
  <c r="D61" i="2"/>
  <c r="C60" i="2"/>
  <c r="F60" i="2" s="1"/>
  <c r="E61" i="2" l="1"/>
  <c r="C61" i="2"/>
  <c r="F61" i="2" s="1"/>
  <c r="D62" i="2"/>
  <c r="G60" i="2"/>
  <c r="G61" i="2" l="1"/>
  <c r="E62" i="2"/>
  <c r="C62" i="2"/>
  <c r="F62" i="2" s="1"/>
  <c r="D63" i="2"/>
  <c r="C63" i="2" l="1"/>
  <c r="F63" i="2" s="1"/>
  <c r="D64" i="2"/>
  <c r="E63" i="2"/>
  <c r="G62" i="2"/>
  <c r="G63" i="2" l="1"/>
  <c r="E64" i="2"/>
  <c r="C64" i="2"/>
  <c r="F64" i="2" s="1"/>
  <c r="D65" i="2"/>
  <c r="E65" i="2" l="1"/>
  <c r="C65" i="2"/>
  <c r="F65" i="2" s="1"/>
  <c r="D66" i="2"/>
  <c r="G64" i="2"/>
  <c r="E66" i="2" l="1"/>
  <c r="C66" i="2"/>
  <c r="F66" i="2" s="1"/>
  <c r="D67" i="2"/>
  <c r="G65" i="2"/>
  <c r="C67" i="2" l="1"/>
  <c r="F67" i="2" s="1"/>
  <c r="D68" i="2"/>
  <c r="E67" i="2"/>
  <c r="G66" i="2"/>
  <c r="G67" i="2" l="1"/>
  <c r="E68" i="2"/>
  <c r="C68" i="2"/>
  <c r="F68" i="2" s="1"/>
  <c r="D69" i="2"/>
  <c r="E69" i="2" l="1"/>
  <c r="C69" i="2"/>
  <c r="F69" i="2" s="1"/>
  <c r="D70" i="2"/>
  <c r="G68" i="2"/>
  <c r="E70" i="2" l="1"/>
  <c r="C70" i="2"/>
  <c r="F70" i="2" s="1"/>
  <c r="D71" i="2"/>
  <c r="G69" i="2"/>
  <c r="C71" i="2" l="1"/>
  <c r="F71" i="2" s="1"/>
  <c r="D72" i="2"/>
  <c r="E71" i="2"/>
  <c r="G70" i="2"/>
  <c r="G71" i="2" l="1"/>
  <c r="E72" i="2"/>
  <c r="C72" i="2"/>
  <c r="F72" i="2" s="1"/>
  <c r="D73" i="2"/>
  <c r="G72" i="2" l="1"/>
  <c r="E73" i="2"/>
  <c r="C73" i="2"/>
  <c r="F73" i="2" s="1"/>
  <c r="D74" i="2"/>
  <c r="E74" i="2" l="1"/>
  <c r="C74" i="2"/>
  <c r="F74" i="2" s="1"/>
  <c r="D75" i="2"/>
  <c r="G73" i="2"/>
  <c r="C75" i="2" l="1"/>
  <c r="F75" i="2" s="1"/>
  <c r="D76" i="2"/>
  <c r="E75" i="2"/>
  <c r="G74" i="2"/>
  <c r="G75" i="2" l="1"/>
  <c r="E76" i="2"/>
  <c r="C76" i="2"/>
  <c r="F76" i="2" s="1"/>
  <c r="D77" i="2"/>
  <c r="E77" i="2" l="1"/>
  <c r="C77" i="2"/>
  <c r="F77" i="2" s="1"/>
  <c r="D78" i="2"/>
  <c r="G76" i="2"/>
  <c r="E78" i="2" l="1"/>
  <c r="C78" i="2"/>
  <c r="F78" i="2" s="1"/>
  <c r="D79" i="2"/>
  <c r="G77" i="2"/>
  <c r="C79" i="2" l="1"/>
  <c r="F79" i="2" s="1"/>
  <c r="D80" i="2"/>
  <c r="E79" i="2"/>
  <c r="G78" i="2"/>
  <c r="G79" i="2" l="1"/>
  <c r="E80" i="2"/>
  <c r="C80" i="2"/>
  <c r="F80" i="2" s="1"/>
  <c r="D81" i="2"/>
  <c r="E81" i="2" l="1"/>
  <c r="C81" i="2"/>
  <c r="F81" i="2" s="1"/>
  <c r="D82" i="2"/>
  <c r="G80" i="2"/>
  <c r="E82" i="2" l="1"/>
  <c r="C82" i="2"/>
  <c r="F82" i="2" s="1"/>
  <c r="D83" i="2"/>
  <c r="G81" i="2"/>
  <c r="C83" i="2" l="1"/>
  <c r="F83" i="2" s="1"/>
  <c r="D84" i="2"/>
  <c r="E83" i="2"/>
  <c r="G82" i="2"/>
  <c r="G83" i="2" l="1"/>
  <c r="E84" i="2"/>
  <c r="C84" i="2"/>
  <c r="F84" i="2" s="1"/>
  <c r="D85" i="2"/>
  <c r="E85" i="2" l="1"/>
  <c r="C85" i="2"/>
  <c r="F85" i="2" s="1"/>
  <c r="D86" i="2"/>
  <c r="G84" i="2"/>
  <c r="E86" i="2" l="1"/>
  <c r="C86" i="2"/>
  <c r="F86" i="2" s="1"/>
  <c r="D87" i="2"/>
  <c r="G85" i="2"/>
  <c r="C87" i="2" l="1"/>
  <c r="F87" i="2" s="1"/>
  <c r="D88" i="2"/>
  <c r="E87" i="2"/>
  <c r="G86" i="2"/>
  <c r="G87" i="2" l="1"/>
  <c r="E88" i="2"/>
  <c r="C88" i="2"/>
  <c r="F88" i="2" s="1"/>
  <c r="D89" i="2"/>
  <c r="E89" i="2" l="1"/>
  <c r="C89" i="2"/>
  <c r="F89" i="2" s="1"/>
  <c r="D90" i="2"/>
  <c r="G88" i="2"/>
  <c r="E90" i="2" l="1"/>
  <c r="C90" i="2"/>
  <c r="F90" i="2" s="1"/>
  <c r="D91" i="2"/>
  <c r="G89" i="2"/>
  <c r="C91" i="2" l="1"/>
  <c r="F91" i="2" s="1"/>
  <c r="E91" i="2"/>
  <c r="H8" i="2"/>
  <c r="G90" i="2"/>
  <c r="G91" i="2" l="1"/>
  <c r="H7" i="2" s="1"/>
  <c r="H9" i="2" s="1"/>
  <c r="AG227" i="8" l="1"/>
  <c r="B227" i="8"/>
  <c r="AG226" i="8"/>
  <c r="B226" i="8"/>
  <c r="AG225" i="8"/>
  <c r="B225" i="8"/>
  <c r="AG224" i="8"/>
  <c r="B224" i="8"/>
  <c r="AG223" i="8"/>
  <c r="B223" i="8"/>
  <c r="AG222" i="8"/>
  <c r="B222" i="8"/>
  <c r="AG221" i="8"/>
  <c r="B221" i="8"/>
  <c r="AG220" i="8"/>
  <c r="B220" i="8"/>
  <c r="AG219" i="8"/>
  <c r="B219" i="8"/>
  <c r="AG218" i="8"/>
  <c r="B218" i="8"/>
  <c r="AG217" i="8"/>
  <c r="B217" i="8"/>
  <c r="AG216" i="8"/>
  <c r="B216" i="8"/>
  <c r="AG215" i="8"/>
  <c r="B215" i="8"/>
  <c r="AG214" i="8"/>
  <c r="B214" i="8"/>
  <c r="AG213" i="8"/>
  <c r="B213" i="8"/>
  <c r="AG212" i="8"/>
  <c r="B212" i="8"/>
  <c r="AG211" i="8"/>
  <c r="B211" i="8"/>
  <c r="AG210" i="8"/>
  <c r="B210" i="8"/>
  <c r="AG209" i="8"/>
  <c r="B209" i="8"/>
  <c r="AG208" i="8"/>
  <c r="B208" i="8"/>
  <c r="AG207" i="8"/>
  <c r="B207" i="8"/>
  <c r="AG206" i="8"/>
  <c r="B206" i="8"/>
  <c r="AG205" i="8"/>
  <c r="B205" i="8"/>
  <c r="AG204" i="8"/>
  <c r="B204" i="8"/>
  <c r="AG203" i="8"/>
  <c r="B203" i="8"/>
  <c r="AG202" i="8"/>
  <c r="B202" i="8"/>
  <c r="AG201" i="8"/>
  <c r="B201" i="8"/>
  <c r="AG200" i="8"/>
  <c r="B200" i="8"/>
  <c r="AG199" i="8"/>
  <c r="B199" i="8"/>
  <c r="AG198" i="8"/>
  <c r="B198" i="8"/>
  <c r="AG197" i="8"/>
  <c r="B197" i="8"/>
  <c r="AG196" i="8"/>
  <c r="B196" i="8"/>
  <c r="AG195" i="8"/>
  <c r="B195" i="8"/>
  <c r="AG194" i="8"/>
  <c r="B194" i="8"/>
  <c r="AG193" i="8"/>
  <c r="B193" i="8"/>
  <c r="AG192" i="8"/>
  <c r="B192" i="8"/>
  <c r="AG191" i="8"/>
  <c r="B191" i="8"/>
  <c r="AG190" i="8"/>
  <c r="B190" i="8"/>
  <c r="AG189" i="8"/>
  <c r="B189" i="8"/>
  <c r="AG188" i="8"/>
  <c r="B188" i="8"/>
  <c r="AG187" i="8"/>
  <c r="B187" i="8"/>
  <c r="AG186" i="8"/>
  <c r="B186" i="8"/>
  <c r="AG185" i="8"/>
  <c r="B185" i="8"/>
  <c r="AG184" i="8"/>
  <c r="B184" i="8"/>
  <c r="AG183" i="8"/>
  <c r="B183" i="8"/>
  <c r="AG182" i="8"/>
  <c r="B182" i="8"/>
  <c r="AG181" i="8"/>
  <c r="B181" i="8"/>
  <c r="AG180" i="8"/>
  <c r="B180" i="8"/>
  <c r="AG179" i="8"/>
  <c r="B179" i="8"/>
  <c r="AG178" i="8"/>
  <c r="B178" i="8"/>
  <c r="AG177" i="8"/>
  <c r="B177" i="8"/>
  <c r="AG176" i="8"/>
  <c r="B176" i="8"/>
  <c r="AG175" i="8"/>
  <c r="B175" i="8"/>
  <c r="AG174" i="8"/>
  <c r="B174" i="8"/>
  <c r="AG173" i="8"/>
  <c r="B173" i="8"/>
  <c r="AG172" i="8"/>
  <c r="B172" i="8"/>
  <c r="AG171" i="8"/>
  <c r="B171" i="8"/>
  <c r="AG170" i="8"/>
  <c r="B170" i="8"/>
  <c r="AG169" i="8"/>
  <c r="B169" i="8"/>
  <c r="AG168" i="8"/>
  <c r="B168" i="8"/>
  <c r="AG167" i="8"/>
  <c r="B167" i="8"/>
  <c r="AG166" i="8"/>
  <c r="B166" i="8"/>
  <c r="AG165" i="8"/>
  <c r="B165" i="8"/>
  <c r="AG164" i="8"/>
  <c r="B164" i="8"/>
  <c r="AG163" i="8"/>
  <c r="B163" i="8"/>
  <c r="AG162" i="8"/>
  <c r="B162" i="8"/>
  <c r="AG161" i="8"/>
  <c r="B161" i="8"/>
  <c r="AG160" i="8"/>
  <c r="B160" i="8"/>
  <c r="AG159" i="8"/>
  <c r="B159" i="8"/>
  <c r="AG158" i="8"/>
  <c r="B158" i="8"/>
  <c r="AG157" i="8"/>
  <c r="B157" i="8"/>
  <c r="AG156" i="8"/>
  <c r="B156" i="8"/>
  <c r="AG155" i="8"/>
  <c r="B155" i="8"/>
  <c r="AG154" i="8"/>
  <c r="B154" i="8"/>
  <c r="AG153" i="8"/>
  <c r="B153" i="8"/>
  <c r="AG152" i="8"/>
  <c r="B152" i="8"/>
  <c r="AG151" i="8"/>
  <c r="B151" i="8"/>
  <c r="AG150" i="8"/>
  <c r="B150" i="8"/>
  <c r="AG149" i="8"/>
  <c r="B149" i="8"/>
  <c r="AG148" i="8"/>
  <c r="B148" i="8"/>
  <c r="AG147" i="8"/>
  <c r="B147" i="8"/>
  <c r="AG146" i="8"/>
  <c r="B146" i="8"/>
  <c r="AG145" i="8"/>
  <c r="B145" i="8"/>
  <c r="AG144" i="8"/>
  <c r="B144" i="8"/>
  <c r="AG143" i="8"/>
  <c r="B143" i="8"/>
  <c r="AG142" i="8"/>
  <c r="B142" i="8"/>
  <c r="AG141" i="8"/>
  <c r="B141" i="8"/>
  <c r="AG140" i="8"/>
  <c r="B140" i="8"/>
  <c r="AG139" i="8"/>
  <c r="B139" i="8"/>
  <c r="AG138" i="8"/>
  <c r="B138" i="8"/>
  <c r="AG137" i="8"/>
  <c r="B137" i="8"/>
  <c r="AG136" i="8"/>
  <c r="B136" i="8"/>
  <c r="AG135" i="8"/>
  <c r="B135" i="8"/>
  <c r="AG134" i="8"/>
  <c r="B134" i="8"/>
  <c r="AG133" i="8"/>
  <c r="B133" i="8"/>
  <c r="AG132" i="8"/>
  <c r="B132" i="8"/>
  <c r="AG131" i="8"/>
  <c r="B131" i="8"/>
  <c r="AG130" i="8"/>
  <c r="B130" i="8"/>
  <c r="AG129" i="8"/>
  <c r="B129" i="8"/>
  <c r="AG128" i="8"/>
  <c r="B128" i="8"/>
  <c r="AG127" i="8"/>
  <c r="B127" i="8"/>
  <c r="AG126" i="8"/>
  <c r="B126" i="8"/>
  <c r="AG125" i="8"/>
  <c r="B125" i="8"/>
  <c r="AG124" i="8"/>
  <c r="B124" i="8"/>
  <c r="AG123" i="8"/>
  <c r="B123" i="8"/>
  <c r="AG122" i="8"/>
  <c r="B122" i="8"/>
  <c r="AG121" i="8"/>
  <c r="B121" i="8"/>
  <c r="AG120" i="8"/>
  <c r="B120" i="8"/>
  <c r="AG119" i="8"/>
  <c r="B119" i="8"/>
  <c r="AG118" i="8"/>
  <c r="B118" i="8"/>
  <c r="AJ114" i="8"/>
  <c r="AI114" i="8"/>
  <c r="AJ111" i="8"/>
  <c r="AI111" i="8"/>
  <c r="I58" i="8"/>
  <c r="AF2" i="8"/>
  <c r="AE2" i="8"/>
  <c r="AD2" i="8"/>
  <c r="AC2" i="8"/>
  <c r="AB2" i="8"/>
  <c r="AA2" i="8"/>
  <c r="Z2" i="8"/>
  <c r="Y2" i="8"/>
  <c r="X2" i="8"/>
  <c r="W2" i="8"/>
  <c r="V2" i="8"/>
  <c r="U2" i="8"/>
  <c r="T2" i="8"/>
  <c r="S2" i="8"/>
  <c r="R2" i="8"/>
  <c r="Q2" i="8"/>
  <c r="P2" i="8"/>
  <c r="O2" i="8"/>
  <c r="N2" i="8"/>
  <c r="M2" i="8"/>
  <c r="L2" i="8"/>
  <c r="K2" i="8"/>
  <c r="J2" i="8"/>
  <c r="I2" i="8"/>
  <c r="H2" i="8"/>
  <c r="G2" i="8"/>
  <c r="F2" i="8"/>
  <c r="E2" i="8"/>
  <c r="D2" i="8"/>
  <c r="C2" i="8"/>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D6" i="7"/>
  <c r="D7" i="7" s="1"/>
  <c r="A6" i="7"/>
  <c r="D5" i="7"/>
  <c r="E5" i="7" s="1"/>
  <c r="A5" i="7"/>
  <c r="D4" i="7"/>
  <c r="E4" i="7" s="1"/>
  <c r="A4" i="7"/>
  <c r="D3" i="7"/>
  <c r="E3" i="7" s="1"/>
  <c r="A3" i="7"/>
  <c r="E2" i="7"/>
  <c r="D2" i="7"/>
  <c r="A2" i="7"/>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AI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F138" i="5"/>
  <c r="E138" i="5"/>
  <c r="D138" i="5"/>
  <c r="C138" i="5"/>
  <c r="B138" i="5"/>
  <c r="AI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C137" i="5"/>
  <c r="B137" i="5"/>
  <c r="AI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C136" i="5"/>
  <c r="B136" i="5"/>
  <c r="AI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C135" i="5"/>
  <c r="B135" i="5"/>
  <c r="AI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AG134" i="5" s="1"/>
  <c r="G134" i="5"/>
  <c r="F134" i="5"/>
  <c r="E134" i="5"/>
  <c r="D134" i="5"/>
  <c r="C134" i="5"/>
  <c r="B134" i="5"/>
  <c r="AI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C133" i="5"/>
  <c r="B133" i="5"/>
  <c r="AI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C132" i="5"/>
  <c r="B132" i="5"/>
  <c r="AI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C131" i="5"/>
  <c r="B131" i="5"/>
  <c r="AI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C130" i="5"/>
  <c r="B130" i="5"/>
  <c r="AI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F129" i="5"/>
  <c r="E129" i="5"/>
  <c r="D129" i="5"/>
  <c r="C129" i="5"/>
  <c r="B129" i="5"/>
  <c r="AI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D128" i="5"/>
  <c r="C128" i="5"/>
  <c r="B128" i="5"/>
  <c r="AI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F127" i="5"/>
  <c r="E127" i="5"/>
  <c r="D127" i="5"/>
  <c r="C127" i="5"/>
  <c r="B127" i="5"/>
  <c r="AI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AG126" i="5" s="1"/>
  <c r="G126" i="5"/>
  <c r="F126" i="5"/>
  <c r="E126" i="5"/>
  <c r="D126" i="5"/>
  <c r="C126" i="5"/>
  <c r="B126" i="5"/>
  <c r="AI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C125" i="5"/>
  <c r="B125" i="5"/>
  <c r="AI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C124" i="5"/>
  <c r="B124" i="5"/>
  <c r="AI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C123" i="5"/>
  <c r="B123" i="5"/>
  <c r="AI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C122" i="5"/>
  <c r="B122" i="5"/>
  <c r="AI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C121" i="5"/>
  <c r="B121" i="5"/>
  <c r="AI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C120" i="5"/>
  <c r="B120" i="5"/>
  <c r="AI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C119" i="5"/>
  <c r="B119" i="5"/>
  <c r="AI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AG118" i="5" s="1"/>
  <c r="G118" i="5"/>
  <c r="F118" i="5"/>
  <c r="E118" i="5"/>
  <c r="D118" i="5"/>
  <c r="C118" i="5"/>
  <c r="B118" i="5"/>
  <c r="AI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F117" i="5"/>
  <c r="E117" i="5"/>
  <c r="D117" i="5"/>
  <c r="C117" i="5"/>
  <c r="B117" i="5"/>
  <c r="AI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F116" i="5"/>
  <c r="E116" i="5"/>
  <c r="D116" i="5"/>
  <c r="C116" i="5"/>
  <c r="B116" i="5"/>
  <c r="AI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C115" i="5"/>
  <c r="B115" i="5"/>
  <c r="AI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C114" i="5"/>
  <c r="B114" i="5"/>
  <c r="AI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B113" i="5"/>
  <c r="AI112" i="5"/>
  <c r="AF112" i="5"/>
  <c r="AF113" i="8" s="1"/>
  <c r="AE112" i="5"/>
  <c r="AE113" i="8" s="1"/>
  <c r="AD112" i="5"/>
  <c r="AD113" i="8" s="1"/>
  <c r="AC112" i="5"/>
  <c r="AC113" i="8" s="1"/>
  <c r="AB112" i="5"/>
  <c r="AB113" i="8" s="1"/>
  <c r="AA112" i="5"/>
  <c r="AA113" i="8" s="1"/>
  <c r="Z112" i="5"/>
  <c r="Z113" i="8" s="1"/>
  <c r="Y112" i="5"/>
  <c r="Y113" i="8" s="1"/>
  <c r="X112" i="5"/>
  <c r="X113" i="8" s="1"/>
  <c r="W112" i="5"/>
  <c r="W113" i="8" s="1"/>
  <c r="V112" i="5"/>
  <c r="V113" i="8" s="1"/>
  <c r="U112" i="5"/>
  <c r="U113" i="8" s="1"/>
  <c r="T112" i="5"/>
  <c r="T113" i="8" s="1"/>
  <c r="S112" i="5"/>
  <c r="S113" i="8" s="1"/>
  <c r="R112" i="5"/>
  <c r="R113" i="8" s="1"/>
  <c r="Q112" i="5"/>
  <c r="Q113" i="8" s="1"/>
  <c r="P112" i="5"/>
  <c r="P113" i="8" s="1"/>
  <c r="O112" i="5"/>
  <c r="O113" i="8" s="1"/>
  <c r="N112" i="5"/>
  <c r="N113" i="8" s="1"/>
  <c r="M112" i="5"/>
  <c r="M113" i="8" s="1"/>
  <c r="L112" i="5"/>
  <c r="L113" i="8" s="1"/>
  <c r="K112" i="5"/>
  <c r="K113" i="8" s="1"/>
  <c r="J112" i="5"/>
  <c r="J113" i="8" s="1"/>
  <c r="I112" i="5"/>
  <c r="I113" i="8" s="1"/>
  <c r="H112" i="5"/>
  <c r="H113" i="8" s="1"/>
  <c r="G112" i="5"/>
  <c r="G113" i="8" s="1"/>
  <c r="F112" i="5"/>
  <c r="F113" i="8" s="1"/>
  <c r="E112" i="5"/>
  <c r="E113" i="8" s="1"/>
  <c r="D112" i="5"/>
  <c r="D113" i="8" s="1"/>
  <c r="C112" i="5"/>
  <c r="C113" i="8" s="1"/>
  <c r="B112" i="5"/>
  <c r="AI111" i="5"/>
  <c r="AF111" i="5"/>
  <c r="AF112" i="8" s="1"/>
  <c r="AE111" i="5"/>
  <c r="AE112" i="8" s="1"/>
  <c r="AD111" i="5"/>
  <c r="AD112" i="8" s="1"/>
  <c r="AC111" i="5"/>
  <c r="AC112" i="8" s="1"/>
  <c r="AB111" i="5"/>
  <c r="AB112" i="8" s="1"/>
  <c r="AA111" i="5"/>
  <c r="AA112" i="8" s="1"/>
  <c r="Z111" i="5"/>
  <c r="Z112" i="8" s="1"/>
  <c r="Y111" i="5"/>
  <c r="Y112" i="8" s="1"/>
  <c r="X111" i="5"/>
  <c r="X112" i="8" s="1"/>
  <c r="W111" i="5"/>
  <c r="W112" i="8" s="1"/>
  <c r="V111" i="5"/>
  <c r="V112" i="8" s="1"/>
  <c r="U111" i="5"/>
  <c r="U112" i="8" s="1"/>
  <c r="T111" i="5"/>
  <c r="T112" i="8" s="1"/>
  <c r="S111" i="5"/>
  <c r="S112" i="8" s="1"/>
  <c r="R111" i="5"/>
  <c r="R112" i="8" s="1"/>
  <c r="Q111" i="5"/>
  <c r="Q112" i="8" s="1"/>
  <c r="P111" i="5"/>
  <c r="P112" i="8" s="1"/>
  <c r="O111" i="5"/>
  <c r="O112" i="8" s="1"/>
  <c r="N111" i="5"/>
  <c r="N112" i="8" s="1"/>
  <c r="M111" i="5"/>
  <c r="M112" i="8" s="1"/>
  <c r="L111" i="5"/>
  <c r="L112" i="8" s="1"/>
  <c r="K111" i="5"/>
  <c r="K112" i="8" s="1"/>
  <c r="J111" i="5"/>
  <c r="J112" i="8" s="1"/>
  <c r="I111" i="5"/>
  <c r="I112" i="8" s="1"/>
  <c r="H111" i="5"/>
  <c r="H112" i="8" s="1"/>
  <c r="G111" i="5"/>
  <c r="G112" i="8" s="1"/>
  <c r="F111" i="5"/>
  <c r="F112" i="8" s="1"/>
  <c r="E111" i="5"/>
  <c r="E112" i="8" s="1"/>
  <c r="D111" i="5"/>
  <c r="D112" i="8" s="1"/>
  <c r="C111" i="5"/>
  <c r="C112" i="8" s="1"/>
  <c r="B111" i="5"/>
  <c r="AI110" i="5"/>
  <c r="AF110" i="5"/>
  <c r="AF111" i="8" s="1"/>
  <c r="AE110" i="5"/>
  <c r="AE111" i="8" s="1"/>
  <c r="AD110" i="5"/>
  <c r="AD111" i="8" s="1"/>
  <c r="AC110" i="5"/>
  <c r="AC111" i="8" s="1"/>
  <c r="AB110" i="5"/>
  <c r="AB111" i="8" s="1"/>
  <c r="AA110" i="5"/>
  <c r="AA111" i="8" s="1"/>
  <c r="Z110" i="5"/>
  <c r="Z111" i="8" s="1"/>
  <c r="Y110" i="5"/>
  <c r="Y111" i="8" s="1"/>
  <c r="X110" i="5"/>
  <c r="X111" i="8" s="1"/>
  <c r="W110" i="5"/>
  <c r="W111" i="8" s="1"/>
  <c r="V110" i="5"/>
  <c r="V111" i="8" s="1"/>
  <c r="U110" i="5"/>
  <c r="U111" i="8" s="1"/>
  <c r="T110" i="5"/>
  <c r="T111" i="8" s="1"/>
  <c r="S110" i="5"/>
  <c r="S111" i="8" s="1"/>
  <c r="R110" i="5"/>
  <c r="R111" i="8" s="1"/>
  <c r="Q110" i="5"/>
  <c r="Q111" i="8" s="1"/>
  <c r="P110" i="5"/>
  <c r="P111" i="8" s="1"/>
  <c r="O110" i="5"/>
  <c r="O111" i="8" s="1"/>
  <c r="N110" i="5"/>
  <c r="N111" i="8" s="1"/>
  <c r="M110" i="5"/>
  <c r="M111" i="8" s="1"/>
  <c r="L110" i="5"/>
  <c r="L111" i="8" s="1"/>
  <c r="K110" i="5"/>
  <c r="K111" i="8" s="1"/>
  <c r="J110" i="5"/>
  <c r="J111" i="8" s="1"/>
  <c r="I110" i="5"/>
  <c r="I111" i="8" s="1"/>
  <c r="H110" i="5"/>
  <c r="H111" i="8" s="1"/>
  <c r="G110" i="5"/>
  <c r="G111" i="8" s="1"/>
  <c r="F110" i="5"/>
  <c r="F111" i="8" s="1"/>
  <c r="E110" i="5"/>
  <c r="E111" i="8" s="1"/>
  <c r="D110" i="5"/>
  <c r="D111" i="8" s="1"/>
  <c r="C110" i="5"/>
  <c r="C111" i="8" s="1"/>
  <c r="B110" i="5"/>
  <c r="AI109" i="5"/>
  <c r="AF109" i="5"/>
  <c r="AF110" i="8" s="1"/>
  <c r="AE109" i="5"/>
  <c r="AE110" i="8" s="1"/>
  <c r="AD109" i="5"/>
  <c r="AD110" i="8" s="1"/>
  <c r="AC109" i="5"/>
  <c r="AC110" i="8" s="1"/>
  <c r="AB109" i="5"/>
  <c r="AB110" i="8" s="1"/>
  <c r="AA109" i="5"/>
  <c r="AA110" i="8" s="1"/>
  <c r="Z109" i="5"/>
  <c r="Z110" i="8" s="1"/>
  <c r="Y109" i="5"/>
  <c r="Y110" i="8" s="1"/>
  <c r="X109" i="5"/>
  <c r="X110" i="8" s="1"/>
  <c r="W109" i="5"/>
  <c r="W110" i="8" s="1"/>
  <c r="V109" i="5"/>
  <c r="V110" i="8" s="1"/>
  <c r="U109" i="5"/>
  <c r="U110" i="8" s="1"/>
  <c r="T109" i="5"/>
  <c r="T110" i="8" s="1"/>
  <c r="S109" i="5"/>
  <c r="S110" i="8" s="1"/>
  <c r="R109" i="5"/>
  <c r="R110" i="8" s="1"/>
  <c r="Q109" i="5"/>
  <c r="Q110" i="8" s="1"/>
  <c r="P109" i="5"/>
  <c r="P110" i="8" s="1"/>
  <c r="O109" i="5"/>
  <c r="O110" i="8" s="1"/>
  <c r="N109" i="5"/>
  <c r="N110" i="8" s="1"/>
  <c r="M109" i="5"/>
  <c r="M110" i="8" s="1"/>
  <c r="L109" i="5"/>
  <c r="L110" i="8" s="1"/>
  <c r="K109" i="5"/>
  <c r="K110" i="8" s="1"/>
  <c r="J109" i="5"/>
  <c r="J110" i="8" s="1"/>
  <c r="I109" i="5"/>
  <c r="I110" i="8" s="1"/>
  <c r="H109" i="5"/>
  <c r="H110" i="8" s="1"/>
  <c r="G109" i="5"/>
  <c r="G110" i="8" s="1"/>
  <c r="F109" i="5"/>
  <c r="F110" i="8" s="1"/>
  <c r="E109" i="5"/>
  <c r="E110" i="8" s="1"/>
  <c r="D109" i="5"/>
  <c r="D110" i="8" s="1"/>
  <c r="C109" i="5"/>
  <c r="B109" i="5"/>
  <c r="AI108" i="5"/>
  <c r="AF108" i="5"/>
  <c r="AF109" i="8" s="1"/>
  <c r="AE108" i="5"/>
  <c r="AE109" i="8" s="1"/>
  <c r="AD108" i="5"/>
  <c r="AD109" i="8" s="1"/>
  <c r="AC108" i="5"/>
  <c r="AC109" i="8" s="1"/>
  <c r="AB108" i="5"/>
  <c r="AB109" i="8" s="1"/>
  <c r="AA108" i="5"/>
  <c r="AA109" i="8" s="1"/>
  <c r="Z108" i="5"/>
  <c r="Z109" i="8" s="1"/>
  <c r="Y108" i="5"/>
  <c r="Y109" i="8" s="1"/>
  <c r="X108" i="5"/>
  <c r="X109" i="8" s="1"/>
  <c r="W108" i="5"/>
  <c r="W109" i="8" s="1"/>
  <c r="V108" i="5"/>
  <c r="V109" i="8" s="1"/>
  <c r="U108" i="5"/>
  <c r="U109" i="8" s="1"/>
  <c r="T108" i="5"/>
  <c r="T109" i="8" s="1"/>
  <c r="S108" i="5"/>
  <c r="S109" i="8" s="1"/>
  <c r="R108" i="5"/>
  <c r="R109" i="8" s="1"/>
  <c r="Q108" i="5"/>
  <c r="Q109" i="8" s="1"/>
  <c r="P108" i="5"/>
  <c r="P109" i="8" s="1"/>
  <c r="O108" i="5"/>
  <c r="O109" i="8" s="1"/>
  <c r="N108" i="5"/>
  <c r="N109" i="8" s="1"/>
  <c r="M108" i="5"/>
  <c r="M109" i="8" s="1"/>
  <c r="L108" i="5"/>
  <c r="L109" i="8" s="1"/>
  <c r="K108" i="5"/>
  <c r="K109" i="8" s="1"/>
  <c r="J108" i="5"/>
  <c r="J109" i="8" s="1"/>
  <c r="I108" i="5"/>
  <c r="I109" i="8" s="1"/>
  <c r="H108" i="5"/>
  <c r="H109" i="8" s="1"/>
  <c r="G108" i="5"/>
  <c r="G109" i="8" s="1"/>
  <c r="F108" i="5"/>
  <c r="F109" i="8" s="1"/>
  <c r="E108" i="5"/>
  <c r="E109" i="8" s="1"/>
  <c r="D108" i="5"/>
  <c r="D109" i="8" s="1"/>
  <c r="C108" i="5"/>
  <c r="C109" i="8" s="1"/>
  <c r="B108" i="5"/>
  <c r="AI107" i="5"/>
  <c r="AF107" i="5"/>
  <c r="AF108" i="8" s="1"/>
  <c r="AE107" i="5"/>
  <c r="AE108" i="8" s="1"/>
  <c r="AD107" i="5"/>
  <c r="AD108" i="8" s="1"/>
  <c r="AC107" i="5"/>
  <c r="AC108" i="8" s="1"/>
  <c r="AB107" i="5"/>
  <c r="AB108" i="8" s="1"/>
  <c r="AA107" i="5"/>
  <c r="AA108" i="8" s="1"/>
  <c r="Z107" i="5"/>
  <c r="Z108" i="8" s="1"/>
  <c r="Y107" i="5"/>
  <c r="Y108" i="8" s="1"/>
  <c r="X107" i="5"/>
  <c r="X108" i="8" s="1"/>
  <c r="W107" i="5"/>
  <c r="W108" i="8" s="1"/>
  <c r="V107" i="5"/>
  <c r="V108" i="8" s="1"/>
  <c r="U107" i="5"/>
  <c r="U108" i="8" s="1"/>
  <c r="T107" i="5"/>
  <c r="T108" i="8" s="1"/>
  <c r="S107" i="5"/>
  <c r="S108" i="8" s="1"/>
  <c r="R107" i="5"/>
  <c r="R108" i="8" s="1"/>
  <c r="Q107" i="5"/>
  <c r="Q108" i="8" s="1"/>
  <c r="P107" i="5"/>
  <c r="P108" i="8" s="1"/>
  <c r="O107" i="5"/>
  <c r="O108" i="8" s="1"/>
  <c r="N107" i="5"/>
  <c r="N108" i="8" s="1"/>
  <c r="M107" i="5"/>
  <c r="M108" i="8" s="1"/>
  <c r="L107" i="5"/>
  <c r="L108" i="8" s="1"/>
  <c r="K107" i="5"/>
  <c r="K108" i="8" s="1"/>
  <c r="J107" i="5"/>
  <c r="J108" i="8" s="1"/>
  <c r="I107" i="5"/>
  <c r="I108" i="8" s="1"/>
  <c r="H107" i="5"/>
  <c r="H108" i="8" s="1"/>
  <c r="G107" i="5"/>
  <c r="G108" i="8" s="1"/>
  <c r="F107" i="5"/>
  <c r="F108" i="8" s="1"/>
  <c r="E107" i="5"/>
  <c r="E108" i="8" s="1"/>
  <c r="D107" i="5"/>
  <c r="D108" i="8" s="1"/>
  <c r="C107" i="5"/>
  <c r="C108" i="8" s="1"/>
  <c r="B107" i="5"/>
  <c r="AI106" i="5"/>
  <c r="AF106" i="5"/>
  <c r="AF107" i="8" s="1"/>
  <c r="AE106" i="5"/>
  <c r="AE107" i="8" s="1"/>
  <c r="AD106" i="5"/>
  <c r="AD107" i="8" s="1"/>
  <c r="AC106" i="5"/>
  <c r="AC107" i="8" s="1"/>
  <c r="AB106" i="5"/>
  <c r="AB107" i="8" s="1"/>
  <c r="AA106" i="5"/>
  <c r="AA107" i="8" s="1"/>
  <c r="Z106" i="5"/>
  <c r="Z107" i="8" s="1"/>
  <c r="Y106" i="5"/>
  <c r="Y107" i="8" s="1"/>
  <c r="X106" i="5"/>
  <c r="X107" i="8" s="1"/>
  <c r="W106" i="5"/>
  <c r="W107" i="8" s="1"/>
  <c r="V106" i="5"/>
  <c r="V107" i="8" s="1"/>
  <c r="U106" i="5"/>
  <c r="U107" i="8" s="1"/>
  <c r="T106" i="5"/>
  <c r="T107" i="8" s="1"/>
  <c r="S106" i="5"/>
  <c r="S107" i="8" s="1"/>
  <c r="R106" i="5"/>
  <c r="R107" i="8" s="1"/>
  <c r="Q106" i="5"/>
  <c r="Q107" i="8" s="1"/>
  <c r="P106" i="5"/>
  <c r="P107" i="8" s="1"/>
  <c r="O106" i="5"/>
  <c r="O107" i="8" s="1"/>
  <c r="N106" i="5"/>
  <c r="N107" i="8" s="1"/>
  <c r="M106" i="5"/>
  <c r="M107" i="8" s="1"/>
  <c r="L106" i="5"/>
  <c r="L107" i="8" s="1"/>
  <c r="K106" i="5"/>
  <c r="K107" i="8" s="1"/>
  <c r="J106" i="5"/>
  <c r="J107" i="8" s="1"/>
  <c r="I106" i="5"/>
  <c r="I107" i="8" s="1"/>
  <c r="H106" i="5"/>
  <c r="H107" i="8" s="1"/>
  <c r="G106" i="5"/>
  <c r="G107" i="8" s="1"/>
  <c r="F106" i="5"/>
  <c r="F107" i="8" s="1"/>
  <c r="E106" i="5"/>
  <c r="E107" i="8" s="1"/>
  <c r="D106" i="5"/>
  <c r="D107" i="8" s="1"/>
  <c r="C106" i="5"/>
  <c r="C107" i="8" s="1"/>
  <c r="B106" i="5"/>
  <c r="AI105" i="5"/>
  <c r="AF105" i="5"/>
  <c r="AF106" i="8" s="1"/>
  <c r="AE105" i="5"/>
  <c r="AE106" i="8" s="1"/>
  <c r="AD105" i="5"/>
  <c r="AD106" i="8" s="1"/>
  <c r="AC105" i="5"/>
  <c r="AC106" i="8" s="1"/>
  <c r="AB105" i="5"/>
  <c r="AB106" i="8" s="1"/>
  <c r="AA105" i="5"/>
  <c r="AA106" i="8" s="1"/>
  <c r="Z105" i="5"/>
  <c r="Z106" i="8" s="1"/>
  <c r="Y105" i="5"/>
  <c r="Y106" i="8" s="1"/>
  <c r="X105" i="5"/>
  <c r="X106" i="8" s="1"/>
  <c r="W105" i="5"/>
  <c r="W106" i="8" s="1"/>
  <c r="V105" i="5"/>
  <c r="V106" i="8" s="1"/>
  <c r="U105" i="5"/>
  <c r="U106" i="8" s="1"/>
  <c r="T105" i="5"/>
  <c r="T106" i="8" s="1"/>
  <c r="S105" i="5"/>
  <c r="S106" i="8" s="1"/>
  <c r="R105" i="5"/>
  <c r="R106" i="8" s="1"/>
  <c r="Q105" i="5"/>
  <c r="Q106" i="8" s="1"/>
  <c r="P105" i="5"/>
  <c r="P106" i="8" s="1"/>
  <c r="O105" i="5"/>
  <c r="O106" i="8" s="1"/>
  <c r="N105" i="5"/>
  <c r="N106" i="8" s="1"/>
  <c r="M105" i="5"/>
  <c r="M106" i="8" s="1"/>
  <c r="L105" i="5"/>
  <c r="L106" i="8" s="1"/>
  <c r="K105" i="5"/>
  <c r="K106" i="8" s="1"/>
  <c r="J105" i="5"/>
  <c r="J106" i="8" s="1"/>
  <c r="I105" i="5"/>
  <c r="I106" i="8" s="1"/>
  <c r="H105" i="5"/>
  <c r="H106" i="8" s="1"/>
  <c r="G105" i="5"/>
  <c r="G106" i="8" s="1"/>
  <c r="F105" i="5"/>
  <c r="F106" i="8" s="1"/>
  <c r="E105" i="5"/>
  <c r="E106" i="8" s="1"/>
  <c r="D105" i="5"/>
  <c r="D106" i="8" s="1"/>
  <c r="C105" i="5"/>
  <c r="B105" i="5"/>
  <c r="AI104" i="5"/>
  <c r="AF104" i="5"/>
  <c r="AF105" i="8" s="1"/>
  <c r="AE104" i="5"/>
  <c r="AE105" i="8" s="1"/>
  <c r="AD104" i="5"/>
  <c r="AD105" i="8" s="1"/>
  <c r="AC104" i="5"/>
  <c r="AC105" i="8" s="1"/>
  <c r="AB104" i="5"/>
  <c r="AB105" i="8" s="1"/>
  <c r="AA104" i="5"/>
  <c r="AA105" i="8" s="1"/>
  <c r="Z104" i="5"/>
  <c r="Z105" i="8" s="1"/>
  <c r="Y104" i="5"/>
  <c r="Y105" i="8" s="1"/>
  <c r="X104" i="5"/>
  <c r="X105" i="8" s="1"/>
  <c r="W104" i="5"/>
  <c r="W105" i="8" s="1"/>
  <c r="V104" i="5"/>
  <c r="V105" i="8" s="1"/>
  <c r="U104" i="5"/>
  <c r="U105" i="8" s="1"/>
  <c r="T104" i="5"/>
  <c r="T105" i="8" s="1"/>
  <c r="S104" i="5"/>
  <c r="S105" i="8" s="1"/>
  <c r="R104" i="5"/>
  <c r="R105" i="8" s="1"/>
  <c r="Q104" i="5"/>
  <c r="Q105" i="8" s="1"/>
  <c r="P104" i="5"/>
  <c r="P105" i="8" s="1"/>
  <c r="O104" i="5"/>
  <c r="O105" i="8" s="1"/>
  <c r="N104" i="5"/>
  <c r="N105" i="8" s="1"/>
  <c r="M104" i="5"/>
  <c r="M105" i="8" s="1"/>
  <c r="L104" i="5"/>
  <c r="L105" i="8" s="1"/>
  <c r="K104" i="5"/>
  <c r="K105" i="8" s="1"/>
  <c r="J104" i="5"/>
  <c r="J105" i="8" s="1"/>
  <c r="I104" i="5"/>
  <c r="I105" i="8" s="1"/>
  <c r="H104" i="5"/>
  <c r="H105" i="8" s="1"/>
  <c r="G104" i="5"/>
  <c r="G105" i="8" s="1"/>
  <c r="F104" i="5"/>
  <c r="F105" i="8" s="1"/>
  <c r="E104" i="5"/>
  <c r="E105" i="8" s="1"/>
  <c r="D104" i="5"/>
  <c r="C104" i="5"/>
  <c r="C105" i="8" s="1"/>
  <c r="B104" i="5"/>
  <c r="AI103" i="5"/>
  <c r="AF103" i="5"/>
  <c r="AF104" i="8" s="1"/>
  <c r="AE103" i="5"/>
  <c r="AE104" i="8" s="1"/>
  <c r="AD103" i="5"/>
  <c r="AD104" i="8" s="1"/>
  <c r="AC103" i="5"/>
  <c r="AC104" i="8" s="1"/>
  <c r="AB103" i="5"/>
  <c r="AB104" i="8" s="1"/>
  <c r="AA103" i="5"/>
  <c r="AA104" i="8" s="1"/>
  <c r="Z103" i="5"/>
  <c r="Z104" i="8" s="1"/>
  <c r="Y103" i="5"/>
  <c r="Y104" i="8" s="1"/>
  <c r="X103" i="5"/>
  <c r="X104" i="8" s="1"/>
  <c r="W103" i="5"/>
  <c r="W104" i="8" s="1"/>
  <c r="V103" i="5"/>
  <c r="V104" i="8" s="1"/>
  <c r="U103" i="5"/>
  <c r="U104" i="8" s="1"/>
  <c r="T103" i="5"/>
  <c r="T104" i="8" s="1"/>
  <c r="S103" i="5"/>
  <c r="S104" i="8" s="1"/>
  <c r="R103" i="5"/>
  <c r="R104" i="8" s="1"/>
  <c r="Q103" i="5"/>
  <c r="Q104" i="8" s="1"/>
  <c r="P103" i="5"/>
  <c r="P104" i="8" s="1"/>
  <c r="O103" i="5"/>
  <c r="O104" i="8" s="1"/>
  <c r="N103" i="5"/>
  <c r="N104" i="8" s="1"/>
  <c r="M103" i="5"/>
  <c r="M104" i="8" s="1"/>
  <c r="L103" i="5"/>
  <c r="L104" i="8" s="1"/>
  <c r="K103" i="5"/>
  <c r="K104" i="8" s="1"/>
  <c r="J103" i="5"/>
  <c r="J104" i="8" s="1"/>
  <c r="I103" i="5"/>
  <c r="I104" i="8" s="1"/>
  <c r="H103" i="5"/>
  <c r="H104" i="8" s="1"/>
  <c r="G103" i="5"/>
  <c r="G104" i="8" s="1"/>
  <c r="F103" i="5"/>
  <c r="F104" i="8" s="1"/>
  <c r="E103" i="5"/>
  <c r="E104" i="8" s="1"/>
  <c r="D103" i="5"/>
  <c r="D104" i="8" s="1"/>
  <c r="C103" i="5"/>
  <c r="B103" i="5"/>
  <c r="AI102" i="5"/>
  <c r="AF102" i="5"/>
  <c r="AF103" i="8" s="1"/>
  <c r="AE102" i="5"/>
  <c r="AE103" i="8" s="1"/>
  <c r="AD102" i="5"/>
  <c r="AD103" i="8" s="1"/>
  <c r="AC102" i="5"/>
  <c r="AC103" i="8" s="1"/>
  <c r="AB102" i="5"/>
  <c r="AB103" i="8" s="1"/>
  <c r="AA102" i="5"/>
  <c r="AA103" i="8" s="1"/>
  <c r="Z102" i="5"/>
  <c r="Z103" i="8" s="1"/>
  <c r="Y102" i="5"/>
  <c r="Y103" i="8" s="1"/>
  <c r="X102" i="5"/>
  <c r="X103" i="8" s="1"/>
  <c r="W102" i="5"/>
  <c r="W103" i="8" s="1"/>
  <c r="V102" i="5"/>
  <c r="V103" i="8" s="1"/>
  <c r="U102" i="5"/>
  <c r="U103" i="8" s="1"/>
  <c r="T102" i="5"/>
  <c r="T103" i="8" s="1"/>
  <c r="S102" i="5"/>
  <c r="S103" i="8" s="1"/>
  <c r="R102" i="5"/>
  <c r="R103" i="8" s="1"/>
  <c r="Q102" i="5"/>
  <c r="Q103" i="8" s="1"/>
  <c r="P102" i="5"/>
  <c r="P103" i="8" s="1"/>
  <c r="O102" i="5"/>
  <c r="O103" i="8" s="1"/>
  <c r="N102" i="5"/>
  <c r="N103" i="8" s="1"/>
  <c r="M102" i="5"/>
  <c r="M103" i="8" s="1"/>
  <c r="L102" i="5"/>
  <c r="L103" i="8" s="1"/>
  <c r="K102" i="5"/>
  <c r="K103" i="8" s="1"/>
  <c r="J102" i="5"/>
  <c r="J103" i="8" s="1"/>
  <c r="I102" i="5"/>
  <c r="I103" i="8" s="1"/>
  <c r="H102" i="5"/>
  <c r="H103" i="8" s="1"/>
  <c r="G102" i="5"/>
  <c r="G103" i="8" s="1"/>
  <c r="F102" i="5"/>
  <c r="F103" i="8" s="1"/>
  <c r="E102" i="5"/>
  <c r="E103" i="8" s="1"/>
  <c r="D102" i="5"/>
  <c r="D103" i="8" s="1"/>
  <c r="C102" i="5"/>
  <c r="C103" i="8" s="1"/>
  <c r="B102" i="5"/>
  <c r="AI101" i="5"/>
  <c r="AF101" i="5"/>
  <c r="AF102" i="8" s="1"/>
  <c r="AE101" i="5"/>
  <c r="AE102" i="8" s="1"/>
  <c r="AD101" i="5"/>
  <c r="AD102" i="8" s="1"/>
  <c r="AC101" i="5"/>
  <c r="AC102" i="8" s="1"/>
  <c r="AB101" i="5"/>
  <c r="AB102" i="8" s="1"/>
  <c r="AA101" i="5"/>
  <c r="AA102" i="8" s="1"/>
  <c r="Z101" i="5"/>
  <c r="Z102" i="8" s="1"/>
  <c r="Y101" i="5"/>
  <c r="Y102" i="8" s="1"/>
  <c r="X101" i="5"/>
  <c r="X102" i="8" s="1"/>
  <c r="W101" i="5"/>
  <c r="W102" i="8" s="1"/>
  <c r="V101" i="5"/>
  <c r="V102" i="8" s="1"/>
  <c r="U101" i="5"/>
  <c r="U102" i="8" s="1"/>
  <c r="T101" i="5"/>
  <c r="T102" i="8" s="1"/>
  <c r="S101" i="5"/>
  <c r="S102" i="8" s="1"/>
  <c r="R101" i="5"/>
  <c r="R102" i="8" s="1"/>
  <c r="Q101" i="5"/>
  <c r="Q102" i="8" s="1"/>
  <c r="P101" i="5"/>
  <c r="P102" i="8" s="1"/>
  <c r="O101" i="5"/>
  <c r="O102" i="8" s="1"/>
  <c r="N101" i="5"/>
  <c r="N102" i="8" s="1"/>
  <c r="M101" i="5"/>
  <c r="M102" i="8" s="1"/>
  <c r="L101" i="5"/>
  <c r="L102" i="8" s="1"/>
  <c r="K101" i="5"/>
  <c r="K102" i="8" s="1"/>
  <c r="J101" i="5"/>
  <c r="J102" i="8" s="1"/>
  <c r="I101" i="5"/>
  <c r="I102" i="8" s="1"/>
  <c r="H101" i="5"/>
  <c r="H102" i="8" s="1"/>
  <c r="G101" i="5"/>
  <c r="G102" i="8" s="1"/>
  <c r="F101" i="5"/>
  <c r="F102" i="8" s="1"/>
  <c r="E101" i="5"/>
  <c r="E102" i="8" s="1"/>
  <c r="D101" i="5"/>
  <c r="D102" i="8" s="1"/>
  <c r="C101" i="5"/>
  <c r="B101" i="5"/>
  <c r="AI100" i="5"/>
  <c r="AF100" i="5"/>
  <c r="AF101" i="8" s="1"/>
  <c r="AE100" i="5"/>
  <c r="AE101" i="8" s="1"/>
  <c r="AD100" i="5"/>
  <c r="AD101" i="8" s="1"/>
  <c r="AC100" i="5"/>
  <c r="AC101" i="8" s="1"/>
  <c r="AB100" i="5"/>
  <c r="AB101" i="8" s="1"/>
  <c r="AA100" i="5"/>
  <c r="AA101" i="8" s="1"/>
  <c r="Z100" i="5"/>
  <c r="Z101" i="8" s="1"/>
  <c r="Y100" i="5"/>
  <c r="Y101" i="8" s="1"/>
  <c r="X100" i="5"/>
  <c r="X101" i="8" s="1"/>
  <c r="W100" i="5"/>
  <c r="W101" i="8" s="1"/>
  <c r="V100" i="5"/>
  <c r="V101" i="8" s="1"/>
  <c r="U100" i="5"/>
  <c r="U101" i="8" s="1"/>
  <c r="T100" i="5"/>
  <c r="T101" i="8" s="1"/>
  <c r="S100" i="5"/>
  <c r="S101" i="8" s="1"/>
  <c r="R100" i="5"/>
  <c r="R101" i="8" s="1"/>
  <c r="Q100" i="5"/>
  <c r="Q101" i="8" s="1"/>
  <c r="P100" i="5"/>
  <c r="P101" i="8" s="1"/>
  <c r="O100" i="5"/>
  <c r="O101" i="8" s="1"/>
  <c r="N100" i="5"/>
  <c r="N101" i="8" s="1"/>
  <c r="M100" i="5"/>
  <c r="M101" i="8" s="1"/>
  <c r="L100" i="5"/>
  <c r="L101" i="8" s="1"/>
  <c r="K100" i="5"/>
  <c r="K101" i="8" s="1"/>
  <c r="J100" i="5"/>
  <c r="J101" i="8" s="1"/>
  <c r="I100" i="5"/>
  <c r="I101" i="8" s="1"/>
  <c r="H100" i="5"/>
  <c r="H101" i="8" s="1"/>
  <c r="G100" i="5"/>
  <c r="G101" i="8" s="1"/>
  <c r="F100" i="5"/>
  <c r="F101" i="8" s="1"/>
  <c r="E100" i="5"/>
  <c r="E101" i="8" s="1"/>
  <c r="D100" i="5"/>
  <c r="D101" i="8" s="1"/>
  <c r="C100" i="5"/>
  <c r="C101" i="8" s="1"/>
  <c r="B100" i="5"/>
  <c r="AI99" i="5"/>
  <c r="AF99" i="5"/>
  <c r="AF100" i="8" s="1"/>
  <c r="AE99" i="5"/>
  <c r="AE100" i="8" s="1"/>
  <c r="AD99" i="5"/>
  <c r="AD100" i="8" s="1"/>
  <c r="AC99" i="5"/>
  <c r="AC100" i="8" s="1"/>
  <c r="AB99" i="5"/>
  <c r="AB100" i="8" s="1"/>
  <c r="AA99" i="5"/>
  <c r="AA100" i="8" s="1"/>
  <c r="Z99" i="5"/>
  <c r="Z100" i="8" s="1"/>
  <c r="Y99" i="5"/>
  <c r="Y100" i="8" s="1"/>
  <c r="X99" i="5"/>
  <c r="X100" i="8" s="1"/>
  <c r="W99" i="5"/>
  <c r="W100" i="8" s="1"/>
  <c r="V99" i="5"/>
  <c r="V100" i="8" s="1"/>
  <c r="U99" i="5"/>
  <c r="U100" i="8" s="1"/>
  <c r="T99" i="5"/>
  <c r="T100" i="8" s="1"/>
  <c r="S99" i="5"/>
  <c r="S100" i="8" s="1"/>
  <c r="R99" i="5"/>
  <c r="R100" i="8" s="1"/>
  <c r="Q99" i="5"/>
  <c r="Q100" i="8" s="1"/>
  <c r="P99" i="5"/>
  <c r="P100" i="8" s="1"/>
  <c r="O99" i="5"/>
  <c r="O100" i="8" s="1"/>
  <c r="N99" i="5"/>
  <c r="N100" i="8" s="1"/>
  <c r="M99" i="5"/>
  <c r="M100" i="8" s="1"/>
  <c r="L99" i="5"/>
  <c r="L100" i="8" s="1"/>
  <c r="K99" i="5"/>
  <c r="K100" i="8" s="1"/>
  <c r="J99" i="5"/>
  <c r="J100" i="8" s="1"/>
  <c r="I99" i="5"/>
  <c r="I100" i="8" s="1"/>
  <c r="H99" i="5"/>
  <c r="H100" i="8" s="1"/>
  <c r="G99" i="5"/>
  <c r="G100" i="8" s="1"/>
  <c r="F99" i="5"/>
  <c r="E99" i="5"/>
  <c r="E100" i="8" s="1"/>
  <c r="D99" i="5"/>
  <c r="D100" i="8" s="1"/>
  <c r="C99" i="5"/>
  <c r="C100" i="8" s="1"/>
  <c r="B99" i="5"/>
  <c r="AI98" i="5"/>
  <c r="AF98" i="5"/>
  <c r="AF99" i="8" s="1"/>
  <c r="AE98" i="5"/>
  <c r="AE99" i="8" s="1"/>
  <c r="AD98" i="5"/>
  <c r="AD99" i="8" s="1"/>
  <c r="AC98" i="5"/>
  <c r="AC99" i="8" s="1"/>
  <c r="AB98" i="5"/>
  <c r="AB99" i="8" s="1"/>
  <c r="AA98" i="5"/>
  <c r="AA99" i="8" s="1"/>
  <c r="Z98" i="5"/>
  <c r="Z99" i="8" s="1"/>
  <c r="Y98" i="5"/>
  <c r="Y99" i="8" s="1"/>
  <c r="X98" i="5"/>
  <c r="X99" i="8" s="1"/>
  <c r="W98" i="5"/>
  <c r="W99" i="8" s="1"/>
  <c r="V98" i="5"/>
  <c r="V99" i="8" s="1"/>
  <c r="U98" i="5"/>
  <c r="U99" i="8" s="1"/>
  <c r="T98" i="5"/>
  <c r="T99" i="8" s="1"/>
  <c r="S98" i="5"/>
  <c r="S99" i="8" s="1"/>
  <c r="R98" i="5"/>
  <c r="R99" i="8" s="1"/>
  <c r="Q98" i="5"/>
  <c r="Q99" i="8" s="1"/>
  <c r="P98" i="5"/>
  <c r="P99" i="8" s="1"/>
  <c r="O98" i="5"/>
  <c r="O99" i="8" s="1"/>
  <c r="N98" i="5"/>
  <c r="N99" i="8" s="1"/>
  <c r="M98" i="5"/>
  <c r="M99" i="8" s="1"/>
  <c r="L98" i="5"/>
  <c r="L99" i="8" s="1"/>
  <c r="K98" i="5"/>
  <c r="K99" i="8" s="1"/>
  <c r="J98" i="5"/>
  <c r="J99" i="8" s="1"/>
  <c r="I98" i="5"/>
  <c r="I99" i="8" s="1"/>
  <c r="H98" i="5"/>
  <c r="H99" i="8" s="1"/>
  <c r="G98" i="5"/>
  <c r="G99" i="8" s="1"/>
  <c r="F98" i="5"/>
  <c r="F99" i="8" s="1"/>
  <c r="E98" i="5"/>
  <c r="E99" i="8" s="1"/>
  <c r="D98" i="5"/>
  <c r="D99" i="8" s="1"/>
  <c r="C98" i="5"/>
  <c r="C99" i="8" s="1"/>
  <c r="B98" i="5"/>
  <c r="AI97" i="5"/>
  <c r="AF97" i="5"/>
  <c r="AF98" i="8" s="1"/>
  <c r="AE97" i="5"/>
  <c r="AE98" i="8" s="1"/>
  <c r="AD97" i="5"/>
  <c r="AD98" i="8" s="1"/>
  <c r="AC97" i="5"/>
  <c r="AC98" i="8" s="1"/>
  <c r="AB97" i="5"/>
  <c r="AB98" i="8" s="1"/>
  <c r="AA97" i="5"/>
  <c r="AA98" i="8" s="1"/>
  <c r="Z97" i="5"/>
  <c r="Z98" i="8" s="1"/>
  <c r="Y97" i="5"/>
  <c r="Y98" i="8" s="1"/>
  <c r="X97" i="5"/>
  <c r="X98" i="8" s="1"/>
  <c r="W97" i="5"/>
  <c r="W98" i="8" s="1"/>
  <c r="V97" i="5"/>
  <c r="V98" i="8" s="1"/>
  <c r="U97" i="5"/>
  <c r="U98" i="8" s="1"/>
  <c r="T97" i="5"/>
  <c r="T98" i="8" s="1"/>
  <c r="S97" i="5"/>
  <c r="S98" i="8" s="1"/>
  <c r="R97" i="5"/>
  <c r="R98" i="8" s="1"/>
  <c r="Q97" i="5"/>
  <c r="Q98" i="8" s="1"/>
  <c r="P97" i="5"/>
  <c r="P98" i="8" s="1"/>
  <c r="O97" i="5"/>
  <c r="O98" i="8" s="1"/>
  <c r="N97" i="5"/>
  <c r="N98" i="8" s="1"/>
  <c r="M97" i="5"/>
  <c r="M98" i="8" s="1"/>
  <c r="L97" i="5"/>
  <c r="L98" i="8" s="1"/>
  <c r="K97" i="5"/>
  <c r="K98" i="8" s="1"/>
  <c r="J97" i="5"/>
  <c r="J98" i="8" s="1"/>
  <c r="I97" i="5"/>
  <c r="I98" i="8" s="1"/>
  <c r="H97" i="5"/>
  <c r="H98" i="8" s="1"/>
  <c r="G97" i="5"/>
  <c r="G98" i="8" s="1"/>
  <c r="F97" i="5"/>
  <c r="F98" i="8" s="1"/>
  <c r="E97" i="5"/>
  <c r="E98" i="8" s="1"/>
  <c r="D97" i="5"/>
  <c r="D98" i="8" s="1"/>
  <c r="C97" i="5"/>
  <c r="C98" i="8" s="1"/>
  <c r="B97" i="5"/>
  <c r="AI96" i="5"/>
  <c r="AF96" i="5"/>
  <c r="AF97" i="8" s="1"/>
  <c r="AE96" i="5"/>
  <c r="AE97" i="8" s="1"/>
  <c r="AD96" i="5"/>
  <c r="AD97" i="8" s="1"/>
  <c r="AC96" i="5"/>
  <c r="AC97" i="8" s="1"/>
  <c r="AB96" i="5"/>
  <c r="AB97" i="8" s="1"/>
  <c r="AA96" i="5"/>
  <c r="AA97" i="8" s="1"/>
  <c r="Z96" i="5"/>
  <c r="Z97" i="8" s="1"/>
  <c r="Y96" i="5"/>
  <c r="Y97" i="8" s="1"/>
  <c r="X96" i="5"/>
  <c r="X97" i="8" s="1"/>
  <c r="W96" i="5"/>
  <c r="W97" i="8" s="1"/>
  <c r="V96" i="5"/>
  <c r="V97" i="8" s="1"/>
  <c r="U96" i="5"/>
  <c r="U97" i="8" s="1"/>
  <c r="T96" i="5"/>
  <c r="T97" i="8" s="1"/>
  <c r="S96" i="5"/>
  <c r="S97" i="8" s="1"/>
  <c r="R96" i="5"/>
  <c r="R97" i="8" s="1"/>
  <c r="Q96" i="5"/>
  <c r="Q97" i="8" s="1"/>
  <c r="P96" i="5"/>
  <c r="P97" i="8" s="1"/>
  <c r="O96" i="5"/>
  <c r="O97" i="8" s="1"/>
  <c r="N96" i="5"/>
  <c r="N97" i="8" s="1"/>
  <c r="M96" i="5"/>
  <c r="M97" i="8" s="1"/>
  <c r="L96" i="5"/>
  <c r="L97" i="8" s="1"/>
  <c r="K96" i="5"/>
  <c r="K97" i="8" s="1"/>
  <c r="J96" i="5"/>
  <c r="J97" i="8" s="1"/>
  <c r="I96" i="5"/>
  <c r="I97" i="8" s="1"/>
  <c r="H96" i="5"/>
  <c r="H97" i="8" s="1"/>
  <c r="G96" i="5"/>
  <c r="G97" i="8" s="1"/>
  <c r="F96" i="5"/>
  <c r="E96" i="5"/>
  <c r="E97" i="8" s="1"/>
  <c r="D96" i="5"/>
  <c r="D97" i="8" s="1"/>
  <c r="C96" i="5"/>
  <c r="C97" i="8" s="1"/>
  <c r="B96" i="5"/>
  <c r="AI95" i="5"/>
  <c r="AF95" i="5"/>
  <c r="AF96" i="8" s="1"/>
  <c r="AE95" i="5"/>
  <c r="AE96" i="8" s="1"/>
  <c r="AD95" i="5"/>
  <c r="AD96" i="8" s="1"/>
  <c r="AC95" i="5"/>
  <c r="AC96" i="8" s="1"/>
  <c r="AB95" i="5"/>
  <c r="AB96" i="8" s="1"/>
  <c r="AA95" i="5"/>
  <c r="AA96" i="8" s="1"/>
  <c r="Z95" i="5"/>
  <c r="Z96" i="8" s="1"/>
  <c r="Y95" i="5"/>
  <c r="Y96" i="8" s="1"/>
  <c r="X95" i="5"/>
  <c r="X96" i="8" s="1"/>
  <c r="W95" i="5"/>
  <c r="W96" i="8" s="1"/>
  <c r="V95" i="5"/>
  <c r="V96" i="8" s="1"/>
  <c r="U95" i="5"/>
  <c r="U96" i="8" s="1"/>
  <c r="T95" i="5"/>
  <c r="T96" i="8" s="1"/>
  <c r="S95" i="5"/>
  <c r="S96" i="8" s="1"/>
  <c r="R95" i="5"/>
  <c r="R96" i="8" s="1"/>
  <c r="Q95" i="5"/>
  <c r="Q96" i="8" s="1"/>
  <c r="P95" i="5"/>
  <c r="P96" i="8" s="1"/>
  <c r="O95" i="5"/>
  <c r="O96" i="8" s="1"/>
  <c r="N95" i="5"/>
  <c r="N96" i="8" s="1"/>
  <c r="M95" i="5"/>
  <c r="M96" i="8" s="1"/>
  <c r="L95" i="5"/>
  <c r="L96" i="8" s="1"/>
  <c r="K95" i="5"/>
  <c r="K96" i="8" s="1"/>
  <c r="J95" i="5"/>
  <c r="J96" i="8" s="1"/>
  <c r="I95" i="5"/>
  <c r="I96" i="8" s="1"/>
  <c r="H95" i="5"/>
  <c r="H96" i="8" s="1"/>
  <c r="G95" i="5"/>
  <c r="G96" i="8" s="1"/>
  <c r="F95" i="5"/>
  <c r="F96" i="8" s="1"/>
  <c r="E95" i="5"/>
  <c r="E96" i="8" s="1"/>
  <c r="D95" i="5"/>
  <c r="C95" i="5"/>
  <c r="C96" i="8" s="1"/>
  <c r="B95" i="5"/>
  <c r="AI94" i="5"/>
  <c r="AF94" i="5"/>
  <c r="AF95" i="8" s="1"/>
  <c r="AE94" i="5"/>
  <c r="AE95" i="8" s="1"/>
  <c r="AD94" i="5"/>
  <c r="AD95" i="8" s="1"/>
  <c r="AC94" i="5"/>
  <c r="AC95" i="8" s="1"/>
  <c r="AB94" i="5"/>
  <c r="AB95" i="8" s="1"/>
  <c r="AA94" i="5"/>
  <c r="AA95" i="8" s="1"/>
  <c r="Z94" i="5"/>
  <c r="Z95" i="8" s="1"/>
  <c r="Y94" i="5"/>
  <c r="Y95" i="8" s="1"/>
  <c r="X94" i="5"/>
  <c r="X95" i="8" s="1"/>
  <c r="W94" i="5"/>
  <c r="W95" i="8" s="1"/>
  <c r="V94" i="5"/>
  <c r="V95" i="8" s="1"/>
  <c r="U94" i="5"/>
  <c r="U95" i="8" s="1"/>
  <c r="T94" i="5"/>
  <c r="T95" i="8" s="1"/>
  <c r="S94" i="5"/>
  <c r="S95" i="8" s="1"/>
  <c r="R94" i="5"/>
  <c r="R95" i="8" s="1"/>
  <c r="Q94" i="5"/>
  <c r="Q95" i="8" s="1"/>
  <c r="P94" i="5"/>
  <c r="P95" i="8" s="1"/>
  <c r="O94" i="5"/>
  <c r="O95" i="8" s="1"/>
  <c r="N94" i="5"/>
  <c r="N95" i="8" s="1"/>
  <c r="M94" i="5"/>
  <c r="M95" i="8" s="1"/>
  <c r="L94" i="5"/>
  <c r="L95" i="8" s="1"/>
  <c r="K94" i="5"/>
  <c r="K95" i="8" s="1"/>
  <c r="J94" i="5"/>
  <c r="J95" i="8" s="1"/>
  <c r="I94" i="5"/>
  <c r="I95" i="8" s="1"/>
  <c r="H94" i="5"/>
  <c r="H95" i="8" s="1"/>
  <c r="G94" i="5"/>
  <c r="G95" i="8" s="1"/>
  <c r="F94" i="5"/>
  <c r="F95" i="8" s="1"/>
  <c r="E94" i="5"/>
  <c r="E95" i="8" s="1"/>
  <c r="D94" i="5"/>
  <c r="D95" i="8" s="1"/>
  <c r="C94" i="5"/>
  <c r="B94" i="5"/>
  <c r="AI93" i="5"/>
  <c r="AF93" i="5"/>
  <c r="AF94" i="8" s="1"/>
  <c r="AE93" i="5"/>
  <c r="AE94" i="8" s="1"/>
  <c r="AD93" i="5"/>
  <c r="AD94" i="8" s="1"/>
  <c r="AC93" i="5"/>
  <c r="AC94" i="8" s="1"/>
  <c r="AB93" i="5"/>
  <c r="AB94" i="8" s="1"/>
  <c r="AA93" i="5"/>
  <c r="AA94" i="8" s="1"/>
  <c r="Z93" i="5"/>
  <c r="Z94" i="8" s="1"/>
  <c r="Y93" i="5"/>
  <c r="Y94" i="8" s="1"/>
  <c r="X93" i="5"/>
  <c r="X94" i="8" s="1"/>
  <c r="W93" i="5"/>
  <c r="W94" i="8" s="1"/>
  <c r="V93" i="5"/>
  <c r="V94" i="8" s="1"/>
  <c r="U93" i="5"/>
  <c r="U94" i="8" s="1"/>
  <c r="T93" i="5"/>
  <c r="T94" i="8" s="1"/>
  <c r="S93" i="5"/>
  <c r="S94" i="8" s="1"/>
  <c r="R93" i="5"/>
  <c r="R94" i="8" s="1"/>
  <c r="Q93" i="5"/>
  <c r="Q94" i="8" s="1"/>
  <c r="P93" i="5"/>
  <c r="P94" i="8" s="1"/>
  <c r="O93" i="5"/>
  <c r="O94" i="8" s="1"/>
  <c r="N93" i="5"/>
  <c r="N94" i="8" s="1"/>
  <c r="M93" i="5"/>
  <c r="M94" i="8" s="1"/>
  <c r="L93" i="5"/>
  <c r="L94" i="8" s="1"/>
  <c r="K93" i="5"/>
  <c r="K94" i="8" s="1"/>
  <c r="J93" i="5"/>
  <c r="J94" i="8" s="1"/>
  <c r="I93" i="5"/>
  <c r="I94" i="8" s="1"/>
  <c r="H93" i="5"/>
  <c r="H94" i="8" s="1"/>
  <c r="G93" i="5"/>
  <c r="G94" i="8" s="1"/>
  <c r="F93" i="5"/>
  <c r="F94" i="8" s="1"/>
  <c r="E93" i="5"/>
  <c r="E94" i="8" s="1"/>
  <c r="D93" i="5"/>
  <c r="D94" i="8" s="1"/>
  <c r="C93" i="5"/>
  <c r="C94" i="8" s="1"/>
  <c r="B93" i="5"/>
  <c r="AI92" i="5"/>
  <c r="AF92" i="5"/>
  <c r="AF93" i="8" s="1"/>
  <c r="AE92" i="5"/>
  <c r="AE93" i="8" s="1"/>
  <c r="AD92" i="5"/>
  <c r="AD93" i="8" s="1"/>
  <c r="AC92" i="5"/>
  <c r="AC93" i="8" s="1"/>
  <c r="AB92" i="5"/>
  <c r="AB93" i="8" s="1"/>
  <c r="AA92" i="5"/>
  <c r="AA93" i="8" s="1"/>
  <c r="Z92" i="5"/>
  <c r="Z93" i="8" s="1"/>
  <c r="Y92" i="5"/>
  <c r="Y93" i="8" s="1"/>
  <c r="X92" i="5"/>
  <c r="X93" i="8" s="1"/>
  <c r="W92" i="5"/>
  <c r="W93" i="8" s="1"/>
  <c r="V92" i="5"/>
  <c r="V93" i="8" s="1"/>
  <c r="U92" i="5"/>
  <c r="U93" i="8" s="1"/>
  <c r="T92" i="5"/>
  <c r="T93" i="8" s="1"/>
  <c r="S92" i="5"/>
  <c r="S93" i="8" s="1"/>
  <c r="R92" i="5"/>
  <c r="R93" i="8" s="1"/>
  <c r="Q92" i="5"/>
  <c r="Q93" i="8" s="1"/>
  <c r="P92" i="5"/>
  <c r="P93" i="8" s="1"/>
  <c r="O92" i="5"/>
  <c r="O93" i="8" s="1"/>
  <c r="N92" i="5"/>
  <c r="N93" i="8" s="1"/>
  <c r="M92" i="5"/>
  <c r="M93" i="8" s="1"/>
  <c r="L92" i="5"/>
  <c r="L93" i="8" s="1"/>
  <c r="K92" i="5"/>
  <c r="K93" i="8" s="1"/>
  <c r="J92" i="5"/>
  <c r="J93" i="8" s="1"/>
  <c r="I92" i="5"/>
  <c r="I93" i="8" s="1"/>
  <c r="H92" i="5"/>
  <c r="H93" i="8" s="1"/>
  <c r="G92" i="5"/>
  <c r="G93" i="8" s="1"/>
  <c r="F92" i="5"/>
  <c r="E92" i="5"/>
  <c r="E93" i="8" s="1"/>
  <c r="D92" i="5"/>
  <c r="D93" i="8" s="1"/>
  <c r="C92" i="5"/>
  <c r="C93" i="8" s="1"/>
  <c r="B92" i="5"/>
  <c r="AI91" i="5"/>
  <c r="AF91" i="5"/>
  <c r="AF92" i="8" s="1"/>
  <c r="AE91" i="5"/>
  <c r="AE92" i="8" s="1"/>
  <c r="AD91" i="5"/>
  <c r="AD92" i="8" s="1"/>
  <c r="AC91" i="5"/>
  <c r="AC92" i="8" s="1"/>
  <c r="AB91" i="5"/>
  <c r="AB92" i="8" s="1"/>
  <c r="AA91" i="5"/>
  <c r="AA92" i="8" s="1"/>
  <c r="Z91" i="5"/>
  <c r="Z92" i="8" s="1"/>
  <c r="Y91" i="5"/>
  <c r="Y92" i="8" s="1"/>
  <c r="X91" i="5"/>
  <c r="X92" i="8" s="1"/>
  <c r="W91" i="5"/>
  <c r="W92" i="8" s="1"/>
  <c r="V91" i="5"/>
  <c r="V92" i="8" s="1"/>
  <c r="U91" i="5"/>
  <c r="U92" i="8" s="1"/>
  <c r="T91" i="5"/>
  <c r="T92" i="8" s="1"/>
  <c r="S91" i="5"/>
  <c r="S92" i="8" s="1"/>
  <c r="R91" i="5"/>
  <c r="R92" i="8" s="1"/>
  <c r="Q91" i="5"/>
  <c r="Q92" i="8" s="1"/>
  <c r="P91" i="5"/>
  <c r="P92" i="8" s="1"/>
  <c r="O91" i="5"/>
  <c r="O92" i="8" s="1"/>
  <c r="N91" i="5"/>
  <c r="N92" i="8" s="1"/>
  <c r="M91" i="5"/>
  <c r="M92" i="8" s="1"/>
  <c r="L91" i="5"/>
  <c r="L92" i="8" s="1"/>
  <c r="K91" i="5"/>
  <c r="K92" i="8" s="1"/>
  <c r="J91" i="5"/>
  <c r="J92" i="8" s="1"/>
  <c r="I91" i="5"/>
  <c r="I92" i="8" s="1"/>
  <c r="H91" i="5"/>
  <c r="H92" i="8" s="1"/>
  <c r="G91" i="5"/>
  <c r="G92" i="8" s="1"/>
  <c r="F91" i="5"/>
  <c r="F92" i="8" s="1"/>
  <c r="E91" i="5"/>
  <c r="E92" i="8" s="1"/>
  <c r="D91" i="5"/>
  <c r="D92" i="8" s="1"/>
  <c r="C91" i="5"/>
  <c r="C92" i="8" s="1"/>
  <c r="B91" i="5"/>
  <c r="AI90" i="5"/>
  <c r="AF90" i="5"/>
  <c r="AF91" i="8" s="1"/>
  <c r="AE90" i="5"/>
  <c r="AE91" i="8" s="1"/>
  <c r="AD90" i="5"/>
  <c r="AD91" i="8" s="1"/>
  <c r="AC90" i="5"/>
  <c r="AC91" i="8" s="1"/>
  <c r="AB90" i="5"/>
  <c r="AB91" i="8" s="1"/>
  <c r="AA90" i="5"/>
  <c r="AA91" i="8" s="1"/>
  <c r="Z90" i="5"/>
  <c r="Z91" i="8" s="1"/>
  <c r="Y90" i="5"/>
  <c r="Y91" i="8" s="1"/>
  <c r="X90" i="5"/>
  <c r="X91" i="8" s="1"/>
  <c r="W90" i="5"/>
  <c r="W91" i="8" s="1"/>
  <c r="V90" i="5"/>
  <c r="V91" i="8" s="1"/>
  <c r="U90" i="5"/>
  <c r="U91" i="8" s="1"/>
  <c r="T90" i="5"/>
  <c r="T91" i="8" s="1"/>
  <c r="S90" i="5"/>
  <c r="S91" i="8" s="1"/>
  <c r="R90" i="5"/>
  <c r="R91" i="8" s="1"/>
  <c r="Q90" i="5"/>
  <c r="Q91" i="8" s="1"/>
  <c r="P90" i="5"/>
  <c r="P91" i="8" s="1"/>
  <c r="O90" i="5"/>
  <c r="O91" i="8" s="1"/>
  <c r="N90" i="5"/>
  <c r="N91" i="8" s="1"/>
  <c r="M90" i="5"/>
  <c r="M91" i="8" s="1"/>
  <c r="L90" i="5"/>
  <c r="L91" i="8" s="1"/>
  <c r="K90" i="5"/>
  <c r="K91" i="8" s="1"/>
  <c r="J90" i="5"/>
  <c r="J91" i="8" s="1"/>
  <c r="I90" i="5"/>
  <c r="I91" i="8" s="1"/>
  <c r="H90" i="5"/>
  <c r="H91" i="8" s="1"/>
  <c r="G90" i="5"/>
  <c r="G91" i="8" s="1"/>
  <c r="F90" i="5"/>
  <c r="F91" i="8" s="1"/>
  <c r="E90" i="5"/>
  <c r="E91" i="8" s="1"/>
  <c r="D90" i="5"/>
  <c r="D91" i="8" s="1"/>
  <c r="C90" i="5"/>
  <c r="B90" i="5"/>
  <c r="AI89" i="5"/>
  <c r="AF89" i="5"/>
  <c r="AF90" i="8" s="1"/>
  <c r="AE89" i="5"/>
  <c r="AE90" i="8" s="1"/>
  <c r="AD89" i="5"/>
  <c r="AD90" i="8" s="1"/>
  <c r="AC89" i="5"/>
  <c r="AC90" i="8" s="1"/>
  <c r="AB89" i="5"/>
  <c r="AB90" i="8" s="1"/>
  <c r="AA89" i="5"/>
  <c r="AA90" i="8" s="1"/>
  <c r="Z89" i="5"/>
  <c r="Z90" i="8" s="1"/>
  <c r="Y89" i="5"/>
  <c r="Y90" i="8" s="1"/>
  <c r="X89" i="5"/>
  <c r="X90" i="8" s="1"/>
  <c r="W89" i="5"/>
  <c r="W90" i="8" s="1"/>
  <c r="V89" i="5"/>
  <c r="V90" i="8" s="1"/>
  <c r="U89" i="5"/>
  <c r="U90" i="8" s="1"/>
  <c r="T89" i="5"/>
  <c r="T90" i="8" s="1"/>
  <c r="S89" i="5"/>
  <c r="S90" i="8" s="1"/>
  <c r="R89" i="5"/>
  <c r="R90" i="8" s="1"/>
  <c r="Q89" i="5"/>
  <c r="Q90" i="8" s="1"/>
  <c r="P89" i="5"/>
  <c r="P90" i="8" s="1"/>
  <c r="O89" i="5"/>
  <c r="O90" i="8" s="1"/>
  <c r="N89" i="5"/>
  <c r="N90" i="8" s="1"/>
  <c r="M89" i="5"/>
  <c r="M90" i="8" s="1"/>
  <c r="L89" i="5"/>
  <c r="L90" i="8" s="1"/>
  <c r="K89" i="5"/>
  <c r="K90" i="8" s="1"/>
  <c r="J89" i="5"/>
  <c r="J90" i="8" s="1"/>
  <c r="I89" i="5"/>
  <c r="I90" i="8" s="1"/>
  <c r="H89" i="5"/>
  <c r="H90" i="8" s="1"/>
  <c r="G89" i="5"/>
  <c r="G90" i="8" s="1"/>
  <c r="F89" i="5"/>
  <c r="F90" i="8" s="1"/>
  <c r="E89" i="5"/>
  <c r="E90" i="8" s="1"/>
  <c r="D89" i="5"/>
  <c r="D90" i="8" s="1"/>
  <c r="C89" i="5"/>
  <c r="C90" i="8" s="1"/>
  <c r="B89" i="5"/>
  <c r="AI88" i="5"/>
  <c r="AF88" i="5"/>
  <c r="AF89" i="8" s="1"/>
  <c r="AE88" i="5"/>
  <c r="AE89" i="8" s="1"/>
  <c r="AD88" i="5"/>
  <c r="AD89" i="8" s="1"/>
  <c r="AC88" i="5"/>
  <c r="AC89" i="8" s="1"/>
  <c r="AB88" i="5"/>
  <c r="AB89" i="8" s="1"/>
  <c r="AA88" i="5"/>
  <c r="AA89" i="8" s="1"/>
  <c r="Z88" i="5"/>
  <c r="Z89" i="8" s="1"/>
  <c r="Y88" i="5"/>
  <c r="Y89" i="8" s="1"/>
  <c r="X88" i="5"/>
  <c r="X89" i="8" s="1"/>
  <c r="W88" i="5"/>
  <c r="W89" i="8" s="1"/>
  <c r="V88" i="5"/>
  <c r="V89" i="8" s="1"/>
  <c r="U88" i="5"/>
  <c r="U89" i="8" s="1"/>
  <c r="T88" i="5"/>
  <c r="T89" i="8" s="1"/>
  <c r="S88" i="5"/>
  <c r="S89" i="8" s="1"/>
  <c r="R88" i="5"/>
  <c r="R89" i="8" s="1"/>
  <c r="Q88" i="5"/>
  <c r="Q89" i="8" s="1"/>
  <c r="P88" i="5"/>
  <c r="P89" i="8" s="1"/>
  <c r="O88" i="5"/>
  <c r="O89" i="8" s="1"/>
  <c r="N88" i="5"/>
  <c r="N89" i="8" s="1"/>
  <c r="M88" i="5"/>
  <c r="M89" i="8" s="1"/>
  <c r="L88" i="5"/>
  <c r="L89" i="8" s="1"/>
  <c r="K88" i="5"/>
  <c r="K89" i="8" s="1"/>
  <c r="J88" i="5"/>
  <c r="J89" i="8" s="1"/>
  <c r="I88" i="5"/>
  <c r="I89" i="8" s="1"/>
  <c r="H88" i="5"/>
  <c r="H89" i="8" s="1"/>
  <c r="G88" i="5"/>
  <c r="G89" i="8" s="1"/>
  <c r="F88" i="5"/>
  <c r="E88" i="5"/>
  <c r="E89" i="8" s="1"/>
  <c r="D88" i="5"/>
  <c r="D89" i="8" s="1"/>
  <c r="C88" i="5"/>
  <c r="C89" i="8" s="1"/>
  <c r="B88" i="5"/>
  <c r="AI87" i="5"/>
  <c r="AF87" i="5"/>
  <c r="AF88" i="8" s="1"/>
  <c r="AE87" i="5"/>
  <c r="AE88" i="8" s="1"/>
  <c r="AD87" i="5"/>
  <c r="AD88" i="8" s="1"/>
  <c r="AC87" i="5"/>
  <c r="AC88" i="8" s="1"/>
  <c r="AB87" i="5"/>
  <c r="AB88" i="8" s="1"/>
  <c r="AA87" i="5"/>
  <c r="AA88" i="8" s="1"/>
  <c r="Z87" i="5"/>
  <c r="Z88" i="8" s="1"/>
  <c r="Y87" i="5"/>
  <c r="Y88" i="8" s="1"/>
  <c r="X87" i="5"/>
  <c r="X88" i="8" s="1"/>
  <c r="W87" i="5"/>
  <c r="W88" i="8" s="1"/>
  <c r="V87" i="5"/>
  <c r="V88" i="8" s="1"/>
  <c r="U87" i="5"/>
  <c r="U88" i="8" s="1"/>
  <c r="T87" i="5"/>
  <c r="T88" i="8" s="1"/>
  <c r="S87" i="5"/>
  <c r="S88" i="8" s="1"/>
  <c r="R87" i="5"/>
  <c r="R88" i="8" s="1"/>
  <c r="Q87" i="5"/>
  <c r="Q88" i="8" s="1"/>
  <c r="P87" i="5"/>
  <c r="P88" i="8" s="1"/>
  <c r="O87" i="5"/>
  <c r="O88" i="8" s="1"/>
  <c r="N87" i="5"/>
  <c r="N88" i="8" s="1"/>
  <c r="M87" i="5"/>
  <c r="M88" i="8" s="1"/>
  <c r="L87" i="5"/>
  <c r="L88" i="8" s="1"/>
  <c r="K87" i="5"/>
  <c r="K88" i="8" s="1"/>
  <c r="J87" i="5"/>
  <c r="J88" i="8" s="1"/>
  <c r="I87" i="5"/>
  <c r="I88" i="8" s="1"/>
  <c r="H87" i="5"/>
  <c r="H88" i="8" s="1"/>
  <c r="G87" i="5"/>
  <c r="G88" i="8" s="1"/>
  <c r="F87" i="5"/>
  <c r="F88" i="8" s="1"/>
  <c r="E87" i="5"/>
  <c r="E88" i="8" s="1"/>
  <c r="D87" i="5"/>
  <c r="D88" i="8" s="1"/>
  <c r="C87" i="5"/>
  <c r="C88" i="8" s="1"/>
  <c r="B87" i="5"/>
  <c r="AI86" i="5"/>
  <c r="AF86" i="5"/>
  <c r="AF87" i="8" s="1"/>
  <c r="AE86" i="5"/>
  <c r="AE87" i="8" s="1"/>
  <c r="AD86" i="5"/>
  <c r="AD87" i="8" s="1"/>
  <c r="AC86" i="5"/>
  <c r="AC87" i="8" s="1"/>
  <c r="AB86" i="5"/>
  <c r="AB87" i="8" s="1"/>
  <c r="AA86" i="5"/>
  <c r="AA87" i="8" s="1"/>
  <c r="Z86" i="5"/>
  <c r="Z87" i="8" s="1"/>
  <c r="Y86" i="5"/>
  <c r="Y87" i="8" s="1"/>
  <c r="X86" i="5"/>
  <c r="X87" i="8" s="1"/>
  <c r="W86" i="5"/>
  <c r="W87" i="8" s="1"/>
  <c r="V86" i="5"/>
  <c r="V87" i="8" s="1"/>
  <c r="U86" i="5"/>
  <c r="U87" i="8" s="1"/>
  <c r="T86" i="5"/>
  <c r="T87" i="8" s="1"/>
  <c r="S86" i="5"/>
  <c r="S87" i="8" s="1"/>
  <c r="R86" i="5"/>
  <c r="R87" i="8" s="1"/>
  <c r="Q86" i="5"/>
  <c r="Q87" i="8" s="1"/>
  <c r="P86" i="5"/>
  <c r="P87" i="8" s="1"/>
  <c r="O86" i="5"/>
  <c r="O87" i="8" s="1"/>
  <c r="N86" i="5"/>
  <c r="N87" i="8" s="1"/>
  <c r="M86" i="5"/>
  <c r="M87" i="8" s="1"/>
  <c r="L86" i="5"/>
  <c r="L87" i="8" s="1"/>
  <c r="K86" i="5"/>
  <c r="K87" i="8" s="1"/>
  <c r="J86" i="5"/>
  <c r="J87" i="8" s="1"/>
  <c r="I86" i="5"/>
  <c r="I87" i="8" s="1"/>
  <c r="H86" i="5"/>
  <c r="H87" i="8" s="1"/>
  <c r="G86" i="5"/>
  <c r="G87" i="8" s="1"/>
  <c r="F86" i="5"/>
  <c r="F87" i="8" s="1"/>
  <c r="E86" i="5"/>
  <c r="E87" i="8" s="1"/>
  <c r="D86" i="5"/>
  <c r="D87" i="8" s="1"/>
  <c r="C86" i="5"/>
  <c r="B86" i="5"/>
  <c r="AI85" i="5"/>
  <c r="AF85" i="5"/>
  <c r="AF86" i="8" s="1"/>
  <c r="AE85" i="5"/>
  <c r="AE86" i="8" s="1"/>
  <c r="AD85" i="5"/>
  <c r="AD86" i="8" s="1"/>
  <c r="AC85" i="5"/>
  <c r="AC86" i="8" s="1"/>
  <c r="AB85" i="5"/>
  <c r="AB86" i="8" s="1"/>
  <c r="AA85" i="5"/>
  <c r="AA86" i="8" s="1"/>
  <c r="Z85" i="5"/>
  <c r="Z86" i="8" s="1"/>
  <c r="Y85" i="5"/>
  <c r="Y86" i="8" s="1"/>
  <c r="X85" i="5"/>
  <c r="X86" i="8" s="1"/>
  <c r="W85" i="5"/>
  <c r="W86" i="8" s="1"/>
  <c r="V85" i="5"/>
  <c r="V86" i="8" s="1"/>
  <c r="U85" i="5"/>
  <c r="U86" i="8" s="1"/>
  <c r="T85" i="5"/>
  <c r="T86" i="8" s="1"/>
  <c r="S85" i="5"/>
  <c r="S86" i="8" s="1"/>
  <c r="R85" i="5"/>
  <c r="R86" i="8" s="1"/>
  <c r="Q85" i="5"/>
  <c r="Q86" i="8" s="1"/>
  <c r="P85" i="5"/>
  <c r="P86" i="8" s="1"/>
  <c r="O85" i="5"/>
  <c r="O86" i="8" s="1"/>
  <c r="N85" i="5"/>
  <c r="N86" i="8" s="1"/>
  <c r="M85" i="5"/>
  <c r="M86" i="8" s="1"/>
  <c r="L85" i="5"/>
  <c r="L86" i="8" s="1"/>
  <c r="K85" i="5"/>
  <c r="K86" i="8" s="1"/>
  <c r="J85" i="5"/>
  <c r="J86" i="8" s="1"/>
  <c r="I85" i="5"/>
  <c r="I86" i="8" s="1"/>
  <c r="H85" i="5"/>
  <c r="H86" i="8" s="1"/>
  <c r="G85" i="5"/>
  <c r="G86" i="8" s="1"/>
  <c r="F85" i="5"/>
  <c r="F86" i="8" s="1"/>
  <c r="E85" i="5"/>
  <c r="E86" i="8" s="1"/>
  <c r="D85" i="5"/>
  <c r="D86" i="8" s="1"/>
  <c r="C85" i="5"/>
  <c r="C86" i="8" s="1"/>
  <c r="B85" i="5"/>
  <c r="AI84" i="5"/>
  <c r="AF84" i="5"/>
  <c r="AF85" i="8" s="1"/>
  <c r="AE84" i="5"/>
  <c r="AE85" i="8" s="1"/>
  <c r="AD84" i="5"/>
  <c r="AD85" i="8" s="1"/>
  <c r="AC84" i="5"/>
  <c r="AC85" i="8" s="1"/>
  <c r="AB84" i="5"/>
  <c r="AB85" i="8" s="1"/>
  <c r="AA84" i="5"/>
  <c r="AA85" i="8" s="1"/>
  <c r="Z84" i="5"/>
  <c r="Z85" i="8" s="1"/>
  <c r="Y84" i="5"/>
  <c r="Y85" i="8" s="1"/>
  <c r="X84" i="5"/>
  <c r="X85" i="8" s="1"/>
  <c r="W84" i="5"/>
  <c r="W85" i="8" s="1"/>
  <c r="V84" i="5"/>
  <c r="V85" i="8" s="1"/>
  <c r="U84" i="5"/>
  <c r="U85" i="8" s="1"/>
  <c r="T84" i="5"/>
  <c r="T85" i="8" s="1"/>
  <c r="S84" i="5"/>
  <c r="S85" i="8" s="1"/>
  <c r="R84" i="5"/>
  <c r="R85" i="8" s="1"/>
  <c r="Q84" i="5"/>
  <c r="Q85" i="8" s="1"/>
  <c r="P84" i="5"/>
  <c r="P85" i="8" s="1"/>
  <c r="O84" i="5"/>
  <c r="O85" i="8" s="1"/>
  <c r="N84" i="5"/>
  <c r="N85" i="8" s="1"/>
  <c r="M84" i="5"/>
  <c r="M85" i="8" s="1"/>
  <c r="L84" i="5"/>
  <c r="L85" i="8" s="1"/>
  <c r="K84" i="5"/>
  <c r="K85" i="8" s="1"/>
  <c r="J84" i="5"/>
  <c r="J85" i="8" s="1"/>
  <c r="I84" i="5"/>
  <c r="I85" i="8" s="1"/>
  <c r="H84" i="5"/>
  <c r="H85" i="8" s="1"/>
  <c r="G84" i="5"/>
  <c r="G85" i="8" s="1"/>
  <c r="F84" i="5"/>
  <c r="F85" i="8" s="1"/>
  <c r="E84" i="5"/>
  <c r="E85" i="8" s="1"/>
  <c r="D84" i="5"/>
  <c r="D85" i="8" s="1"/>
  <c r="C84" i="5"/>
  <c r="C85" i="8" s="1"/>
  <c r="B84" i="5"/>
  <c r="AI83" i="5"/>
  <c r="AF83" i="5"/>
  <c r="AF84" i="8" s="1"/>
  <c r="AE83" i="5"/>
  <c r="AE84" i="8" s="1"/>
  <c r="AD83" i="5"/>
  <c r="AD84" i="8" s="1"/>
  <c r="AC83" i="5"/>
  <c r="AC84" i="8" s="1"/>
  <c r="AB83" i="5"/>
  <c r="AB84" i="8" s="1"/>
  <c r="AA83" i="5"/>
  <c r="AA84" i="8" s="1"/>
  <c r="Z83" i="5"/>
  <c r="Z84" i="8" s="1"/>
  <c r="Y83" i="5"/>
  <c r="Y84" i="8" s="1"/>
  <c r="X83" i="5"/>
  <c r="X84" i="8" s="1"/>
  <c r="W83" i="5"/>
  <c r="W84" i="8" s="1"/>
  <c r="V83" i="5"/>
  <c r="V84" i="8" s="1"/>
  <c r="U83" i="5"/>
  <c r="U84" i="8" s="1"/>
  <c r="T83" i="5"/>
  <c r="T84" i="8" s="1"/>
  <c r="S83" i="5"/>
  <c r="S84" i="8" s="1"/>
  <c r="R83" i="5"/>
  <c r="R84" i="8" s="1"/>
  <c r="Q83" i="5"/>
  <c r="Q84" i="8" s="1"/>
  <c r="P83" i="5"/>
  <c r="P84" i="8" s="1"/>
  <c r="O83" i="5"/>
  <c r="O84" i="8" s="1"/>
  <c r="N83" i="5"/>
  <c r="N84" i="8" s="1"/>
  <c r="M83" i="5"/>
  <c r="M84" i="8" s="1"/>
  <c r="L83" i="5"/>
  <c r="L84" i="8" s="1"/>
  <c r="K83" i="5"/>
  <c r="K84" i="8" s="1"/>
  <c r="J83" i="5"/>
  <c r="J84" i="8" s="1"/>
  <c r="I83" i="5"/>
  <c r="I84" i="8" s="1"/>
  <c r="H83" i="5"/>
  <c r="H84" i="8" s="1"/>
  <c r="G83" i="5"/>
  <c r="G84" i="8" s="1"/>
  <c r="F83" i="5"/>
  <c r="F84" i="8" s="1"/>
  <c r="E83" i="5"/>
  <c r="E84" i="8" s="1"/>
  <c r="D83" i="5"/>
  <c r="D84" i="8" s="1"/>
  <c r="C83" i="5"/>
  <c r="C84" i="8" s="1"/>
  <c r="B83" i="5"/>
  <c r="AI82" i="5"/>
  <c r="AF82" i="5"/>
  <c r="AF83" i="8" s="1"/>
  <c r="AE82" i="5"/>
  <c r="AE83" i="8" s="1"/>
  <c r="AD82" i="5"/>
  <c r="AD83" i="8" s="1"/>
  <c r="AC82" i="5"/>
  <c r="AC83" i="8" s="1"/>
  <c r="AB82" i="5"/>
  <c r="AB83" i="8" s="1"/>
  <c r="AA82" i="5"/>
  <c r="AA83" i="8" s="1"/>
  <c r="Z82" i="5"/>
  <c r="Z83" i="8" s="1"/>
  <c r="Y82" i="5"/>
  <c r="Y83" i="8" s="1"/>
  <c r="X82" i="5"/>
  <c r="X83" i="8" s="1"/>
  <c r="W82" i="5"/>
  <c r="W83" i="8" s="1"/>
  <c r="V82" i="5"/>
  <c r="V83" i="8" s="1"/>
  <c r="U82" i="5"/>
  <c r="U83" i="8" s="1"/>
  <c r="T82" i="5"/>
  <c r="T83" i="8" s="1"/>
  <c r="S82" i="5"/>
  <c r="S83" i="8" s="1"/>
  <c r="R82" i="5"/>
  <c r="R83" i="8" s="1"/>
  <c r="Q82" i="5"/>
  <c r="Q83" i="8" s="1"/>
  <c r="P82" i="5"/>
  <c r="P83" i="8" s="1"/>
  <c r="O82" i="5"/>
  <c r="O83" i="8" s="1"/>
  <c r="N82" i="5"/>
  <c r="N83" i="8" s="1"/>
  <c r="M82" i="5"/>
  <c r="M83" i="8" s="1"/>
  <c r="L82" i="5"/>
  <c r="L83" i="8" s="1"/>
  <c r="K82" i="5"/>
  <c r="K83" i="8" s="1"/>
  <c r="J82" i="5"/>
  <c r="J83" i="8" s="1"/>
  <c r="I82" i="5"/>
  <c r="I83" i="8" s="1"/>
  <c r="H82" i="5"/>
  <c r="H83" i="8" s="1"/>
  <c r="G82" i="5"/>
  <c r="G83" i="8" s="1"/>
  <c r="F82" i="5"/>
  <c r="F83" i="8" s="1"/>
  <c r="E82" i="5"/>
  <c r="E83" i="8" s="1"/>
  <c r="D82" i="5"/>
  <c r="D83" i="8" s="1"/>
  <c r="C82" i="5"/>
  <c r="B82" i="5"/>
  <c r="AI81" i="5"/>
  <c r="AF81" i="5"/>
  <c r="AF82" i="8" s="1"/>
  <c r="AE81" i="5"/>
  <c r="AE82" i="8" s="1"/>
  <c r="AD81" i="5"/>
  <c r="AD82" i="8" s="1"/>
  <c r="AC81" i="5"/>
  <c r="AC82" i="8" s="1"/>
  <c r="AB81" i="5"/>
  <c r="AB82" i="8" s="1"/>
  <c r="AA81" i="5"/>
  <c r="AA82" i="8" s="1"/>
  <c r="Z81" i="5"/>
  <c r="Z82" i="8" s="1"/>
  <c r="Y81" i="5"/>
  <c r="Y82" i="8" s="1"/>
  <c r="X81" i="5"/>
  <c r="X82" i="8" s="1"/>
  <c r="W81" i="5"/>
  <c r="W82" i="8" s="1"/>
  <c r="V81" i="5"/>
  <c r="V82" i="8" s="1"/>
  <c r="U81" i="5"/>
  <c r="U82" i="8" s="1"/>
  <c r="T81" i="5"/>
  <c r="T82" i="8" s="1"/>
  <c r="S81" i="5"/>
  <c r="S82" i="8" s="1"/>
  <c r="R81" i="5"/>
  <c r="R82" i="8" s="1"/>
  <c r="Q81" i="5"/>
  <c r="Q82" i="8" s="1"/>
  <c r="P81" i="5"/>
  <c r="P82" i="8" s="1"/>
  <c r="O81" i="5"/>
  <c r="O82" i="8" s="1"/>
  <c r="N81" i="5"/>
  <c r="N82" i="8" s="1"/>
  <c r="M81" i="5"/>
  <c r="M82" i="8" s="1"/>
  <c r="L81" i="5"/>
  <c r="L82" i="8" s="1"/>
  <c r="K81" i="5"/>
  <c r="K82" i="8" s="1"/>
  <c r="J81" i="5"/>
  <c r="J82" i="8" s="1"/>
  <c r="I81" i="5"/>
  <c r="I82" i="8" s="1"/>
  <c r="H81" i="5"/>
  <c r="H82" i="8" s="1"/>
  <c r="G81" i="5"/>
  <c r="G82" i="8" s="1"/>
  <c r="F81" i="5"/>
  <c r="F82" i="8" s="1"/>
  <c r="E81" i="5"/>
  <c r="E82" i="8" s="1"/>
  <c r="D81" i="5"/>
  <c r="D82" i="8" s="1"/>
  <c r="C81" i="5"/>
  <c r="C82" i="8" s="1"/>
  <c r="B81" i="5"/>
  <c r="AI80" i="5"/>
  <c r="AF80" i="5"/>
  <c r="AF81" i="8" s="1"/>
  <c r="AE80" i="5"/>
  <c r="AE81" i="8" s="1"/>
  <c r="AD80" i="5"/>
  <c r="AD81" i="8" s="1"/>
  <c r="AC80" i="5"/>
  <c r="AC81" i="8" s="1"/>
  <c r="AB80" i="5"/>
  <c r="AB81" i="8" s="1"/>
  <c r="AA80" i="5"/>
  <c r="AA81" i="8" s="1"/>
  <c r="Z80" i="5"/>
  <c r="Z81" i="8" s="1"/>
  <c r="Y80" i="5"/>
  <c r="Y81" i="8" s="1"/>
  <c r="X80" i="5"/>
  <c r="X81" i="8" s="1"/>
  <c r="W80" i="5"/>
  <c r="W81" i="8" s="1"/>
  <c r="V80" i="5"/>
  <c r="V81" i="8" s="1"/>
  <c r="U80" i="5"/>
  <c r="U81" i="8" s="1"/>
  <c r="T80" i="5"/>
  <c r="T81" i="8" s="1"/>
  <c r="S80" i="5"/>
  <c r="S81" i="8" s="1"/>
  <c r="R80" i="5"/>
  <c r="R81" i="8" s="1"/>
  <c r="Q80" i="5"/>
  <c r="Q81" i="8" s="1"/>
  <c r="P80" i="5"/>
  <c r="P81" i="8" s="1"/>
  <c r="O80" i="5"/>
  <c r="O81" i="8" s="1"/>
  <c r="N80" i="5"/>
  <c r="N81" i="8" s="1"/>
  <c r="M80" i="5"/>
  <c r="M81" i="8" s="1"/>
  <c r="L80" i="5"/>
  <c r="L81" i="8" s="1"/>
  <c r="K80" i="5"/>
  <c r="K81" i="8" s="1"/>
  <c r="J80" i="5"/>
  <c r="J81" i="8" s="1"/>
  <c r="I80" i="5"/>
  <c r="I81" i="8" s="1"/>
  <c r="H80" i="5"/>
  <c r="H81" i="8" s="1"/>
  <c r="G80" i="5"/>
  <c r="G81" i="8" s="1"/>
  <c r="F80" i="5"/>
  <c r="F81" i="8" s="1"/>
  <c r="E80" i="5"/>
  <c r="E81" i="8" s="1"/>
  <c r="D80" i="5"/>
  <c r="D81" i="8" s="1"/>
  <c r="C80" i="5"/>
  <c r="C81" i="8" s="1"/>
  <c r="B80" i="5"/>
  <c r="AI79" i="5"/>
  <c r="AF79" i="5"/>
  <c r="AF80" i="8" s="1"/>
  <c r="AE79" i="5"/>
  <c r="AE80" i="8" s="1"/>
  <c r="AD79" i="5"/>
  <c r="AD80" i="8" s="1"/>
  <c r="AC79" i="5"/>
  <c r="AC80" i="8" s="1"/>
  <c r="AB79" i="5"/>
  <c r="AB80" i="8" s="1"/>
  <c r="AA79" i="5"/>
  <c r="AA80" i="8" s="1"/>
  <c r="Z79" i="5"/>
  <c r="Z80" i="8" s="1"/>
  <c r="Y79" i="5"/>
  <c r="Y80" i="8" s="1"/>
  <c r="X79" i="5"/>
  <c r="X80" i="8" s="1"/>
  <c r="W79" i="5"/>
  <c r="W80" i="8" s="1"/>
  <c r="V79" i="5"/>
  <c r="V80" i="8" s="1"/>
  <c r="U79" i="5"/>
  <c r="U80" i="8" s="1"/>
  <c r="T79" i="5"/>
  <c r="T80" i="8" s="1"/>
  <c r="S79" i="5"/>
  <c r="S80" i="8" s="1"/>
  <c r="R79" i="5"/>
  <c r="R80" i="8" s="1"/>
  <c r="Q79" i="5"/>
  <c r="Q80" i="8" s="1"/>
  <c r="P79" i="5"/>
  <c r="P80" i="8" s="1"/>
  <c r="O79" i="5"/>
  <c r="O80" i="8" s="1"/>
  <c r="N79" i="5"/>
  <c r="N80" i="8" s="1"/>
  <c r="M79" i="5"/>
  <c r="M80" i="8" s="1"/>
  <c r="L79" i="5"/>
  <c r="L80" i="8" s="1"/>
  <c r="K79" i="5"/>
  <c r="K80" i="8" s="1"/>
  <c r="J79" i="5"/>
  <c r="J80" i="8" s="1"/>
  <c r="I79" i="5"/>
  <c r="I80" i="8" s="1"/>
  <c r="H79" i="5"/>
  <c r="G79" i="5"/>
  <c r="G80" i="8" s="1"/>
  <c r="F79" i="5"/>
  <c r="F80" i="8" s="1"/>
  <c r="E79" i="5"/>
  <c r="E80" i="8" s="1"/>
  <c r="D79" i="5"/>
  <c r="D80" i="8" s="1"/>
  <c r="C79" i="5"/>
  <c r="C80" i="8" s="1"/>
  <c r="B79" i="5"/>
  <c r="AI78" i="5"/>
  <c r="AF78" i="5"/>
  <c r="AF79" i="8" s="1"/>
  <c r="AE78" i="5"/>
  <c r="AE79" i="8" s="1"/>
  <c r="AD78" i="5"/>
  <c r="AD79" i="8" s="1"/>
  <c r="AC78" i="5"/>
  <c r="AC79" i="8" s="1"/>
  <c r="AB78" i="5"/>
  <c r="AB79" i="8" s="1"/>
  <c r="AA78" i="5"/>
  <c r="AA79" i="8" s="1"/>
  <c r="Z78" i="5"/>
  <c r="Z79" i="8" s="1"/>
  <c r="Y78" i="5"/>
  <c r="Y79" i="8" s="1"/>
  <c r="X78" i="5"/>
  <c r="X79" i="8" s="1"/>
  <c r="W78" i="5"/>
  <c r="W79" i="8" s="1"/>
  <c r="V78" i="5"/>
  <c r="V79" i="8" s="1"/>
  <c r="U78" i="5"/>
  <c r="U79" i="8" s="1"/>
  <c r="T78" i="5"/>
  <c r="T79" i="8" s="1"/>
  <c r="S78" i="5"/>
  <c r="S79" i="8" s="1"/>
  <c r="R78" i="5"/>
  <c r="R79" i="8" s="1"/>
  <c r="Q78" i="5"/>
  <c r="Q79" i="8" s="1"/>
  <c r="P78" i="5"/>
  <c r="P79" i="8" s="1"/>
  <c r="O78" i="5"/>
  <c r="O79" i="8" s="1"/>
  <c r="N78" i="5"/>
  <c r="N79" i="8" s="1"/>
  <c r="M78" i="5"/>
  <c r="M79" i="8" s="1"/>
  <c r="L78" i="5"/>
  <c r="L79" i="8" s="1"/>
  <c r="K78" i="5"/>
  <c r="K79" i="8" s="1"/>
  <c r="J78" i="5"/>
  <c r="J79" i="8" s="1"/>
  <c r="I78" i="5"/>
  <c r="I79" i="8" s="1"/>
  <c r="H78" i="5"/>
  <c r="H79" i="8" s="1"/>
  <c r="G78" i="5"/>
  <c r="G79" i="8" s="1"/>
  <c r="F78" i="5"/>
  <c r="F79" i="8" s="1"/>
  <c r="E78" i="5"/>
  <c r="E79" i="8" s="1"/>
  <c r="D78" i="5"/>
  <c r="D79" i="8" s="1"/>
  <c r="C78" i="5"/>
  <c r="B78" i="5"/>
  <c r="AI77" i="5"/>
  <c r="AF77" i="5"/>
  <c r="AF78" i="8" s="1"/>
  <c r="AE77" i="5"/>
  <c r="AE78" i="8" s="1"/>
  <c r="AD77" i="5"/>
  <c r="AD78" i="8" s="1"/>
  <c r="AC77" i="5"/>
  <c r="AC78" i="8" s="1"/>
  <c r="AB77" i="5"/>
  <c r="AB78" i="8" s="1"/>
  <c r="AA77" i="5"/>
  <c r="AA78" i="8" s="1"/>
  <c r="Z77" i="5"/>
  <c r="Z78" i="8" s="1"/>
  <c r="Y77" i="5"/>
  <c r="Y78" i="8" s="1"/>
  <c r="X77" i="5"/>
  <c r="X78" i="8" s="1"/>
  <c r="W77" i="5"/>
  <c r="W78" i="8" s="1"/>
  <c r="V77" i="5"/>
  <c r="V78" i="8" s="1"/>
  <c r="U77" i="5"/>
  <c r="U78" i="8" s="1"/>
  <c r="T77" i="5"/>
  <c r="T78" i="8" s="1"/>
  <c r="S77" i="5"/>
  <c r="S78" i="8" s="1"/>
  <c r="R77" i="5"/>
  <c r="R78" i="8" s="1"/>
  <c r="Q77" i="5"/>
  <c r="Q78" i="8" s="1"/>
  <c r="P77" i="5"/>
  <c r="P78" i="8" s="1"/>
  <c r="O77" i="5"/>
  <c r="O78" i="8" s="1"/>
  <c r="N77" i="5"/>
  <c r="N78" i="8" s="1"/>
  <c r="M77" i="5"/>
  <c r="M78" i="8" s="1"/>
  <c r="L77" i="5"/>
  <c r="L78" i="8" s="1"/>
  <c r="K77" i="5"/>
  <c r="K78" i="8" s="1"/>
  <c r="J77" i="5"/>
  <c r="J78" i="8" s="1"/>
  <c r="I77" i="5"/>
  <c r="I78" i="8" s="1"/>
  <c r="H77" i="5"/>
  <c r="H78" i="8" s="1"/>
  <c r="G77" i="5"/>
  <c r="G78" i="8" s="1"/>
  <c r="F77" i="5"/>
  <c r="F78" i="8" s="1"/>
  <c r="E77" i="5"/>
  <c r="E78" i="8" s="1"/>
  <c r="D77" i="5"/>
  <c r="D78" i="8" s="1"/>
  <c r="C77" i="5"/>
  <c r="C78" i="8" s="1"/>
  <c r="B77" i="5"/>
  <c r="AI76" i="5"/>
  <c r="AF76" i="5"/>
  <c r="AF77" i="8" s="1"/>
  <c r="AE76" i="5"/>
  <c r="AE77" i="8" s="1"/>
  <c r="AD76" i="5"/>
  <c r="AD77" i="8" s="1"/>
  <c r="AC76" i="5"/>
  <c r="AC77" i="8" s="1"/>
  <c r="AB76" i="5"/>
  <c r="AB77" i="8" s="1"/>
  <c r="AA76" i="5"/>
  <c r="AA77" i="8" s="1"/>
  <c r="Z76" i="5"/>
  <c r="Z77" i="8" s="1"/>
  <c r="Y76" i="5"/>
  <c r="Y77" i="8" s="1"/>
  <c r="X76" i="5"/>
  <c r="X77" i="8" s="1"/>
  <c r="W76" i="5"/>
  <c r="W77" i="8" s="1"/>
  <c r="V76" i="5"/>
  <c r="V77" i="8" s="1"/>
  <c r="U76" i="5"/>
  <c r="U77" i="8" s="1"/>
  <c r="T76" i="5"/>
  <c r="T77" i="8" s="1"/>
  <c r="S76" i="5"/>
  <c r="S77" i="8" s="1"/>
  <c r="R76" i="5"/>
  <c r="R77" i="8" s="1"/>
  <c r="Q76" i="5"/>
  <c r="Q77" i="8" s="1"/>
  <c r="P76" i="5"/>
  <c r="P77" i="8" s="1"/>
  <c r="O76" i="5"/>
  <c r="O77" i="8" s="1"/>
  <c r="N76" i="5"/>
  <c r="N77" i="8" s="1"/>
  <c r="M76" i="5"/>
  <c r="M77" i="8" s="1"/>
  <c r="L76" i="5"/>
  <c r="L77" i="8" s="1"/>
  <c r="K76" i="5"/>
  <c r="K77" i="8" s="1"/>
  <c r="J76" i="5"/>
  <c r="J77" i="8" s="1"/>
  <c r="I76" i="5"/>
  <c r="I77" i="8" s="1"/>
  <c r="H76" i="5"/>
  <c r="H77" i="8" s="1"/>
  <c r="G76" i="5"/>
  <c r="G77" i="8" s="1"/>
  <c r="F76" i="5"/>
  <c r="F77" i="8" s="1"/>
  <c r="E76" i="5"/>
  <c r="E77" i="8" s="1"/>
  <c r="D76" i="5"/>
  <c r="D77" i="8" s="1"/>
  <c r="C76" i="5"/>
  <c r="C77" i="8" s="1"/>
  <c r="B76" i="5"/>
  <c r="AI75" i="5"/>
  <c r="AF75" i="5"/>
  <c r="AF76" i="8" s="1"/>
  <c r="AE75" i="5"/>
  <c r="AE76" i="8" s="1"/>
  <c r="AD75" i="5"/>
  <c r="AD76" i="8" s="1"/>
  <c r="AC75" i="5"/>
  <c r="AC76" i="8" s="1"/>
  <c r="AB75" i="5"/>
  <c r="AB76" i="8" s="1"/>
  <c r="AA75" i="5"/>
  <c r="AA76" i="8" s="1"/>
  <c r="Z75" i="5"/>
  <c r="Z76" i="8" s="1"/>
  <c r="Y75" i="5"/>
  <c r="Y76" i="8" s="1"/>
  <c r="X75" i="5"/>
  <c r="X76" i="8" s="1"/>
  <c r="W75" i="5"/>
  <c r="W76" i="8" s="1"/>
  <c r="V75" i="5"/>
  <c r="V76" i="8" s="1"/>
  <c r="U75" i="5"/>
  <c r="U76" i="8" s="1"/>
  <c r="T75" i="5"/>
  <c r="T76" i="8" s="1"/>
  <c r="S75" i="5"/>
  <c r="S76" i="8" s="1"/>
  <c r="R75" i="5"/>
  <c r="R76" i="8" s="1"/>
  <c r="Q75" i="5"/>
  <c r="Q76" i="8" s="1"/>
  <c r="P75" i="5"/>
  <c r="P76" i="8" s="1"/>
  <c r="O75" i="5"/>
  <c r="O76" i="8" s="1"/>
  <c r="N75" i="5"/>
  <c r="N76" i="8" s="1"/>
  <c r="M75" i="5"/>
  <c r="M76" i="8" s="1"/>
  <c r="L75" i="5"/>
  <c r="L76" i="8" s="1"/>
  <c r="K75" i="5"/>
  <c r="K76" i="8" s="1"/>
  <c r="J75" i="5"/>
  <c r="J76" i="8" s="1"/>
  <c r="I75" i="5"/>
  <c r="I76" i="8" s="1"/>
  <c r="H75" i="5"/>
  <c r="H76" i="8" s="1"/>
  <c r="G75" i="5"/>
  <c r="G76" i="8" s="1"/>
  <c r="F75" i="5"/>
  <c r="F76" i="8" s="1"/>
  <c r="E75" i="5"/>
  <c r="E76" i="8" s="1"/>
  <c r="D75" i="5"/>
  <c r="D76" i="8" s="1"/>
  <c r="C75" i="5"/>
  <c r="C76" i="8" s="1"/>
  <c r="B75" i="5"/>
  <c r="AI74" i="5"/>
  <c r="AF74" i="5"/>
  <c r="AF75" i="8" s="1"/>
  <c r="AE74" i="5"/>
  <c r="AE75" i="8" s="1"/>
  <c r="AD74" i="5"/>
  <c r="AD75" i="8" s="1"/>
  <c r="AC74" i="5"/>
  <c r="AC75" i="8" s="1"/>
  <c r="AB74" i="5"/>
  <c r="AB75" i="8" s="1"/>
  <c r="AA74" i="5"/>
  <c r="AA75" i="8" s="1"/>
  <c r="Z74" i="5"/>
  <c r="Z75" i="8" s="1"/>
  <c r="Y74" i="5"/>
  <c r="Y75" i="8" s="1"/>
  <c r="X74" i="5"/>
  <c r="X75" i="8" s="1"/>
  <c r="W74" i="5"/>
  <c r="W75" i="8" s="1"/>
  <c r="V74" i="5"/>
  <c r="V75" i="8" s="1"/>
  <c r="U74" i="5"/>
  <c r="U75" i="8" s="1"/>
  <c r="T74" i="5"/>
  <c r="T75" i="8" s="1"/>
  <c r="S74" i="5"/>
  <c r="S75" i="8" s="1"/>
  <c r="R74" i="5"/>
  <c r="R75" i="8" s="1"/>
  <c r="Q74" i="5"/>
  <c r="Q75" i="8" s="1"/>
  <c r="P74" i="5"/>
  <c r="P75" i="8" s="1"/>
  <c r="O74" i="5"/>
  <c r="O75" i="8" s="1"/>
  <c r="N74" i="5"/>
  <c r="N75" i="8" s="1"/>
  <c r="M74" i="5"/>
  <c r="M75" i="8" s="1"/>
  <c r="L74" i="5"/>
  <c r="L75" i="8" s="1"/>
  <c r="K74" i="5"/>
  <c r="K75" i="8" s="1"/>
  <c r="J74" i="5"/>
  <c r="J75" i="8" s="1"/>
  <c r="I74" i="5"/>
  <c r="I75" i="8" s="1"/>
  <c r="H74" i="5"/>
  <c r="H75" i="8" s="1"/>
  <c r="G74" i="5"/>
  <c r="G75" i="8" s="1"/>
  <c r="F74" i="5"/>
  <c r="F75" i="8" s="1"/>
  <c r="E74" i="5"/>
  <c r="E75" i="8" s="1"/>
  <c r="D74" i="5"/>
  <c r="D75" i="8" s="1"/>
  <c r="C74" i="5"/>
  <c r="B74" i="5"/>
  <c r="AI73" i="5"/>
  <c r="AF73" i="5"/>
  <c r="AF74" i="8" s="1"/>
  <c r="AE73" i="5"/>
  <c r="AE74" i="8" s="1"/>
  <c r="AD73" i="5"/>
  <c r="AD74" i="8" s="1"/>
  <c r="AC73" i="5"/>
  <c r="AC74" i="8" s="1"/>
  <c r="AB73" i="5"/>
  <c r="AB74" i="8" s="1"/>
  <c r="AA73" i="5"/>
  <c r="AA74" i="8" s="1"/>
  <c r="Z73" i="5"/>
  <c r="Z74" i="8" s="1"/>
  <c r="Y73" i="5"/>
  <c r="Y74" i="8" s="1"/>
  <c r="X73" i="5"/>
  <c r="X74" i="8" s="1"/>
  <c r="W73" i="5"/>
  <c r="W74" i="8" s="1"/>
  <c r="V73" i="5"/>
  <c r="V74" i="8" s="1"/>
  <c r="U73" i="5"/>
  <c r="U74" i="8" s="1"/>
  <c r="T73" i="5"/>
  <c r="T74" i="8" s="1"/>
  <c r="S73" i="5"/>
  <c r="S74" i="8" s="1"/>
  <c r="R73" i="5"/>
  <c r="R74" i="8" s="1"/>
  <c r="Q73" i="5"/>
  <c r="Q74" i="8" s="1"/>
  <c r="P73" i="5"/>
  <c r="P74" i="8" s="1"/>
  <c r="O73" i="5"/>
  <c r="O74" i="8" s="1"/>
  <c r="N73" i="5"/>
  <c r="N74" i="8" s="1"/>
  <c r="M73" i="5"/>
  <c r="M74" i="8" s="1"/>
  <c r="L73" i="5"/>
  <c r="L74" i="8" s="1"/>
  <c r="K73" i="5"/>
  <c r="K74" i="8" s="1"/>
  <c r="J73" i="5"/>
  <c r="J74" i="8" s="1"/>
  <c r="I73" i="5"/>
  <c r="I74" i="8" s="1"/>
  <c r="H73" i="5"/>
  <c r="H74" i="8" s="1"/>
  <c r="G73" i="5"/>
  <c r="G74" i="8" s="1"/>
  <c r="F73" i="5"/>
  <c r="F74" i="8" s="1"/>
  <c r="E73" i="5"/>
  <c r="E74" i="8" s="1"/>
  <c r="D73" i="5"/>
  <c r="D74" i="8" s="1"/>
  <c r="C73" i="5"/>
  <c r="C74" i="8" s="1"/>
  <c r="B73" i="5"/>
  <c r="AI72" i="5"/>
  <c r="AF72" i="5"/>
  <c r="AF73" i="8" s="1"/>
  <c r="AE72" i="5"/>
  <c r="AE73" i="8" s="1"/>
  <c r="AD72" i="5"/>
  <c r="AD73" i="8" s="1"/>
  <c r="AC72" i="5"/>
  <c r="AC73" i="8" s="1"/>
  <c r="AB72" i="5"/>
  <c r="AB73" i="8" s="1"/>
  <c r="AA72" i="5"/>
  <c r="AA73" i="8" s="1"/>
  <c r="Z72" i="5"/>
  <c r="Z73" i="8" s="1"/>
  <c r="Y72" i="5"/>
  <c r="Y73" i="8" s="1"/>
  <c r="X72" i="5"/>
  <c r="X73" i="8" s="1"/>
  <c r="W72" i="5"/>
  <c r="W73" i="8" s="1"/>
  <c r="V72" i="5"/>
  <c r="V73" i="8" s="1"/>
  <c r="U72" i="5"/>
  <c r="U73" i="8" s="1"/>
  <c r="T72" i="5"/>
  <c r="T73" i="8" s="1"/>
  <c r="S72" i="5"/>
  <c r="S73" i="8" s="1"/>
  <c r="R72" i="5"/>
  <c r="R73" i="8" s="1"/>
  <c r="Q72" i="5"/>
  <c r="Q73" i="8" s="1"/>
  <c r="P72" i="5"/>
  <c r="P73" i="8" s="1"/>
  <c r="O72" i="5"/>
  <c r="O73" i="8" s="1"/>
  <c r="N72" i="5"/>
  <c r="N73" i="8" s="1"/>
  <c r="M72" i="5"/>
  <c r="M73" i="8" s="1"/>
  <c r="L72" i="5"/>
  <c r="L73" i="8" s="1"/>
  <c r="K72" i="5"/>
  <c r="K73" i="8" s="1"/>
  <c r="J72" i="5"/>
  <c r="J73" i="8" s="1"/>
  <c r="I72" i="5"/>
  <c r="I73" i="8" s="1"/>
  <c r="H72" i="5"/>
  <c r="H73" i="8" s="1"/>
  <c r="G72" i="5"/>
  <c r="G73" i="8" s="1"/>
  <c r="F72" i="5"/>
  <c r="F73" i="8" s="1"/>
  <c r="E72" i="5"/>
  <c r="E73" i="8" s="1"/>
  <c r="D72" i="5"/>
  <c r="D73" i="8" s="1"/>
  <c r="C72" i="5"/>
  <c r="C73" i="8" s="1"/>
  <c r="B72" i="5"/>
  <c r="AI71" i="5"/>
  <c r="AF71" i="5"/>
  <c r="AF72" i="8" s="1"/>
  <c r="AE71" i="5"/>
  <c r="AE72" i="8" s="1"/>
  <c r="AD71" i="5"/>
  <c r="AD72" i="8" s="1"/>
  <c r="AC71" i="5"/>
  <c r="AC72" i="8" s="1"/>
  <c r="AB71" i="5"/>
  <c r="AB72" i="8" s="1"/>
  <c r="AA71" i="5"/>
  <c r="AA72" i="8" s="1"/>
  <c r="Z71" i="5"/>
  <c r="Z72" i="8" s="1"/>
  <c r="Y71" i="5"/>
  <c r="Y72" i="8" s="1"/>
  <c r="X71" i="5"/>
  <c r="X72" i="8" s="1"/>
  <c r="W71" i="5"/>
  <c r="W72" i="8" s="1"/>
  <c r="V71" i="5"/>
  <c r="V72" i="8" s="1"/>
  <c r="U71" i="5"/>
  <c r="U72" i="8" s="1"/>
  <c r="T71" i="5"/>
  <c r="T72" i="8" s="1"/>
  <c r="S71" i="5"/>
  <c r="S72" i="8" s="1"/>
  <c r="R71" i="5"/>
  <c r="R72" i="8" s="1"/>
  <c r="Q71" i="5"/>
  <c r="Q72" i="8" s="1"/>
  <c r="P71" i="5"/>
  <c r="P72" i="8" s="1"/>
  <c r="O71" i="5"/>
  <c r="O72" i="8" s="1"/>
  <c r="N71" i="5"/>
  <c r="N72" i="8" s="1"/>
  <c r="M71" i="5"/>
  <c r="M72" i="8" s="1"/>
  <c r="L71" i="5"/>
  <c r="L72" i="8" s="1"/>
  <c r="K71" i="5"/>
  <c r="K72" i="8" s="1"/>
  <c r="J71" i="5"/>
  <c r="J72" i="8" s="1"/>
  <c r="I71" i="5"/>
  <c r="I72" i="8" s="1"/>
  <c r="H71" i="5"/>
  <c r="H72" i="8" s="1"/>
  <c r="G71" i="5"/>
  <c r="G72" i="8" s="1"/>
  <c r="F71" i="5"/>
  <c r="F72" i="8" s="1"/>
  <c r="E71" i="5"/>
  <c r="E72" i="8" s="1"/>
  <c r="D71" i="5"/>
  <c r="D72" i="8" s="1"/>
  <c r="C71" i="5"/>
  <c r="C72" i="8" s="1"/>
  <c r="B71" i="5"/>
  <c r="AI70" i="5"/>
  <c r="AF70" i="5"/>
  <c r="AF71" i="8" s="1"/>
  <c r="AE70" i="5"/>
  <c r="AE71" i="8" s="1"/>
  <c r="AD70" i="5"/>
  <c r="AD71" i="8" s="1"/>
  <c r="AC70" i="5"/>
  <c r="AC71" i="8" s="1"/>
  <c r="AB70" i="5"/>
  <c r="AB71" i="8" s="1"/>
  <c r="AA70" i="5"/>
  <c r="AA71" i="8" s="1"/>
  <c r="Z70" i="5"/>
  <c r="Z71" i="8" s="1"/>
  <c r="Y70" i="5"/>
  <c r="Y71" i="8" s="1"/>
  <c r="X70" i="5"/>
  <c r="X71" i="8" s="1"/>
  <c r="W70" i="5"/>
  <c r="W71" i="8" s="1"/>
  <c r="V70" i="5"/>
  <c r="V71" i="8" s="1"/>
  <c r="U70" i="5"/>
  <c r="U71" i="8" s="1"/>
  <c r="T70" i="5"/>
  <c r="T71" i="8" s="1"/>
  <c r="S70" i="5"/>
  <c r="S71" i="8" s="1"/>
  <c r="R70" i="5"/>
  <c r="R71" i="8" s="1"/>
  <c r="Q70" i="5"/>
  <c r="Q71" i="8" s="1"/>
  <c r="P70" i="5"/>
  <c r="P71" i="8" s="1"/>
  <c r="O70" i="5"/>
  <c r="O71" i="8" s="1"/>
  <c r="N70" i="5"/>
  <c r="N71" i="8" s="1"/>
  <c r="M70" i="5"/>
  <c r="M71" i="8" s="1"/>
  <c r="L70" i="5"/>
  <c r="L71" i="8" s="1"/>
  <c r="K70" i="5"/>
  <c r="K71" i="8" s="1"/>
  <c r="J70" i="5"/>
  <c r="J71" i="8" s="1"/>
  <c r="I70" i="5"/>
  <c r="I71" i="8" s="1"/>
  <c r="H70" i="5"/>
  <c r="H71" i="8" s="1"/>
  <c r="G70" i="5"/>
  <c r="G71" i="8" s="1"/>
  <c r="F70" i="5"/>
  <c r="F71" i="8" s="1"/>
  <c r="E70" i="5"/>
  <c r="E71" i="8" s="1"/>
  <c r="D70" i="5"/>
  <c r="D71" i="8" s="1"/>
  <c r="C70" i="5"/>
  <c r="B70" i="5"/>
  <c r="AI69" i="5"/>
  <c r="AF69" i="5"/>
  <c r="AF70" i="8" s="1"/>
  <c r="AE69" i="5"/>
  <c r="AE70" i="8" s="1"/>
  <c r="AD69" i="5"/>
  <c r="AD70" i="8" s="1"/>
  <c r="AC69" i="5"/>
  <c r="AC70" i="8" s="1"/>
  <c r="AB69" i="5"/>
  <c r="AB70" i="8" s="1"/>
  <c r="AA69" i="5"/>
  <c r="AA70" i="8" s="1"/>
  <c r="Z69" i="5"/>
  <c r="Z70" i="8" s="1"/>
  <c r="Y69" i="5"/>
  <c r="Y70" i="8" s="1"/>
  <c r="X69" i="5"/>
  <c r="X70" i="8" s="1"/>
  <c r="W69" i="5"/>
  <c r="W70" i="8" s="1"/>
  <c r="V69" i="5"/>
  <c r="V70" i="8" s="1"/>
  <c r="U69" i="5"/>
  <c r="U70" i="8" s="1"/>
  <c r="T69" i="5"/>
  <c r="T70" i="8" s="1"/>
  <c r="S69" i="5"/>
  <c r="S70" i="8" s="1"/>
  <c r="R69" i="5"/>
  <c r="R70" i="8" s="1"/>
  <c r="Q69" i="5"/>
  <c r="Q70" i="8" s="1"/>
  <c r="P69" i="5"/>
  <c r="P70" i="8" s="1"/>
  <c r="O69" i="5"/>
  <c r="O70" i="8" s="1"/>
  <c r="N69" i="5"/>
  <c r="N70" i="8" s="1"/>
  <c r="M69" i="5"/>
  <c r="M70" i="8" s="1"/>
  <c r="L69" i="5"/>
  <c r="L70" i="8" s="1"/>
  <c r="K69" i="5"/>
  <c r="K70" i="8" s="1"/>
  <c r="J69" i="5"/>
  <c r="J70" i="8" s="1"/>
  <c r="I69" i="5"/>
  <c r="I70" i="8" s="1"/>
  <c r="H69" i="5"/>
  <c r="H70" i="8" s="1"/>
  <c r="G69" i="5"/>
  <c r="G70" i="8" s="1"/>
  <c r="F69" i="5"/>
  <c r="F70" i="8" s="1"/>
  <c r="E69" i="5"/>
  <c r="E70" i="8" s="1"/>
  <c r="D69" i="5"/>
  <c r="D70" i="8" s="1"/>
  <c r="C69" i="5"/>
  <c r="B69" i="5"/>
  <c r="AI68" i="5"/>
  <c r="AF68" i="5"/>
  <c r="AF69" i="8" s="1"/>
  <c r="AE68" i="5"/>
  <c r="AE69" i="8" s="1"/>
  <c r="AD68" i="5"/>
  <c r="AD69" i="8" s="1"/>
  <c r="AC68" i="5"/>
  <c r="AC69" i="8" s="1"/>
  <c r="AB68" i="5"/>
  <c r="AB69" i="8" s="1"/>
  <c r="AA68" i="5"/>
  <c r="AA69" i="8" s="1"/>
  <c r="Z68" i="5"/>
  <c r="Z69" i="8" s="1"/>
  <c r="Y68" i="5"/>
  <c r="Y69" i="8" s="1"/>
  <c r="X68" i="5"/>
  <c r="X69" i="8" s="1"/>
  <c r="W68" i="5"/>
  <c r="W69" i="8" s="1"/>
  <c r="V68" i="5"/>
  <c r="V69" i="8" s="1"/>
  <c r="U68" i="5"/>
  <c r="U69" i="8" s="1"/>
  <c r="T68" i="5"/>
  <c r="T69" i="8" s="1"/>
  <c r="S68" i="5"/>
  <c r="S69" i="8" s="1"/>
  <c r="R68" i="5"/>
  <c r="R69" i="8" s="1"/>
  <c r="Q68" i="5"/>
  <c r="Q69" i="8" s="1"/>
  <c r="P68" i="5"/>
  <c r="P69" i="8" s="1"/>
  <c r="O68" i="5"/>
  <c r="O69" i="8" s="1"/>
  <c r="N68" i="5"/>
  <c r="N69" i="8" s="1"/>
  <c r="M68" i="5"/>
  <c r="M69" i="8" s="1"/>
  <c r="L68" i="5"/>
  <c r="L69" i="8" s="1"/>
  <c r="K68" i="5"/>
  <c r="K69" i="8" s="1"/>
  <c r="J68" i="5"/>
  <c r="J69" i="8" s="1"/>
  <c r="I68" i="5"/>
  <c r="I69" i="8" s="1"/>
  <c r="H68" i="5"/>
  <c r="H69" i="8" s="1"/>
  <c r="G68" i="5"/>
  <c r="G69" i="8" s="1"/>
  <c r="F68" i="5"/>
  <c r="F69" i="8" s="1"/>
  <c r="E68" i="5"/>
  <c r="D68" i="5"/>
  <c r="D69" i="8" s="1"/>
  <c r="C68" i="5"/>
  <c r="C69" i="8" s="1"/>
  <c r="B68" i="5"/>
  <c r="AI67" i="5"/>
  <c r="AF67" i="5"/>
  <c r="AF68" i="8" s="1"/>
  <c r="AE67" i="5"/>
  <c r="AE68" i="8" s="1"/>
  <c r="AD67" i="5"/>
  <c r="AD68" i="8" s="1"/>
  <c r="AC67" i="5"/>
  <c r="AC68" i="8" s="1"/>
  <c r="AB67" i="5"/>
  <c r="AB68" i="8" s="1"/>
  <c r="AA67" i="5"/>
  <c r="AA68" i="8" s="1"/>
  <c r="Z67" i="5"/>
  <c r="Z68" i="8" s="1"/>
  <c r="Y67" i="5"/>
  <c r="Y68" i="8" s="1"/>
  <c r="X67" i="5"/>
  <c r="X68" i="8" s="1"/>
  <c r="W67" i="5"/>
  <c r="W68" i="8" s="1"/>
  <c r="V67" i="5"/>
  <c r="V68" i="8" s="1"/>
  <c r="U67" i="5"/>
  <c r="U68" i="8" s="1"/>
  <c r="T67" i="5"/>
  <c r="T68" i="8" s="1"/>
  <c r="S67" i="5"/>
  <c r="S68" i="8" s="1"/>
  <c r="R67" i="5"/>
  <c r="R68" i="8" s="1"/>
  <c r="Q67" i="5"/>
  <c r="Q68" i="8" s="1"/>
  <c r="P67" i="5"/>
  <c r="P68" i="8" s="1"/>
  <c r="O67" i="5"/>
  <c r="O68" i="8" s="1"/>
  <c r="N67" i="5"/>
  <c r="N68" i="8" s="1"/>
  <c r="M67" i="5"/>
  <c r="M68" i="8" s="1"/>
  <c r="L67" i="5"/>
  <c r="L68" i="8" s="1"/>
  <c r="K67" i="5"/>
  <c r="K68" i="8" s="1"/>
  <c r="J67" i="5"/>
  <c r="J68" i="8" s="1"/>
  <c r="I67" i="5"/>
  <c r="I68" i="8" s="1"/>
  <c r="H67" i="5"/>
  <c r="H68" i="8" s="1"/>
  <c r="G67" i="5"/>
  <c r="G68" i="8" s="1"/>
  <c r="F67" i="5"/>
  <c r="F68" i="8" s="1"/>
  <c r="E67" i="5"/>
  <c r="E68" i="8" s="1"/>
  <c r="D67" i="5"/>
  <c r="D68" i="8" s="1"/>
  <c r="C67" i="5"/>
  <c r="C68" i="8" s="1"/>
  <c r="B67" i="5"/>
  <c r="AI66" i="5"/>
  <c r="AF66" i="5"/>
  <c r="AF67" i="8" s="1"/>
  <c r="AE66" i="5"/>
  <c r="AE67" i="8" s="1"/>
  <c r="AD66" i="5"/>
  <c r="AD67" i="8" s="1"/>
  <c r="AC66" i="5"/>
  <c r="AC67" i="8" s="1"/>
  <c r="AB66" i="5"/>
  <c r="AB67" i="8" s="1"/>
  <c r="AA66" i="5"/>
  <c r="AA67" i="8" s="1"/>
  <c r="Z66" i="5"/>
  <c r="Z67" i="8" s="1"/>
  <c r="Y66" i="5"/>
  <c r="Y67" i="8" s="1"/>
  <c r="X66" i="5"/>
  <c r="X67" i="8" s="1"/>
  <c r="W66" i="5"/>
  <c r="W67" i="8" s="1"/>
  <c r="V66" i="5"/>
  <c r="V67" i="8" s="1"/>
  <c r="U66" i="5"/>
  <c r="U67" i="8" s="1"/>
  <c r="T66" i="5"/>
  <c r="T67" i="8" s="1"/>
  <c r="S66" i="5"/>
  <c r="S67" i="8" s="1"/>
  <c r="R66" i="5"/>
  <c r="R67" i="8" s="1"/>
  <c r="Q66" i="5"/>
  <c r="Q67" i="8" s="1"/>
  <c r="P66" i="5"/>
  <c r="P67" i="8" s="1"/>
  <c r="O66" i="5"/>
  <c r="O67" i="8" s="1"/>
  <c r="N66" i="5"/>
  <c r="N67" i="8" s="1"/>
  <c r="M66" i="5"/>
  <c r="M67" i="8" s="1"/>
  <c r="L66" i="5"/>
  <c r="L67" i="8" s="1"/>
  <c r="K66" i="5"/>
  <c r="K67" i="8" s="1"/>
  <c r="J66" i="5"/>
  <c r="J67" i="8" s="1"/>
  <c r="I66" i="5"/>
  <c r="I67" i="8" s="1"/>
  <c r="H66" i="5"/>
  <c r="H67" i="8" s="1"/>
  <c r="G66" i="5"/>
  <c r="G67" i="8" s="1"/>
  <c r="F66" i="5"/>
  <c r="F67" i="8" s="1"/>
  <c r="E66" i="5"/>
  <c r="E67" i="8" s="1"/>
  <c r="D66" i="5"/>
  <c r="D67" i="8" s="1"/>
  <c r="C66" i="5"/>
  <c r="B66" i="5"/>
  <c r="AI65" i="5"/>
  <c r="AF65" i="5"/>
  <c r="AF66" i="8" s="1"/>
  <c r="AE65" i="5"/>
  <c r="AE66" i="8" s="1"/>
  <c r="AD65" i="5"/>
  <c r="AD66" i="8" s="1"/>
  <c r="AC65" i="5"/>
  <c r="AC66" i="8" s="1"/>
  <c r="AB65" i="5"/>
  <c r="AB66" i="8" s="1"/>
  <c r="AA65" i="5"/>
  <c r="AA66" i="8" s="1"/>
  <c r="Z65" i="5"/>
  <c r="Z66" i="8" s="1"/>
  <c r="Y65" i="5"/>
  <c r="Y66" i="8" s="1"/>
  <c r="X65" i="5"/>
  <c r="X66" i="8" s="1"/>
  <c r="W65" i="5"/>
  <c r="W66" i="8" s="1"/>
  <c r="V65" i="5"/>
  <c r="V66" i="8" s="1"/>
  <c r="U65" i="5"/>
  <c r="U66" i="8" s="1"/>
  <c r="T65" i="5"/>
  <c r="T66" i="8" s="1"/>
  <c r="S65" i="5"/>
  <c r="S66" i="8" s="1"/>
  <c r="R65" i="5"/>
  <c r="R66" i="8" s="1"/>
  <c r="Q65" i="5"/>
  <c r="Q66" i="8" s="1"/>
  <c r="P65" i="5"/>
  <c r="P66" i="8" s="1"/>
  <c r="O65" i="5"/>
  <c r="O66" i="8" s="1"/>
  <c r="N65" i="5"/>
  <c r="N66" i="8" s="1"/>
  <c r="M65" i="5"/>
  <c r="M66" i="8" s="1"/>
  <c r="L65" i="5"/>
  <c r="L66" i="8" s="1"/>
  <c r="K65" i="5"/>
  <c r="K66" i="8" s="1"/>
  <c r="J65" i="5"/>
  <c r="J66" i="8" s="1"/>
  <c r="I65" i="5"/>
  <c r="I66" i="8" s="1"/>
  <c r="H65" i="5"/>
  <c r="H66" i="8" s="1"/>
  <c r="G65" i="5"/>
  <c r="G66" i="8" s="1"/>
  <c r="F65" i="5"/>
  <c r="F66" i="8" s="1"/>
  <c r="E65" i="5"/>
  <c r="E66" i="8" s="1"/>
  <c r="D65" i="5"/>
  <c r="D66" i="8" s="1"/>
  <c r="C65" i="5"/>
  <c r="B65" i="5"/>
  <c r="AI64" i="5"/>
  <c r="AF64" i="5"/>
  <c r="AF65" i="8" s="1"/>
  <c r="AE64" i="5"/>
  <c r="AE65" i="8" s="1"/>
  <c r="AD64" i="5"/>
  <c r="AD65" i="8" s="1"/>
  <c r="AC64" i="5"/>
  <c r="AC65" i="8" s="1"/>
  <c r="AB64" i="5"/>
  <c r="AB65" i="8" s="1"/>
  <c r="AA64" i="5"/>
  <c r="AA65" i="8" s="1"/>
  <c r="Z64" i="5"/>
  <c r="Z65" i="8" s="1"/>
  <c r="Y64" i="5"/>
  <c r="Y65" i="8" s="1"/>
  <c r="X64" i="5"/>
  <c r="X65" i="8" s="1"/>
  <c r="W64" i="5"/>
  <c r="W65" i="8" s="1"/>
  <c r="V64" i="5"/>
  <c r="V65" i="8" s="1"/>
  <c r="U64" i="5"/>
  <c r="U65" i="8" s="1"/>
  <c r="T64" i="5"/>
  <c r="T65" i="8" s="1"/>
  <c r="S64" i="5"/>
  <c r="S65" i="8" s="1"/>
  <c r="R64" i="5"/>
  <c r="R65" i="8" s="1"/>
  <c r="Q64" i="5"/>
  <c r="Q65" i="8" s="1"/>
  <c r="P64" i="5"/>
  <c r="P65" i="8" s="1"/>
  <c r="O64" i="5"/>
  <c r="O65" i="8" s="1"/>
  <c r="N64" i="5"/>
  <c r="N65" i="8" s="1"/>
  <c r="M64" i="5"/>
  <c r="M65" i="8" s="1"/>
  <c r="L64" i="5"/>
  <c r="L65" i="8" s="1"/>
  <c r="K64" i="5"/>
  <c r="K65" i="8" s="1"/>
  <c r="J64" i="5"/>
  <c r="J65" i="8" s="1"/>
  <c r="I64" i="5"/>
  <c r="I65" i="8" s="1"/>
  <c r="H64" i="5"/>
  <c r="H65" i="8" s="1"/>
  <c r="G64" i="5"/>
  <c r="G65" i="8" s="1"/>
  <c r="F64" i="5"/>
  <c r="F65" i="8" s="1"/>
  <c r="E64" i="5"/>
  <c r="D64" i="5"/>
  <c r="D65" i="8" s="1"/>
  <c r="C64" i="5"/>
  <c r="C65" i="8" s="1"/>
  <c r="B64" i="5"/>
  <c r="AI63" i="5"/>
  <c r="AF63" i="5"/>
  <c r="AF64" i="8" s="1"/>
  <c r="AE63" i="5"/>
  <c r="AE64" i="8" s="1"/>
  <c r="AD63" i="5"/>
  <c r="AD64" i="8" s="1"/>
  <c r="AC63" i="5"/>
  <c r="AC64" i="8" s="1"/>
  <c r="AB63" i="5"/>
  <c r="AB64" i="8" s="1"/>
  <c r="AA63" i="5"/>
  <c r="AA64" i="8" s="1"/>
  <c r="Z63" i="5"/>
  <c r="Z64" i="8" s="1"/>
  <c r="Y63" i="5"/>
  <c r="Y64" i="8" s="1"/>
  <c r="X63" i="5"/>
  <c r="X64" i="8" s="1"/>
  <c r="W63" i="5"/>
  <c r="W64" i="8" s="1"/>
  <c r="V63" i="5"/>
  <c r="V64" i="8" s="1"/>
  <c r="U63" i="5"/>
  <c r="U64" i="8" s="1"/>
  <c r="T63" i="5"/>
  <c r="T64" i="8" s="1"/>
  <c r="S63" i="5"/>
  <c r="S64" i="8" s="1"/>
  <c r="R63" i="5"/>
  <c r="R64" i="8" s="1"/>
  <c r="Q63" i="5"/>
  <c r="Q64" i="8" s="1"/>
  <c r="P63" i="5"/>
  <c r="P64" i="8" s="1"/>
  <c r="O63" i="5"/>
  <c r="O64" i="8" s="1"/>
  <c r="N63" i="5"/>
  <c r="N64" i="8" s="1"/>
  <c r="M63" i="5"/>
  <c r="M64" i="8" s="1"/>
  <c r="L63" i="5"/>
  <c r="L64" i="8" s="1"/>
  <c r="K63" i="5"/>
  <c r="K64" i="8" s="1"/>
  <c r="J63" i="5"/>
  <c r="J64" i="8" s="1"/>
  <c r="I63" i="5"/>
  <c r="I64" i="8" s="1"/>
  <c r="H63" i="5"/>
  <c r="H64" i="8" s="1"/>
  <c r="G63" i="5"/>
  <c r="G64" i="8" s="1"/>
  <c r="F63" i="5"/>
  <c r="F64" i="8" s="1"/>
  <c r="E63" i="5"/>
  <c r="E64" i="8" s="1"/>
  <c r="D63" i="5"/>
  <c r="D64" i="8" s="1"/>
  <c r="C63" i="5"/>
  <c r="C64" i="8" s="1"/>
  <c r="B63" i="5"/>
  <c r="AI62" i="5"/>
  <c r="AF62" i="5"/>
  <c r="AF63" i="8" s="1"/>
  <c r="AE62" i="5"/>
  <c r="AE63" i="8" s="1"/>
  <c r="AD62" i="5"/>
  <c r="AD63" i="8" s="1"/>
  <c r="AC62" i="5"/>
  <c r="AC63" i="8" s="1"/>
  <c r="AB62" i="5"/>
  <c r="AB63" i="8" s="1"/>
  <c r="AA62" i="5"/>
  <c r="AA63" i="8" s="1"/>
  <c r="Z62" i="5"/>
  <c r="Z63" i="8" s="1"/>
  <c r="Y62" i="5"/>
  <c r="Y63" i="8" s="1"/>
  <c r="X62" i="5"/>
  <c r="X63" i="8" s="1"/>
  <c r="W62" i="5"/>
  <c r="W63" i="8" s="1"/>
  <c r="V62" i="5"/>
  <c r="V63" i="8" s="1"/>
  <c r="U62" i="5"/>
  <c r="U63" i="8" s="1"/>
  <c r="T62" i="5"/>
  <c r="T63" i="8" s="1"/>
  <c r="S62" i="5"/>
  <c r="S63" i="8" s="1"/>
  <c r="R62" i="5"/>
  <c r="R63" i="8" s="1"/>
  <c r="Q62" i="5"/>
  <c r="Q63" i="8" s="1"/>
  <c r="P62" i="5"/>
  <c r="P63" i="8" s="1"/>
  <c r="O62" i="5"/>
  <c r="O63" i="8" s="1"/>
  <c r="N62" i="5"/>
  <c r="N63" i="8" s="1"/>
  <c r="M62" i="5"/>
  <c r="M63" i="8" s="1"/>
  <c r="L62" i="5"/>
  <c r="L63" i="8" s="1"/>
  <c r="K62" i="5"/>
  <c r="K63" i="8" s="1"/>
  <c r="J62" i="5"/>
  <c r="J63" i="8" s="1"/>
  <c r="I62" i="5"/>
  <c r="I63" i="8" s="1"/>
  <c r="H62" i="5"/>
  <c r="H63" i="8" s="1"/>
  <c r="G62" i="5"/>
  <c r="G63" i="8" s="1"/>
  <c r="F62" i="5"/>
  <c r="F63" i="8" s="1"/>
  <c r="E62" i="5"/>
  <c r="E63" i="8" s="1"/>
  <c r="D62" i="5"/>
  <c r="D63" i="8" s="1"/>
  <c r="C62" i="5"/>
  <c r="C63" i="8" s="1"/>
  <c r="B62" i="5"/>
  <c r="AI61" i="5"/>
  <c r="AF61" i="5"/>
  <c r="AF62" i="8" s="1"/>
  <c r="AE61" i="5"/>
  <c r="AE62" i="8" s="1"/>
  <c r="AD61" i="5"/>
  <c r="AD62" i="8" s="1"/>
  <c r="AC61" i="5"/>
  <c r="AC62" i="8" s="1"/>
  <c r="AB61" i="5"/>
  <c r="AB62" i="8" s="1"/>
  <c r="AA61" i="5"/>
  <c r="AA62" i="8" s="1"/>
  <c r="Z61" i="5"/>
  <c r="Z62" i="8" s="1"/>
  <c r="Y61" i="5"/>
  <c r="Y62" i="8" s="1"/>
  <c r="X61" i="5"/>
  <c r="X62" i="8" s="1"/>
  <c r="W61" i="5"/>
  <c r="W62" i="8" s="1"/>
  <c r="V61" i="5"/>
  <c r="V62" i="8" s="1"/>
  <c r="U61" i="5"/>
  <c r="U62" i="8" s="1"/>
  <c r="T61" i="5"/>
  <c r="T62" i="8" s="1"/>
  <c r="S61" i="5"/>
  <c r="S62" i="8" s="1"/>
  <c r="R61" i="5"/>
  <c r="R62" i="8" s="1"/>
  <c r="Q61" i="5"/>
  <c r="Q62" i="8" s="1"/>
  <c r="P61" i="5"/>
  <c r="P62" i="8" s="1"/>
  <c r="O61" i="5"/>
  <c r="O62" i="8" s="1"/>
  <c r="N61" i="5"/>
  <c r="N62" i="8" s="1"/>
  <c r="M61" i="5"/>
  <c r="M62" i="8" s="1"/>
  <c r="L61" i="5"/>
  <c r="L62" i="8" s="1"/>
  <c r="K61" i="5"/>
  <c r="K62" i="8" s="1"/>
  <c r="J61" i="5"/>
  <c r="J62" i="8" s="1"/>
  <c r="I61" i="5"/>
  <c r="I62" i="8" s="1"/>
  <c r="H61" i="5"/>
  <c r="H62" i="8" s="1"/>
  <c r="G61" i="5"/>
  <c r="G62" i="8" s="1"/>
  <c r="F61" i="5"/>
  <c r="F62" i="8" s="1"/>
  <c r="E61" i="5"/>
  <c r="E62" i="8" s="1"/>
  <c r="D61" i="5"/>
  <c r="D62" i="8" s="1"/>
  <c r="C61" i="5"/>
  <c r="B61" i="5"/>
  <c r="AI60" i="5"/>
  <c r="AF60" i="5"/>
  <c r="AF61" i="8" s="1"/>
  <c r="AE60" i="5"/>
  <c r="AE61" i="8" s="1"/>
  <c r="AD60" i="5"/>
  <c r="AD61" i="8" s="1"/>
  <c r="AC60" i="5"/>
  <c r="AC61" i="8" s="1"/>
  <c r="AB60" i="5"/>
  <c r="AB61" i="8" s="1"/>
  <c r="AA60" i="5"/>
  <c r="AA61" i="8" s="1"/>
  <c r="Z60" i="5"/>
  <c r="Z61" i="8" s="1"/>
  <c r="Y60" i="5"/>
  <c r="Y61" i="8" s="1"/>
  <c r="X60" i="5"/>
  <c r="X61" i="8" s="1"/>
  <c r="W60" i="5"/>
  <c r="W61" i="8" s="1"/>
  <c r="V60" i="5"/>
  <c r="V61" i="8" s="1"/>
  <c r="U60" i="5"/>
  <c r="U61" i="8" s="1"/>
  <c r="T60" i="5"/>
  <c r="T61" i="8" s="1"/>
  <c r="S60" i="5"/>
  <c r="S61" i="8" s="1"/>
  <c r="R60" i="5"/>
  <c r="R61" i="8" s="1"/>
  <c r="Q60" i="5"/>
  <c r="Q61" i="8" s="1"/>
  <c r="P60" i="5"/>
  <c r="P61" i="8" s="1"/>
  <c r="O60" i="5"/>
  <c r="O61" i="8" s="1"/>
  <c r="N60" i="5"/>
  <c r="N61" i="8" s="1"/>
  <c r="M60" i="5"/>
  <c r="M61" i="8" s="1"/>
  <c r="L60" i="5"/>
  <c r="L61" i="8" s="1"/>
  <c r="K60" i="5"/>
  <c r="K61" i="8" s="1"/>
  <c r="J60" i="5"/>
  <c r="J61" i="8" s="1"/>
  <c r="I60" i="5"/>
  <c r="I61" i="8" s="1"/>
  <c r="H60" i="5"/>
  <c r="H61" i="8" s="1"/>
  <c r="G60" i="5"/>
  <c r="G61" i="8" s="1"/>
  <c r="F60" i="5"/>
  <c r="F61" i="8" s="1"/>
  <c r="E60" i="5"/>
  <c r="D60" i="5"/>
  <c r="D61" i="8" s="1"/>
  <c r="C60" i="5"/>
  <c r="C61" i="8" s="1"/>
  <c r="B60" i="5"/>
  <c r="AI59" i="5"/>
  <c r="AF59" i="5"/>
  <c r="AF60" i="8" s="1"/>
  <c r="AE59" i="5"/>
  <c r="AE60" i="8" s="1"/>
  <c r="AD59" i="5"/>
  <c r="AD60" i="8" s="1"/>
  <c r="AC59" i="5"/>
  <c r="AC60" i="8" s="1"/>
  <c r="AB59" i="5"/>
  <c r="AB60" i="8" s="1"/>
  <c r="AA59" i="5"/>
  <c r="AA60" i="8" s="1"/>
  <c r="Z59" i="5"/>
  <c r="Z60" i="8" s="1"/>
  <c r="Y59" i="5"/>
  <c r="Y60" i="8" s="1"/>
  <c r="X59" i="5"/>
  <c r="X60" i="8" s="1"/>
  <c r="W59" i="5"/>
  <c r="W60" i="8" s="1"/>
  <c r="V59" i="5"/>
  <c r="V60" i="8" s="1"/>
  <c r="U59" i="5"/>
  <c r="U60" i="8" s="1"/>
  <c r="T59" i="5"/>
  <c r="T60" i="8" s="1"/>
  <c r="S59" i="5"/>
  <c r="S60" i="8" s="1"/>
  <c r="R59" i="5"/>
  <c r="R60" i="8" s="1"/>
  <c r="Q59" i="5"/>
  <c r="Q60" i="8" s="1"/>
  <c r="P59" i="5"/>
  <c r="P60" i="8" s="1"/>
  <c r="O59" i="5"/>
  <c r="O60" i="8" s="1"/>
  <c r="N59" i="5"/>
  <c r="N60" i="8" s="1"/>
  <c r="M59" i="5"/>
  <c r="M60" i="8" s="1"/>
  <c r="L59" i="5"/>
  <c r="L60" i="8" s="1"/>
  <c r="K59" i="5"/>
  <c r="K60" i="8" s="1"/>
  <c r="J59" i="5"/>
  <c r="J60" i="8" s="1"/>
  <c r="I59" i="5"/>
  <c r="I60" i="8" s="1"/>
  <c r="H59" i="5"/>
  <c r="H60" i="8" s="1"/>
  <c r="G59" i="5"/>
  <c r="G60" i="8" s="1"/>
  <c r="F59" i="5"/>
  <c r="F60" i="8" s="1"/>
  <c r="E59" i="5"/>
  <c r="E60" i="8" s="1"/>
  <c r="D59" i="5"/>
  <c r="D60" i="8" s="1"/>
  <c r="C59" i="5"/>
  <c r="C60" i="8" s="1"/>
  <c r="B59" i="5"/>
  <c r="AI58" i="5"/>
  <c r="AF58" i="5"/>
  <c r="AF59" i="8" s="1"/>
  <c r="AE58" i="5"/>
  <c r="AE59" i="8" s="1"/>
  <c r="AD58" i="5"/>
  <c r="AD59" i="8" s="1"/>
  <c r="AC58" i="5"/>
  <c r="AC59" i="8" s="1"/>
  <c r="AB58" i="5"/>
  <c r="AB59" i="8" s="1"/>
  <c r="AA58" i="5"/>
  <c r="AA59" i="8" s="1"/>
  <c r="Z58" i="5"/>
  <c r="Z59" i="8" s="1"/>
  <c r="Y58" i="5"/>
  <c r="Y59" i="8" s="1"/>
  <c r="X58" i="5"/>
  <c r="X59" i="8" s="1"/>
  <c r="W58" i="5"/>
  <c r="W59" i="8" s="1"/>
  <c r="V58" i="5"/>
  <c r="V59" i="8" s="1"/>
  <c r="U58" i="5"/>
  <c r="U59" i="8" s="1"/>
  <c r="T58" i="5"/>
  <c r="T59" i="8" s="1"/>
  <c r="S58" i="5"/>
  <c r="S59" i="8" s="1"/>
  <c r="R58" i="5"/>
  <c r="R59" i="8" s="1"/>
  <c r="Q58" i="5"/>
  <c r="Q59" i="8" s="1"/>
  <c r="P58" i="5"/>
  <c r="P59" i="8" s="1"/>
  <c r="O58" i="5"/>
  <c r="O59" i="8" s="1"/>
  <c r="N58" i="5"/>
  <c r="N59" i="8" s="1"/>
  <c r="M58" i="5"/>
  <c r="M59" i="8" s="1"/>
  <c r="L58" i="5"/>
  <c r="L59" i="8" s="1"/>
  <c r="K58" i="5"/>
  <c r="K59" i="8" s="1"/>
  <c r="J58" i="5"/>
  <c r="J59" i="8" s="1"/>
  <c r="I58" i="5"/>
  <c r="I59" i="8" s="1"/>
  <c r="H58" i="5"/>
  <c r="H59" i="8" s="1"/>
  <c r="G58" i="5"/>
  <c r="G59" i="8" s="1"/>
  <c r="F58" i="5"/>
  <c r="F59" i="8" s="1"/>
  <c r="E58" i="5"/>
  <c r="E59" i="8" s="1"/>
  <c r="D58" i="5"/>
  <c r="D59" i="8" s="1"/>
  <c r="C58" i="5"/>
  <c r="B58" i="5"/>
  <c r="AI57" i="5"/>
  <c r="AF57" i="5"/>
  <c r="AF58" i="8" s="1"/>
  <c r="AE57" i="5"/>
  <c r="AE58" i="8" s="1"/>
  <c r="AD57" i="5"/>
  <c r="AD58" i="8" s="1"/>
  <c r="AC57" i="5"/>
  <c r="AC58" i="8" s="1"/>
  <c r="AB57" i="5"/>
  <c r="AB58" i="8" s="1"/>
  <c r="AA57" i="5"/>
  <c r="AA58" i="8" s="1"/>
  <c r="Z57" i="5"/>
  <c r="Z58" i="8" s="1"/>
  <c r="Y57" i="5"/>
  <c r="Y58" i="8" s="1"/>
  <c r="X57" i="5"/>
  <c r="X58" i="8" s="1"/>
  <c r="W57" i="5"/>
  <c r="W58" i="8" s="1"/>
  <c r="V57" i="5"/>
  <c r="V58" i="8" s="1"/>
  <c r="U57" i="5"/>
  <c r="U58" i="8" s="1"/>
  <c r="T57" i="5"/>
  <c r="T58" i="8" s="1"/>
  <c r="S57" i="5"/>
  <c r="S58" i="8" s="1"/>
  <c r="R57" i="5"/>
  <c r="R58" i="8" s="1"/>
  <c r="Q57" i="5"/>
  <c r="Q58" i="8" s="1"/>
  <c r="P57" i="5"/>
  <c r="P58" i="8" s="1"/>
  <c r="O57" i="5"/>
  <c r="O58" i="8" s="1"/>
  <c r="N57" i="5"/>
  <c r="N58" i="8" s="1"/>
  <c r="M57" i="5"/>
  <c r="M58" i="8" s="1"/>
  <c r="L57" i="5"/>
  <c r="L58" i="8" s="1"/>
  <c r="K57" i="5"/>
  <c r="K58" i="8" s="1"/>
  <c r="J57" i="5"/>
  <c r="J58" i="8" s="1"/>
  <c r="I57" i="5"/>
  <c r="H57" i="5"/>
  <c r="H58" i="8" s="1"/>
  <c r="G57" i="5"/>
  <c r="G58" i="8" s="1"/>
  <c r="F57" i="5"/>
  <c r="F58" i="8" s="1"/>
  <c r="E57" i="5"/>
  <c r="E58" i="8" s="1"/>
  <c r="D57" i="5"/>
  <c r="D58" i="8" s="1"/>
  <c r="C57" i="5"/>
  <c r="B57" i="5"/>
  <c r="AI56" i="5"/>
  <c r="AF56" i="5"/>
  <c r="AF57" i="8" s="1"/>
  <c r="AE56" i="5"/>
  <c r="AE57" i="8" s="1"/>
  <c r="AD56" i="5"/>
  <c r="AD57" i="8" s="1"/>
  <c r="AC56" i="5"/>
  <c r="AC57" i="8" s="1"/>
  <c r="AB56" i="5"/>
  <c r="AB57" i="8" s="1"/>
  <c r="AA56" i="5"/>
  <c r="AA57" i="8" s="1"/>
  <c r="Z56" i="5"/>
  <c r="Z57" i="8" s="1"/>
  <c r="Y56" i="5"/>
  <c r="Y57" i="8" s="1"/>
  <c r="X56" i="5"/>
  <c r="X57" i="8" s="1"/>
  <c r="W56" i="5"/>
  <c r="W57" i="8" s="1"/>
  <c r="V56" i="5"/>
  <c r="V57" i="8" s="1"/>
  <c r="U56" i="5"/>
  <c r="U57" i="8" s="1"/>
  <c r="T56" i="5"/>
  <c r="T57" i="8" s="1"/>
  <c r="S56" i="5"/>
  <c r="S57" i="8" s="1"/>
  <c r="R56" i="5"/>
  <c r="R57" i="8" s="1"/>
  <c r="Q56" i="5"/>
  <c r="Q57" i="8" s="1"/>
  <c r="P56" i="5"/>
  <c r="P57" i="8" s="1"/>
  <c r="O56" i="5"/>
  <c r="O57" i="8" s="1"/>
  <c r="N56" i="5"/>
  <c r="N57" i="8" s="1"/>
  <c r="M56" i="5"/>
  <c r="M57" i="8" s="1"/>
  <c r="L56" i="5"/>
  <c r="L57" i="8" s="1"/>
  <c r="K56" i="5"/>
  <c r="K57" i="8" s="1"/>
  <c r="J56" i="5"/>
  <c r="J57" i="8" s="1"/>
  <c r="I56" i="5"/>
  <c r="I57" i="8" s="1"/>
  <c r="H56" i="5"/>
  <c r="H57" i="8" s="1"/>
  <c r="G56" i="5"/>
  <c r="G57" i="8" s="1"/>
  <c r="F56" i="5"/>
  <c r="F57" i="8" s="1"/>
  <c r="E56" i="5"/>
  <c r="E57" i="8" s="1"/>
  <c r="D56" i="5"/>
  <c r="D57" i="8" s="1"/>
  <c r="C56" i="5"/>
  <c r="C57" i="8" s="1"/>
  <c r="B56" i="5"/>
  <c r="AI55" i="5"/>
  <c r="AF55" i="5"/>
  <c r="AF56" i="8" s="1"/>
  <c r="AE55" i="5"/>
  <c r="AE56" i="8" s="1"/>
  <c r="AD55" i="5"/>
  <c r="AD56" i="8" s="1"/>
  <c r="AC55" i="5"/>
  <c r="AC56" i="8" s="1"/>
  <c r="AB55" i="5"/>
  <c r="AB56" i="8" s="1"/>
  <c r="AA55" i="5"/>
  <c r="AA56" i="8" s="1"/>
  <c r="Z55" i="5"/>
  <c r="Z56" i="8" s="1"/>
  <c r="Y55" i="5"/>
  <c r="Y56" i="8" s="1"/>
  <c r="X55" i="5"/>
  <c r="X56" i="8" s="1"/>
  <c r="W55" i="5"/>
  <c r="W56" i="8" s="1"/>
  <c r="V55" i="5"/>
  <c r="V56" i="8" s="1"/>
  <c r="U55" i="5"/>
  <c r="U56" i="8" s="1"/>
  <c r="T55" i="5"/>
  <c r="T56" i="8" s="1"/>
  <c r="S55" i="5"/>
  <c r="S56" i="8" s="1"/>
  <c r="R55" i="5"/>
  <c r="R56" i="8" s="1"/>
  <c r="Q55" i="5"/>
  <c r="Q56" i="8" s="1"/>
  <c r="P55" i="5"/>
  <c r="P56" i="8" s="1"/>
  <c r="O55" i="5"/>
  <c r="O56" i="8" s="1"/>
  <c r="N55" i="5"/>
  <c r="N56" i="8" s="1"/>
  <c r="M55" i="5"/>
  <c r="M56" i="8" s="1"/>
  <c r="L55" i="5"/>
  <c r="L56" i="8" s="1"/>
  <c r="K55" i="5"/>
  <c r="K56" i="8" s="1"/>
  <c r="J55" i="5"/>
  <c r="J56" i="8" s="1"/>
  <c r="I55" i="5"/>
  <c r="I56" i="8" s="1"/>
  <c r="H55" i="5"/>
  <c r="H56" i="8" s="1"/>
  <c r="G55" i="5"/>
  <c r="F55" i="5"/>
  <c r="F56" i="8" s="1"/>
  <c r="E55" i="5"/>
  <c r="E56" i="8" s="1"/>
  <c r="D55" i="5"/>
  <c r="D56" i="8" s="1"/>
  <c r="C55" i="5"/>
  <c r="C56" i="8" s="1"/>
  <c r="B55" i="5"/>
  <c r="AI54" i="5"/>
  <c r="AF54" i="5"/>
  <c r="AF55" i="8" s="1"/>
  <c r="AE54" i="5"/>
  <c r="AE55" i="8" s="1"/>
  <c r="AD54" i="5"/>
  <c r="AD55" i="8" s="1"/>
  <c r="AC54" i="5"/>
  <c r="AC55" i="8" s="1"/>
  <c r="AB54" i="5"/>
  <c r="AB55" i="8" s="1"/>
  <c r="AA54" i="5"/>
  <c r="AA55" i="8" s="1"/>
  <c r="Z54" i="5"/>
  <c r="Z55" i="8" s="1"/>
  <c r="Y54" i="5"/>
  <c r="Y55" i="8" s="1"/>
  <c r="X54" i="5"/>
  <c r="X55" i="8" s="1"/>
  <c r="W54" i="5"/>
  <c r="W55" i="8" s="1"/>
  <c r="V54" i="5"/>
  <c r="V55" i="8" s="1"/>
  <c r="U54" i="5"/>
  <c r="U55" i="8" s="1"/>
  <c r="T54" i="5"/>
  <c r="T55" i="8" s="1"/>
  <c r="S54" i="5"/>
  <c r="S55" i="8" s="1"/>
  <c r="R54" i="5"/>
  <c r="R55" i="8" s="1"/>
  <c r="Q54" i="5"/>
  <c r="Q55" i="8" s="1"/>
  <c r="P54" i="5"/>
  <c r="P55" i="8" s="1"/>
  <c r="O54" i="5"/>
  <c r="O55" i="8" s="1"/>
  <c r="N54" i="5"/>
  <c r="N55" i="8" s="1"/>
  <c r="M54" i="5"/>
  <c r="M55" i="8" s="1"/>
  <c r="L54" i="5"/>
  <c r="L55" i="8" s="1"/>
  <c r="K54" i="5"/>
  <c r="K55" i="8" s="1"/>
  <c r="J54" i="5"/>
  <c r="J55" i="8" s="1"/>
  <c r="I54" i="5"/>
  <c r="I55" i="8" s="1"/>
  <c r="H54" i="5"/>
  <c r="H55" i="8" s="1"/>
  <c r="G54" i="5"/>
  <c r="G55" i="8" s="1"/>
  <c r="F54" i="5"/>
  <c r="F55" i="8" s="1"/>
  <c r="E54" i="5"/>
  <c r="E55" i="8" s="1"/>
  <c r="D54" i="5"/>
  <c r="D55" i="8" s="1"/>
  <c r="C54" i="5"/>
  <c r="C55" i="8" s="1"/>
  <c r="B54" i="5"/>
  <c r="AI53" i="5"/>
  <c r="AF53" i="5"/>
  <c r="AF54" i="8" s="1"/>
  <c r="AE53" i="5"/>
  <c r="AE54" i="8" s="1"/>
  <c r="AD53" i="5"/>
  <c r="AD54" i="8" s="1"/>
  <c r="AC53" i="5"/>
  <c r="AC54" i="8" s="1"/>
  <c r="AB53" i="5"/>
  <c r="AB54" i="8" s="1"/>
  <c r="AA53" i="5"/>
  <c r="AA54" i="8" s="1"/>
  <c r="Z53" i="5"/>
  <c r="Z54" i="8" s="1"/>
  <c r="Y53" i="5"/>
  <c r="Y54" i="8" s="1"/>
  <c r="X53" i="5"/>
  <c r="X54" i="8" s="1"/>
  <c r="W53" i="5"/>
  <c r="W54" i="8" s="1"/>
  <c r="V53" i="5"/>
  <c r="V54" i="8" s="1"/>
  <c r="U53" i="5"/>
  <c r="U54" i="8" s="1"/>
  <c r="T53" i="5"/>
  <c r="T54" i="8" s="1"/>
  <c r="S53" i="5"/>
  <c r="S54" i="8" s="1"/>
  <c r="R53" i="5"/>
  <c r="R54" i="8" s="1"/>
  <c r="Q53" i="5"/>
  <c r="Q54" i="8" s="1"/>
  <c r="P53" i="5"/>
  <c r="P54" i="8" s="1"/>
  <c r="O53" i="5"/>
  <c r="O54" i="8" s="1"/>
  <c r="N53" i="5"/>
  <c r="N54" i="8" s="1"/>
  <c r="M53" i="5"/>
  <c r="M54" i="8" s="1"/>
  <c r="L53" i="5"/>
  <c r="L54" i="8" s="1"/>
  <c r="K53" i="5"/>
  <c r="K54" i="8" s="1"/>
  <c r="J53" i="5"/>
  <c r="J54" i="8" s="1"/>
  <c r="I53" i="5"/>
  <c r="I54" i="8" s="1"/>
  <c r="H53" i="5"/>
  <c r="H54" i="8" s="1"/>
  <c r="G53" i="5"/>
  <c r="G54" i="8" s="1"/>
  <c r="F53" i="5"/>
  <c r="F54" i="8" s="1"/>
  <c r="E53" i="5"/>
  <c r="E54" i="8" s="1"/>
  <c r="D53" i="5"/>
  <c r="D54" i="8" s="1"/>
  <c r="C53" i="5"/>
  <c r="B53" i="5"/>
  <c r="AI52" i="5"/>
  <c r="AF52" i="5"/>
  <c r="AF53" i="8" s="1"/>
  <c r="AE52" i="5"/>
  <c r="AE53" i="8" s="1"/>
  <c r="AD52" i="5"/>
  <c r="AD53" i="8" s="1"/>
  <c r="AC52" i="5"/>
  <c r="AC53" i="8" s="1"/>
  <c r="AB52" i="5"/>
  <c r="AB53" i="8" s="1"/>
  <c r="AA52" i="5"/>
  <c r="AA53" i="8" s="1"/>
  <c r="Z52" i="5"/>
  <c r="Z53" i="8" s="1"/>
  <c r="Y52" i="5"/>
  <c r="Y53" i="8" s="1"/>
  <c r="X52" i="5"/>
  <c r="X53" i="8" s="1"/>
  <c r="W52" i="5"/>
  <c r="W53" i="8" s="1"/>
  <c r="V52" i="5"/>
  <c r="V53" i="8" s="1"/>
  <c r="U52" i="5"/>
  <c r="U53" i="8" s="1"/>
  <c r="T52" i="5"/>
  <c r="T53" i="8" s="1"/>
  <c r="S52" i="5"/>
  <c r="S53" i="8" s="1"/>
  <c r="R52" i="5"/>
  <c r="R53" i="8" s="1"/>
  <c r="Q52" i="5"/>
  <c r="Q53" i="8" s="1"/>
  <c r="P52" i="5"/>
  <c r="P53" i="8" s="1"/>
  <c r="O52" i="5"/>
  <c r="O53" i="8" s="1"/>
  <c r="N52" i="5"/>
  <c r="N53" i="8" s="1"/>
  <c r="M52" i="5"/>
  <c r="M53" i="8" s="1"/>
  <c r="L52" i="5"/>
  <c r="L53" i="8" s="1"/>
  <c r="K52" i="5"/>
  <c r="K53" i="8" s="1"/>
  <c r="J52" i="5"/>
  <c r="J53" i="8" s="1"/>
  <c r="I52" i="5"/>
  <c r="I53" i="8" s="1"/>
  <c r="H52" i="5"/>
  <c r="H53" i="8" s="1"/>
  <c r="G52" i="5"/>
  <c r="G53" i="8" s="1"/>
  <c r="F52" i="5"/>
  <c r="F53" i="8" s="1"/>
  <c r="E52" i="5"/>
  <c r="E53" i="8" s="1"/>
  <c r="D52" i="5"/>
  <c r="D53" i="8" s="1"/>
  <c r="C52" i="5"/>
  <c r="C53" i="8" s="1"/>
  <c r="B52" i="5"/>
  <c r="AI51" i="5"/>
  <c r="AF51" i="5"/>
  <c r="AF52" i="8" s="1"/>
  <c r="AE51" i="5"/>
  <c r="AE52" i="8" s="1"/>
  <c r="AD51" i="5"/>
  <c r="AD52" i="8" s="1"/>
  <c r="AC51" i="5"/>
  <c r="AC52" i="8" s="1"/>
  <c r="AB51" i="5"/>
  <c r="AB52" i="8" s="1"/>
  <c r="AA51" i="5"/>
  <c r="AA52" i="8" s="1"/>
  <c r="Z51" i="5"/>
  <c r="Z52" i="8" s="1"/>
  <c r="Y51" i="5"/>
  <c r="Y52" i="8" s="1"/>
  <c r="X51" i="5"/>
  <c r="X52" i="8" s="1"/>
  <c r="W51" i="5"/>
  <c r="W52" i="8" s="1"/>
  <c r="V51" i="5"/>
  <c r="V52" i="8" s="1"/>
  <c r="U51" i="5"/>
  <c r="U52" i="8" s="1"/>
  <c r="T51" i="5"/>
  <c r="T52" i="8" s="1"/>
  <c r="S51" i="5"/>
  <c r="S52" i="8" s="1"/>
  <c r="R51" i="5"/>
  <c r="R52" i="8" s="1"/>
  <c r="Q51" i="5"/>
  <c r="Q52" i="8" s="1"/>
  <c r="P51" i="5"/>
  <c r="P52" i="8" s="1"/>
  <c r="O51" i="5"/>
  <c r="O52" i="8" s="1"/>
  <c r="N51" i="5"/>
  <c r="N52" i="8" s="1"/>
  <c r="M51" i="5"/>
  <c r="M52" i="8" s="1"/>
  <c r="L51" i="5"/>
  <c r="L52" i="8" s="1"/>
  <c r="K51" i="5"/>
  <c r="K52" i="8" s="1"/>
  <c r="J51" i="5"/>
  <c r="J52" i="8" s="1"/>
  <c r="I51" i="5"/>
  <c r="I52" i="8" s="1"/>
  <c r="H51" i="5"/>
  <c r="H52" i="8" s="1"/>
  <c r="G51" i="5"/>
  <c r="F51" i="5"/>
  <c r="F52" i="8" s="1"/>
  <c r="E51" i="5"/>
  <c r="E52" i="8" s="1"/>
  <c r="D51" i="5"/>
  <c r="D52" i="8" s="1"/>
  <c r="C51" i="5"/>
  <c r="C52" i="8" s="1"/>
  <c r="B51" i="5"/>
  <c r="AI50" i="5"/>
  <c r="AF50" i="5"/>
  <c r="AF51" i="8" s="1"/>
  <c r="AE50" i="5"/>
  <c r="AE51" i="8" s="1"/>
  <c r="AD50" i="5"/>
  <c r="AD51" i="8" s="1"/>
  <c r="AC50" i="5"/>
  <c r="AC51" i="8" s="1"/>
  <c r="AB50" i="5"/>
  <c r="AB51" i="8" s="1"/>
  <c r="AA50" i="5"/>
  <c r="AA51" i="8" s="1"/>
  <c r="Z50" i="5"/>
  <c r="Z51" i="8" s="1"/>
  <c r="Y50" i="5"/>
  <c r="Y51" i="8" s="1"/>
  <c r="X50" i="5"/>
  <c r="X51" i="8" s="1"/>
  <c r="W50" i="5"/>
  <c r="W51" i="8" s="1"/>
  <c r="V50" i="5"/>
  <c r="V51" i="8" s="1"/>
  <c r="U50" i="5"/>
  <c r="U51" i="8" s="1"/>
  <c r="T50" i="5"/>
  <c r="T51" i="8" s="1"/>
  <c r="S50" i="5"/>
  <c r="S51" i="8" s="1"/>
  <c r="R50" i="5"/>
  <c r="R51" i="8" s="1"/>
  <c r="Q50" i="5"/>
  <c r="Q51" i="8" s="1"/>
  <c r="P50" i="5"/>
  <c r="P51" i="8" s="1"/>
  <c r="O50" i="5"/>
  <c r="O51" i="8" s="1"/>
  <c r="N50" i="5"/>
  <c r="N51" i="8" s="1"/>
  <c r="M50" i="5"/>
  <c r="M51" i="8" s="1"/>
  <c r="L50" i="5"/>
  <c r="L51" i="8" s="1"/>
  <c r="K50" i="5"/>
  <c r="K51" i="8" s="1"/>
  <c r="J50" i="5"/>
  <c r="J51" i="8" s="1"/>
  <c r="I50" i="5"/>
  <c r="I51" i="8" s="1"/>
  <c r="H50" i="5"/>
  <c r="H51" i="8" s="1"/>
  <c r="G50" i="5"/>
  <c r="G51" i="8" s="1"/>
  <c r="F50" i="5"/>
  <c r="F51" i="8" s="1"/>
  <c r="E50" i="5"/>
  <c r="E51" i="8" s="1"/>
  <c r="D50" i="5"/>
  <c r="D51" i="8" s="1"/>
  <c r="C50" i="5"/>
  <c r="C51" i="8" s="1"/>
  <c r="B50" i="5"/>
  <c r="AI49" i="5"/>
  <c r="AF49" i="5"/>
  <c r="AF50" i="8" s="1"/>
  <c r="AE49" i="5"/>
  <c r="AE50" i="8" s="1"/>
  <c r="AD49" i="5"/>
  <c r="AD50" i="8" s="1"/>
  <c r="AC49" i="5"/>
  <c r="AC50" i="8" s="1"/>
  <c r="AB49" i="5"/>
  <c r="AB50" i="8" s="1"/>
  <c r="AA49" i="5"/>
  <c r="AA50" i="8" s="1"/>
  <c r="Z49" i="5"/>
  <c r="Z50" i="8" s="1"/>
  <c r="Y49" i="5"/>
  <c r="Y50" i="8" s="1"/>
  <c r="X49" i="5"/>
  <c r="X50" i="8" s="1"/>
  <c r="W49" i="5"/>
  <c r="W50" i="8" s="1"/>
  <c r="V49" i="5"/>
  <c r="V50" i="8" s="1"/>
  <c r="U49" i="5"/>
  <c r="U50" i="8" s="1"/>
  <c r="T49" i="5"/>
  <c r="T50" i="8" s="1"/>
  <c r="S49" i="5"/>
  <c r="S50" i="8" s="1"/>
  <c r="R49" i="5"/>
  <c r="R50" i="8" s="1"/>
  <c r="Q49" i="5"/>
  <c r="Q50" i="8" s="1"/>
  <c r="P49" i="5"/>
  <c r="P50" i="8" s="1"/>
  <c r="O49" i="5"/>
  <c r="O50" i="8" s="1"/>
  <c r="N49" i="5"/>
  <c r="N50" i="8" s="1"/>
  <c r="M49" i="5"/>
  <c r="M50" i="8" s="1"/>
  <c r="L49" i="5"/>
  <c r="L50" i="8" s="1"/>
  <c r="K49" i="5"/>
  <c r="K50" i="8" s="1"/>
  <c r="J49" i="5"/>
  <c r="J50" i="8" s="1"/>
  <c r="I49" i="5"/>
  <c r="I50" i="8" s="1"/>
  <c r="H49" i="5"/>
  <c r="H50" i="8" s="1"/>
  <c r="G49" i="5"/>
  <c r="G50" i="8" s="1"/>
  <c r="F49" i="5"/>
  <c r="F50" i="8" s="1"/>
  <c r="E49" i="5"/>
  <c r="E50" i="8" s="1"/>
  <c r="D49" i="5"/>
  <c r="D50" i="8" s="1"/>
  <c r="C49" i="5"/>
  <c r="B49" i="5"/>
  <c r="AI48" i="5"/>
  <c r="AF48" i="5"/>
  <c r="AF49" i="8" s="1"/>
  <c r="AE48" i="5"/>
  <c r="AE49" i="8" s="1"/>
  <c r="AD48" i="5"/>
  <c r="AD49" i="8" s="1"/>
  <c r="AC48" i="5"/>
  <c r="AC49" i="8" s="1"/>
  <c r="AB48" i="5"/>
  <c r="AB49" i="8" s="1"/>
  <c r="AA48" i="5"/>
  <c r="AA49" i="8" s="1"/>
  <c r="Z48" i="5"/>
  <c r="Z49" i="8" s="1"/>
  <c r="Y48" i="5"/>
  <c r="Y49" i="8" s="1"/>
  <c r="X48" i="5"/>
  <c r="X49" i="8" s="1"/>
  <c r="W48" i="5"/>
  <c r="W49" i="8" s="1"/>
  <c r="V48" i="5"/>
  <c r="V49" i="8" s="1"/>
  <c r="U48" i="5"/>
  <c r="U49" i="8" s="1"/>
  <c r="T48" i="5"/>
  <c r="T49" i="8" s="1"/>
  <c r="S48" i="5"/>
  <c r="S49" i="8" s="1"/>
  <c r="R48" i="5"/>
  <c r="R49" i="8" s="1"/>
  <c r="Q48" i="5"/>
  <c r="Q49" i="8" s="1"/>
  <c r="P48" i="5"/>
  <c r="P49" i="8" s="1"/>
  <c r="O48" i="5"/>
  <c r="O49" i="8" s="1"/>
  <c r="N48" i="5"/>
  <c r="N49" i="8" s="1"/>
  <c r="M48" i="5"/>
  <c r="M49" i="8" s="1"/>
  <c r="L48" i="5"/>
  <c r="L49" i="8" s="1"/>
  <c r="K48" i="5"/>
  <c r="K49" i="8" s="1"/>
  <c r="J48" i="5"/>
  <c r="J49" i="8" s="1"/>
  <c r="I48" i="5"/>
  <c r="I49" i="8" s="1"/>
  <c r="H48" i="5"/>
  <c r="H49" i="8" s="1"/>
  <c r="G48" i="5"/>
  <c r="G49" i="8" s="1"/>
  <c r="F48" i="5"/>
  <c r="F49" i="8" s="1"/>
  <c r="E48" i="5"/>
  <c r="E49" i="8" s="1"/>
  <c r="D48" i="5"/>
  <c r="D49" i="8" s="1"/>
  <c r="C48" i="5"/>
  <c r="B48" i="5"/>
  <c r="AI47" i="5"/>
  <c r="AF47" i="5"/>
  <c r="AF48" i="8" s="1"/>
  <c r="AE47" i="5"/>
  <c r="AE48" i="8" s="1"/>
  <c r="AD47" i="5"/>
  <c r="AD48" i="8" s="1"/>
  <c r="AC47" i="5"/>
  <c r="AC48" i="8" s="1"/>
  <c r="AB47" i="5"/>
  <c r="AB48" i="8" s="1"/>
  <c r="AA47" i="5"/>
  <c r="AA48" i="8" s="1"/>
  <c r="Z47" i="5"/>
  <c r="Z48" i="8" s="1"/>
  <c r="Y47" i="5"/>
  <c r="Y48" i="8" s="1"/>
  <c r="X47" i="5"/>
  <c r="X48" i="8" s="1"/>
  <c r="W47" i="5"/>
  <c r="W48" i="8" s="1"/>
  <c r="V47" i="5"/>
  <c r="V48" i="8" s="1"/>
  <c r="U47" i="5"/>
  <c r="U48" i="8" s="1"/>
  <c r="T47" i="5"/>
  <c r="T48" i="8" s="1"/>
  <c r="S47" i="5"/>
  <c r="S48" i="8" s="1"/>
  <c r="R47" i="5"/>
  <c r="R48" i="8" s="1"/>
  <c r="Q47" i="5"/>
  <c r="Q48" i="8" s="1"/>
  <c r="P47" i="5"/>
  <c r="P48" i="8" s="1"/>
  <c r="O47" i="5"/>
  <c r="O48" i="8" s="1"/>
  <c r="N47" i="5"/>
  <c r="N48" i="8" s="1"/>
  <c r="M47" i="5"/>
  <c r="M48" i="8" s="1"/>
  <c r="L47" i="5"/>
  <c r="L48" i="8" s="1"/>
  <c r="K47" i="5"/>
  <c r="K48" i="8" s="1"/>
  <c r="J47" i="5"/>
  <c r="J48" i="8" s="1"/>
  <c r="I47" i="5"/>
  <c r="I48" i="8" s="1"/>
  <c r="H47" i="5"/>
  <c r="H48" i="8" s="1"/>
  <c r="G47" i="5"/>
  <c r="G48" i="8" s="1"/>
  <c r="F47" i="5"/>
  <c r="F48" i="8" s="1"/>
  <c r="E47" i="5"/>
  <c r="E48" i="8" s="1"/>
  <c r="D47" i="5"/>
  <c r="D48" i="8" s="1"/>
  <c r="C47" i="5"/>
  <c r="B47" i="5"/>
  <c r="AI46" i="5"/>
  <c r="AF46" i="5"/>
  <c r="AF47" i="8" s="1"/>
  <c r="AE46" i="5"/>
  <c r="AE47" i="8" s="1"/>
  <c r="AD46" i="5"/>
  <c r="AD47" i="8" s="1"/>
  <c r="AC46" i="5"/>
  <c r="AC47" i="8" s="1"/>
  <c r="AB46" i="5"/>
  <c r="AB47" i="8" s="1"/>
  <c r="AA46" i="5"/>
  <c r="AA47" i="8" s="1"/>
  <c r="Z46" i="5"/>
  <c r="Z47" i="8" s="1"/>
  <c r="Y46" i="5"/>
  <c r="Y47" i="8" s="1"/>
  <c r="X46" i="5"/>
  <c r="X47" i="8" s="1"/>
  <c r="W46" i="5"/>
  <c r="W47" i="8" s="1"/>
  <c r="V46" i="5"/>
  <c r="V47" i="8" s="1"/>
  <c r="U46" i="5"/>
  <c r="U47" i="8" s="1"/>
  <c r="T46" i="5"/>
  <c r="T47" i="8" s="1"/>
  <c r="S46" i="5"/>
  <c r="S47" i="8" s="1"/>
  <c r="R46" i="5"/>
  <c r="R47" i="8" s="1"/>
  <c r="Q46" i="5"/>
  <c r="Q47" i="8" s="1"/>
  <c r="P46" i="5"/>
  <c r="P47" i="8" s="1"/>
  <c r="O46" i="5"/>
  <c r="O47" i="8" s="1"/>
  <c r="N46" i="5"/>
  <c r="N47" i="8" s="1"/>
  <c r="M46" i="5"/>
  <c r="M47" i="8" s="1"/>
  <c r="L46" i="5"/>
  <c r="L47" i="8" s="1"/>
  <c r="K46" i="5"/>
  <c r="K47" i="8" s="1"/>
  <c r="J46" i="5"/>
  <c r="J47" i="8" s="1"/>
  <c r="I46" i="5"/>
  <c r="I47" i="8" s="1"/>
  <c r="H46" i="5"/>
  <c r="H47" i="8" s="1"/>
  <c r="G46" i="5"/>
  <c r="G47" i="8" s="1"/>
  <c r="F46" i="5"/>
  <c r="F47" i="8" s="1"/>
  <c r="E46" i="5"/>
  <c r="E47" i="8" s="1"/>
  <c r="D46" i="5"/>
  <c r="C46" i="5"/>
  <c r="C47" i="8" s="1"/>
  <c r="B46" i="5"/>
  <c r="AI45" i="5"/>
  <c r="AF45" i="5"/>
  <c r="AF46" i="8" s="1"/>
  <c r="AE45" i="5"/>
  <c r="AE46" i="8" s="1"/>
  <c r="AD45" i="5"/>
  <c r="AD46" i="8" s="1"/>
  <c r="AC45" i="5"/>
  <c r="AC46" i="8" s="1"/>
  <c r="AB45" i="5"/>
  <c r="AB46" i="8" s="1"/>
  <c r="AA45" i="5"/>
  <c r="AA46" i="8" s="1"/>
  <c r="Z45" i="5"/>
  <c r="Z46" i="8" s="1"/>
  <c r="Y45" i="5"/>
  <c r="Y46" i="8" s="1"/>
  <c r="X45" i="5"/>
  <c r="X46" i="8" s="1"/>
  <c r="W45" i="5"/>
  <c r="W46" i="8" s="1"/>
  <c r="V45" i="5"/>
  <c r="V46" i="8" s="1"/>
  <c r="U45" i="5"/>
  <c r="U46" i="8" s="1"/>
  <c r="T45" i="5"/>
  <c r="T46" i="8" s="1"/>
  <c r="S45" i="5"/>
  <c r="S46" i="8" s="1"/>
  <c r="R45" i="5"/>
  <c r="R46" i="8" s="1"/>
  <c r="Q45" i="5"/>
  <c r="Q46" i="8" s="1"/>
  <c r="P45" i="5"/>
  <c r="P46" i="8" s="1"/>
  <c r="O45" i="5"/>
  <c r="O46" i="8" s="1"/>
  <c r="N45" i="5"/>
  <c r="N46" i="8" s="1"/>
  <c r="M45" i="5"/>
  <c r="M46" i="8" s="1"/>
  <c r="L45" i="5"/>
  <c r="L46" i="8" s="1"/>
  <c r="K45" i="5"/>
  <c r="K46" i="8" s="1"/>
  <c r="J45" i="5"/>
  <c r="J46" i="8" s="1"/>
  <c r="I45" i="5"/>
  <c r="I46" i="8" s="1"/>
  <c r="H45" i="5"/>
  <c r="H46" i="8" s="1"/>
  <c r="G45" i="5"/>
  <c r="G46" i="8" s="1"/>
  <c r="F45" i="5"/>
  <c r="F46" i="8" s="1"/>
  <c r="E45" i="5"/>
  <c r="E46" i="8" s="1"/>
  <c r="D45" i="5"/>
  <c r="D46" i="8" s="1"/>
  <c r="C45" i="5"/>
  <c r="C46" i="8" s="1"/>
  <c r="B45" i="5"/>
  <c r="AI44" i="5"/>
  <c r="AF44" i="5"/>
  <c r="AF45" i="8" s="1"/>
  <c r="AE44" i="5"/>
  <c r="AE45" i="8" s="1"/>
  <c r="AD44" i="5"/>
  <c r="AD45" i="8" s="1"/>
  <c r="AC44" i="5"/>
  <c r="AC45" i="8" s="1"/>
  <c r="AB44" i="5"/>
  <c r="AB45" i="8" s="1"/>
  <c r="AA44" i="5"/>
  <c r="AA45" i="8" s="1"/>
  <c r="Z44" i="5"/>
  <c r="Z45" i="8" s="1"/>
  <c r="Y44" i="5"/>
  <c r="Y45" i="8" s="1"/>
  <c r="X44" i="5"/>
  <c r="X45" i="8" s="1"/>
  <c r="W44" i="5"/>
  <c r="W45" i="8" s="1"/>
  <c r="V44" i="5"/>
  <c r="V45" i="8" s="1"/>
  <c r="U44" i="5"/>
  <c r="U45" i="8" s="1"/>
  <c r="T44" i="5"/>
  <c r="T45" i="8" s="1"/>
  <c r="S44" i="5"/>
  <c r="S45" i="8" s="1"/>
  <c r="R44" i="5"/>
  <c r="R45" i="8" s="1"/>
  <c r="Q44" i="5"/>
  <c r="Q45" i="8" s="1"/>
  <c r="P44" i="5"/>
  <c r="P45" i="8" s="1"/>
  <c r="O44" i="5"/>
  <c r="O45" i="8" s="1"/>
  <c r="N44" i="5"/>
  <c r="N45" i="8" s="1"/>
  <c r="M44" i="5"/>
  <c r="M45" i="8" s="1"/>
  <c r="L44" i="5"/>
  <c r="L45" i="8" s="1"/>
  <c r="K44" i="5"/>
  <c r="K45" i="8" s="1"/>
  <c r="J44" i="5"/>
  <c r="J45" i="8" s="1"/>
  <c r="I44" i="5"/>
  <c r="I45" i="8" s="1"/>
  <c r="H44" i="5"/>
  <c r="H45" i="8" s="1"/>
  <c r="G44" i="5"/>
  <c r="G45" i="8" s="1"/>
  <c r="F44" i="5"/>
  <c r="F45" i="8" s="1"/>
  <c r="E44" i="5"/>
  <c r="E45" i="8" s="1"/>
  <c r="D44" i="5"/>
  <c r="D45" i="8" s="1"/>
  <c r="C44" i="5"/>
  <c r="C45" i="8" s="1"/>
  <c r="B44" i="5"/>
  <c r="AI43" i="5"/>
  <c r="AF43" i="5"/>
  <c r="AF44" i="8" s="1"/>
  <c r="AE43" i="5"/>
  <c r="AE44" i="8" s="1"/>
  <c r="AD43" i="5"/>
  <c r="AD44" i="8" s="1"/>
  <c r="AC43" i="5"/>
  <c r="AC44" i="8" s="1"/>
  <c r="AB43" i="5"/>
  <c r="AB44" i="8" s="1"/>
  <c r="AA43" i="5"/>
  <c r="AA44" i="8" s="1"/>
  <c r="Z43" i="5"/>
  <c r="Z44" i="8" s="1"/>
  <c r="Y43" i="5"/>
  <c r="Y44" i="8" s="1"/>
  <c r="X43" i="5"/>
  <c r="X44" i="8" s="1"/>
  <c r="W43" i="5"/>
  <c r="W44" i="8" s="1"/>
  <c r="V43" i="5"/>
  <c r="V44" i="8" s="1"/>
  <c r="U43" i="5"/>
  <c r="U44" i="8" s="1"/>
  <c r="T43" i="5"/>
  <c r="T44" i="8" s="1"/>
  <c r="S43" i="5"/>
  <c r="S44" i="8" s="1"/>
  <c r="R43" i="5"/>
  <c r="R44" i="8" s="1"/>
  <c r="Q43" i="5"/>
  <c r="Q44" i="8" s="1"/>
  <c r="P43" i="5"/>
  <c r="P44" i="8" s="1"/>
  <c r="O43" i="5"/>
  <c r="O44" i="8" s="1"/>
  <c r="N43" i="5"/>
  <c r="N44" i="8" s="1"/>
  <c r="M43" i="5"/>
  <c r="M44" i="8" s="1"/>
  <c r="L43" i="5"/>
  <c r="L44" i="8" s="1"/>
  <c r="K43" i="5"/>
  <c r="K44" i="8" s="1"/>
  <c r="J43" i="5"/>
  <c r="J44" i="8" s="1"/>
  <c r="I43" i="5"/>
  <c r="I44" i="8" s="1"/>
  <c r="H43" i="5"/>
  <c r="H44" i="8" s="1"/>
  <c r="G43" i="5"/>
  <c r="G44" i="8" s="1"/>
  <c r="F43" i="5"/>
  <c r="F44" i="8" s="1"/>
  <c r="E43" i="5"/>
  <c r="E44" i="8" s="1"/>
  <c r="D43" i="5"/>
  <c r="D44" i="8" s="1"/>
  <c r="C43" i="5"/>
  <c r="B43" i="5"/>
  <c r="AI42" i="5"/>
  <c r="AF42" i="5"/>
  <c r="AF43" i="8" s="1"/>
  <c r="AE42" i="5"/>
  <c r="AE43" i="8" s="1"/>
  <c r="AD42" i="5"/>
  <c r="AD43" i="8" s="1"/>
  <c r="AC42" i="5"/>
  <c r="AC43" i="8" s="1"/>
  <c r="AB42" i="5"/>
  <c r="AB43" i="8" s="1"/>
  <c r="AA42" i="5"/>
  <c r="AA43" i="8" s="1"/>
  <c r="Z42" i="5"/>
  <c r="Z43" i="8" s="1"/>
  <c r="Y42" i="5"/>
  <c r="Y43" i="8" s="1"/>
  <c r="X42" i="5"/>
  <c r="X43" i="8" s="1"/>
  <c r="W42" i="5"/>
  <c r="W43" i="8" s="1"/>
  <c r="V42" i="5"/>
  <c r="V43" i="8" s="1"/>
  <c r="U42" i="5"/>
  <c r="U43" i="8" s="1"/>
  <c r="T42" i="5"/>
  <c r="T43" i="8" s="1"/>
  <c r="S42" i="5"/>
  <c r="S43" i="8" s="1"/>
  <c r="R42" i="5"/>
  <c r="R43" i="8" s="1"/>
  <c r="Q42" i="5"/>
  <c r="Q43" i="8" s="1"/>
  <c r="P42" i="5"/>
  <c r="P43" i="8" s="1"/>
  <c r="O42" i="5"/>
  <c r="O43" i="8" s="1"/>
  <c r="N42" i="5"/>
  <c r="N43" i="8" s="1"/>
  <c r="M42" i="5"/>
  <c r="M43" i="8" s="1"/>
  <c r="L42" i="5"/>
  <c r="L43" i="8" s="1"/>
  <c r="K42" i="5"/>
  <c r="K43" i="8" s="1"/>
  <c r="J42" i="5"/>
  <c r="J43" i="8" s="1"/>
  <c r="I42" i="5"/>
  <c r="I43" i="8" s="1"/>
  <c r="H42" i="5"/>
  <c r="H43" i="8" s="1"/>
  <c r="G42" i="5"/>
  <c r="G43" i="8" s="1"/>
  <c r="F42" i="5"/>
  <c r="F43" i="8" s="1"/>
  <c r="E42" i="5"/>
  <c r="E43" i="8" s="1"/>
  <c r="D42" i="5"/>
  <c r="C42" i="5"/>
  <c r="C43" i="8" s="1"/>
  <c r="B42" i="5"/>
  <c r="AI41" i="5"/>
  <c r="AF41" i="5"/>
  <c r="AF42" i="8" s="1"/>
  <c r="AE41" i="5"/>
  <c r="AE42" i="8" s="1"/>
  <c r="AD41" i="5"/>
  <c r="AD42" i="8" s="1"/>
  <c r="AC41" i="5"/>
  <c r="AC42" i="8" s="1"/>
  <c r="AB41" i="5"/>
  <c r="AB42" i="8" s="1"/>
  <c r="AA41" i="5"/>
  <c r="AA42" i="8" s="1"/>
  <c r="Z41" i="5"/>
  <c r="Z42" i="8" s="1"/>
  <c r="Y41" i="5"/>
  <c r="Y42" i="8" s="1"/>
  <c r="X41" i="5"/>
  <c r="X42" i="8" s="1"/>
  <c r="W41" i="5"/>
  <c r="W42" i="8" s="1"/>
  <c r="V41" i="5"/>
  <c r="V42" i="8" s="1"/>
  <c r="U41" i="5"/>
  <c r="U42" i="8" s="1"/>
  <c r="T41" i="5"/>
  <c r="T42" i="8" s="1"/>
  <c r="S41" i="5"/>
  <c r="S42" i="8" s="1"/>
  <c r="R41" i="5"/>
  <c r="R42" i="8" s="1"/>
  <c r="Q41" i="5"/>
  <c r="Q42" i="8" s="1"/>
  <c r="P41" i="5"/>
  <c r="P42" i="8" s="1"/>
  <c r="O41" i="5"/>
  <c r="O42" i="8" s="1"/>
  <c r="N41" i="5"/>
  <c r="N42" i="8" s="1"/>
  <c r="M41" i="5"/>
  <c r="M42" i="8" s="1"/>
  <c r="L41" i="5"/>
  <c r="L42" i="8" s="1"/>
  <c r="K41" i="5"/>
  <c r="K42" i="8" s="1"/>
  <c r="J41" i="5"/>
  <c r="J42" i="8" s="1"/>
  <c r="I41" i="5"/>
  <c r="I42" i="8" s="1"/>
  <c r="H41" i="5"/>
  <c r="H42" i="8" s="1"/>
  <c r="G41" i="5"/>
  <c r="G42" i="8" s="1"/>
  <c r="F41" i="5"/>
  <c r="F42" i="8" s="1"/>
  <c r="E41" i="5"/>
  <c r="E42" i="8" s="1"/>
  <c r="D41" i="5"/>
  <c r="D42" i="8" s="1"/>
  <c r="C41" i="5"/>
  <c r="C42" i="8" s="1"/>
  <c r="B41" i="5"/>
  <c r="AI40" i="5"/>
  <c r="AF40" i="5"/>
  <c r="AF41" i="8" s="1"/>
  <c r="AE40" i="5"/>
  <c r="AE41" i="8" s="1"/>
  <c r="AD40" i="5"/>
  <c r="AD41" i="8" s="1"/>
  <c r="AC40" i="5"/>
  <c r="AC41" i="8" s="1"/>
  <c r="AB40" i="5"/>
  <c r="AB41" i="8" s="1"/>
  <c r="AA40" i="5"/>
  <c r="AA41" i="8" s="1"/>
  <c r="Z40" i="5"/>
  <c r="Z41" i="8" s="1"/>
  <c r="Y40" i="5"/>
  <c r="Y41" i="8" s="1"/>
  <c r="X40" i="5"/>
  <c r="X41" i="8" s="1"/>
  <c r="W40" i="5"/>
  <c r="W41" i="8" s="1"/>
  <c r="V40" i="5"/>
  <c r="V41" i="8" s="1"/>
  <c r="U40" i="5"/>
  <c r="U41" i="8" s="1"/>
  <c r="T40" i="5"/>
  <c r="T41" i="8" s="1"/>
  <c r="S40" i="5"/>
  <c r="S41" i="8" s="1"/>
  <c r="R40" i="5"/>
  <c r="R41" i="8" s="1"/>
  <c r="Q40" i="5"/>
  <c r="Q41" i="8" s="1"/>
  <c r="P40" i="5"/>
  <c r="P41" i="8" s="1"/>
  <c r="O40" i="5"/>
  <c r="O41" i="8" s="1"/>
  <c r="N40" i="5"/>
  <c r="N41" i="8" s="1"/>
  <c r="M40" i="5"/>
  <c r="M41" i="8" s="1"/>
  <c r="L40" i="5"/>
  <c r="L41" i="8" s="1"/>
  <c r="K40" i="5"/>
  <c r="K41" i="8" s="1"/>
  <c r="J40" i="5"/>
  <c r="J41" i="8" s="1"/>
  <c r="I40" i="5"/>
  <c r="I41" i="8" s="1"/>
  <c r="H40" i="5"/>
  <c r="H41" i="8" s="1"/>
  <c r="G40" i="5"/>
  <c r="G41" i="8" s="1"/>
  <c r="F40" i="5"/>
  <c r="F41" i="8" s="1"/>
  <c r="E40" i="5"/>
  <c r="E41" i="8" s="1"/>
  <c r="D40" i="5"/>
  <c r="D41" i="8" s="1"/>
  <c r="C40" i="5"/>
  <c r="C41" i="8" s="1"/>
  <c r="B40" i="5"/>
  <c r="AI39" i="5"/>
  <c r="AF39" i="5"/>
  <c r="AF40" i="8" s="1"/>
  <c r="AE39" i="5"/>
  <c r="AE40" i="8" s="1"/>
  <c r="AD39" i="5"/>
  <c r="AD40" i="8" s="1"/>
  <c r="AC39" i="5"/>
  <c r="AC40" i="8" s="1"/>
  <c r="AB39" i="5"/>
  <c r="AB40" i="8" s="1"/>
  <c r="AA39" i="5"/>
  <c r="AA40" i="8" s="1"/>
  <c r="Z39" i="5"/>
  <c r="Z40" i="8" s="1"/>
  <c r="Y39" i="5"/>
  <c r="Y40" i="8" s="1"/>
  <c r="X39" i="5"/>
  <c r="X40" i="8" s="1"/>
  <c r="W39" i="5"/>
  <c r="W40" i="8" s="1"/>
  <c r="V39" i="5"/>
  <c r="V40" i="8" s="1"/>
  <c r="U39" i="5"/>
  <c r="U40" i="8" s="1"/>
  <c r="T39" i="5"/>
  <c r="T40" i="8" s="1"/>
  <c r="S39" i="5"/>
  <c r="S40" i="8" s="1"/>
  <c r="R39" i="5"/>
  <c r="R40" i="8" s="1"/>
  <c r="Q39" i="5"/>
  <c r="Q40" i="8" s="1"/>
  <c r="P39" i="5"/>
  <c r="P40" i="8" s="1"/>
  <c r="O39" i="5"/>
  <c r="O40" i="8" s="1"/>
  <c r="N39" i="5"/>
  <c r="N40" i="8" s="1"/>
  <c r="M39" i="5"/>
  <c r="M40" i="8" s="1"/>
  <c r="L39" i="5"/>
  <c r="L40" i="8" s="1"/>
  <c r="K39" i="5"/>
  <c r="K40" i="8" s="1"/>
  <c r="J39" i="5"/>
  <c r="J40" i="8" s="1"/>
  <c r="I39" i="5"/>
  <c r="I40" i="8" s="1"/>
  <c r="H39" i="5"/>
  <c r="H40" i="8" s="1"/>
  <c r="G39" i="5"/>
  <c r="G40" i="8" s="1"/>
  <c r="F39" i="5"/>
  <c r="F40" i="8" s="1"/>
  <c r="E39" i="5"/>
  <c r="E40" i="8" s="1"/>
  <c r="D39" i="5"/>
  <c r="D40" i="8" s="1"/>
  <c r="C39" i="5"/>
  <c r="B39" i="5"/>
  <c r="AI38" i="5"/>
  <c r="AF38" i="5"/>
  <c r="AF39" i="8" s="1"/>
  <c r="AE38" i="5"/>
  <c r="AE39" i="8" s="1"/>
  <c r="AD38" i="5"/>
  <c r="AD39" i="8" s="1"/>
  <c r="AC38" i="5"/>
  <c r="AC39" i="8" s="1"/>
  <c r="AB38" i="5"/>
  <c r="AB39" i="8" s="1"/>
  <c r="AA38" i="5"/>
  <c r="AA39" i="8" s="1"/>
  <c r="Z38" i="5"/>
  <c r="Z39" i="8" s="1"/>
  <c r="Y38" i="5"/>
  <c r="Y39" i="8" s="1"/>
  <c r="X38" i="5"/>
  <c r="X39" i="8" s="1"/>
  <c r="W38" i="5"/>
  <c r="W39" i="8" s="1"/>
  <c r="V38" i="5"/>
  <c r="V39" i="8" s="1"/>
  <c r="U38" i="5"/>
  <c r="U39" i="8" s="1"/>
  <c r="T38" i="5"/>
  <c r="T39" i="8" s="1"/>
  <c r="S38" i="5"/>
  <c r="S39" i="8" s="1"/>
  <c r="R38" i="5"/>
  <c r="R39" i="8" s="1"/>
  <c r="Q38" i="5"/>
  <c r="Q39" i="8" s="1"/>
  <c r="P38" i="5"/>
  <c r="P39" i="8" s="1"/>
  <c r="O38" i="5"/>
  <c r="O39" i="8" s="1"/>
  <c r="N38" i="5"/>
  <c r="N39" i="8" s="1"/>
  <c r="M38" i="5"/>
  <c r="M39" i="8" s="1"/>
  <c r="L38" i="5"/>
  <c r="L39" i="8" s="1"/>
  <c r="K38" i="5"/>
  <c r="K39" i="8" s="1"/>
  <c r="J38" i="5"/>
  <c r="J39" i="8" s="1"/>
  <c r="I38" i="5"/>
  <c r="I39" i="8" s="1"/>
  <c r="H38" i="5"/>
  <c r="H39" i="8" s="1"/>
  <c r="G38" i="5"/>
  <c r="G39" i="8" s="1"/>
  <c r="F38" i="5"/>
  <c r="F39" i="8" s="1"/>
  <c r="E38" i="5"/>
  <c r="E39" i="8" s="1"/>
  <c r="D38" i="5"/>
  <c r="C38" i="5"/>
  <c r="C39" i="8" s="1"/>
  <c r="B38" i="5"/>
  <c r="AI37" i="5"/>
  <c r="AF37" i="5"/>
  <c r="AF38" i="8" s="1"/>
  <c r="AE37" i="5"/>
  <c r="AE38" i="8" s="1"/>
  <c r="AD37" i="5"/>
  <c r="AD38" i="8" s="1"/>
  <c r="AC37" i="5"/>
  <c r="AC38" i="8" s="1"/>
  <c r="AB37" i="5"/>
  <c r="AB38" i="8" s="1"/>
  <c r="AA37" i="5"/>
  <c r="AA38" i="8" s="1"/>
  <c r="Z37" i="5"/>
  <c r="Z38" i="8" s="1"/>
  <c r="Y37" i="5"/>
  <c r="Y38" i="8" s="1"/>
  <c r="X37" i="5"/>
  <c r="X38" i="8" s="1"/>
  <c r="W37" i="5"/>
  <c r="W38" i="8" s="1"/>
  <c r="V37" i="5"/>
  <c r="V38" i="8" s="1"/>
  <c r="U37" i="5"/>
  <c r="U38" i="8" s="1"/>
  <c r="T37" i="5"/>
  <c r="T38" i="8" s="1"/>
  <c r="S37" i="5"/>
  <c r="S38" i="8" s="1"/>
  <c r="R37" i="5"/>
  <c r="R38" i="8" s="1"/>
  <c r="Q37" i="5"/>
  <c r="Q38" i="8" s="1"/>
  <c r="P37" i="5"/>
  <c r="P38" i="8" s="1"/>
  <c r="O37" i="5"/>
  <c r="O38" i="8" s="1"/>
  <c r="N37" i="5"/>
  <c r="N38" i="8" s="1"/>
  <c r="M37" i="5"/>
  <c r="M38" i="8" s="1"/>
  <c r="L37" i="5"/>
  <c r="L38" i="8" s="1"/>
  <c r="K37" i="5"/>
  <c r="K38" i="8" s="1"/>
  <c r="J37" i="5"/>
  <c r="J38" i="8" s="1"/>
  <c r="I37" i="5"/>
  <c r="I38" i="8" s="1"/>
  <c r="H37" i="5"/>
  <c r="H38" i="8" s="1"/>
  <c r="G37" i="5"/>
  <c r="G38" i="8" s="1"/>
  <c r="F37" i="5"/>
  <c r="F38" i="8" s="1"/>
  <c r="E37" i="5"/>
  <c r="E38" i="8" s="1"/>
  <c r="D37" i="5"/>
  <c r="D38" i="8" s="1"/>
  <c r="C37" i="5"/>
  <c r="C38" i="8" s="1"/>
  <c r="B37" i="5"/>
  <c r="AI36" i="5"/>
  <c r="AF36" i="5"/>
  <c r="AF37" i="8" s="1"/>
  <c r="AE36" i="5"/>
  <c r="AE37" i="8" s="1"/>
  <c r="AD36" i="5"/>
  <c r="AD37" i="8" s="1"/>
  <c r="AC36" i="5"/>
  <c r="AC37" i="8" s="1"/>
  <c r="AB36" i="5"/>
  <c r="AB37" i="8" s="1"/>
  <c r="AA36" i="5"/>
  <c r="AA37" i="8" s="1"/>
  <c r="Z36" i="5"/>
  <c r="Z37" i="8" s="1"/>
  <c r="Y36" i="5"/>
  <c r="Y37" i="8" s="1"/>
  <c r="X36" i="5"/>
  <c r="X37" i="8" s="1"/>
  <c r="W36" i="5"/>
  <c r="W37" i="8" s="1"/>
  <c r="V36" i="5"/>
  <c r="V37" i="8" s="1"/>
  <c r="U36" i="5"/>
  <c r="U37" i="8" s="1"/>
  <c r="T36" i="5"/>
  <c r="T37" i="8" s="1"/>
  <c r="S36" i="5"/>
  <c r="S37" i="8" s="1"/>
  <c r="R36" i="5"/>
  <c r="R37" i="8" s="1"/>
  <c r="Q36" i="5"/>
  <c r="Q37" i="8" s="1"/>
  <c r="P36" i="5"/>
  <c r="P37" i="8" s="1"/>
  <c r="O36" i="5"/>
  <c r="O37" i="8" s="1"/>
  <c r="N36" i="5"/>
  <c r="N37" i="8" s="1"/>
  <c r="M36" i="5"/>
  <c r="M37" i="8" s="1"/>
  <c r="L36" i="5"/>
  <c r="L37" i="8" s="1"/>
  <c r="K36" i="5"/>
  <c r="K37" i="8" s="1"/>
  <c r="J36" i="5"/>
  <c r="J37" i="8" s="1"/>
  <c r="I36" i="5"/>
  <c r="I37" i="8" s="1"/>
  <c r="H36" i="5"/>
  <c r="G36" i="5"/>
  <c r="G37" i="8" s="1"/>
  <c r="F36" i="5"/>
  <c r="F37" i="8" s="1"/>
  <c r="E36" i="5"/>
  <c r="E37" i="8" s="1"/>
  <c r="D36" i="5"/>
  <c r="D37" i="8" s="1"/>
  <c r="C36" i="5"/>
  <c r="C37" i="8" s="1"/>
  <c r="B36" i="5"/>
  <c r="AI35" i="5"/>
  <c r="AF35" i="5"/>
  <c r="AF36" i="8" s="1"/>
  <c r="AE35" i="5"/>
  <c r="AE36" i="8" s="1"/>
  <c r="AD35" i="5"/>
  <c r="AD36" i="8" s="1"/>
  <c r="AC35" i="5"/>
  <c r="AC36" i="8" s="1"/>
  <c r="AB35" i="5"/>
  <c r="AB36" i="8" s="1"/>
  <c r="AA35" i="5"/>
  <c r="AA36" i="8" s="1"/>
  <c r="Z35" i="5"/>
  <c r="Z36" i="8" s="1"/>
  <c r="Y35" i="5"/>
  <c r="Y36" i="8" s="1"/>
  <c r="X35" i="5"/>
  <c r="X36" i="8" s="1"/>
  <c r="W35" i="5"/>
  <c r="W36" i="8" s="1"/>
  <c r="V35" i="5"/>
  <c r="V36" i="8" s="1"/>
  <c r="U35" i="5"/>
  <c r="U36" i="8" s="1"/>
  <c r="T35" i="5"/>
  <c r="T36" i="8" s="1"/>
  <c r="S35" i="5"/>
  <c r="S36" i="8" s="1"/>
  <c r="R35" i="5"/>
  <c r="R36" i="8" s="1"/>
  <c r="Q35" i="5"/>
  <c r="Q36" i="8" s="1"/>
  <c r="P35" i="5"/>
  <c r="P36" i="8" s="1"/>
  <c r="O35" i="5"/>
  <c r="O36" i="8" s="1"/>
  <c r="N35" i="5"/>
  <c r="N36" i="8" s="1"/>
  <c r="M35" i="5"/>
  <c r="M36" i="8" s="1"/>
  <c r="L35" i="5"/>
  <c r="L36" i="8" s="1"/>
  <c r="K35" i="5"/>
  <c r="K36" i="8" s="1"/>
  <c r="J35" i="5"/>
  <c r="J36" i="8" s="1"/>
  <c r="I35" i="5"/>
  <c r="I36" i="8" s="1"/>
  <c r="H35" i="5"/>
  <c r="H36" i="8" s="1"/>
  <c r="G35" i="5"/>
  <c r="G36" i="8" s="1"/>
  <c r="F35" i="5"/>
  <c r="F36" i="8" s="1"/>
  <c r="E35" i="5"/>
  <c r="E36" i="8" s="1"/>
  <c r="D35" i="5"/>
  <c r="D36" i="8" s="1"/>
  <c r="C35" i="5"/>
  <c r="B35" i="5"/>
  <c r="AI34" i="5"/>
  <c r="AF34" i="5"/>
  <c r="AF35" i="8" s="1"/>
  <c r="AE34" i="5"/>
  <c r="AE35" i="8" s="1"/>
  <c r="AD34" i="5"/>
  <c r="AD35" i="8" s="1"/>
  <c r="AC34" i="5"/>
  <c r="AC35" i="8" s="1"/>
  <c r="AB34" i="5"/>
  <c r="AB35" i="8" s="1"/>
  <c r="AA34" i="5"/>
  <c r="AA35" i="8" s="1"/>
  <c r="Z34" i="5"/>
  <c r="Z35" i="8" s="1"/>
  <c r="Y34" i="5"/>
  <c r="Y35" i="8" s="1"/>
  <c r="X34" i="5"/>
  <c r="X35" i="8" s="1"/>
  <c r="W34" i="5"/>
  <c r="W35" i="8" s="1"/>
  <c r="V34" i="5"/>
  <c r="V35" i="8" s="1"/>
  <c r="U34" i="5"/>
  <c r="U35" i="8" s="1"/>
  <c r="T34" i="5"/>
  <c r="T35" i="8" s="1"/>
  <c r="S34" i="5"/>
  <c r="S35" i="8" s="1"/>
  <c r="R34" i="5"/>
  <c r="R35" i="8" s="1"/>
  <c r="Q34" i="5"/>
  <c r="Q35" i="8" s="1"/>
  <c r="P34" i="5"/>
  <c r="P35" i="8" s="1"/>
  <c r="O34" i="5"/>
  <c r="O35" i="8" s="1"/>
  <c r="N34" i="5"/>
  <c r="N35" i="8" s="1"/>
  <c r="M34" i="5"/>
  <c r="M35" i="8" s="1"/>
  <c r="L34" i="5"/>
  <c r="L35" i="8" s="1"/>
  <c r="K34" i="5"/>
  <c r="K35" i="8" s="1"/>
  <c r="J34" i="5"/>
  <c r="J35" i="8" s="1"/>
  <c r="I34" i="5"/>
  <c r="I35" i="8" s="1"/>
  <c r="H34" i="5"/>
  <c r="H35" i="8" s="1"/>
  <c r="G34" i="5"/>
  <c r="G35" i="8" s="1"/>
  <c r="F34" i="5"/>
  <c r="F35" i="8" s="1"/>
  <c r="E34" i="5"/>
  <c r="E35" i="8" s="1"/>
  <c r="D34" i="5"/>
  <c r="C34" i="5"/>
  <c r="C35" i="8" s="1"/>
  <c r="B34" i="5"/>
  <c r="AI33" i="5"/>
  <c r="AF33" i="5"/>
  <c r="AF34" i="8" s="1"/>
  <c r="AE33" i="5"/>
  <c r="AE34" i="8" s="1"/>
  <c r="AD33" i="5"/>
  <c r="AD34" i="8" s="1"/>
  <c r="AC33" i="5"/>
  <c r="AC34" i="8" s="1"/>
  <c r="AB33" i="5"/>
  <c r="AB34" i="8" s="1"/>
  <c r="AA33" i="5"/>
  <c r="AA34" i="8" s="1"/>
  <c r="Z33" i="5"/>
  <c r="Z34" i="8" s="1"/>
  <c r="Y33" i="5"/>
  <c r="Y34" i="8" s="1"/>
  <c r="X33" i="5"/>
  <c r="X34" i="8" s="1"/>
  <c r="W33" i="5"/>
  <c r="W34" i="8" s="1"/>
  <c r="V33" i="5"/>
  <c r="V34" i="8" s="1"/>
  <c r="U33" i="5"/>
  <c r="U34" i="8" s="1"/>
  <c r="T33" i="5"/>
  <c r="T34" i="8" s="1"/>
  <c r="S33" i="5"/>
  <c r="S34" i="8" s="1"/>
  <c r="R33" i="5"/>
  <c r="R34" i="8" s="1"/>
  <c r="Q33" i="5"/>
  <c r="Q34" i="8" s="1"/>
  <c r="P33" i="5"/>
  <c r="P34" i="8" s="1"/>
  <c r="O33" i="5"/>
  <c r="O34" i="8" s="1"/>
  <c r="N33" i="5"/>
  <c r="N34" i="8" s="1"/>
  <c r="M33" i="5"/>
  <c r="M34" i="8" s="1"/>
  <c r="L33" i="5"/>
  <c r="L34" i="8" s="1"/>
  <c r="K33" i="5"/>
  <c r="K34" i="8" s="1"/>
  <c r="J33" i="5"/>
  <c r="J34" i="8" s="1"/>
  <c r="I33" i="5"/>
  <c r="I34" i="8" s="1"/>
  <c r="H33" i="5"/>
  <c r="H34" i="8" s="1"/>
  <c r="G33" i="5"/>
  <c r="G34" i="8" s="1"/>
  <c r="F33" i="5"/>
  <c r="F34" i="8" s="1"/>
  <c r="E33" i="5"/>
  <c r="E34" i="8" s="1"/>
  <c r="D33" i="5"/>
  <c r="D34" i="8" s="1"/>
  <c r="C33" i="5"/>
  <c r="C34" i="8" s="1"/>
  <c r="B33" i="5"/>
  <c r="AI32" i="5"/>
  <c r="AF32" i="5"/>
  <c r="AF33" i="8" s="1"/>
  <c r="AE32" i="5"/>
  <c r="AE33" i="8" s="1"/>
  <c r="AD32" i="5"/>
  <c r="AD33" i="8" s="1"/>
  <c r="AC32" i="5"/>
  <c r="AC33" i="8" s="1"/>
  <c r="AB32" i="5"/>
  <c r="AB33" i="8" s="1"/>
  <c r="AA32" i="5"/>
  <c r="AA33" i="8" s="1"/>
  <c r="Z32" i="5"/>
  <c r="Z33" i="8" s="1"/>
  <c r="Y32" i="5"/>
  <c r="Y33" i="8" s="1"/>
  <c r="X32" i="5"/>
  <c r="X33" i="8" s="1"/>
  <c r="W32" i="5"/>
  <c r="W33" i="8" s="1"/>
  <c r="V32" i="5"/>
  <c r="V33" i="8" s="1"/>
  <c r="U32" i="5"/>
  <c r="U33" i="8" s="1"/>
  <c r="T32" i="5"/>
  <c r="T33" i="8" s="1"/>
  <c r="S32" i="5"/>
  <c r="S33" i="8" s="1"/>
  <c r="R32" i="5"/>
  <c r="R33" i="8" s="1"/>
  <c r="Q32" i="5"/>
  <c r="Q33" i="8" s="1"/>
  <c r="P32" i="5"/>
  <c r="P33" i="8" s="1"/>
  <c r="O32" i="5"/>
  <c r="O33" i="8" s="1"/>
  <c r="N32" i="5"/>
  <c r="N33" i="8" s="1"/>
  <c r="M32" i="5"/>
  <c r="M33" i="8" s="1"/>
  <c r="L32" i="5"/>
  <c r="L33" i="8" s="1"/>
  <c r="K32" i="5"/>
  <c r="K33" i="8" s="1"/>
  <c r="J32" i="5"/>
  <c r="J33" i="8" s="1"/>
  <c r="I32" i="5"/>
  <c r="I33" i="8" s="1"/>
  <c r="H32" i="5"/>
  <c r="H33" i="8" s="1"/>
  <c r="G32" i="5"/>
  <c r="G33" i="8" s="1"/>
  <c r="F32" i="5"/>
  <c r="F33" i="8" s="1"/>
  <c r="E32" i="5"/>
  <c r="E33" i="8" s="1"/>
  <c r="D32" i="5"/>
  <c r="D33" i="8" s="1"/>
  <c r="C32" i="5"/>
  <c r="C33" i="8" s="1"/>
  <c r="B32" i="5"/>
  <c r="AI31" i="5"/>
  <c r="AF31" i="5"/>
  <c r="AF32" i="8" s="1"/>
  <c r="AE31" i="5"/>
  <c r="AE32" i="8" s="1"/>
  <c r="AD31" i="5"/>
  <c r="AD32" i="8" s="1"/>
  <c r="AC31" i="5"/>
  <c r="AC32" i="8" s="1"/>
  <c r="AB31" i="5"/>
  <c r="AB32" i="8" s="1"/>
  <c r="AA31" i="5"/>
  <c r="AA32" i="8" s="1"/>
  <c r="Z31" i="5"/>
  <c r="Z32" i="8" s="1"/>
  <c r="Y31" i="5"/>
  <c r="Y32" i="8" s="1"/>
  <c r="X31" i="5"/>
  <c r="X32" i="8" s="1"/>
  <c r="W31" i="5"/>
  <c r="W32" i="8" s="1"/>
  <c r="V31" i="5"/>
  <c r="V32" i="8" s="1"/>
  <c r="U31" i="5"/>
  <c r="U32" i="8" s="1"/>
  <c r="T31" i="5"/>
  <c r="T32" i="8" s="1"/>
  <c r="S31" i="5"/>
  <c r="S32" i="8" s="1"/>
  <c r="R31" i="5"/>
  <c r="R32" i="8" s="1"/>
  <c r="Q31" i="5"/>
  <c r="Q32" i="8" s="1"/>
  <c r="P31" i="5"/>
  <c r="P32" i="8" s="1"/>
  <c r="O31" i="5"/>
  <c r="O32" i="8" s="1"/>
  <c r="N31" i="5"/>
  <c r="N32" i="8" s="1"/>
  <c r="M31" i="5"/>
  <c r="M32" i="8" s="1"/>
  <c r="L31" i="5"/>
  <c r="L32" i="8" s="1"/>
  <c r="K31" i="5"/>
  <c r="K32" i="8" s="1"/>
  <c r="J31" i="5"/>
  <c r="J32" i="8" s="1"/>
  <c r="I31" i="5"/>
  <c r="I32" i="8" s="1"/>
  <c r="H31" i="5"/>
  <c r="H32" i="8" s="1"/>
  <c r="G31" i="5"/>
  <c r="G32" i="8" s="1"/>
  <c r="F31" i="5"/>
  <c r="F32" i="8" s="1"/>
  <c r="E31" i="5"/>
  <c r="E32" i="8" s="1"/>
  <c r="D31" i="5"/>
  <c r="D32" i="8" s="1"/>
  <c r="C31" i="5"/>
  <c r="B31" i="5"/>
  <c r="AI30" i="5"/>
  <c r="AF30" i="5"/>
  <c r="AF31" i="8" s="1"/>
  <c r="AE30" i="5"/>
  <c r="AE31" i="8" s="1"/>
  <c r="AD30" i="5"/>
  <c r="AD31" i="8" s="1"/>
  <c r="AC30" i="5"/>
  <c r="AC31" i="8" s="1"/>
  <c r="AB30" i="5"/>
  <c r="AB31" i="8" s="1"/>
  <c r="AA30" i="5"/>
  <c r="AA31" i="8" s="1"/>
  <c r="Z30" i="5"/>
  <c r="Z31" i="8" s="1"/>
  <c r="Y30" i="5"/>
  <c r="Y31" i="8" s="1"/>
  <c r="X30" i="5"/>
  <c r="X31" i="8" s="1"/>
  <c r="W30" i="5"/>
  <c r="W31" i="8" s="1"/>
  <c r="V30" i="5"/>
  <c r="V31" i="8" s="1"/>
  <c r="U30" i="5"/>
  <c r="U31" i="8" s="1"/>
  <c r="T30" i="5"/>
  <c r="T31" i="8" s="1"/>
  <c r="S30" i="5"/>
  <c r="S31" i="8" s="1"/>
  <c r="R30" i="5"/>
  <c r="R31" i="8" s="1"/>
  <c r="Q30" i="5"/>
  <c r="Q31" i="8" s="1"/>
  <c r="P30" i="5"/>
  <c r="P31" i="8" s="1"/>
  <c r="O30" i="5"/>
  <c r="O31" i="8" s="1"/>
  <c r="N30" i="5"/>
  <c r="N31" i="8" s="1"/>
  <c r="M30" i="5"/>
  <c r="M31" i="8" s="1"/>
  <c r="L30" i="5"/>
  <c r="L31" i="8" s="1"/>
  <c r="K30" i="5"/>
  <c r="K31" i="8" s="1"/>
  <c r="J30" i="5"/>
  <c r="J31" i="8" s="1"/>
  <c r="I30" i="5"/>
  <c r="I31" i="8" s="1"/>
  <c r="H30" i="5"/>
  <c r="H31" i="8" s="1"/>
  <c r="G30" i="5"/>
  <c r="G31" i="8" s="1"/>
  <c r="F30" i="5"/>
  <c r="F31" i="8" s="1"/>
  <c r="E30" i="5"/>
  <c r="E31" i="8" s="1"/>
  <c r="D30" i="5"/>
  <c r="C30" i="5"/>
  <c r="C31" i="8" s="1"/>
  <c r="B30" i="5"/>
  <c r="AI29" i="5"/>
  <c r="AF29" i="5"/>
  <c r="AF30" i="8" s="1"/>
  <c r="AE29" i="5"/>
  <c r="AE30" i="8" s="1"/>
  <c r="AD29" i="5"/>
  <c r="AD30" i="8" s="1"/>
  <c r="AC29" i="5"/>
  <c r="AC30" i="8" s="1"/>
  <c r="AB29" i="5"/>
  <c r="AB30" i="8" s="1"/>
  <c r="AA29" i="5"/>
  <c r="AA30" i="8" s="1"/>
  <c r="Z29" i="5"/>
  <c r="Z30" i="8" s="1"/>
  <c r="Y29" i="5"/>
  <c r="Y30" i="8" s="1"/>
  <c r="X29" i="5"/>
  <c r="X30" i="8" s="1"/>
  <c r="W29" i="5"/>
  <c r="W30" i="8" s="1"/>
  <c r="V29" i="5"/>
  <c r="V30" i="8" s="1"/>
  <c r="U29" i="5"/>
  <c r="U30" i="8" s="1"/>
  <c r="T29" i="5"/>
  <c r="T30" i="8" s="1"/>
  <c r="S29" i="5"/>
  <c r="S30" i="8" s="1"/>
  <c r="R29" i="5"/>
  <c r="R30" i="8" s="1"/>
  <c r="Q29" i="5"/>
  <c r="Q30" i="8" s="1"/>
  <c r="P29" i="5"/>
  <c r="P30" i="8" s="1"/>
  <c r="O29" i="5"/>
  <c r="O30" i="8" s="1"/>
  <c r="N29" i="5"/>
  <c r="N30" i="8" s="1"/>
  <c r="M29" i="5"/>
  <c r="M30" i="8" s="1"/>
  <c r="L29" i="5"/>
  <c r="L30" i="8" s="1"/>
  <c r="K29" i="5"/>
  <c r="K30" i="8" s="1"/>
  <c r="J29" i="5"/>
  <c r="J30" i="8" s="1"/>
  <c r="I29" i="5"/>
  <c r="I30" i="8" s="1"/>
  <c r="H29" i="5"/>
  <c r="H30" i="8" s="1"/>
  <c r="G29" i="5"/>
  <c r="G30" i="8" s="1"/>
  <c r="F29" i="5"/>
  <c r="F30" i="8" s="1"/>
  <c r="E29" i="5"/>
  <c r="E30" i="8" s="1"/>
  <c r="D29" i="5"/>
  <c r="D30" i="8" s="1"/>
  <c r="C29" i="5"/>
  <c r="C30" i="8" s="1"/>
  <c r="B29" i="5"/>
  <c r="AI28" i="5"/>
  <c r="AF28" i="5"/>
  <c r="AF29" i="8" s="1"/>
  <c r="AE28" i="5"/>
  <c r="AE29" i="8" s="1"/>
  <c r="AD28" i="5"/>
  <c r="AD29" i="8" s="1"/>
  <c r="AC28" i="5"/>
  <c r="AC29" i="8" s="1"/>
  <c r="AB28" i="5"/>
  <c r="AB29" i="8" s="1"/>
  <c r="AA28" i="5"/>
  <c r="AA29" i="8" s="1"/>
  <c r="Z28" i="5"/>
  <c r="Z29" i="8" s="1"/>
  <c r="Y28" i="5"/>
  <c r="Y29" i="8" s="1"/>
  <c r="X28" i="5"/>
  <c r="X29" i="8" s="1"/>
  <c r="W28" i="5"/>
  <c r="W29" i="8" s="1"/>
  <c r="V28" i="5"/>
  <c r="V29" i="8" s="1"/>
  <c r="U28" i="5"/>
  <c r="U29" i="8" s="1"/>
  <c r="T28" i="5"/>
  <c r="T29" i="8" s="1"/>
  <c r="S28" i="5"/>
  <c r="S29" i="8" s="1"/>
  <c r="R28" i="5"/>
  <c r="R29" i="8" s="1"/>
  <c r="Q28" i="5"/>
  <c r="Q29" i="8" s="1"/>
  <c r="P28" i="5"/>
  <c r="P29" i="8" s="1"/>
  <c r="O28" i="5"/>
  <c r="O29" i="8" s="1"/>
  <c r="N28" i="5"/>
  <c r="N29" i="8" s="1"/>
  <c r="M28" i="5"/>
  <c r="M29" i="8" s="1"/>
  <c r="L28" i="5"/>
  <c r="L29" i="8" s="1"/>
  <c r="K28" i="5"/>
  <c r="K29" i="8" s="1"/>
  <c r="J28" i="5"/>
  <c r="J29" i="8" s="1"/>
  <c r="I28" i="5"/>
  <c r="I29" i="8" s="1"/>
  <c r="H28" i="5"/>
  <c r="H29" i="8" s="1"/>
  <c r="G28" i="5"/>
  <c r="G29" i="8" s="1"/>
  <c r="F28" i="5"/>
  <c r="F29" i="8" s="1"/>
  <c r="E28" i="5"/>
  <c r="E29" i="8" s="1"/>
  <c r="D28" i="5"/>
  <c r="D29" i="8" s="1"/>
  <c r="C28" i="5"/>
  <c r="C29" i="8" s="1"/>
  <c r="B28" i="5"/>
  <c r="AI27" i="5"/>
  <c r="AF27" i="5"/>
  <c r="AF28" i="8" s="1"/>
  <c r="AE27" i="5"/>
  <c r="AE28" i="8" s="1"/>
  <c r="AD27" i="5"/>
  <c r="AD28" i="8" s="1"/>
  <c r="AC27" i="5"/>
  <c r="AC28" i="8" s="1"/>
  <c r="AB27" i="5"/>
  <c r="AB28" i="8" s="1"/>
  <c r="AA27" i="5"/>
  <c r="AA28" i="8" s="1"/>
  <c r="Z27" i="5"/>
  <c r="Z28" i="8" s="1"/>
  <c r="Y27" i="5"/>
  <c r="Y28" i="8" s="1"/>
  <c r="X27" i="5"/>
  <c r="X28" i="8" s="1"/>
  <c r="W27" i="5"/>
  <c r="W28" i="8" s="1"/>
  <c r="V27" i="5"/>
  <c r="V28" i="8" s="1"/>
  <c r="U27" i="5"/>
  <c r="U28" i="8" s="1"/>
  <c r="T27" i="5"/>
  <c r="T28" i="8" s="1"/>
  <c r="S27" i="5"/>
  <c r="S28" i="8" s="1"/>
  <c r="R27" i="5"/>
  <c r="R28" i="8" s="1"/>
  <c r="Q27" i="5"/>
  <c r="Q28" i="8" s="1"/>
  <c r="P27" i="5"/>
  <c r="P28" i="8" s="1"/>
  <c r="O27" i="5"/>
  <c r="O28" i="8" s="1"/>
  <c r="N27" i="5"/>
  <c r="N28" i="8" s="1"/>
  <c r="M27" i="5"/>
  <c r="M28" i="8" s="1"/>
  <c r="L27" i="5"/>
  <c r="L28" i="8" s="1"/>
  <c r="K27" i="5"/>
  <c r="K28" i="8" s="1"/>
  <c r="J27" i="5"/>
  <c r="J28" i="8" s="1"/>
  <c r="I27" i="5"/>
  <c r="I28" i="8" s="1"/>
  <c r="H27" i="5"/>
  <c r="H28" i="8" s="1"/>
  <c r="G27" i="5"/>
  <c r="G28" i="8" s="1"/>
  <c r="F27" i="5"/>
  <c r="F28" i="8" s="1"/>
  <c r="E27" i="5"/>
  <c r="E28" i="8" s="1"/>
  <c r="D27" i="5"/>
  <c r="D28" i="8" s="1"/>
  <c r="C27" i="5"/>
  <c r="B27" i="5"/>
  <c r="AI26" i="5"/>
  <c r="AF26" i="5"/>
  <c r="AF27" i="8" s="1"/>
  <c r="AE26" i="5"/>
  <c r="AE27" i="8" s="1"/>
  <c r="AD26" i="5"/>
  <c r="AD27" i="8" s="1"/>
  <c r="AC26" i="5"/>
  <c r="AC27" i="8" s="1"/>
  <c r="AB26" i="5"/>
  <c r="AB27" i="8" s="1"/>
  <c r="AA26" i="5"/>
  <c r="AA27" i="8" s="1"/>
  <c r="Z26" i="5"/>
  <c r="Z27" i="8" s="1"/>
  <c r="Y26" i="5"/>
  <c r="Y27" i="8" s="1"/>
  <c r="X26" i="5"/>
  <c r="X27" i="8" s="1"/>
  <c r="W26" i="5"/>
  <c r="W27" i="8" s="1"/>
  <c r="V26" i="5"/>
  <c r="V27" i="8" s="1"/>
  <c r="U26" i="5"/>
  <c r="U27" i="8" s="1"/>
  <c r="T26" i="5"/>
  <c r="T27" i="8" s="1"/>
  <c r="S26" i="5"/>
  <c r="S27" i="8" s="1"/>
  <c r="R26" i="5"/>
  <c r="R27" i="8" s="1"/>
  <c r="Q26" i="5"/>
  <c r="Q27" i="8" s="1"/>
  <c r="P26" i="5"/>
  <c r="P27" i="8" s="1"/>
  <c r="O26" i="5"/>
  <c r="O27" i="8" s="1"/>
  <c r="N26" i="5"/>
  <c r="N27" i="8" s="1"/>
  <c r="M26" i="5"/>
  <c r="M27" i="8" s="1"/>
  <c r="L26" i="5"/>
  <c r="L27" i="8" s="1"/>
  <c r="K26" i="5"/>
  <c r="K27" i="8" s="1"/>
  <c r="J26" i="5"/>
  <c r="J27" i="8" s="1"/>
  <c r="I26" i="5"/>
  <c r="I27" i="8" s="1"/>
  <c r="H26" i="5"/>
  <c r="H27" i="8" s="1"/>
  <c r="G26" i="5"/>
  <c r="G27" i="8" s="1"/>
  <c r="F26" i="5"/>
  <c r="F27" i="8" s="1"/>
  <c r="E26" i="5"/>
  <c r="E27" i="8" s="1"/>
  <c r="D26" i="5"/>
  <c r="D27" i="8" s="1"/>
  <c r="C26" i="5"/>
  <c r="C27" i="8" s="1"/>
  <c r="B26" i="5"/>
  <c r="AI25" i="5"/>
  <c r="AF25" i="5"/>
  <c r="AF26" i="8" s="1"/>
  <c r="AE25" i="5"/>
  <c r="AE26" i="8" s="1"/>
  <c r="AD25" i="5"/>
  <c r="AD26" i="8" s="1"/>
  <c r="AC25" i="5"/>
  <c r="AC26" i="8" s="1"/>
  <c r="AB25" i="5"/>
  <c r="AB26" i="8" s="1"/>
  <c r="AA25" i="5"/>
  <c r="AA26" i="8" s="1"/>
  <c r="Z25" i="5"/>
  <c r="Z26" i="8" s="1"/>
  <c r="Y25" i="5"/>
  <c r="Y26" i="8" s="1"/>
  <c r="X25" i="5"/>
  <c r="X26" i="8" s="1"/>
  <c r="W25" i="5"/>
  <c r="W26" i="8" s="1"/>
  <c r="V25" i="5"/>
  <c r="V26" i="8" s="1"/>
  <c r="U25" i="5"/>
  <c r="U26" i="8" s="1"/>
  <c r="T25" i="5"/>
  <c r="T26" i="8" s="1"/>
  <c r="S25" i="5"/>
  <c r="S26" i="8" s="1"/>
  <c r="R25" i="5"/>
  <c r="R26" i="8" s="1"/>
  <c r="Q25" i="5"/>
  <c r="Q26" i="8" s="1"/>
  <c r="P25" i="5"/>
  <c r="P26" i="8" s="1"/>
  <c r="O25" i="5"/>
  <c r="O26" i="8" s="1"/>
  <c r="N25" i="5"/>
  <c r="N26" i="8" s="1"/>
  <c r="M25" i="5"/>
  <c r="M26" i="8" s="1"/>
  <c r="L25" i="5"/>
  <c r="L26" i="8" s="1"/>
  <c r="K25" i="5"/>
  <c r="K26" i="8" s="1"/>
  <c r="J25" i="5"/>
  <c r="J26" i="8" s="1"/>
  <c r="I25" i="5"/>
  <c r="I26" i="8" s="1"/>
  <c r="H25" i="5"/>
  <c r="H26" i="8" s="1"/>
  <c r="G25" i="5"/>
  <c r="G26" i="8" s="1"/>
  <c r="F25" i="5"/>
  <c r="F26" i="8" s="1"/>
  <c r="E25" i="5"/>
  <c r="E26" i="8" s="1"/>
  <c r="D25" i="5"/>
  <c r="D26" i="8" s="1"/>
  <c r="C25" i="5"/>
  <c r="C26" i="8" s="1"/>
  <c r="B25" i="5"/>
  <c r="AI24" i="5"/>
  <c r="AF24" i="5"/>
  <c r="AF25" i="8" s="1"/>
  <c r="AE24" i="5"/>
  <c r="AE25" i="8" s="1"/>
  <c r="AD24" i="5"/>
  <c r="AD25" i="8" s="1"/>
  <c r="AC24" i="5"/>
  <c r="AC25" i="8" s="1"/>
  <c r="AB24" i="5"/>
  <c r="AB25" i="8" s="1"/>
  <c r="AA24" i="5"/>
  <c r="AA25" i="8" s="1"/>
  <c r="Z24" i="5"/>
  <c r="Z25" i="8" s="1"/>
  <c r="Y24" i="5"/>
  <c r="Y25" i="8" s="1"/>
  <c r="X24" i="5"/>
  <c r="X25" i="8" s="1"/>
  <c r="W24" i="5"/>
  <c r="W25" i="8" s="1"/>
  <c r="V24" i="5"/>
  <c r="V25" i="8" s="1"/>
  <c r="U24" i="5"/>
  <c r="U25" i="8" s="1"/>
  <c r="T24" i="5"/>
  <c r="T25" i="8" s="1"/>
  <c r="S24" i="5"/>
  <c r="S25" i="8" s="1"/>
  <c r="R24" i="5"/>
  <c r="R25" i="8" s="1"/>
  <c r="Q24" i="5"/>
  <c r="Q25" i="8" s="1"/>
  <c r="P24" i="5"/>
  <c r="P25" i="8" s="1"/>
  <c r="O24" i="5"/>
  <c r="O25" i="8" s="1"/>
  <c r="N24" i="5"/>
  <c r="N25" i="8" s="1"/>
  <c r="M24" i="5"/>
  <c r="M25" i="8" s="1"/>
  <c r="L24" i="5"/>
  <c r="L25" i="8" s="1"/>
  <c r="K24" i="5"/>
  <c r="K25" i="8" s="1"/>
  <c r="J24" i="5"/>
  <c r="J25" i="8" s="1"/>
  <c r="I24" i="5"/>
  <c r="I25" i="8" s="1"/>
  <c r="H24" i="5"/>
  <c r="H25" i="8" s="1"/>
  <c r="G24" i="5"/>
  <c r="G25" i="8" s="1"/>
  <c r="F24" i="5"/>
  <c r="F25" i="8" s="1"/>
  <c r="E24" i="5"/>
  <c r="E25" i="8" s="1"/>
  <c r="D24" i="5"/>
  <c r="D25" i="8" s="1"/>
  <c r="C24" i="5"/>
  <c r="C25" i="8" s="1"/>
  <c r="B24" i="5"/>
  <c r="AI23" i="5"/>
  <c r="AF23" i="5"/>
  <c r="AF24" i="8" s="1"/>
  <c r="AE23" i="5"/>
  <c r="AE24" i="8" s="1"/>
  <c r="AD23" i="5"/>
  <c r="AD24" i="8" s="1"/>
  <c r="AC23" i="5"/>
  <c r="AC24" i="8" s="1"/>
  <c r="AB23" i="5"/>
  <c r="AB24" i="8" s="1"/>
  <c r="AA23" i="5"/>
  <c r="AA24" i="8" s="1"/>
  <c r="Z23" i="5"/>
  <c r="Z24" i="8" s="1"/>
  <c r="Y23" i="5"/>
  <c r="Y24" i="8" s="1"/>
  <c r="X23" i="5"/>
  <c r="X24" i="8" s="1"/>
  <c r="W23" i="5"/>
  <c r="W24" i="8" s="1"/>
  <c r="V23" i="5"/>
  <c r="V24" i="8" s="1"/>
  <c r="U23" i="5"/>
  <c r="U24" i="8" s="1"/>
  <c r="T23" i="5"/>
  <c r="T24" i="8" s="1"/>
  <c r="S23" i="5"/>
  <c r="S24" i="8" s="1"/>
  <c r="R23" i="5"/>
  <c r="R24" i="8" s="1"/>
  <c r="Q23" i="5"/>
  <c r="Q24" i="8" s="1"/>
  <c r="P23" i="5"/>
  <c r="P24" i="8" s="1"/>
  <c r="O23" i="5"/>
  <c r="O24" i="8" s="1"/>
  <c r="N23" i="5"/>
  <c r="N24" i="8" s="1"/>
  <c r="M23" i="5"/>
  <c r="M24" i="8" s="1"/>
  <c r="L23" i="5"/>
  <c r="L24" i="8" s="1"/>
  <c r="K23" i="5"/>
  <c r="K24" i="8" s="1"/>
  <c r="J23" i="5"/>
  <c r="J24" i="8" s="1"/>
  <c r="I23" i="5"/>
  <c r="I24" i="8" s="1"/>
  <c r="H23" i="5"/>
  <c r="H24" i="8" s="1"/>
  <c r="G23" i="5"/>
  <c r="G24" i="8" s="1"/>
  <c r="F23" i="5"/>
  <c r="F24" i="8" s="1"/>
  <c r="E23" i="5"/>
  <c r="E24" i="8" s="1"/>
  <c r="D23" i="5"/>
  <c r="D24" i="8" s="1"/>
  <c r="C23" i="5"/>
  <c r="B23" i="5"/>
  <c r="AI22" i="5"/>
  <c r="AF22" i="5"/>
  <c r="AF23" i="8" s="1"/>
  <c r="AE22" i="5"/>
  <c r="AE23" i="8" s="1"/>
  <c r="AD22" i="5"/>
  <c r="AD23" i="8" s="1"/>
  <c r="AC22" i="5"/>
  <c r="AC23" i="8" s="1"/>
  <c r="AB22" i="5"/>
  <c r="AB23" i="8" s="1"/>
  <c r="AA22" i="5"/>
  <c r="AA23" i="8" s="1"/>
  <c r="Z22" i="5"/>
  <c r="Z23" i="8" s="1"/>
  <c r="Y22" i="5"/>
  <c r="Y23" i="8" s="1"/>
  <c r="X22" i="5"/>
  <c r="X23" i="8" s="1"/>
  <c r="W22" i="5"/>
  <c r="W23" i="8" s="1"/>
  <c r="V22" i="5"/>
  <c r="V23" i="8" s="1"/>
  <c r="U22" i="5"/>
  <c r="U23" i="8" s="1"/>
  <c r="T22" i="5"/>
  <c r="T23" i="8" s="1"/>
  <c r="S22" i="5"/>
  <c r="S23" i="8" s="1"/>
  <c r="R22" i="5"/>
  <c r="R23" i="8" s="1"/>
  <c r="Q22" i="5"/>
  <c r="Q23" i="8" s="1"/>
  <c r="P22" i="5"/>
  <c r="P23" i="8" s="1"/>
  <c r="O22" i="5"/>
  <c r="O23" i="8" s="1"/>
  <c r="N22" i="5"/>
  <c r="N23" i="8" s="1"/>
  <c r="M22" i="5"/>
  <c r="M23" i="8" s="1"/>
  <c r="L22" i="5"/>
  <c r="L23" i="8" s="1"/>
  <c r="K22" i="5"/>
  <c r="K23" i="8" s="1"/>
  <c r="J22" i="5"/>
  <c r="J23" i="8" s="1"/>
  <c r="I22" i="5"/>
  <c r="I23" i="8" s="1"/>
  <c r="H22" i="5"/>
  <c r="H23" i="8" s="1"/>
  <c r="G22" i="5"/>
  <c r="G23" i="8" s="1"/>
  <c r="F22" i="5"/>
  <c r="F23" i="8" s="1"/>
  <c r="E22" i="5"/>
  <c r="E23" i="8" s="1"/>
  <c r="D22" i="5"/>
  <c r="D23" i="8" s="1"/>
  <c r="C22" i="5"/>
  <c r="C23" i="8" s="1"/>
  <c r="B22" i="5"/>
  <c r="AI21" i="5"/>
  <c r="AF21" i="5"/>
  <c r="AF22" i="8" s="1"/>
  <c r="AE21" i="5"/>
  <c r="AE22" i="8" s="1"/>
  <c r="AD21" i="5"/>
  <c r="AD22" i="8" s="1"/>
  <c r="AC21" i="5"/>
  <c r="AC22" i="8" s="1"/>
  <c r="AB21" i="5"/>
  <c r="AB22" i="8" s="1"/>
  <c r="AA21" i="5"/>
  <c r="AA22" i="8" s="1"/>
  <c r="Z21" i="5"/>
  <c r="Z22" i="8" s="1"/>
  <c r="Y21" i="5"/>
  <c r="Y22" i="8" s="1"/>
  <c r="X21" i="5"/>
  <c r="X22" i="8" s="1"/>
  <c r="W21" i="5"/>
  <c r="W22" i="8" s="1"/>
  <c r="V21" i="5"/>
  <c r="V22" i="8" s="1"/>
  <c r="U21" i="5"/>
  <c r="U22" i="8" s="1"/>
  <c r="T21" i="5"/>
  <c r="T22" i="8" s="1"/>
  <c r="S21" i="5"/>
  <c r="S22" i="8" s="1"/>
  <c r="R21" i="5"/>
  <c r="R22" i="8" s="1"/>
  <c r="Q21" i="5"/>
  <c r="Q22" i="8" s="1"/>
  <c r="P21" i="5"/>
  <c r="P22" i="8" s="1"/>
  <c r="O21" i="5"/>
  <c r="O22" i="8" s="1"/>
  <c r="N21" i="5"/>
  <c r="N22" i="8" s="1"/>
  <c r="M21" i="5"/>
  <c r="M22" i="8" s="1"/>
  <c r="L21" i="5"/>
  <c r="L22" i="8" s="1"/>
  <c r="K21" i="5"/>
  <c r="K22" i="8" s="1"/>
  <c r="J21" i="5"/>
  <c r="J22" i="8" s="1"/>
  <c r="I21" i="5"/>
  <c r="I22" i="8" s="1"/>
  <c r="H21" i="5"/>
  <c r="H22" i="8" s="1"/>
  <c r="G21" i="5"/>
  <c r="G22" i="8" s="1"/>
  <c r="F21" i="5"/>
  <c r="E21" i="5"/>
  <c r="E22" i="8" s="1"/>
  <c r="D21" i="5"/>
  <c r="D22" i="8" s="1"/>
  <c r="C21" i="5"/>
  <c r="C22" i="8" s="1"/>
  <c r="B21" i="5"/>
  <c r="AI20" i="5"/>
  <c r="AF20" i="5"/>
  <c r="AF21" i="8" s="1"/>
  <c r="AE20" i="5"/>
  <c r="AE21" i="8" s="1"/>
  <c r="AD20" i="5"/>
  <c r="AD21" i="8" s="1"/>
  <c r="AC20" i="5"/>
  <c r="AC21" i="8" s="1"/>
  <c r="AB20" i="5"/>
  <c r="AB21" i="8" s="1"/>
  <c r="AA20" i="5"/>
  <c r="AA21" i="8" s="1"/>
  <c r="Z20" i="5"/>
  <c r="Z21" i="8" s="1"/>
  <c r="Y20" i="5"/>
  <c r="Y21" i="8" s="1"/>
  <c r="X20" i="5"/>
  <c r="X21" i="8" s="1"/>
  <c r="W20" i="5"/>
  <c r="W21" i="8" s="1"/>
  <c r="V20" i="5"/>
  <c r="V21" i="8" s="1"/>
  <c r="U20" i="5"/>
  <c r="U21" i="8" s="1"/>
  <c r="T20" i="5"/>
  <c r="T21" i="8" s="1"/>
  <c r="S20" i="5"/>
  <c r="S21" i="8" s="1"/>
  <c r="R20" i="5"/>
  <c r="R21" i="8" s="1"/>
  <c r="Q20" i="5"/>
  <c r="Q21" i="8" s="1"/>
  <c r="P20" i="5"/>
  <c r="P21" i="8" s="1"/>
  <c r="O20" i="5"/>
  <c r="O21" i="8" s="1"/>
  <c r="N20" i="5"/>
  <c r="N21" i="8" s="1"/>
  <c r="M20" i="5"/>
  <c r="M21" i="8" s="1"/>
  <c r="L20" i="5"/>
  <c r="L21" i="8" s="1"/>
  <c r="K20" i="5"/>
  <c r="K21" i="8" s="1"/>
  <c r="J20" i="5"/>
  <c r="J21" i="8" s="1"/>
  <c r="I20" i="5"/>
  <c r="I21" i="8" s="1"/>
  <c r="H20" i="5"/>
  <c r="G20" i="5"/>
  <c r="G21" i="8" s="1"/>
  <c r="F20" i="5"/>
  <c r="F21" i="8" s="1"/>
  <c r="E20" i="5"/>
  <c r="E21" i="8" s="1"/>
  <c r="D20" i="5"/>
  <c r="D21" i="8" s="1"/>
  <c r="C20" i="5"/>
  <c r="C21" i="8" s="1"/>
  <c r="B20" i="5"/>
  <c r="AI19" i="5"/>
  <c r="AF19" i="5"/>
  <c r="AF20" i="8" s="1"/>
  <c r="AE19" i="5"/>
  <c r="AE20" i="8" s="1"/>
  <c r="AD19" i="5"/>
  <c r="AD20" i="8" s="1"/>
  <c r="AC19" i="5"/>
  <c r="AC20" i="8" s="1"/>
  <c r="AB19" i="5"/>
  <c r="AB20" i="8" s="1"/>
  <c r="AA19" i="5"/>
  <c r="AA20" i="8" s="1"/>
  <c r="Z19" i="5"/>
  <c r="Z20" i="8" s="1"/>
  <c r="Y19" i="5"/>
  <c r="Y20" i="8" s="1"/>
  <c r="X19" i="5"/>
  <c r="X20" i="8" s="1"/>
  <c r="W19" i="5"/>
  <c r="W20" i="8" s="1"/>
  <c r="V19" i="5"/>
  <c r="V20" i="8" s="1"/>
  <c r="U19" i="5"/>
  <c r="U20" i="8" s="1"/>
  <c r="T19" i="5"/>
  <c r="T20" i="8" s="1"/>
  <c r="S19" i="5"/>
  <c r="S20" i="8" s="1"/>
  <c r="R19" i="5"/>
  <c r="R20" i="8" s="1"/>
  <c r="Q19" i="5"/>
  <c r="Q20" i="8" s="1"/>
  <c r="P19" i="5"/>
  <c r="P20" i="8" s="1"/>
  <c r="O19" i="5"/>
  <c r="O20" i="8" s="1"/>
  <c r="N19" i="5"/>
  <c r="N20" i="8" s="1"/>
  <c r="M19" i="5"/>
  <c r="M20" i="8" s="1"/>
  <c r="L19" i="5"/>
  <c r="L20" i="8" s="1"/>
  <c r="K19" i="5"/>
  <c r="K20" i="8" s="1"/>
  <c r="J19" i="5"/>
  <c r="J20" i="8" s="1"/>
  <c r="I19" i="5"/>
  <c r="I20" i="8" s="1"/>
  <c r="H19" i="5"/>
  <c r="H20" i="8" s="1"/>
  <c r="G19" i="5"/>
  <c r="G20" i="8" s="1"/>
  <c r="F19" i="5"/>
  <c r="F20" i="8" s="1"/>
  <c r="E19" i="5"/>
  <c r="E20" i="8" s="1"/>
  <c r="D19" i="5"/>
  <c r="D20" i="8" s="1"/>
  <c r="C19" i="5"/>
  <c r="B19" i="5"/>
  <c r="AI18" i="5"/>
  <c r="AF18" i="5"/>
  <c r="AF19" i="8" s="1"/>
  <c r="AE18" i="5"/>
  <c r="AE19" i="8" s="1"/>
  <c r="AD18" i="5"/>
  <c r="AD19" i="8" s="1"/>
  <c r="AC18" i="5"/>
  <c r="AC19" i="8" s="1"/>
  <c r="AB18" i="5"/>
  <c r="AB19" i="8" s="1"/>
  <c r="AA18" i="5"/>
  <c r="AA19" i="8" s="1"/>
  <c r="Z18" i="5"/>
  <c r="Z19" i="8" s="1"/>
  <c r="Y18" i="5"/>
  <c r="Y19" i="8" s="1"/>
  <c r="X18" i="5"/>
  <c r="X19" i="8" s="1"/>
  <c r="W18" i="5"/>
  <c r="W19" i="8" s="1"/>
  <c r="V18" i="5"/>
  <c r="V19" i="8" s="1"/>
  <c r="U18" i="5"/>
  <c r="U19" i="8" s="1"/>
  <c r="T18" i="5"/>
  <c r="T19" i="8" s="1"/>
  <c r="S18" i="5"/>
  <c r="S19" i="8" s="1"/>
  <c r="R18" i="5"/>
  <c r="R19" i="8" s="1"/>
  <c r="Q18" i="5"/>
  <c r="Q19" i="8" s="1"/>
  <c r="P18" i="5"/>
  <c r="P19" i="8" s="1"/>
  <c r="O18" i="5"/>
  <c r="O19" i="8" s="1"/>
  <c r="N18" i="5"/>
  <c r="N19" i="8" s="1"/>
  <c r="M18" i="5"/>
  <c r="M19" i="8" s="1"/>
  <c r="L18" i="5"/>
  <c r="L19" i="8" s="1"/>
  <c r="K18" i="5"/>
  <c r="K19" i="8" s="1"/>
  <c r="J18" i="5"/>
  <c r="J19" i="8" s="1"/>
  <c r="I18" i="5"/>
  <c r="I19" i="8" s="1"/>
  <c r="H18" i="5"/>
  <c r="H19" i="8" s="1"/>
  <c r="G18" i="5"/>
  <c r="G19" i="8" s="1"/>
  <c r="F18" i="5"/>
  <c r="F19" i="8" s="1"/>
  <c r="E18" i="5"/>
  <c r="E19" i="8" s="1"/>
  <c r="D18" i="5"/>
  <c r="D19" i="8" s="1"/>
  <c r="C18" i="5"/>
  <c r="C19" i="8" s="1"/>
  <c r="B18" i="5"/>
  <c r="AI17" i="5"/>
  <c r="AF17" i="5"/>
  <c r="AF18" i="8" s="1"/>
  <c r="AE17" i="5"/>
  <c r="AE18" i="8" s="1"/>
  <c r="AD17" i="5"/>
  <c r="AD18" i="8" s="1"/>
  <c r="AC17" i="5"/>
  <c r="AC18" i="8" s="1"/>
  <c r="AB17" i="5"/>
  <c r="AB18" i="8" s="1"/>
  <c r="AA17" i="5"/>
  <c r="AA18" i="8" s="1"/>
  <c r="Z17" i="5"/>
  <c r="Z18" i="8" s="1"/>
  <c r="Y17" i="5"/>
  <c r="Y18" i="8" s="1"/>
  <c r="X17" i="5"/>
  <c r="X18" i="8" s="1"/>
  <c r="W17" i="5"/>
  <c r="W18" i="8" s="1"/>
  <c r="V17" i="5"/>
  <c r="V18" i="8" s="1"/>
  <c r="U17" i="5"/>
  <c r="U18" i="8" s="1"/>
  <c r="T17" i="5"/>
  <c r="T18" i="8" s="1"/>
  <c r="S17" i="5"/>
  <c r="S18" i="8" s="1"/>
  <c r="R17" i="5"/>
  <c r="R18" i="8" s="1"/>
  <c r="Q17" i="5"/>
  <c r="Q18" i="8" s="1"/>
  <c r="P17" i="5"/>
  <c r="P18" i="8" s="1"/>
  <c r="O17" i="5"/>
  <c r="O18" i="8" s="1"/>
  <c r="N17" i="5"/>
  <c r="N18" i="8" s="1"/>
  <c r="M17" i="5"/>
  <c r="M18" i="8" s="1"/>
  <c r="L17" i="5"/>
  <c r="L18" i="8" s="1"/>
  <c r="K17" i="5"/>
  <c r="K18" i="8" s="1"/>
  <c r="J17" i="5"/>
  <c r="J18" i="8" s="1"/>
  <c r="I17" i="5"/>
  <c r="I18" i="8" s="1"/>
  <c r="H17" i="5"/>
  <c r="H18" i="8" s="1"/>
  <c r="G17" i="5"/>
  <c r="G18" i="8" s="1"/>
  <c r="F17" i="5"/>
  <c r="E17" i="5"/>
  <c r="E18" i="8" s="1"/>
  <c r="D17" i="5"/>
  <c r="D18" i="8" s="1"/>
  <c r="C17" i="5"/>
  <c r="C18" i="8" s="1"/>
  <c r="B17" i="5"/>
  <c r="AI16" i="5"/>
  <c r="AF16" i="5"/>
  <c r="AF17" i="8" s="1"/>
  <c r="AE16" i="5"/>
  <c r="AE17" i="8" s="1"/>
  <c r="AD16" i="5"/>
  <c r="AD17" i="8" s="1"/>
  <c r="AC16" i="5"/>
  <c r="AC17" i="8" s="1"/>
  <c r="AB16" i="5"/>
  <c r="AB17" i="8" s="1"/>
  <c r="AA16" i="5"/>
  <c r="AA17" i="8" s="1"/>
  <c r="Z16" i="5"/>
  <c r="Z17" i="8" s="1"/>
  <c r="Y16" i="5"/>
  <c r="Y17" i="8" s="1"/>
  <c r="X16" i="5"/>
  <c r="X17" i="8" s="1"/>
  <c r="W16" i="5"/>
  <c r="W17" i="8" s="1"/>
  <c r="V16" i="5"/>
  <c r="V17" i="8" s="1"/>
  <c r="U16" i="5"/>
  <c r="U17" i="8" s="1"/>
  <c r="T16" i="5"/>
  <c r="T17" i="8" s="1"/>
  <c r="S16" i="5"/>
  <c r="S17" i="8" s="1"/>
  <c r="R16" i="5"/>
  <c r="R17" i="8" s="1"/>
  <c r="Q16" i="5"/>
  <c r="Q17" i="8" s="1"/>
  <c r="P16" i="5"/>
  <c r="P17" i="8" s="1"/>
  <c r="O16" i="5"/>
  <c r="O17" i="8" s="1"/>
  <c r="N16" i="5"/>
  <c r="N17" i="8" s="1"/>
  <c r="M16" i="5"/>
  <c r="M17" i="8" s="1"/>
  <c r="L16" i="5"/>
  <c r="L17" i="8" s="1"/>
  <c r="K16" i="5"/>
  <c r="K17" i="8" s="1"/>
  <c r="J16" i="5"/>
  <c r="J17" i="8" s="1"/>
  <c r="I16" i="5"/>
  <c r="I17" i="8" s="1"/>
  <c r="H16" i="5"/>
  <c r="H17" i="8" s="1"/>
  <c r="G16" i="5"/>
  <c r="G17" i="8" s="1"/>
  <c r="F16" i="5"/>
  <c r="F17" i="8" s="1"/>
  <c r="E16" i="5"/>
  <c r="E17" i="8" s="1"/>
  <c r="D16" i="5"/>
  <c r="D17" i="8" s="1"/>
  <c r="C16" i="5"/>
  <c r="C17" i="8" s="1"/>
  <c r="B16" i="5"/>
  <c r="AI15" i="5"/>
  <c r="AF15" i="5"/>
  <c r="AF16" i="8" s="1"/>
  <c r="AE15" i="5"/>
  <c r="AE16" i="8" s="1"/>
  <c r="AD15" i="5"/>
  <c r="AD16" i="8" s="1"/>
  <c r="AC15" i="5"/>
  <c r="AC16" i="8" s="1"/>
  <c r="AB15" i="5"/>
  <c r="AB16" i="8" s="1"/>
  <c r="AA15" i="5"/>
  <c r="AA16" i="8" s="1"/>
  <c r="Z15" i="5"/>
  <c r="Z16" i="8" s="1"/>
  <c r="Y15" i="5"/>
  <c r="Y16" i="8" s="1"/>
  <c r="X15" i="5"/>
  <c r="X16" i="8" s="1"/>
  <c r="W15" i="5"/>
  <c r="W16" i="8" s="1"/>
  <c r="V15" i="5"/>
  <c r="V16" i="8" s="1"/>
  <c r="U15" i="5"/>
  <c r="U16" i="8" s="1"/>
  <c r="T15" i="5"/>
  <c r="T16" i="8" s="1"/>
  <c r="S15" i="5"/>
  <c r="S16" i="8" s="1"/>
  <c r="R15" i="5"/>
  <c r="R16" i="8" s="1"/>
  <c r="Q15" i="5"/>
  <c r="Q16" i="8" s="1"/>
  <c r="P15" i="5"/>
  <c r="P16" i="8" s="1"/>
  <c r="O15" i="5"/>
  <c r="O16" i="8" s="1"/>
  <c r="N15" i="5"/>
  <c r="N16" i="8" s="1"/>
  <c r="M15" i="5"/>
  <c r="M16" i="8" s="1"/>
  <c r="L15" i="5"/>
  <c r="L16" i="8" s="1"/>
  <c r="K15" i="5"/>
  <c r="K16" i="8" s="1"/>
  <c r="J15" i="5"/>
  <c r="J16" i="8" s="1"/>
  <c r="I15" i="5"/>
  <c r="I16" i="8" s="1"/>
  <c r="H15" i="5"/>
  <c r="H16" i="8" s="1"/>
  <c r="G15" i="5"/>
  <c r="G16" i="8" s="1"/>
  <c r="F15" i="5"/>
  <c r="F16" i="8" s="1"/>
  <c r="E15" i="5"/>
  <c r="E16" i="8" s="1"/>
  <c r="D15" i="5"/>
  <c r="D16" i="8" s="1"/>
  <c r="C15" i="5"/>
  <c r="B15" i="5"/>
  <c r="AI14" i="5"/>
  <c r="AF14" i="5"/>
  <c r="AF15" i="8" s="1"/>
  <c r="AE14" i="5"/>
  <c r="AE15" i="8" s="1"/>
  <c r="AD14" i="5"/>
  <c r="AD15" i="8" s="1"/>
  <c r="AC14" i="5"/>
  <c r="AC15" i="8" s="1"/>
  <c r="AB14" i="5"/>
  <c r="AB15" i="8" s="1"/>
  <c r="AA14" i="5"/>
  <c r="AA15" i="8" s="1"/>
  <c r="Z14" i="5"/>
  <c r="Z15" i="8" s="1"/>
  <c r="Y14" i="5"/>
  <c r="Y15" i="8" s="1"/>
  <c r="X14" i="5"/>
  <c r="X15" i="8" s="1"/>
  <c r="W14" i="5"/>
  <c r="W15" i="8" s="1"/>
  <c r="V14" i="5"/>
  <c r="V15" i="8" s="1"/>
  <c r="U14" i="5"/>
  <c r="U15" i="8" s="1"/>
  <c r="T14" i="5"/>
  <c r="T15" i="8" s="1"/>
  <c r="S14" i="5"/>
  <c r="S15" i="8" s="1"/>
  <c r="R14" i="5"/>
  <c r="R15" i="8" s="1"/>
  <c r="Q14" i="5"/>
  <c r="Q15" i="8" s="1"/>
  <c r="P14" i="5"/>
  <c r="P15" i="8" s="1"/>
  <c r="O14" i="5"/>
  <c r="O15" i="8" s="1"/>
  <c r="N14" i="5"/>
  <c r="N15" i="8" s="1"/>
  <c r="M14" i="5"/>
  <c r="M15" i="8" s="1"/>
  <c r="L14" i="5"/>
  <c r="L15" i="8" s="1"/>
  <c r="K14" i="5"/>
  <c r="K15" i="8" s="1"/>
  <c r="J14" i="5"/>
  <c r="J15" i="8" s="1"/>
  <c r="I14" i="5"/>
  <c r="I15" i="8" s="1"/>
  <c r="H14" i="5"/>
  <c r="H15" i="8" s="1"/>
  <c r="G14" i="5"/>
  <c r="G15" i="8" s="1"/>
  <c r="F14" i="5"/>
  <c r="F15" i="8" s="1"/>
  <c r="E14" i="5"/>
  <c r="E15" i="8" s="1"/>
  <c r="D14" i="5"/>
  <c r="D15" i="8" s="1"/>
  <c r="C14" i="5"/>
  <c r="B14" i="5"/>
  <c r="AI13" i="5"/>
  <c r="AF13" i="5"/>
  <c r="AF14" i="8" s="1"/>
  <c r="AE13" i="5"/>
  <c r="AE14" i="8" s="1"/>
  <c r="AD13" i="5"/>
  <c r="AD14" i="8" s="1"/>
  <c r="AC13" i="5"/>
  <c r="AC14" i="8" s="1"/>
  <c r="AB13" i="5"/>
  <c r="AB14" i="8" s="1"/>
  <c r="AA13" i="5"/>
  <c r="AA14" i="8" s="1"/>
  <c r="Z13" i="5"/>
  <c r="Z14" i="8" s="1"/>
  <c r="Y13" i="5"/>
  <c r="Y14" i="8" s="1"/>
  <c r="X13" i="5"/>
  <c r="X14" i="8" s="1"/>
  <c r="W13" i="5"/>
  <c r="W14" i="8" s="1"/>
  <c r="V13" i="5"/>
  <c r="V14" i="8" s="1"/>
  <c r="U13" i="5"/>
  <c r="U14" i="8" s="1"/>
  <c r="T13" i="5"/>
  <c r="T14" i="8" s="1"/>
  <c r="S13" i="5"/>
  <c r="S14" i="8" s="1"/>
  <c r="R13" i="5"/>
  <c r="R14" i="8" s="1"/>
  <c r="Q13" i="5"/>
  <c r="Q14" i="8" s="1"/>
  <c r="P13" i="5"/>
  <c r="P14" i="8" s="1"/>
  <c r="O13" i="5"/>
  <c r="O14" i="8" s="1"/>
  <c r="N13" i="5"/>
  <c r="N14" i="8" s="1"/>
  <c r="M13" i="5"/>
  <c r="M14" i="8" s="1"/>
  <c r="L13" i="5"/>
  <c r="L14" i="8" s="1"/>
  <c r="K13" i="5"/>
  <c r="K14" i="8" s="1"/>
  <c r="J13" i="5"/>
  <c r="J14" i="8" s="1"/>
  <c r="I13" i="5"/>
  <c r="I14" i="8" s="1"/>
  <c r="H13" i="5"/>
  <c r="H14" i="8" s="1"/>
  <c r="G13" i="5"/>
  <c r="G14" i="8" s="1"/>
  <c r="F13" i="5"/>
  <c r="F14" i="8" s="1"/>
  <c r="E13" i="5"/>
  <c r="D13" i="5"/>
  <c r="D14" i="8" s="1"/>
  <c r="C13" i="5"/>
  <c r="C14" i="8" s="1"/>
  <c r="B13" i="5"/>
  <c r="AI12" i="5"/>
  <c r="AF12" i="5"/>
  <c r="AF13" i="8" s="1"/>
  <c r="AE12" i="5"/>
  <c r="AE13" i="8" s="1"/>
  <c r="AD12" i="5"/>
  <c r="AD13" i="8" s="1"/>
  <c r="AC12" i="5"/>
  <c r="AC13" i="8" s="1"/>
  <c r="AB12" i="5"/>
  <c r="AB13" i="8" s="1"/>
  <c r="AA12" i="5"/>
  <c r="AA13" i="8" s="1"/>
  <c r="Z12" i="5"/>
  <c r="Z13" i="8" s="1"/>
  <c r="Y12" i="5"/>
  <c r="Y13" i="8" s="1"/>
  <c r="X12" i="5"/>
  <c r="X13" i="8" s="1"/>
  <c r="W12" i="5"/>
  <c r="W13" i="8" s="1"/>
  <c r="V12" i="5"/>
  <c r="V13" i="8" s="1"/>
  <c r="U12" i="5"/>
  <c r="U13" i="8" s="1"/>
  <c r="T12" i="5"/>
  <c r="T13" i="8" s="1"/>
  <c r="S12" i="5"/>
  <c r="S13" i="8" s="1"/>
  <c r="R12" i="5"/>
  <c r="R13" i="8" s="1"/>
  <c r="Q12" i="5"/>
  <c r="Q13" i="8" s="1"/>
  <c r="P12" i="5"/>
  <c r="P13" i="8" s="1"/>
  <c r="O12" i="5"/>
  <c r="O13" i="8" s="1"/>
  <c r="N12" i="5"/>
  <c r="N13" i="8" s="1"/>
  <c r="M12" i="5"/>
  <c r="M13" i="8" s="1"/>
  <c r="L12" i="5"/>
  <c r="L13" i="8" s="1"/>
  <c r="K12" i="5"/>
  <c r="K13" i="8" s="1"/>
  <c r="J12" i="5"/>
  <c r="J13" i="8" s="1"/>
  <c r="I12" i="5"/>
  <c r="I13" i="8" s="1"/>
  <c r="H12" i="5"/>
  <c r="H13" i="8" s="1"/>
  <c r="G12" i="5"/>
  <c r="G13" i="8" s="1"/>
  <c r="F12" i="5"/>
  <c r="F13" i="8" s="1"/>
  <c r="E12" i="5"/>
  <c r="E13" i="8" s="1"/>
  <c r="D12" i="5"/>
  <c r="D13" i="8" s="1"/>
  <c r="C12" i="5"/>
  <c r="C13" i="8" s="1"/>
  <c r="B12" i="5"/>
  <c r="AI11" i="5"/>
  <c r="AF11" i="5"/>
  <c r="AF12" i="8" s="1"/>
  <c r="AE11" i="5"/>
  <c r="AE12" i="8" s="1"/>
  <c r="AD11" i="5"/>
  <c r="AD12" i="8" s="1"/>
  <c r="AC11" i="5"/>
  <c r="AC12" i="8" s="1"/>
  <c r="AB11" i="5"/>
  <c r="AB12" i="8" s="1"/>
  <c r="AA11" i="5"/>
  <c r="AA12" i="8" s="1"/>
  <c r="Z11" i="5"/>
  <c r="Z12" i="8" s="1"/>
  <c r="Y11" i="5"/>
  <c r="Y12" i="8" s="1"/>
  <c r="X11" i="5"/>
  <c r="X12" i="8" s="1"/>
  <c r="W11" i="5"/>
  <c r="W12" i="8" s="1"/>
  <c r="V11" i="5"/>
  <c r="V12" i="8" s="1"/>
  <c r="U11" i="5"/>
  <c r="U12" i="8" s="1"/>
  <c r="T11" i="5"/>
  <c r="T12" i="8" s="1"/>
  <c r="S11" i="5"/>
  <c r="S12" i="8" s="1"/>
  <c r="R11" i="5"/>
  <c r="R12" i="8" s="1"/>
  <c r="Q11" i="5"/>
  <c r="Q12" i="8" s="1"/>
  <c r="P11" i="5"/>
  <c r="P12" i="8" s="1"/>
  <c r="O11" i="5"/>
  <c r="O12" i="8" s="1"/>
  <c r="N11" i="5"/>
  <c r="N12" i="8" s="1"/>
  <c r="M11" i="5"/>
  <c r="M12" i="8" s="1"/>
  <c r="L11" i="5"/>
  <c r="L12" i="8" s="1"/>
  <c r="K11" i="5"/>
  <c r="K12" i="8" s="1"/>
  <c r="J11" i="5"/>
  <c r="J12" i="8" s="1"/>
  <c r="I11" i="5"/>
  <c r="I12" i="8" s="1"/>
  <c r="H11" i="5"/>
  <c r="H12" i="8" s="1"/>
  <c r="G11" i="5"/>
  <c r="G12" i="8" s="1"/>
  <c r="F11" i="5"/>
  <c r="F12" i="8" s="1"/>
  <c r="E11" i="5"/>
  <c r="E12" i="8" s="1"/>
  <c r="D11" i="5"/>
  <c r="D12" i="8" s="1"/>
  <c r="C11" i="5"/>
  <c r="C12" i="8" s="1"/>
  <c r="B11" i="5"/>
  <c r="AI10" i="5"/>
  <c r="AF10" i="5"/>
  <c r="AF11" i="8" s="1"/>
  <c r="AE10" i="5"/>
  <c r="AE11" i="8" s="1"/>
  <c r="AD10" i="5"/>
  <c r="AD11" i="8" s="1"/>
  <c r="AC10" i="5"/>
  <c r="AC11" i="8" s="1"/>
  <c r="AB10" i="5"/>
  <c r="AB11" i="8" s="1"/>
  <c r="AA10" i="5"/>
  <c r="AA11" i="8" s="1"/>
  <c r="Z10" i="5"/>
  <c r="Z11" i="8" s="1"/>
  <c r="Y10" i="5"/>
  <c r="Y11" i="8" s="1"/>
  <c r="X10" i="5"/>
  <c r="X11" i="8" s="1"/>
  <c r="W10" i="5"/>
  <c r="W11" i="8" s="1"/>
  <c r="V10" i="5"/>
  <c r="V11" i="8" s="1"/>
  <c r="U10" i="5"/>
  <c r="U11" i="8" s="1"/>
  <c r="T10" i="5"/>
  <c r="T11" i="8" s="1"/>
  <c r="S10" i="5"/>
  <c r="S11" i="8" s="1"/>
  <c r="R10" i="5"/>
  <c r="R11" i="8" s="1"/>
  <c r="Q10" i="5"/>
  <c r="Q11" i="8" s="1"/>
  <c r="P10" i="5"/>
  <c r="P11" i="8" s="1"/>
  <c r="O10" i="5"/>
  <c r="O11" i="8" s="1"/>
  <c r="N10" i="5"/>
  <c r="N11" i="8" s="1"/>
  <c r="M10" i="5"/>
  <c r="M11" i="8" s="1"/>
  <c r="L10" i="5"/>
  <c r="L11" i="8" s="1"/>
  <c r="K10" i="5"/>
  <c r="K11" i="8" s="1"/>
  <c r="J10" i="5"/>
  <c r="J11" i="8" s="1"/>
  <c r="I10" i="5"/>
  <c r="I11" i="8" s="1"/>
  <c r="H10" i="5"/>
  <c r="H11" i="8" s="1"/>
  <c r="G10" i="5"/>
  <c r="G11" i="8" s="1"/>
  <c r="F10" i="5"/>
  <c r="F11" i="8" s="1"/>
  <c r="E10" i="5"/>
  <c r="E11" i="8" s="1"/>
  <c r="D10" i="5"/>
  <c r="D11" i="8" s="1"/>
  <c r="C10" i="5"/>
  <c r="B10" i="5"/>
  <c r="AI9" i="5"/>
  <c r="AF9" i="5"/>
  <c r="AF10" i="8" s="1"/>
  <c r="AE9" i="5"/>
  <c r="AE10" i="8" s="1"/>
  <c r="AD9" i="5"/>
  <c r="AD10" i="8" s="1"/>
  <c r="AC9" i="5"/>
  <c r="AC10" i="8" s="1"/>
  <c r="AB9" i="5"/>
  <c r="AB10" i="8" s="1"/>
  <c r="AA9" i="5"/>
  <c r="AA10" i="8" s="1"/>
  <c r="Z9" i="5"/>
  <c r="Z10" i="8" s="1"/>
  <c r="Y9" i="5"/>
  <c r="Y10" i="8" s="1"/>
  <c r="X9" i="5"/>
  <c r="X10" i="8" s="1"/>
  <c r="W9" i="5"/>
  <c r="W10" i="8" s="1"/>
  <c r="V9" i="5"/>
  <c r="V10" i="8" s="1"/>
  <c r="U9" i="5"/>
  <c r="U10" i="8" s="1"/>
  <c r="T9" i="5"/>
  <c r="T10" i="8" s="1"/>
  <c r="S9" i="5"/>
  <c r="S10" i="8" s="1"/>
  <c r="R9" i="5"/>
  <c r="R10" i="8" s="1"/>
  <c r="Q9" i="5"/>
  <c r="Q10" i="8" s="1"/>
  <c r="P9" i="5"/>
  <c r="P10" i="8" s="1"/>
  <c r="O9" i="5"/>
  <c r="O10" i="8" s="1"/>
  <c r="N9" i="5"/>
  <c r="N10" i="8" s="1"/>
  <c r="M9" i="5"/>
  <c r="M10" i="8" s="1"/>
  <c r="L9" i="5"/>
  <c r="L10" i="8" s="1"/>
  <c r="K9" i="5"/>
  <c r="K10" i="8" s="1"/>
  <c r="J9" i="5"/>
  <c r="J10" i="8" s="1"/>
  <c r="I9" i="5"/>
  <c r="I10" i="8" s="1"/>
  <c r="H9" i="5"/>
  <c r="H10" i="8" s="1"/>
  <c r="G9" i="5"/>
  <c r="G10" i="8" s="1"/>
  <c r="F9" i="5"/>
  <c r="F10" i="8" s="1"/>
  <c r="E9" i="5"/>
  <c r="D9" i="5"/>
  <c r="D10" i="8" s="1"/>
  <c r="C9" i="5"/>
  <c r="C10" i="8" s="1"/>
  <c r="B9" i="5"/>
  <c r="AI8" i="5"/>
  <c r="AF8" i="5"/>
  <c r="AF9" i="8" s="1"/>
  <c r="AE8" i="5"/>
  <c r="AE9" i="8" s="1"/>
  <c r="AD8" i="5"/>
  <c r="AD9" i="8" s="1"/>
  <c r="AC8" i="5"/>
  <c r="AC9" i="8" s="1"/>
  <c r="AB8" i="5"/>
  <c r="AB9" i="8" s="1"/>
  <c r="AA8" i="5"/>
  <c r="AA9" i="8" s="1"/>
  <c r="Z8" i="5"/>
  <c r="Z9" i="8" s="1"/>
  <c r="Y8" i="5"/>
  <c r="Y9" i="8" s="1"/>
  <c r="X8" i="5"/>
  <c r="X9" i="8" s="1"/>
  <c r="W8" i="5"/>
  <c r="W9" i="8" s="1"/>
  <c r="V8" i="5"/>
  <c r="V9" i="8" s="1"/>
  <c r="U8" i="5"/>
  <c r="U9" i="8" s="1"/>
  <c r="T8" i="5"/>
  <c r="T9" i="8" s="1"/>
  <c r="S8" i="5"/>
  <c r="S9" i="8" s="1"/>
  <c r="R8" i="5"/>
  <c r="R9" i="8" s="1"/>
  <c r="Q8" i="5"/>
  <c r="Q9" i="8" s="1"/>
  <c r="P8" i="5"/>
  <c r="P9" i="8" s="1"/>
  <c r="O8" i="5"/>
  <c r="O9" i="8" s="1"/>
  <c r="N8" i="5"/>
  <c r="N9" i="8" s="1"/>
  <c r="M8" i="5"/>
  <c r="M9" i="8" s="1"/>
  <c r="L8" i="5"/>
  <c r="L9" i="8" s="1"/>
  <c r="K8" i="5"/>
  <c r="K9" i="8" s="1"/>
  <c r="J8" i="5"/>
  <c r="J9" i="8" s="1"/>
  <c r="I8" i="5"/>
  <c r="I9" i="8" s="1"/>
  <c r="H8" i="5"/>
  <c r="H9" i="8" s="1"/>
  <c r="G8" i="5"/>
  <c r="G9" i="8" s="1"/>
  <c r="F8" i="5"/>
  <c r="F9" i="8" s="1"/>
  <c r="E8" i="5"/>
  <c r="E9" i="8" s="1"/>
  <c r="D8" i="5"/>
  <c r="D9" i="8" s="1"/>
  <c r="C8" i="5"/>
  <c r="C9" i="8" s="1"/>
  <c r="B8" i="5"/>
  <c r="AI7" i="5"/>
  <c r="AF7" i="5"/>
  <c r="AF8" i="8" s="1"/>
  <c r="AE7" i="5"/>
  <c r="AE8" i="8" s="1"/>
  <c r="AD7" i="5"/>
  <c r="AD8" i="8" s="1"/>
  <c r="AC7" i="5"/>
  <c r="AC8" i="8" s="1"/>
  <c r="AB7" i="5"/>
  <c r="AB8" i="8" s="1"/>
  <c r="AA7" i="5"/>
  <c r="AA8" i="8" s="1"/>
  <c r="Z7" i="5"/>
  <c r="Z8" i="8" s="1"/>
  <c r="Y7" i="5"/>
  <c r="Y8" i="8" s="1"/>
  <c r="X7" i="5"/>
  <c r="X8" i="8" s="1"/>
  <c r="W7" i="5"/>
  <c r="W8" i="8" s="1"/>
  <c r="V7" i="5"/>
  <c r="V8" i="8" s="1"/>
  <c r="U7" i="5"/>
  <c r="U8" i="8" s="1"/>
  <c r="T7" i="5"/>
  <c r="T8" i="8" s="1"/>
  <c r="S7" i="5"/>
  <c r="S8" i="8" s="1"/>
  <c r="R7" i="5"/>
  <c r="R8" i="8" s="1"/>
  <c r="Q7" i="5"/>
  <c r="Q8" i="8" s="1"/>
  <c r="P7" i="5"/>
  <c r="P8" i="8" s="1"/>
  <c r="O7" i="5"/>
  <c r="O8" i="8" s="1"/>
  <c r="N7" i="5"/>
  <c r="N8" i="8" s="1"/>
  <c r="M7" i="5"/>
  <c r="M8" i="8" s="1"/>
  <c r="L7" i="5"/>
  <c r="L8" i="8" s="1"/>
  <c r="K7" i="5"/>
  <c r="K8" i="8" s="1"/>
  <c r="J7" i="5"/>
  <c r="J8" i="8" s="1"/>
  <c r="I7" i="5"/>
  <c r="I8" i="8" s="1"/>
  <c r="H7" i="5"/>
  <c r="H8" i="8" s="1"/>
  <c r="G7" i="5"/>
  <c r="G8" i="8" s="1"/>
  <c r="F7" i="5"/>
  <c r="F8" i="8" s="1"/>
  <c r="E7" i="5"/>
  <c r="E8" i="8" s="1"/>
  <c r="D7" i="5"/>
  <c r="D8" i="8" s="1"/>
  <c r="C7" i="5"/>
  <c r="C8" i="8" s="1"/>
  <c r="B7" i="5"/>
  <c r="AI6" i="5"/>
  <c r="AF6" i="5"/>
  <c r="AF7" i="8" s="1"/>
  <c r="AE6" i="5"/>
  <c r="AE7" i="8" s="1"/>
  <c r="AD6" i="5"/>
  <c r="AD7" i="8" s="1"/>
  <c r="AC6" i="5"/>
  <c r="AC7" i="8" s="1"/>
  <c r="AB6" i="5"/>
  <c r="AB7" i="8" s="1"/>
  <c r="AA6" i="5"/>
  <c r="AA7" i="8" s="1"/>
  <c r="Z6" i="5"/>
  <c r="Z7" i="8" s="1"/>
  <c r="Y6" i="5"/>
  <c r="Y7" i="8" s="1"/>
  <c r="X6" i="5"/>
  <c r="X7" i="8" s="1"/>
  <c r="W6" i="5"/>
  <c r="W7" i="8" s="1"/>
  <c r="V6" i="5"/>
  <c r="V7" i="8" s="1"/>
  <c r="U6" i="5"/>
  <c r="U7" i="8" s="1"/>
  <c r="T6" i="5"/>
  <c r="T7" i="8" s="1"/>
  <c r="S6" i="5"/>
  <c r="S7" i="8" s="1"/>
  <c r="R6" i="5"/>
  <c r="R7" i="8" s="1"/>
  <c r="Q6" i="5"/>
  <c r="Q7" i="8" s="1"/>
  <c r="P6" i="5"/>
  <c r="P7" i="8" s="1"/>
  <c r="O6" i="5"/>
  <c r="O7" i="8" s="1"/>
  <c r="N6" i="5"/>
  <c r="N7" i="8" s="1"/>
  <c r="M6" i="5"/>
  <c r="M7" i="8" s="1"/>
  <c r="L6" i="5"/>
  <c r="L7" i="8" s="1"/>
  <c r="K6" i="5"/>
  <c r="K7" i="8" s="1"/>
  <c r="J6" i="5"/>
  <c r="J7" i="8" s="1"/>
  <c r="I6" i="5"/>
  <c r="I7" i="8" s="1"/>
  <c r="H6" i="5"/>
  <c r="H7" i="8" s="1"/>
  <c r="G6" i="5"/>
  <c r="G7" i="8" s="1"/>
  <c r="F6" i="5"/>
  <c r="F7" i="8" s="1"/>
  <c r="E6" i="5"/>
  <c r="E7" i="8" s="1"/>
  <c r="D6" i="5"/>
  <c r="D7" i="8" s="1"/>
  <c r="C6" i="5"/>
  <c r="B6" i="5"/>
  <c r="AI5" i="5"/>
  <c r="AF5" i="5"/>
  <c r="AF6" i="8" s="1"/>
  <c r="AE5" i="5"/>
  <c r="AE6" i="8" s="1"/>
  <c r="AD5" i="5"/>
  <c r="AD6" i="8" s="1"/>
  <c r="AC5" i="5"/>
  <c r="AC6" i="8" s="1"/>
  <c r="AB5" i="5"/>
  <c r="AB6" i="8" s="1"/>
  <c r="AA5" i="5"/>
  <c r="AA6" i="8" s="1"/>
  <c r="Z5" i="5"/>
  <c r="Z6" i="8" s="1"/>
  <c r="Y5" i="5"/>
  <c r="Y6" i="8" s="1"/>
  <c r="X5" i="5"/>
  <c r="X6" i="8" s="1"/>
  <c r="W5" i="5"/>
  <c r="W6" i="8" s="1"/>
  <c r="V5" i="5"/>
  <c r="V6" i="8" s="1"/>
  <c r="U5" i="5"/>
  <c r="U6" i="8" s="1"/>
  <c r="T5" i="5"/>
  <c r="T6" i="8" s="1"/>
  <c r="S5" i="5"/>
  <c r="S6" i="8" s="1"/>
  <c r="R5" i="5"/>
  <c r="R6" i="8" s="1"/>
  <c r="Q5" i="5"/>
  <c r="Q6" i="8" s="1"/>
  <c r="P5" i="5"/>
  <c r="P6" i="8" s="1"/>
  <c r="O5" i="5"/>
  <c r="O6" i="8" s="1"/>
  <c r="N5" i="5"/>
  <c r="N6" i="8" s="1"/>
  <c r="M5" i="5"/>
  <c r="M6" i="8" s="1"/>
  <c r="L5" i="5"/>
  <c r="L6" i="8" s="1"/>
  <c r="K5" i="5"/>
  <c r="K6" i="8" s="1"/>
  <c r="J5" i="5"/>
  <c r="J6" i="8" s="1"/>
  <c r="I5" i="5"/>
  <c r="I6" i="8" s="1"/>
  <c r="H5" i="5"/>
  <c r="H6" i="8" s="1"/>
  <c r="G5" i="5"/>
  <c r="G6" i="8" s="1"/>
  <c r="F5" i="5"/>
  <c r="F6" i="8" s="1"/>
  <c r="E5" i="5"/>
  <c r="D5" i="5"/>
  <c r="D6" i="8" s="1"/>
  <c r="C5" i="5"/>
  <c r="C6" i="8" s="1"/>
  <c r="B5" i="5"/>
  <c r="AI4" i="5"/>
  <c r="AF4" i="5"/>
  <c r="AF5" i="8" s="1"/>
  <c r="AE4" i="5"/>
  <c r="AE5" i="8" s="1"/>
  <c r="AD4" i="5"/>
  <c r="AD5" i="8" s="1"/>
  <c r="AC4" i="5"/>
  <c r="AC5" i="8" s="1"/>
  <c r="AB4" i="5"/>
  <c r="AB5" i="8" s="1"/>
  <c r="AA4" i="5"/>
  <c r="AA5" i="8" s="1"/>
  <c r="Z4" i="5"/>
  <c r="Z5" i="8" s="1"/>
  <c r="Y4" i="5"/>
  <c r="Y5" i="8" s="1"/>
  <c r="X4" i="5"/>
  <c r="X5" i="8" s="1"/>
  <c r="W4" i="5"/>
  <c r="W5" i="8" s="1"/>
  <c r="V4" i="5"/>
  <c r="V5" i="8" s="1"/>
  <c r="U4" i="5"/>
  <c r="U5" i="8" s="1"/>
  <c r="T4" i="5"/>
  <c r="T5" i="8" s="1"/>
  <c r="S4" i="5"/>
  <c r="S5" i="8" s="1"/>
  <c r="R4" i="5"/>
  <c r="R5" i="8" s="1"/>
  <c r="Q4" i="5"/>
  <c r="Q5" i="8" s="1"/>
  <c r="P4" i="5"/>
  <c r="P5" i="8" s="1"/>
  <c r="O4" i="5"/>
  <c r="O5" i="8" s="1"/>
  <c r="N4" i="5"/>
  <c r="N5" i="8" s="1"/>
  <c r="M4" i="5"/>
  <c r="M5" i="8" s="1"/>
  <c r="L4" i="5"/>
  <c r="L5" i="8" s="1"/>
  <c r="K4" i="5"/>
  <c r="K5" i="8" s="1"/>
  <c r="J4" i="5"/>
  <c r="J5" i="8" s="1"/>
  <c r="I4" i="5"/>
  <c r="I5" i="8" s="1"/>
  <c r="H4" i="5"/>
  <c r="H5" i="8" s="1"/>
  <c r="G4" i="5"/>
  <c r="G5" i="8" s="1"/>
  <c r="F4" i="5"/>
  <c r="F5" i="8" s="1"/>
  <c r="E4" i="5"/>
  <c r="E5" i="8" s="1"/>
  <c r="D4" i="5"/>
  <c r="D5" i="8" s="1"/>
  <c r="C4" i="5"/>
  <c r="C5" i="8" s="1"/>
  <c r="B4" i="5"/>
  <c r="AI3" i="5"/>
  <c r="AF3" i="5"/>
  <c r="AF4" i="8" s="1"/>
  <c r="AE3" i="5"/>
  <c r="AE4" i="8" s="1"/>
  <c r="AD3" i="5"/>
  <c r="AD4" i="8" s="1"/>
  <c r="AC3" i="5"/>
  <c r="AC4" i="8" s="1"/>
  <c r="AB3" i="5"/>
  <c r="AB4" i="8" s="1"/>
  <c r="AA3" i="5"/>
  <c r="AA4" i="8" s="1"/>
  <c r="Z3" i="5"/>
  <c r="Z4" i="8" s="1"/>
  <c r="Y3" i="5"/>
  <c r="Y4" i="8" s="1"/>
  <c r="X3" i="5"/>
  <c r="X4" i="8" s="1"/>
  <c r="W3" i="5"/>
  <c r="W4" i="8" s="1"/>
  <c r="V3" i="5"/>
  <c r="V4" i="8" s="1"/>
  <c r="U3" i="5"/>
  <c r="U4" i="8" s="1"/>
  <c r="T3" i="5"/>
  <c r="T4" i="8" s="1"/>
  <c r="S3" i="5"/>
  <c r="S4" i="8" s="1"/>
  <c r="R3" i="5"/>
  <c r="R4" i="8" s="1"/>
  <c r="Q3" i="5"/>
  <c r="Q4" i="8" s="1"/>
  <c r="P3" i="5"/>
  <c r="P4" i="8" s="1"/>
  <c r="O3" i="5"/>
  <c r="O4" i="8" s="1"/>
  <c r="N3" i="5"/>
  <c r="N4" i="8" s="1"/>
  <c r="M3" i="5"/>
  <c r="M4" i="8" s="1"/>
  <c r="L3" i="5"/>
  <c r="L4" i="8" s="1"/>
  <c r="K3" i="5"/>
  <c r="K4" i="8" s="1"/>
  <c r="J3" i="5"/>
  <c r="J4" i="8" s="1"/>
  <c r="I3" i="5"/>
  <c r="I4" i="8" s="1"/>
  <c r="H3" i="5"/>
  <c r="H4" i="8" s="1"/>
  <c r="G3" i="5"/>
  <c r="G4" i="8" s="1"/>
  <c r="F3" i="5"/>
  <c r="F4" i="8" s="1"/>
  <c r="E3" i="5"/>
  <c r="E4" i="8" s="1"/>
  <c r="D3" i="5"/>
  <c r="D4" i="8" s="1"/>
  <c r="C3" i="5"/>
  <c r="C4" i="8" s="1"/>
  <c r="B3" i="5"/>
  <c r="AF1" i="5"/>
  <c r="AE1" i="5"/>
  <c r="AD1" i="5"/>
  <c r="AC1" i="5"/>
  <c r="AB1" i="5"/>
  <c r="AA1" i="5"/>
  <c r="Z1" i="5"/>
  <c r="Y1" i="5"/>
  <c r="X1" i="5"/>
  <c r="W1" i="5"/>
  <c r="V1" i="5"/>
  <c r="U1" i="5"/>
  <c r="T1" i="5"/>
  <c r="S1" i="5"/>
  <c r="R1" i="5"/>
  <c r="Q1" i="5"/>
  <c r="P1" i="5"/>
  <c r="O1" i="5"/>
  <c r="N1" i="5"/>
  <c r="M1" i="5"/>
  <c r="L1" i="5"/>
  <c r="K1" i="5"/>
  <c r="J1" i="5"/>
  <c r="I1" i="5"/>
  <c r="H1" i="5"/>
  <c r="G1" i="5"/>
  <c r="F1" i="5"/>
  <c r="E1" i="5"/>
  <c r="D1" i="5"/>
  <c r="C1" i="5"/>
  <c r="AG227" i="4"/>
  <c r="B227" i="4"/>
  <c r="AG226" i="4"/>
  <c r="B226" i="4"/>
  <c r="AG225" i="4"/>
  <c r="B225" i="4"/>
  <c r="AG224" i="4"/>
  <c r="B224" i="4"/>
  <c r="AG223" i="4"/>
  <c r="B223" i="4"/>
  <c r="AG222" i="4"/>
  <c r="B222" i="4"/>
  <c r="AG221" i="4"/>
  <c r="B221" i="4"/>
  <c r="AG220" i="4"/>
  <c r="B220" i="4"/>
  <c r="AG219" i="4"/>
  <c r="B219" i="4"/>
  <c r="AG218" i="4"/>
  <c r="B218" i="4"/>
  <c r="AG217" i="4"/>
  <c r="B217" i="4"/>
  <c r="AG216" i="4"/>
  <c r="B216" i="4"/>
  <c r="AG215" i="4"/>
  <c r="B215" i="4"/>
  <c r="AG214" i="4"/>
  <c r="B214" i="4"/>
  <c r="AG213" i="4"/>
  <c r="B213" i="4"/>
  <c r="AG212" i="4"/>
  <c r="B212" i="4"/>
  <c r="AG211" i="4"/>
  <c r="B211" i="4"/>
  <c r="AG210" i="4"/>
  <c r="B210" i="4"/>
  <c r="AG209" i="4"/>
  <c r="B209" i="4"/>
  <c r="AG208" i="4"/>
  <c r="B208" i="4"/>
  <c r="AG207" i="4"/>
  <c r="B207" i="4"/>
  <c r="AG206" i="4"/>
  <c r="B206" i="4"/>
  <c r="AG205" i="4"/>
  <c r="B205" i="4"/>
  <c r="AG204" i="4"/>
  <c r="B204" i="4"/>
  <c r="AG203" i="4"/>
  <c r="B203" i="4"/>
  <c r="AG202" i="4"/>
  <c r="B202" i="4"/>
  <c r="AG201" i="4"/>
  <c r="B201" i="4"/>
  <c r="AG200" i="4"/>
  <c r="B200" i="4"/>
  <c r="AG199" i="4"/>
  <c r="B199" i="4"/>
  <c r="AG198" i="4"/>
  <c r="B198" i="4"/>
  <c r="AG197" i="4"/>
  <c r="B197" i="4"/>
  <c r="AG196" i="4"/>
  <c r="B196" i="4"/>
  <c r="AG195" i="4"/>
  <c r="B195" i="4"/>
  <c r="AG194" i="4"/>
  <c r="B194" i="4"/>
  <c r="AG193" i="4"/>
  <c r="B193" i="4"/>
  <c r="AG192" i="4"/>
  <c r="B192" i="4"/>
  <c r="AG191" i="4"/>
  <c r="B191" i="4"/>
  <c r="AG190" i="4"/>
  <c r="B190" i="4"/>
  <c r="AG189" i="4"/>
  <c r="B189" i="4"/>
  <c r="AG188" i="4"/>
  <c r="B188" i="4"/>
  <c r="AG187" i="4"/>
  <c r="B187" i="4"/>
  <c r="AG186" i="4"/>
  <c r="B186" i="4"/>
  <c r="AG185" i="4"/>
  <c r="B185" i="4"/>
  <c r="AG184" i="4"/>
  <c r="B184" i="4"/>
  <c r="AG183" i="4"/>
  <c r="B183" i="4"/>
  <c r="AG182" i="4"/>
  <c r="B182" i="4"/>
  <c r="AG181" i="4"/>
  <c r="B181" i="4"/>
  <c r="AG180" i="4"/>
  <c r="B180" i="4"/>
  <c r="AG179" i="4"/>
  <c r="B179" i="4"/>
  <c r="AG178" i="4"/>
  <c r="B178" i="4"/>
  <c r="AG177" i="4"/>
  <c r="B177" i="4"/>
  <c r="AG176" i="4"/>
  <c r="B176" i="4"/>
  <c r="AG175" i="4"/>
  <c r="B175" i="4"/>
  <c r="AG174" i="4"/>
  <c r="B174" i="4"/>
  <c r="AG173" i="4"/>
  <c r="B173" i="4"/>
  <c r="AG172" i="4"/>
  <c r="B172" i="4"/>
  <c r="AG171" i="4"/>
  <c r="B171" i="4"/>
  <c r="AG170" i="4"/>
  <c r="B170" i="4"/>
  <c r="AG169" i="4"/>
  <c r="B169" i="4"/>
  <c r="AG168" i="4"/>
  <c r="B168" i="4"/>
  <c r="AG167" i="4"/>
  <c r="B167" i="4"/>
  <c r="AG166" i="4"/>
  <c r="B166" i="4"/>
  <c r="AG165" i="4"/>
  <c r="B165" i="4"/>
  <c r="AG164" i="4"/>
  <c r="B164" i="4"/>
  <c r="AG163" i="4"/>
  <c r="B163" i="4"/>
  <c r="AG162" i="4"/>
  <c r="B162" i="4"/>
  <c r="AG161" i="4"/>
  <c r="B161" i="4"/>
  <c r="AG160" i="4"/>
  <c r="B160" i="4"/>
  <c r="AG159" i="4"/>
  <c r="B159" i="4"/>
  <c r="AG158" i="4"/>
  <c r="B158" i="4"/>
  <c r="AG157" i="4"/>
  <c r="B157" i="4"/>
  <c r="AG156" i="4"/>
  <c r="B156" i="4"/>
  <c r="AG155" i="4"/>
  <c r="B155" i="4"/>
  <c r="AG154" i="4"/>
  <c r="B154" i="4"/>
  <c r="AG153" i="4"/>
  <c r="B153" i="4"/>
  <c r="AG152" i="4"/>
  <c r="B152" i="4"/>
  <c r="AG151" i="4"/>
  <c r="B151" i="4"/>
  <c r="AG150" i="4"/>
  <c r="B150" i="4"/>
  <c r="AG149" i="4"/>
  <c r="B149" i="4"/>
  <c r="AG148" i="4"/>
  <c r="B148" i="4"/>
  <c r="AG147" i="4"/>
  <c r="B147" i="4"/>
  <c r="AG146" i="4"/>
  <c r="B146" i="4"/>
  <c r="AG145" i="4"/>
  <c r="B145" i="4"/>
  <c r="AG144" i="4"/>
  <c r="B144" i="4"/>
  <c r="AG143" i="4"/>
  <c r="B143" i="4"/>
  <c r="AG142" i="4"/>
  <c r="B142" i="4"/>
  <c r="AG141" i="4"/>
  <c r="B141" i="4"/>
  <c r="AG140" i="4"/>
  <c r="B140" i="4"/>
  <c r="AG139" i="4"/>
  <c r="B139" i="4"/>
  <c r="AG138" i="4"/>
  <c r="B138" i="4"/>
  <c r="AG137" i="4"/>
  <c r="B137" i="4"/>
  <c r="AG136" i="4"/>
  <c r="B136" i="4"/>
  <c r="AG135" i="4"/>
  <c r="B135" i="4"/>
  <c r="AG134" i="4"/>
  <c r="B134" i="4"/>
  <c r="AG133" i="4"/>
  <c r="B133" i="4"/>
  <c r="AG132" i="4"/>
  <c r="B132" i="4"/>
  <c r="AG131" i="4"/>
  <c r="B131" i="4"/>
  <c r="AG130" i="4"/>
  <c r="B130" i="4"/>
  <c r="AG129" i="4"/>
  <c r="B129" i="4"/>
  <c r="AG128" i="4"/>
  <c r="B128" i="4"/>
  <c r="AG127" i="4"/>
  <c r="B127" i="4"/>
  <c r="AG126" i="4"/>
  <c r="B126" i="4"/>
  <c r="AG125" i="4"/>
  <c r="B125" i="4"/>
  <c r="AG124" i="4"/>
  <c r="B124" i="4"/>
  <c r="AG123" i="4"/>
  <c r="B123" i="4"/>
  <c r="AG122" i="4"/>
  <c r="B122" i="4"/>
  <c r="AG121" i="4"/>
  <c r="B121" i="4"/>
  <c r="AG120" i="4"/>
  <c r="B120" i="4"/>
  <c r="AG119" i="4"/>
  <c r="B119" i="4"/>
  <c r="AG118" i="4"/>
  <c r="B118" i="4"/>
  <c r="AJ114" i="4"/>
  <c r="AI114" i="4"/>
  <c r="AF113" i="4"/>
  <c r="AE113" i="4"/>
  <c r="AD113" i="4"/>
  <c r="AC113" i="4"/>
  <c r="AB113"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AF112" i="4"/>
  <c r="AE112" i="4"/>
  <c r="AD112" i="4"/>
  <c r="AC112"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AJ111" i="4"/>
  <c r="AI111" i="4"/>
  <c r="AF111" i="4"/>
  <c r="AE111" i="4"/>
  <c r="AD111" i="4"/>
  <c r="AC111"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AF108" i="4"/>
  <c r="AE108" i="4"/>
  <c r="AD108" i="4"/>
  <c r="AC108"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AF106" i="4"/>
  <c r="AE106" i="4"/>
  <c r="AD106" i="4"/>
  <c r="AC106"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AF105" i="4"/>
  <c r="AE105" i="4"/>
  <c r="AD105" i="4"/>
  <c r="AC105"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AF9" i="4"/>
  <c r="AE9" i="4"/>
  <c r="AD9" i="4"/>
  <c r="AC9" i="4"/>
  <c r="AB9" i="4"/>
  <c r="AA9" i="4"/>
  <c r="Z9" i="4"/>
  <c r="Y9" i="4"/>
  <c r="X9" i="4"/>
  <c r="W9" i="4"/>
  <c r="V9" i="4"/>
  <c r="U9" i="4"/>
  <c r="U123" i="4" s="1"/>
  <c r="T9" i="4"/>
  <c r="S9" i="4"/>
  <c r="R9" i="4"/>
  <c r="Q9" i="4"/>
  <c r="P9" i="4"/>
  <c r="O9" i="4"/>
  <c r="N9" i="4"/>
  <c r="M9" i="4"/>
  <c r="L9" i="4"/>
  <c r="K9" i="4"/>
  <c r="J9" i="4"/>
  <c r="I9" i="4"/>
  <c r="H9" i="4"/>
  <c r="G9" i="4"/>
  <c r="F9" i="4"/>
  <c r="E9" i="4"/>
  <c r="D9" i="4"/>
  <c r="C9"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F5" i="4"/>
  <c r="AE5" i="4"/>
  <c r="AD5" i="4"/>
  <c r="AC5" i="4"/>
  <c r="AB5" i="4"/>
  <c r="AA5" i="4"/>
  <c r="Z5" i="4"/>
  <c r="Y5" i="4"/>
  <c r="X5" i="4"/>
  <c r="W5" i="4"/>
  <c r="V5" i="4"/>
  <c r="U5" i="4"/>
  <c r="U119" i="4" s="1"/>
  <c r="T5" i="4"/>
  <c r="S5" i="4"/>
  <c r="R5" i="4"/>
  <c r="Q5" i="4"/>
  <c r="P5" i="4"/>
  <c r="O5" i="4"/>
  <c r="N5" i="4"/>
  <c r="M5" i="4"/>
  <c r="L5" i="4"/>
  <c r="K5" i="4"/>
  <c r="J5" i="4"/>
  <c r="I5" i="4"/>
  <c r="H5" i="4"/>
  <c r="G5" i="4"/>
  <c r="F5" i="4"/>
  <c r="E5" i="4"/>
  <c r="D5" i="4"/>
  <c r="C5" i="4"/>
  <c r="AF4" i="4"/>
  <c r="AE4" i="4"/>
  <c r="AD4" i="4"/>
  <c r="AC4" i="4"/>
  <c r="AB4" i="4"/>
  <c r="AA4" i="4"/>
  <c r="AA167" i="4" s="1"/>
  <c r="Z4" i="4"/>
  <c r="Y4" i="4"/>
  <c r="X4" i="4"/>
  <c r="W4" i="4"/>
  <c r="V4" i="4"/>
  <c r="U4" i="4"/>
  <c r="T4" i="4"/>
  <c r="S4" i="4"/>
  <c r="R4" i="4"/>
  <c r="Q4" i="4"/>
  <c r="P4" i="4"/>
  <c r="O4" i="4"/>
  <c r="N4" i="4"/>
  <c r="M4" i="4"/>
  <c r="L4" i="4"/>
  <c r="K4" i="4"/>
  <c r="J4" i="4"/>
  <c r="I4" i="4"/>
  <c r="H4" i="4"/>
  <c r="G4" i="4"/>
  <c r="F4" i="4"/>
  <c r="E4" i="4"/>
  <c r="D4" i="4"/>
  <c r="C4"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C124" i="3"/>
  <c r="C102" i="3"/>
  <c r="F107" i="3" s="1"/>
  <c r="C78" i="3"/>
  <c r="C51" i="3"/>
  <c r="C41" i="3"/>
  <c r="C26" i="3"/>
  <c r="C19" i="3"/>
  <c r="C6" i="3"/>
  <c r="C138" i="3"/>
  <c r="C137" i="3"/>
  <c r="C136" i="3"/>
  <c r="C135" i="3"/>
  <c r="C134" i="3"/>
  <c r="C133" i="3"/>
  <c r="C132" i="3"/>
  <c r="C131" i="3"/>
  <c r="C130" i="3"/>
  <c r="C129" i="3"/>
  <c r="C128" i="3"/>
  <c r="C127" i="3"/>
  <c r="C126" i="3"/>
  <c r="C125" i="3"/>
  <c r="C123" i="3"/>
  <c r="C122" i="3"/>
  <c r="C121" i="3"/>
  <c r="C120" i="3"/>
  <c r="C119" i="3"/>
  <c r="C118" i="3"/>
  <c r="C117" i="3"/>
  <c r="C116" i="3"/>
  <c r="C115" i="3"/>
  <c r="C114" i="3"/>
  <c r="C113" i="3"/>
  <c r="C112" i="3"/>
  <c r="C111" i="3"/>
  <c r="C110" i="3"/>
  <c r="C109" i="3"/>
  <c r="C108" i="3"/>
  <c r="C107" i="3"/>
  <c r="C106" i="3"/>
  <c r="C104" i="3"/>
  <c r="C103" i="3"/>
  <c r="C101" i="3"/>
  <c r="F112" i="3" s="1"/>
  <c r="C100" i="3"/>
  <c r="C99" i="3"/>
  <c r="C98" i="3"/>
  <c r="C96" i="3"/>
  <c r="C95" i="3"/>
  <c r="C94" i="3"/>
  <c r="C93" i="3"/>
  <c r="C92" i="3"/>
  <c r="C91" i="3"/>
  <c r="C90" i="3"/>
  <c r="C88" i="3"/>
  <c r="C87" i="3"/>
  <c r="C86" i="3"/>
  <c r="C84" i="3"/>
  <c r="C82" i="3"/>
  <c r="C80" i="3"/>
  <c r="C76" i="3"/>
  <c r="C72" i="3"/>
  <c r="C68" i="3"/>
  <c r="C67" i="3"/>
  <c r="C64" i="3"/>
  <c r="C63" i="3"/>
  <c r="C62" i="3"/>
  <c r="C60" i="3"/>
  <c r="C58" i="3"/>
  <c r="C55" i="3"/>
  <c r="C52" i="3"/>
  <c r="C48" i="3"/>
  <c r="C47" i="3"/>
  <c r="C46" i="3"/>
  <c r="C44" i="3"/>
  <c r="C43" i="3"/>
  <c r="C42" i="3"/>
  <c r="C40" i="3"/>
  <c r="C38" i="3"/>
  <c r="C36" i="3"/>
  <c r="C34" i="3"/>
  <c r="C30" i="3"/>
  <c r="C28" i="3"/>
  <c r="C27" i="3"/>
  <c r="C24" i="3"/>
  <c r="C23" i="3"/>
  <c r="C22" i="3"/>
  <c r="C20" i="3"/>
  <c r="C18" i="3"/>
  <c r="C16" i="3"/>
  <c r="C14" i="3"/>
  <c r="C12" i="3"/>
  <c r="C9" i="3"/>
  <c r="C7" i="3"/>
  <c r="C4" i="3"/>
  <c r="F108" i="3" l="1"/>
  <c r="Y144" i="4"/>
  <c r="Y152" i="4"/>
  <c r="U131" i="4"/>
  <c r="U127" i="4"/>
  <c r="H118" i="4"/>
  <c r="P118" i="4"/>
  <c r="X214" i="4"/>
  <c r="AF164" i="4"/>
  <c r="J119" i="4"/>
  <c r="R119" i="4"/>
  <c r="Z119" i="4"/>
  <c r="D120" i="4"/>
  <c r="L120" i="4"/>
  <c r="T120" i="4"/>
  <c r="AB120" i="4"/>
  <c r="F121" i="4"/>
  <c r="N121" i="4"/>
  <c r="V121" i="4"/>
  <c r="AD121" i="4"/>
  <c r="U135" i="4"/>
  <c r="AA175" i="4"/>
  <c r="AF135" i="8"/>
  <c r="C8" i="3"/>
  <c r="C32" i="3"/>
  <c r="C56" i="3"/>
  <c r="C79" i="3"/>
  <c r="I131" i="8"/>
  <c r="Q131" i="8"/>
  <c r="Y131" i="8"/>
  <c r="AG114" i="5"/>
  <c r="AG122" i="5"/>
  <c r="AG130" i="5"/>
  <c r="AG138" i="5"/>
  <c r="C10" i="3"/>
  <c r="C33" i="3"/>
  <c r="C59" i="3"/>
  <c r="C81" i="3"/>
  <c r="U158" i="4"/>
  <c r="AC135" i="4"/>
  <c r="Y140" i="4"/>
  <c r="Y148" i="4"/>
  <c r="Y156" i="4"/>
  <c r="U166" i="4"/>
  <c r="I172" i="4"/>
  <c r="U174" i="4"/>
  <c r="Y180" i="4"/>
  <c r="Y184" i="4"/>
  <c r="Y192" i="4"/>
  <c r="Y196" i="4"/>
  <c r="J130" i="8"/>
  <c r="R130" i="8"/>
  <c r="Z130" i="8"/>
  <c r="C35" i="3"/>
  <c r="C61" i="3"/>
  <c r="K125" i="8"/>
  <c r="S125" i="8"/>
  <c r="AA125" i="8"/>
  <c r="AG113" i="5"/>
  <c r="AG115" i="5"/>
  <c r="AG117" i="5"/>
  <c r="AG125" i="5"/>
  <c r="AG127" i="5"/>
  <c r="AG128" i="5"/>
  <c r="AG129" i="5"/>
  <c r="AG131" i="5"/>
  <c r="AG133" i="5"/>
  <c r="C15" i="3"/>
  <c r="G122" i="4"/>
  <c r="AE122" i="4"/>
  <c r="G126" i="4"/>
  <c r="AE126" i="4"/>
  <c r="G130" i="4"/>
  <c r="AE130" i="4"/>
  <c r="G134" i="4"/>
  <c r="AE134" i="4"/>
  <c r="L125" i="8"/>
  <c r="T125" i="8"/>
  <c r="AB125" i="8"/>
  <c r="C69" i="3"/>
  <c r="F125" i="4"/>
  <c r="M120" i="8"/>
  <c r="U120" i="8"/>
  <c r="AC120" i="8"/>
  <c r="X135" i="8"/>
  <c r="C70" i="3"/>
  <c r="I118" i="4"/>
  <c r="Q118" i="4"/>
  <c r="C119" i="4"/>
  <c r="K119" i="4"/>
  <c r="S119" i="4"/>
  <c r="AA119" i="4"/>
  <c r="E120" i="4"/>
  <c r="M120" i="4"/>
  <c r="U120" i="4"/>
  <c r="AC120" i="4"/>
  <c r="G121" i="4"/>
  <c r="O121" i="4"/>
  <c r="W121" i="4"/>
  <c r="AE121" i="4"/>
  <c r="N120" i="8"/>
  <c r="V120" i="8"/>
  <c r="AD120" i="8"/>
  <c r="P135" i="8"/>
  <c r="F116" i="3"/>
  <c r="F117" i="3" s="1"/>
  <c r="C5" i="3"/>
  <c r="C50" i="3"/>
  <c r="O136" i="8"/>
  <c r="W136" i="8"/>
  <c r="AE136" i="8"/>
  <c r="F109" i="3"/>
  <c r="F100" i="3"/>
  <c r="F113" i="3"/>
  <c r="AB124" i="4"/>
  <c r="P126" i="4"/>
  <c r="D128" i="4"/>
  <c r="AD129" i="4"/>
  <c r="R131" i="4"/>
  <c r="T132" i="4"/>
  <c r="H134" i="4"/>
  <c r="Z135" i="4"/>
  <c r="N137" i="4"/>
  <c r="AF138" i="4"/>
  <c r="L140" i="4"/>
  <c r="V141" i="4"/>
  <c r="J143" i="4"/>
  <c r="AB144" i="4"/>
  <c r="P146" i="4"/>
  <c r="D148" i="4"/>
  <c r="N149" i="4"/>
  <c r="X150" i="4"/>
  <c r="L152" i="4"/>
  <c r="AD153" i="4"/>
  <c r="F157" i="4"/>
  <c r="L160" i="4"/>
  <c r="J163" i="4"/>
  <c r="X166" i="4"/>
  <c r="L168" i="4"/>
  <c r="J171" i="4"/>
  <c r="V173" i="4"/>
  <c r="J175" i="4"/>
  <c r="X178" i="4"/>
  <c r="V181" i="4"/>
  <c r="V189" i="4"/>
  <c r="V193" i="4"/>
  <c r="V205" i="4"/>
  <c r="P139" i="4"/>
  <c r="P155" i="4"/>
  <c r="Y118" i="4"/>
  <c r="Y220" i="4"/>
  <c r="I122" i="4"/>
  <c r="AA123" i="4"/>
  <c r="G125" i="4"/>
  <c r="C127" i="4"/>
  <c r="M128" i="4"/>
  <c r="AE129" i="4"/>
  <c r="S131" i="4"/>
  <c r="O133" i="4"/>
  <c r="Y134" i="4"/>
  <c r="M136" i="4"/>
  <c r="AE137" i="4"/>
  <c r="K139" i="4"/>
  <c r="AC140" i="4"/>
  <c r="Q142" i="4"/>
  <c r="E144" i="4"/>
  <c r="Y146" i="4"/>
  <c r="C83" i="3"/>
  <c r="E118" i="4"/>
  <c r="E202" i="4"/>
  <c r="E198" i="4"/>
  <c r="G119" i="4"/>
  <c r="AE119" i="4"/>
  <c r="Y120" i="4"/>
  <c r="K121" i="4"/>
  <c r="M122" i="4"/>
  <c r="G123" i="4"/>
  <c r="AE123" i="4"/>
  <c r="Y124" i="4"/>
  <c r="S125" i="4"/>
  <c r="M126" i="4"/>
  <c r="O127" i="4"/>
  <c r="I128" i="4"/>
  <c r="C129" i="4"/>
  <c r="AI129" i="4" s="1"/>
  <c r="AA129" i="4"/>
  <c r="U130" i="4"/>
  <c r="O131" i="4"/>
  <c r="I132" i="4"/>
  <c r="C133" i="4"/>
  <c r="AA133" i="4"/>
  <c r="U134" i="4"/>
  <c r="O135" i="4"/>
  <c r="I136" i="4"/>
  <c r="C137" i="4"/>
  <c r="U138" i="4"/>
  <c r="G139" i="4"/>
  <c r="AE139" i="4"/>
  <c r="C141" i="4"/>
  <c r="AA141" i="4"/>
  <c r="U142" i="4"/>
  <c r="O143" i="4"/>
  <c r="I144" i="4"/>
  <c r="S145" i="4"/>
  <c r="E146" i="4"/>
  <c r="AC146" i="4"/>
  <c r="W147" i="4"/>
  <c r="M150" i="4"/>
  <c r="O163" i="4"/>
  <c r="AE163" i="4"/>
  <c r="Y164" i="4"/>
  <c r="K165" i="4"/>
  <c r="AA165" i="4"/>
  <c r="M166" i="4"/>
  <c r="AC166" i="4"/>
  <c r="O167" i="4"/>
  <c r="AE167" i="4"/>
  <c r="Q168" i="4"/>
  <c r="C169" i="4"/>
  <c r="AA169" i="4"/>
  <c r="U170" i="4"/>
  <c r="C11" i="3"/>
  <c r="C21" i="3"/>
  <c r="C39" i="3"/>
  <c r="C57" i="3"/>
  <c r="C66" i="3"/>
  <c r="C75" i="3"/>
  <c r="C85" i="3"/>
  <c r="C105" i="3"/>
  <c r="F118" i="4"/>
  <c r="N118" i="4"/>
  <c r="V118" i="4"/>
  <c r="AD118" i="4"/>
  <c r="J120" i="4"/>
  <c r="F122" i="4"/>
  <c r="N122" i="4"/>
  <c r="V122" i="4"/>
  <c r="AD122" i="4"/>
  <c r="J124" i="4"/>
  <c r="F126" i="4"/>
  <c r="N126" i="4"/>
  <c r="V126" i="4"/>
  <c r="AD126" i="4"/>
  <c r="J128" i="4"/>
  <c r="F130" i="4"/>
  <c r="N130" i="4"/>
  <c r="V130" i="4"/>
  <c r="AD130" i="4"/>
  <c r="J132" i="4"/>
  <c r="F134" i="4"/>
  <c r="N134" i="4"/>
  <c r="V134" i="4"/>
  <c r="AD134" i="4"/>
  <c r="J136" i="4"/>
  <c r="T137" i="4"/>
  <c r="F163" i="4"/>
  <c r="L190" i="4"/>
  <c r="L206" i="4"/>
  <c r="AF122" i="4"/>
  <c r="Z123" i="4"/>
  <c r="V125" i="4"/>
  <c r="AF126" i="4"/>
  <c r="T128" i="4"/>
  <c r="H130" i="4"/>
  <c r="Z131" i="4"/>
  <c r="V133" i="4"/>
  <c r="J135" i="4"/>
  <c r="T136" i="4"/>
  <c r="H138" i="4"/>
  <c r="R139" i="4"/>
  <c r="F141" i="4"/>
  <c r="X142" i="4"/>
  <c r="D144" i="4"/>
  <c r="N145" i="4"/>
  <c r="J147" i="4"/>
  <c r="AB148" i="4"/>
  <c r="H150" i="4"/>
  <c r="D152" i="4"/>
  <c r="AB152" i="4"/>
  <c r="P154" i="4"/>
  <c r="J159" i="4"/>
  <c r="H137" i="4"/>
  <c r="P147" i="4"/>
  <c r="AF172" i="4"/>
  <c r="C123" i="4"/>
  <c r="U124" i="4"/>
  <c r="AE125" i="4"/>
  <c r="S127" i="4"/>
  <c r="AC128" i="4"/>
  <c r="Y130" i="4"/>
  <c r="M132" i="4"/>
  <c r="W133" i="4"/>
  <c r="S135" i="4"/>
  <c r="U136" i="4"/>
  <c r="I138" i="4"/>
  <c r="AA139" i="4"/>
  <c r="W141" i="4"/>
  <c r="C143" i="4"/>
  <c r="U144" i="4"/>
  <c r="W145" i="4"/>
  <c r="G149" i="4"/>
  <c r="C74" i="3"/>
  <c r="M118" i="4"/>
  <c r="O119" i="4"/>
  <c r="I120" i="4"/>
  <c r="C121" i="4"/>
  <c r="AA121" i="4"/>
  <c r="E122" i="4"/>
  <c r="AC122" i="4"/>
  <c r="W123" i="4"/>
  <c r="Q124" i="4"/>
  <c r="K125" i="4"/>
  <c r="E126" i="4"/>
  <c r="AC126" i="4"/>
  <c r="G127" i="4"/>
  <c r="AE127" i="4"/>
  <c r="Y128" i="4"/>
  <c r="S129" i="4"/>
  <c r="M130" i="4"/>
  <c r="G131" i="4"/>
  <c r="AE131" i="4"/>
  <c r="Y132" i="4"/>
  <c r="S133" i="4"/>
  <c r="M134" i="4"/>
  <c r="AC134" i="4"/>
  <c r="W135" i="4"/>
  <c r="Q136" i="4"/>
  <c r="K137" i="4"/>
  <c r="E138" i="4"/>
  <c r="AC138" i="4"/>
  <c r="W139" i="4"/>
  <c r="I140" i="4"/>
  <c r="S141" i="4"/>
  <c r="M142" i="4"/>
  <c r="G143" i="4"/>
  <c r="AE143" i="4"/>
  <c r="C145" i="4"/>
  <c r="AA145" i="4"/>
  <c r="U146" i="4"/>
  <c r="O147" i="4"/>
  <c r="AE147" i="4"/>
  <c r="Q148" i="4"/>
  <c r="K149" i="4"/>
  <c r="E150" i="4"/>
  <c r="AC150" i="4"/>
  <c r="O151" i="4"/>
  <c r="AE151" i="4"/>
  <c r="Q152" i="4"/>
  <c r="C153" i="4"/>
  <c r="S153" i="4"/>
  <c r="E154" i="4"/>
  <c r="U154" i="4"/>
  <c r="O155" i="4"/>
  <c r="G159" i="4"/>
  <c r="C3" i="3"/>
  <c r="C13" i="3"/>
  <c r="C31" i="3"/>
  <c r="C49" i="3"/>
  <c r="C77" i="3"/>
  <c r="G214" i="4"/>
  <c r="O118" i="4"/>
  <c r="W118" i="4"/>
  <c r="AE223" i="4"/>
  <c r="I119" i="4"/>
  <c r="Q119" i="4"/>
  <c r="Y119" i="4"/>
  <c r="C120" i="4"/>
  <c r="K120" i="4"/>
  <c r="S120" i="4"/>
  <c r="AA120" i="4"/>
  <c r="E121" i="4"/>
  <c r="M121" i="4"/>
  <c r="U121" i="4"/>
  <c r="AC121" i="4"/>
  <c r="O122" i="4"/>
  <c r="W122" i="4"/>
  <c r="I123" i="4"/>
  <c r="Q123" i="4"/>
  <c r="Y123" i="4"/>
  <c r="C124" i="4"/>
  <c r="K124" i="4"/>
  <c r="S124" i="4"/>
  <c r="AA124" i="4"/>
  <c r="E125" i="4"/>
  <c r="M125" i="4"/>
  <c r="U125" i="4"/>
  <c r="AC125" i="4"/>
  <c r="O126" i="4"/>
  <c r="W126" i="4"/>
  <c r="I127" i="4"/>
  <c r="Q127" i="4"/>
  <c r="Y127" i="4"/>
  <c r="C128" i="4"/>
  <c r="K128" i="4"/>
  <c r="S128" i="4"/>
  <c r="AA128" i="4"/>
  <c r="E129" i="4"/>
  <c r="M129" i="4"/>
  <c r="U129" i="4"/>
  <c r="AC129" i="4"/>
  <c r="O130" i="4"/>
  <c r="W130" i="4"/>
  <c r="I131" i="4"/>
  <c r="Q131" i="4"/>
  <c r="Y131" i="4"/>
  <c r="C132" i="4"/>
  <c r="K132" i="4"/>
  <c r="S132" i="4"/>
  <c r="AA132" i="4"/>
  <c r="E133" i="4"/>
  <c r="M133" i="4"/>
  <c r="U133" i="4"/>
  <c r="AC133" i="4"/>
  <c r="O134" i="4"/>
  <c r="W134" i="4"/>
  <c r="I135" i="4"/>
  <c r="Q135" i="4"/>
  <c r="Y135" i="4"/>
  <c r="C136" i="4"/>
  <c r="K136" i="4"/>
  <c r="S136" i="4"/>
  <c r="AA136" i="4"/>
  <c r="V169" i="4"/>
  <c r="Y200" i="4"/>
  <c r="X126" i="4"/>
  <c r="L128" i="4"/>
  <c r="V129" i="4"/>
  <c r="J131" i="4"/>
  <c r="AB132" i="4"/>
  <c r="P134" i="4"/>
  <c r="D136" i="4"/>
  <c r="V137" i="4"/>
  <c r="P138" i="4"/>
  <c r="D140" i="4"/>
  <c r="AD141" i="4"/>
  <c r="R143" i="4"/>
  <c r="F145" i="4"/>
  <c r="X146" i="4"/>
  <c r="L148" i="4"/>
  <c r="AD149" i="4"/>
  <c r="J151" i="4"/>
  <c r="T152" i="4"/>
  <c r="H154" i="4"/>
  <c r="X158" i="4"/>
  <c r="X162" i="4"/>
  <c r="L164" i="4"/>
  <c r="J167" i="4"/>
  <c r="X170" i="4"/>
  <c r="L172" i="4"/>
  <c r="X174" i="4"/>
  <c r="L176" i="4"/>
  <c r="J179" i="4"/>
  <c r="V185" i="4"/>
  <c r="V197" i="4"/>
  <c r="V201" i="4"/>
  <c r="R211" i="4"/>
  <c r="H121" i="4"/>
  <c r="H125" i="4"/>
  <c r="L194" i="4"/>
  <c r="S123" i="4"/>
  <c r="O125" i="4"/>
  <c r="Y126" i="4"/>
  <c r="E128" i="4"/>
  <c r="W129" i="4"/>
  <c r="K131" i="4"/>
  <c r="AC132" i="4"/>
  <c r="Q134" i="4"/>
  <c r="E136" i="4"/>
  <c r="W137" i="4"/>
  <c r="C139" i="4"/>
  <c r="U140" i="4"/>
  <c r="I142" i="4"/>
  <c r="S143" i="4"/>
  <c r="AC144" i="4"/>
  <c r="AE145" i="4"/>
  <c r="Q146" i="4"/>
  <c r="K147" i="4"/>
  <c r="W149" i="4"/>
  <c r="G153" i="4"/>
  <c r="W153" i="4"/>
  <c r="G157" i="4"/>
  <c r="W157" i="4"/>
  <c r="AA163" i="4"/>
  <c r="AA171" i="4"/>
  <c r="O181" i="4"/>
  <c r="C183" i="4"/>
  <c r="O185" i="4"/>
  <c r="C187" i="4"/>
  <c r="O189" i="4"/>
  <c r="C191" i="4"/>
  <c r="O193" i="4"/>
  <c r="C195" i="4"/>
  <c r="O197" i="4"/>
  <c r="C199" i="4"/>
  <c r="O201" i="4"/>
  <c r="C203" i="4"/>
  <c r="O205" i="4"/>
  <c r="C207" i="4"/>
  <c r="K207" i="4"/>
  <c r="AC119" i="4"/>
  <c r="P121" i="4"/>
  <c r="AC123" i="4"/>
  <c r="P125" i="4"/>
  <c r="AC127" i="4"/>
  <c r="P129" i="4"/>
  <c r="AC131" i="4"/>
  <c r="P133" i="4"/>
  <c r="S137" i="4"/>
  <c r="AF139" i="4"/>
  <c r="R142" i="4"/>
  <c r="AF147" i="4"/>
  <c r="R150" i="4"/>
  <c r="AF155" i="4"/>
  <c r="V161" i="4"/>
  <c r="I164" i="4"/>
  <c r="Y188" i="4"/>
  <c r="Y204" i="4"/>
  <c r="C25" i="3"/>
  <c r="C53" i="3"/>
  <c r="C71" i="3"/>
  <c r="C89" i="3"/>
  <c r="D119" i="4"/>
  <c r="L119" i="4"/>
  <c r="T119" i="4"/>
  <c r="AB119" i="4"/>
  <c r="X121" i="4"/>
  <c r="AF121" i="4"/>
  <c r="D123" i="4"/>
  <c r="L123" i="4"/>
  <c r="T123" i="4"/>
  <c r="AB123" i="4"/>
  <c r="X125" i="4"/>
  <c r="AF125" i="4"/>
  <c r="D127" i="4"/>
  <c r="L127" i="4"/>
  <c r="T127" i="4"/>
  <c r="AB127" i="4"/>
  <c r="X129" i="4"/>
  <c r="AF129" i="4"/>
  <c r="D131" i="4"/>
  <c r="L131" i="4"/>
  <c r="T131" i="4"/>
  <c r="AB131" i="4"/>
  <c r="X133" i="4"/>
  <c r="AF133" i="4"/>
  <c r="D135" i="4"/>
  <c r="L135" i="4"/>
  <c r="T135" i="4"/>
  <c r="AB135" i="4"/>
  <c r="F179" i="4"/>
  <c r="L182" i="4"/>
  <c r="L198" i="4"/>
  <c r="Q211" i="4"/>
  <c r="W225" i="4"/>
  <c r="H122" i="4"/>
  <c r="J123" i="4"/>
  <c r="L124" i="4"/>
  <c r="N125" i="4"/>
  <c r="J127" i="4"/>
  <c r="AB128" i="4"/>
  <c r="P130" i="4"/>
  <c r="D132" i="4"/>
  <c r="N133" i="4"/>
  <c r="X134" i="4"/>
  <c r="L136" i="4"/>
  <c r="AD137" i="4"/>
  <c r="Z139" i="4"/>
  <c r="N141" i="4"/>
  <c r="P142" i="4"/>
  <c r="L144" i="4"/>
  <c r="V145" i="4"/>
  <c r="AF146" i="4"/>
  <c r="T148" i="4"/>
  <c r="P150" i="4"/>
  <c r="Z151" i="4"/>
  <c r="F153" i="4"/>
  <c r="X154" i="4"/>
  <c r="V165" i="4"/>
  <c r="H129" i="4"/>
  <c r="P217" i="4"/>
  <c r="C97" i="3"/>
  <c r="Y122" i="4"/>
  <c r="M124" i="4"/>
  <c r="W125" i="4"/>
  <c r="K127" i="4"/>
  <c r="G129" i="4"/>
  <c r="Q130" i="4"/>
  <c r="E132" i="4"/>
  <c r="AE133" i="4"/>
  <c r="K135" i="4"/>
  <c r="AC136" i="4"/>
  <c r="Q138" i="4"/>
  <c r="E140" i="4"/>
  <c r="O141" i="4"/>
  <c r="Y142" i="4"/>
  <c r="M144" i="4"/>
  <c r="G145" i="4"/>
  <c r="I146" i="4"/>
  <c r="C17" i="3"/>
  <c r="C54" i="3"/>
  <c r="C118" i="4"/>
  <c r="C213" i="4"/>
  <c r="C225" i="4"/>
  <c r="K118" i="4"/>
  <c r="K208" i="4"/>
  <c r="K206" i="4"/>
  <c r="S118" i="4"/>
  <c r="S217" i="4"/>
  <c r="E119" i="4"/>
  <c r="G120" i="4"/>
  <c r="W120" i="4"/>
  <c r="I121" i="4"/>
  <c r="Y121" i="4"/>
  <c r="K122" i="4"/>
  <c r="AA122" i="4"/>
  <c r="M123" i="4"/>
  <c r="O124" i="4"/>
  <c r="AE124" i="4"/>
  <c r="Q125" i="4"/>
  <c r="C126" i="4"/>
  <c r="S126" i="4"/>
  <c r="M127" i="4"/>
  <c r="O128" i="4"/>
  <c r="AE128" i="4"/>
  <c r="Q129" i="4"/>
  <c r="C130" i="4"/>
  <c r="S130" i="4"/>
  <c r="E131" i="4"/>
  <c r="O132" i="4"/>
  <c r="AE132" i="4"/>
  <c r="Q133" i="4"/>
  <c r="K134" i="4"/>
  <c r="AA134" i="4"/>
  <c r="M135" i="4"/>
  <c r="O136" i="4"/>
  <c r="AE136" i="4"/>
  <c r="Q137" i="4"/>
  <c r="C138" i="4"/>
  <c r="S138" i="4"/>
  <c r="E139" i="4"/>
  <c r="U139" i="4"/>
  <c r="G140" i="4"/>
  <c r="W140" i="4"/>
  <c r="I141" i="4"/>
  <c r="Y141" i="4"/>
  <c r="K142" i="4"/>
  <c r="AA142" i="4"/>
  <c r="M143" i="4"/>
  <c r="U143" i="4"/>
  <c r="G144" i="4"/>
  <c r="AE144" i="4"/>
  <c r="Q145" i="4"/>
  <c r="C146" i="4"/>
  <c r="S146" i="4"/>
  <c r="E147" i="4"/>
  <c r="AC147" i="4"/>
  <c r="O148" i="4"/>
  <c r="C150" i="4"/>
  <c r="K150" i="4"/>
  <c r="S150" i="4"/>
  <c r="AA150" i="4"/>
  <c r="E151" i="4"/>
  <c r="M151" i="4"/>
  <c r="U151" i="4"/>
  <c r="G152" i="4"/>
  <c r="O152" i="4"/>
  <c r="W152" i="4"/>
  <c r="AE152" i="4"/>
  <c r="I153" i="4"/>
  <c r="Q153" i="4"/>
  <c r="Y153" i="4"/>
  <c r="C154" i="4"/>
  <c r="K154" i="4"/>
  <c r="S154" i="4"/>
  <c r="AA154" i="4"/>
  <c r="E155" i="4"/>
  <c r="M155" i="4"/>
  <c r="U155" i="4"/>
  <c r="AC155" i="4"/>
  <c r="G156" i="4"/>
  <c r="O156" i="4"/>
  <c r="W156" i="4"/>
  <c r="AE156" i="4"/>
  <c r="I157" i="4"/>
  <c r="Q157" i="4"/>
  <c r="Y157" i="4"/>
  <c r="C158" i="4"/>
  <c r="K158" i="4"/>
  <c r="S158" i="4"/>
  <c r="AA158" i="4"/>
  <c r="E159" i="4"/>
  <c r="M159" i="4"/>
  <c r="U159" i="4"/>
  <c r="AC159" i="4"/>
  <c r="G160" i="4"/>
  <c r="O160" i="4"/>
  <c r="W160" i="4"/>
  <c r="AE160" i="4"/>
  <c r="I161" i="4"/>
  <c r="Q161" i="4"/>
  <c r="Y161" i="4"/>
  <c r="C162" i="4"/>
  <c r="K162" i="4"/>
  <c r="S162" i="4"/>
  <c r="AA162" i="4"/>
  <c r="E163" i="4"/>
  <c r="M163" i="4"/>
  <c r="U163" i="4"/>
  <c r="AC163" i="4"/>
  <c r="G164" i="4"/>
  <c r="O164" i="4"/>
  <c r="W164" i="4"/>
  <c r="AE164" i="4"/>
  <c r="I165" i="4"/>
  <c r="Q165" i="4"/>
  <c r="Y165" i="4"/>
  <c r="C166" i="4"/>
  <c r="K166" i="4"/>
  <c r="S166" i="4"/>
  <c r="AA166" i="4"/>
  <c r="E167" i="4"/>
  <c r="M167" i="4"/>
  <c r="U167" i="4"/>
  <c r="AC167" i="4"/>
  <c r="G168" i="4"/>
  <c r="O168" i="4"/>
  <c r="W168" i="4"/>
  <c r="AE168" i="4"/>
  <c r="I169" i="4"/>
  <c r="Q169" i="4"/>
  <c r="Y169" i="4"/>
  <c r="C170" i="4"/>
  <c r="K170" i="4"/>
  <c r="S170" i="4"/>
  <c r="AA170" i="4"/>
  <c r="E171" i="4"/>
  <c r="M171" i="4"/>
  <c r="U171" i="4"/>
  <c r="AC171" i="4"/>
  <c r="G172" i="4"/>
  <c r="O172" i="4"/>
  <c r="W172" i="4"/>
  <c r="AE172" i="4"/>
  <c r="I173" i="4"/>
  <c r="Q173" i="4"/>
  <c r="Y173" i="4"/>
  <c r="C174" i="4"/>
  <c r="K174" i="4"/>
  <c r="S174" i="4"/>
  <c r="AA174" i="4"/>
  <c r="E175" i="4"/>
  <c r="M175" i="4"/>
  <c r="U175" i="4"/>
  <c r="AC175" i="4"/>
  <c r="G176" i="4"/>
  <c r="O176" i="4"/>
  <c r="W176" i="4"/>
  <c r="AE176" i="4"/>
  <c r="I177" i="4"/>
  <c r="Q177" i="4"/>
  <c r="Y177" i="4"/>
  <c r="C178" i="4"/>
  <c r="K178" i="4"/>
  <c r="S178" i="4"/>
  <c r="AA178" i="4"/>
  <c r="E179" i="4"/>
  <c r="M179" i="4"/>
  <c r="U179" i="4"/>
  <c r="AC179" i="4"/>
  <c r="G180" i="4"/>
  <c r="O180" i="4"/>
  <c r="W180" i="4"/>
  <c r="AE180" i="4"/>
  <c r="I181" i="4"/>
  <c r="Q181" i="4"/>
  <c r="Y181" i="4"/>
  <c r="C182" i="4"/>
  <c r="K182" i="4"/>
  <c r="S182" i="4"/>
  <c r="AA182" i="4"/>
  <c r="E183" i="4"/>
  <c r="M183" i="4"/>
  <c r="U183" i="4"/>
  <c r="AC183" i="4"/>
  <c r="G184" i="4"/>
  <c r="O184" i="4"/>
  <c r="W184" i="4"/>
  <c r="C206" i="4"/>
  <c r="G208" i="4"/>
  <c r="AE208" i="4"/>
  <c r="K210" i="4"/>
  <c r="W212" i="4"/>
  <c r="C214" i="4"/>
  <c r="AA214" i="4"/>
  <c r="S218" i="4"/>
  <c r="K222" i="4"/>
  <c r="Y226" i="4"/>
  <c r="K227" i="4"/>
  <c r="AB208" i="4"/>
  <c r="H222" i="4"/>
  <c r="X122" i="4"/>
  <c r="D124" i="4"/>
  <c r="AD125" i="4"/>
  <c r="Z127" i="4"/>
  <c r="N129" i="4"/>
  <c r="AF130" i="4"/>
  <c r="F133" i="4"/>
  <c r="AF134" i="4"/>
  <c r="AB136" i="4"/>
  <c r="X138" i="4"/>
  <c r="T140" i="4"/>
  <c r="H142" i="4"/>
  <c r="Z143" i="4"/>
  <c r="AD145" i="4"/>
  <c r="Z147" i="4"/>
  <c r="V149" i="4"/>
  <c r="R151" i="4"/>
  <c r="N153" i="4"/>
  <c r="V157" i="4"/>
  <c r="Q122" i="4"/>
  <c r="E124" i="4"/>
  <c r="I126" i="4"/>
  <c r="AA127" i="4"/>
  <c r="O129" i="4"/>
  <c r="C131" i="4"/>
  <c r="U132" i="4"/>
  <c r="I134" i="4"/>
  <c r="AA135" i="4"/>
  <c r="O137" i="4"/>
  <c r="S139" i="4"/>
  <c r="G141" i="4"/>
  <c r="K143" i="4"/>
  <c r="O145" i="4"/>
  <c r="C45" i="3"/>
  <c r="AA118" i="4"/>
  <c r="M119" i="4"/>
  <c r="O120" i="4"/>
  <c r="AE120" i="4"/>
  <c r="Q121" i="4"/>
  <c r="C122" i="4"/>
  <c r="S122" i="4"/>
  <c r="E123" i="4"/>
  <c r="G124" i="4"/>
  <c r="W124" i="4"/>
  <c r="I125" i="4"/>
  <c r="Y125" i="4"/>
  <c r="K126" i="4"/>
  <c r="AA126" i="4"/>
  <c r="E127" i="4"/>
  <c r="G128" i="4"/>
  <c r="W128" i="4"/>
  <c r="I129" i="4"/>
  <c r="Y129" i="4"/>
  <c r="K130" i="4"/>
  <c r="AA130" i="4"/>
  <c r="M131" i="4"/>
  <c r="G132" i="4"/>
  <c r="W132" i="4"/>
  <c r="I133" i="4"/>
  <c r="Y133" i="4"/>
  <c r="C134" i="4"/>
  <c r="S134" i="4"/>
  <c r="E135" i="4"/>
  <c r="G136" i="4"/>
  <c r="W136" i="4"/>
  <c r="I137" i="4"/>
  <c r="Y137" i="4"/>
  <c r="K138" i="4"/>
  <c r="AA138" i="4"/>
  <c r="M139" i="4"/>
  <c r="AC139" i="4"/>
  <c r="O140" i="4"/>
  <c r="AE140" i="4"/>
  <c r="Q141" i="4"/>
  <c r="C142" i="4"/>
  <c r="S142" i="4"/>
  <c r="E143" i="4"/>
  <c r="AC143" i="4"/>
  <c r="O144" i="4"/>
  <c r="W144" i="4"/>
  <c r="I145" i="4"/>
  <c r="Y145" i="4"/>
  <c r="K146" i="4"/>
  <c r="AA146" i="4"/>
  <c r="M147" i="4"/>
  <c r="U147" i="4"/>
  <c r="G148" i="4"/>
  <c r="W148" i="4"/>
  <c r="AE148" i="4"/>
  <c r="I149" i="4"/>
  <c r="Q149" i="4"/>
  <c r="Y149" i="4"/>
  <c r="AC151" i="4"/>
  <c r="C37" i="3"/>
  <c r="C73" i="3"/>
  <c r="J137" i="4"/>
  <c r="N139" i="4"/>
  <c r="AD139" i="4"/>
  <c r="H140" i="4"/>
  <c r="X140" i="4"/>
  <c r="D142" i="4"/>
  <c r="T142" i="4"/>
  <c r="N143" i="4"/>
  <c r="AD143" i="4"/>
  <c r="H144" i="4"/>
  <c r="X144" i="4"/>
  <c r="D146" i="4"/>
  <c r="T146" i="4"/>
  <c r="N147" i="4"/>
  <c r="AD147" i="4"/>
  <c r="H148" i="4"/>
  <c r="X148" i="4"/>
  <c r="D150" i="4"/>
  <c r="T150" i="4"/>
  <c r="N151" i="4"/>
  <c r="AD151" i="4"/>
  <c r="H152" i="4"/>
  <c r="X152" i="4"/>
  <c r="D154" i="4"/>
  <c r="T154" i="4"/>
  <c r="N155" i="4"/>
  <c r="AD155" i="4"/>
  <c r="H156" i="4"/>
  <c r="X156" i="4"/>
  <c r="D158" i="4"/>
  <c r="F159" i="4"/>
  <c r="AD159" i="4"/>
  <c r="AF160" i="4"/>
  <c r="R161" i="4"/>
  <c r="D162" i="4"/>
  <c r="AD163" i="4"/>
  <c r="R165" i="4"/>
  <c r="D166" i="4"/>
  <c r="F167" i="4"/>
  <c r="AD167" i="4"/>
  <c r="AF168" i="4"/>
  <c r="R169" i="4"/>
  <c r="D170" i="4"/>
  <c r="AD171" i="4"/>
  <c r="R173" i="4"/>
  <c r="D174" i="4"/>
  <c r="F175" i="4"/>
  <c r="AD175" i="4"/>
  <c r="AF176" i="4"/>
  <c r="R177" i="4"/>
  <c r="D178" i="4"/>
  <c r="X180" i="4"/>
  <c r="X184" i="4"/>
  <c r="X188" i="4"/>
  <c r="X192" i="4"/>
  <c r="X196" i="4"/>
  <c r="G118" i="4"/>
  <c r="R120" i="4"/>
  <c r="R124" i="4"/>
  <c r="R128" i="4"/>
  <c r="R132" i="4"/>
  <c r="R136" i="4"/>
  <c r="F138" i="4"/>
  <c r="P143" i="4"/>
  <c r="P151" i="4"/>
  <c r="AA159" i="4"/>
  <c r="F171" i="4"/>
  <c r="L186" i="4"/>
  <c r="L202" i="4"/>
  <c r="X118" i="4"/>
  <c r="X204" i="4"/>
  <c r="X200" i="4"/>
  <c r="AF118" i="4"/>
  <c r="AF209" i="4"/>
  <c r="P122" i="4"/>
  <c r="R123" i="4"/>
  <c r="T124" i="4"/>
  <c r="H126" i="4"/>
  <c r="R127" i="4"/>
  <c r="F129" i="4"/>
  <c r="X130" i="4"/>
  <c r="L132" i="4"/>
  <c r="AD133" i="4"/>
  <c r="R135" i="4"/>
  <c r="F137" i="4"/>
  <c r="J139" i="4"/>
  <c r="AB140" i="4"/>
  <c r="AF142" i="4"/>
  <c r="T144" i="4"/>
  <c r="H146" i="4"/>
  <c r="R147" i="4"/>
  <c r="F149" i="4"/>
  <c r="AF150" i="4"/>
  <c r="V153" i="4"/>
  <c r="H133" i="4"/>
  <c r="K123" i="4"/>
  <c r="AC124" i="4"/>
  <c r="Q126" i="4"/>
  <c r="U128" i="4"/>
  <c r="I130" i="4"/>
  <c r="AA131" i="4"/>
  <c r="G133" i="4"/>
  <c r="C135" i="4"/>
  <c r="G137" i="4"/>
  <c r="Y138" i="4"/>
  <c r="M140" i="4"/>
  <c r="AE141" i="4"/>
  <c r="AA143" i="4"/>
  <c r="C147" i="4"/>
  <c r="C29" i="3"/>
  <c r="C65" i="3"/>
  <c r="U118" i="4"/>
  <c r="AC118" i="4"/>
  <c r="AC226" i="4"/>
  <c r="W119" i="4"/>
  <c r="Q120" i="4"/>
  <c r="S121" i="4"/>
  <c r="U122" i="4"/>
  <c r="O123" i="4"/>
  <c r="I124" i="4"/>
  <c r="C125" i="4"/>
  <c r="AA125" i="4"/>
  <c r="U126" i="4"/>
  <c r="W127" i="4"/>
  <c r="Q128" i="4"/>
  <c r="K129" i="4"/>
  <c r="E130" i="4"/>
  <c r="AC130" i="4"/>
  <c r="W131" i="4"/>
  <c r="Q132" i="4"/>
  <c r="K133" i="4"/>
  <c r="E134" i="4"/>
  <c r="G135" i="4"/>
  <c r="AE135" i="4"/>
  <c r="Y136" i="4"/>
  <c r="AA137" i="4"/>
  <c r="M138" i="4"/>
  <c r="O139" i="4"/>
  <c r="Q140" i="4"/>
  <c r="K141" i="4"/>
  <c r="E142" i="4"/>
  <c r="AC142" i="4"/>
  <c r="W143" i="4"/>
  <c r="Q144" i="4"/>
  <c r="K145" i="4"/>
  <c r="M146" i="4"/>
  <c r="G147" i="4"/>
  <c r="I148" i="4"/>
  <c r="C149" i="4"/>
  <c r="S149" i="4"/>
  <c r="AA149" i="4"/>
  <c r="U150" i="4"/>
  <c r="G151" i="4"/>
  <c r="W151" i="4"/>
  <c r="I152" i="4"/>
  <c r="K153" i="4"/>
  <c r="AA153" i="4"/>
  <c r="M154" i="4"/>
  <c r="AC154" i="4"/>
  <c r="G155" i="4"/>
  <c r="W155" i="4"/>
  <c r="AE155" i="4"/>
  <c r="I156" i="4"/>
  <c r="Q156" i="4"/>
  <c r="C157" i="4"/>
  <c r="K157" i="4"/>
  <c r="S157" i="4"/>
  <c r="AA157" i="4"/>
  <c r="E158" i="4"/>
  <c r="M158" i="4"/>
  <c r="AC158" i="4"/>
  <c r="O159" i="4"/>
  <c r="W159" i="4"/>
  <c r="AE159" i="4"/>
  <c r="I160" i="4"/>
  <c r="Q160" i="4"/>
  <c r="Y160" i="4"/>
  <c r="C161" i="4"/>
  <c r="K161" i="4"/>
  <c r="S161" i="4"/>
  <c r="AA161" i="4"/>
  <c r="E162" i="4"/>
  <c r="M162" i="4"/>
  <c r="U162" i="4"/>
  <c r="AC162" i="4"/>
  <c r="G163" i="4"/>
  <c r="W163" i="4"/>
  <c r="Q164" i="4"/>
  <c r="C165" i="4"/>
  <c r="S165" i="4"/>
  <c r="E166" i="4"/>
  <c r="G167" i="4"/>
  <c r="W167" i="4"/>
  <c r="I168" i="4"/>
  <c r="Y168" i="4"/>
  <c r="K169" i="4"/>
  <c r="S169" i="4"/>
  <c r="E170" i="4"/>
  <c r="M170" i="4"/>
  <c r="AC170" i="4"/>
  <c r="G171" i="4"/>
  <c r="O171" i="4"/>
  <c r="W171" i="4"/>
  <c r="AE171" i="4"/>
  <c r="Q172" i="4"/>
  <c r="Y172" i="4"/>
  <c r="C173" i="4"/>
  <c r="K173" i="4"/>
  <c r="S173" i="4"/>
  <c r="AA173" i="4"/>
  <c r="E174" i="4"/>
  <c r="M174" i="4"/>
  <c r="AC174" i="4"/>
  <c r="G175" i="4"/>
  <c r="O175" i="4"/>
  <c r="W175" i="4"/>
  <c r="AE175" i="4"/>
  <c r="I176" i="4"/>
  <c r="Q176" i="4"/>
  <c r="Y176" i="4"/>
  <c r="C177" i="4"/>
  <c r="K177" i="4"/>
  <c r="S177" i="4"/>
  <c r="AA177" i="4"/>
  <c r="E178" i="4"/>
  <c r="M178" i="4"/>
  <c r="U178" i="4"/>
  <c r="AC178" i="4"/>
  <c r="G179" i="4"/>
  <c r="O179" i="4"/>
  <c r="W179" i="4"/>
  <c r="AE179" i="4"/>
  <c r="I180" i="4"/>
  <c r="Q180" i="4"/>
  <c r="C181" i="4"/>
  <c r="K181" i="4"/>
  <c r="S181" i="4"/>
  <c r="AA181" i="4"/>
  <c r="E182" i="4"/>
  <c r="M182" i="4"/>
  <c r="U182" i="4"/>
  <c r="AC182" i="4"/>
  <c r="G183" i="4"/>
  <c r="O183" i="4"/>
  <c r="W183" i="4"/>
  <c r="AE183" i="4"/>
  <c r="I184" i="4"/>
  <c r="Q184" i="4"/>
  <c r="C185" i="4"/>
  <c r="K185" i="4"/>
  <c r="S185" i="4"/>
  <c r="AA185" i="4"/>
  <c r="E186" i="4"/>
  <c r="M186" i="4"/>
  <c r="U186" i="4"/>
  <c r="AC186" i="4"/>
  <c r="G187" i="4"/>
  <c r="O187" i="4"/>
  <c r="W187" i="4"/>
  <c r="AE187" i="4"/>
  <c r="I188" i="4"/>
  <c r="Q188" i="4"/>
  <c r="C189" i="4"/>
  <c r="K189" i="4"/>
  <c r="S189" i="4"/>
  <c r="AA189" i="4"/>
  <c r="E190" i="4"/>
  <c r="M190" i="4"/>
  <c r="U190" i="4"/>
  <c r="AC190" i="4"/>
  <c r="G191" i="4"/>
  <c r="O191" i="4"/>
  <c r="W191" i="4"/>
  <c r="AE191" i="4"/>
  <c r="I192" i="4"/>
  <c r="Q192" i="4"/>
  <c r="C193" i="4"/>
  <c r="K193" i="4"/>
  <c r="S193" i="4"/>
  <c r="AA193" i="4"/>
  <c r="E194" i="4"/>
  <c r="M194" i="4"/>
  <c r="U194" i="4"/>
  <c r="AC194" i="4"/>
  <c r="G195" i="4"/>
  <c r="O195" i="4"/>
  <c r="W195" i="4"/>
  <c r="AE195" i="4"/>
  <c r="I196" i="4"/>
  <c r="Q196" i="4"/>
  <c r="M198" i="4"/>
  <c r="U198" i="4"/>
  <c r="AC198" i="4"/>
  <c r="I200" i="4"/>
  <c r="Q200" i="4"/>
  <c r="M202" i="4"/>
  <c r="U202" i="4"/>
  <c r="AC202" i="4"/>
  <c r="I204" i="4"/>
  <c r="Q204" i="4"/>
  <c r="U206" i="4"/>
  <c r="AC206" i="4"/>
  <c r="AE207" i="4"/>
  <c r="K209" i="4"/>
  <c r="AA213" i="4"/>
  <c r="G215" i="4"/>
  <c r="W219" i="4"/>
  <c r="K221" i="4"/>
  <c r="Q224" i="4"/>
  <c r="AE118" i="4"/>
  <c r="Z120" i="4"/>
  <c r="Z124" i="4"/>
  <c r="Z128" i="4"/>
  <c r="Z132" i="4"/>
  <c r="Z136" i="4"/>
  <c r="T138" i="4"/>
  <c r="AF143" i="4"/>
  <c r="R146" i="4"/>
  <c r="AF151" i="4"/>
  <c r="R154" i="4"/>
  <c r="V177" i="4"/>
  <c r="D118" i="4"/>
  <c r="L118" i="4"/>
  <c r="T118" i="4"/>
  <c r="AB118" i="4"/>
  <c r="F119" i="4"/>
  <c r="N119" i="4"/>
  <c r="V119" i="4"/>
  <c r="AD119" i="4"/>
  <c r="H120" i="4"/>
  <c r="P120" i="4"/>
  <c r="X120" i="4"/>
  <c r="AF120" i="4"/>
  <c r="J121" i="4"/>
  <c r="R121" i="4"/>
  <c r="Z121" i="4"/>
  <c r="D122" i="4"/>
  <c r="L122" i="4"/>
  <c r="T122" i="4"/>
  <c r="AB122" i="4"/>
  <c r="F123" i="4"/>
  <c r="N123" i="4"/>
  <c r="V123" i="4"/>
  <c r="AD123" i="4"/>
  <c r="H124" i="4"/>
  <c r="P124" i="4"/>
  <c r="X124" i="4"/>
  <c r="AF124" i="4"/>
  <c r="J125" i="4"/>
  <c r="R125" i="4"/>
  <c r="Z125" i="4"/>
  <c r="D126" i="4"/>
  <c r="L126" i="4"/>
  <c r="T126" i="4"/>
  <c r="AB126" i="4"/>
  <c r="F127" i="4"/>
  <c r="N127" i="4"/>
  <c r="V127" i="4"/>
  <c r="AD127" i="4"/>
  <c r="H128" i="4"/>
  <c r="P128" i="4"/>
  <c r="X128" i="4"/>
  <c r="AF128" i="4"/>
  <c r="J129" i="4"/>
  <c r="R129" i="4"/>
  <c r="Z129" i="4"/>
  <c r="D130" i="4"/>
  <c r="L130" i="4"/>
  <c r="T130" i="4"/>
  <c r="AB130" i="4"/>
  <c r="F131" i="4"/>
  <c r="N131" i="4"/>
  <c r="V131" i="4"/>
  <c r="AD131" i="4"/>
  <c r="H132" i="4"/>
  <c r="P132" i="4"/>
  <c r="X132" i="4"/>
  <c r="AF132" i="4"/>
  <c r="J133" i="4"/>
  <c r="R133" i="4"/>
  <c r="Z133" i="4"/>
  <c r="D134" i="4"/>
  <c r="L134" i="4"/>
  <c r="T134" i="4"/>
  <c r="AB134" i="4"/>
  <c r="F135" i="4"/>
  <c r="N135" i="4"/>
  <c r="V135" i="4"/>
  <c r="AD135" i="4"/>
  <c r="H136" i="4"/>
  <c r="P136" i="4"/>
  <c r="X136" i="4"/>
  <c r="AF136" i="4"/>
  <c r="R137" i="4"/>
  <c r="Z137" i="4"/>
  <c r="D138" i="4"/>
  <c r="L138" i="4"/>
  <c r="AB138" i="4"/>
  <c r="F139" i="4"/>
  <c r="V139" i="4"/>
  <c r="P140" i="4"/>
  <c r="AF140" i="4"/>
  <c r="J141" i="4"/>
  <c r="R141" i="4"/>
  <c r="Z141" i="4"/>
  <c r="L142" i="4"/>
  <c r="AB142" i="4"/>
  <c r="F143" i="4"/>
  <c r="V143" i="4"/>
  <c r="P144" i="4"/>
  <c r="AF144" i="4"/>
  <c r="J145" i="4"/>
  <c r="R145" i="4"/>
  <c r="Z145" i="4"/>
  <c r="L146" i="4"/>
  <c r="AB146" i="4"/>
  <c r="F147" i="4"/>
  <c r="V147" i="4"/>
  <c r="P148" i="4"/>
  <c r="AF148" i="4"/>
  <c r="J149" i="4"/>
  <c r="R149" i="4"/>
  <c r="Z149" i="4"/>
  <c r="L150" i="4"/>
  <c r="AB150" i="4"/>
  <c r="F151" i="4"/>
  <c r="V151" i="4"/>
  <c r="P152" i="4"/>
  <c r="AF152" i="4"/>
  <c r="J153" i="4"/>
  <c r="R153" i="4"/>
  <c r="Z153" i="4"/>
  <c r="L154" i="4"/>
  <c r="AB154" i="4"/>
  <c r="F155" i="4"/>
  <c r="V155" i="4"/>
  <c r="P156" i="4"/>
  <c r="AF156" i="4"/>
  <c r="J157" i="4"/>
  <c r="R157" i="4"/>
  <c r="Z157" i="4"/>
  <c r="L158" i="4"/>
  <c r="T158" i="4"/>
  <c r="AB158" i="4"/>
  <c r="N159" i="4"/>
  <c r="V159" i="4"/>
  <c r="H160" i="4"/>
  <c r="P160" i="4"/>
  <c r="X160" i="4"/>
  <c r="J161" i="4"/>
  <c r="Z161" i="4"/>
  <c r="L162" i="4"/>
  <c r="T162" i="4"/>
  <c r="AB162" i="4"/>
  <c r="N163" i="4"/>
  <c r="V163" i="4"/>
  <c r="H164" i="4"/>
  <c r="P164" i="4"/>
  <c r="X164" i="4"/>
  <c r="J165" i="4"/>
  <c r="Z165" i="4"/>
  <c r="L166" i="4"/>
  <c r="T166" i="4"/>
  <c r="AB166" i="4"/>
  <c r="N167" i="4"/>
  <c r="V167" i="4"/>
  <c r="H168" i="4"/>
  <c r="P168" i="4"/>
  <c r="X168" i="4"/>
  <c r="J169" i="4"/>
  <c r="Z169" i="4"/>
  <c r="L170" i="4"/>
  <c r="T170" i="4"/>
  <c r="AB170" i="4"/>
  <c r="N171" i="4"/>
  <c r="V171" i="4"/>
  <c r="H172" i="4"/>
  <c r="P172" i="4"/>
  <c r="X172" i="4"/>
  <c r="J173" i="4"/>
  <c r="Z173" i="4"/>
  <c r="L174" i="4"/>
  <c r="T174" i="4"/>
  <c r="AB174" i="4"/>
  <c r="N175" i="4"/>
  <c r="V175" i="4"/>
  <c r="H176" i="4"/>
  <c r="P176" i="4"/>
  <c r="X176" i="4"/>
  <c r="J177" i="4"/>
  <c r="Z177" i="4"/>
  <c r="L178" i="4"/>
  <c r="T178" i="4"/>
  <c r="AB178" i="4"/>
  <c r="N179" i="4"/>
  <c r="V179" i="4"/>
  <c r="AD179" i="4"/>
  <c r="H180" i="4"/>
  <c r="P180" i="4"/>
  <c r="AF180" i="4"/>
  <c r="J181" i="4"/>
  <c r="R181" i="4"/>
  <c r="Z181" i="4"/>
  <c r="D182" i="4"/>
  <c r="T182" i="4"/>
  <c r="AB182" i="4"/>
  <c r="F183" i="4"/>
  <c r="N183" i="4"/>
  <c r="V183" i="4"/>
  <c r="AD183" i="4"/>
  <c r="H184" i="4"/>
  <c r="P184" i="4"/>
  <c r="AF184" i="4"/>
  <c r="J185" i="4"/>
  <c r="R185" i="4"/>
  <c r="Z185" i="4"/>
  <c r="D186" i="4"/>
  <c r="T186" i="4"/>
  <c r="AB186" i="4"/>
  <c r="F187" i="4"/>
  <c r="N187" i="4"/>
  <c r="V187" i="4"/>
  <c r="AD187" i="4"/>
  <c r="H188" i="4"/>
  <c r="P188" i="4"/>
  <c r="AF188" i="4"/>
  <c r="J189" i="4"/>
  <c r="R189" i="4"/>
  <c r="Z189" i="4"/>
  <c r="D190" i="4"/>
  <c r="T190" i="4"/>
  <c r="AB190" i="4"/>
  <c r="F191" i="4"/>
  <c r="N191" i="4"/>
  <c r="V191" i="4"/>
  <c r="AD191" i="4"/>
  <c r="H192" i="4"/>
  <c r="P192" i="4"/>
  <c r="AF192" i="4"/>
  <c r="J193" i="4"/>
  <c r="R193" i="4"/>
  <c r="Z193" i="4"/>
  <c r="D194" i="4"/>
  <c r="T194" i="4"/>
  <c r="AB194" i="4"/>
  <c r="F195" i="4"/>
  <c r="N195" i="4"/>
  <c r="V195" i="4"/>
  <c r="AD195" i="4"/>
  <c r="H196" i="4"/>
  <c r="P196" i="4"/>
  <c r="AF196" i="4"/>
  <c r="J197" i="4"/>
  <c r="R197" i="4"/>
  <c r="Z197" i="4"/>
  <c r="D198" i="4"/>
  <c r="T198" i="4"/>
  <c r="AB198" i="4"/>
  <c r="F199" i="4"/>
  <c r="N199" i="4"/>
  <c r="V199" i="4"/>
  <c r="H200" i="4"/>
  <c r="P200" i="4"/>
  <c r="AF200" i="4"/>
  <c r="D202" i="4"/>
  <c r="T202" i="4"/>
  <c r="AB202" i="4"/>
  <c r="H204" i="4"/>
  <c r="P204" i="4"/>
  <c r="AF204" i="4"/>
  <c r="T206" i="4"/>
  <c r="L210" i="4"/>
  <c r="X212" i="4"/>
  <c r="T218" i="4"/>
  <c r="L227" i="4"/>
  <c r="H119" i="4"/>
  <c r="P119" i="4"/>
  <c r="X119" i="4"/>
  <c r="AF119" i="4"/>
  <c r="D121" i="4"/>
  <c r="L121" i="4"/>
  <c r="T121" i="4"/>
  <c r="AB121" i="4"/>
  <c r="H123" i="4"/>
  <c r="P123" i="4"/>
  <c r="X123" i="4"/>
  <c r="AF123" i="4"/>
  <c r="D125" i="4"/>
  <c r="L125" i="4"/>
  <c r="T125" i="4"/>
  <c r="AB125" i="4"/>
  <c r="H127" i="4"/>
  <c r="P127" i="4"/>
  <c r="X127" i="4"/>
  <c r="AF127" i="4"/>
  <c r="D129" i="4"/>
  <c r="L129" i="4"/>
  <c r="T129" i="4"/>
  <c r="AB129" i="4"/>
  <c r="H131" i="4"/>
  <c r="P131" i="4"/>
  <c r="X131" i="4"/>
  <c r="AF131" i="4"/>
  <c r="D133" i="4"/>
  <c r="L133" i="4"/>
  <c r="T133" i="4"/>
  <c r="AB133" i="4"/>
  <c r="H135" i="4"/>
  <c r="P135" i="4"/>
  <c r="X135" i="4"/>
  <c r="AF135" i="4"/>
  <c r="D137" i="4"/>
  <c r="L137" i="4"/>
  <c r="AB137" i="4"/>
  <c r="N138" i="4"/>
  <c r="V138" i="4"/>
  <c r="AD138" i="4"/>
  <c r="H139" i="4"/>
  <c r="X139" i="4"/>
  <c r="J140" i="4"/>
  <c r="R140" i="4"/>
  <c r="Z140" i="4"/>
  <c r="D141" i="4"/>
  <c r="L141" i="4"/>
  <c r="T141" i="4"/>
  <c r="AB141" i="4"/>
  <c r="F142" i="4"/>
  <c r="N142" i="4"/>
  <c r="V142" i="4"/>
  <c r="AD142" i="4"/>
  <c r="H143" i="4"/>
  <c r="X143" i="4"/>
  <c r="J144" i="4"/>
  <c r="R144" i="4"/>
  <c r="Z144" i="4"/>
  <c r="D145" i="4"/>
  <c r="L145" i="4"/>
  <c r="T145" i="4"/>
  <c r="AB145" i="4"/>
  <c r="F146" i="4"/>
  <c r="N146" i="4"/>
  <c r="V146" i="4"/>
  <c r="AD146" i="4"/>
  <c r="H147" i="4"/>
  <c r="X147" i="4"/>
  <c r="J148" i="4"/>
  <c r="R148" i="4"/>
  <c r="Z148" i="4"/>
  <c r="D149" i="4"/>
  <c r="L149" i="4"/>
  <c r="T149" i="4"/>
  <c r="AB149" i="4"/>
  <c r="F150" i="4"/>
  <c r="N150" i="4"/>
  <c r="V150" i="4"/>
  <c r="AD150" i="4"/>
  <c r="H151" i="4"/>
  <c r="X151" i="4"/>
  <c r="J152" i="4"/>
  <c r="R152" i="4"/>
  <c r="Z152" i="4"/>
  <c r="D153" i="4"/>
  <c r="L153" i="4"/>
  <c r="T153" i="4"/>
  <c r="AB153" i="4"/>
  <c r="F154" i="4"/>
  <c r="N154" i="4"/>
  <c r="V154" i="4"/>
  <c r="AD154" i="4"/>
  <c r="H155" i="4"/>
  <c r="X155" i="4"/>
  <c r="J156" i="4"/>
  <c r="R156" i="4"/>
  <c r="Z156" i="4"/>
  <c r="D157" i="4"/>
  <c r="L157" i="4"/>
  <c r="T157" i="4"/>
  <c r="AB157" i="4"/>
  <c r="F158" i="4"/>
  <c r="N158" i="4"/>
  <c r="V158" i="4"/>
  <c r="AD158" i="4"/>
  <c r="H159" i="4"/>
  <c r="P159" i="4"/>
  <c r="X159" i="4"/>
  <c r="AF159" i="4"/>
  <c r="J160" i="4"/>
  <c r="R160" i="4"/>
  <c r="Z160" i="4"/>
  <c r="D161" i="4"/>
  <c r="L161" i="4"/>
  <c r="T161" i="4"/>
  <c r="AB161" i="4"/>
  <c r="F162" i="4"/>
  <c r="N162" i="4"/>
  <c r="V162" i="4"/>
  <c r="AD162" i="4"/>
  <c r="H163" i="4"/>
  <c r="P163" i="4"/>
  <c r="X163" i="4"/>
  <c r="AF163" i="4"/>
  <c r="J164" i="4"/>
  <c r="R164" i="4"/>
  <c r="Z164" i="4"/>
  <c r="D165" i="4"/>
  <c r="L165" i="4"/>
  <c r="T165" i="4"/>
  <c r="AB165" i="4"/>
  <c r="F166" i="4"/>
  <c r="N166" i="4"/>
  <c r="V166" i="4"/>
  <c r="AD166" i="4"/>
  <c r="H167" i="4"/>
  <c r="P167" i="4"/>
  <c r="X167" i="4"/>
  <c r="AF167" i="4"/>
  <c r="J168" i="4"/>
  <c r="R168" i="4"/>
  <c r="Z168" i="4"/>
  <c r="D169" i="4"/>
  <c r="L169" i="4"/>
  <c r="T169" i="4"/>
  <c r="AB169" i="4"/>
  <c r="F170" i="4"/>
  <c r="N170" i="4"/>
  <c r="V170" i="4"/>
  <c r="AD170" i="4"/>
  <c r="H171" i="4"/>
  <c r="P171" i="4"/>
  <c r="X171" i="4"/>
  <c r="AF171" i="4"/>
  <c r="J172" i="4"/>
  <c r="R172" i="4"/>
  <c r="Z172" i="4"/>
  <c r="D173" i="4"/>
  <c r="L173" i="4"/>
  <c r="T173" i="4"/>
  <c r="AB173" i="4"/>
  <c r="F174" i="4"/>
  <c r="N174" i="4"/>
  <c r="V174" i="4"/>
  <c r="AD174" i="4"/>
  <c r="H175" i="4"/>
  <c r="P175" i="4"/>
  <c r="X175" i="4"/>
  <c r="AF175" i="4"/>
  <c r="J176" i="4"/>
  <c r="R176" i="4"/>
  <c r="Z176" i="4"/>
  <c r="D177" i="4"/>
  <c r="L177" i="4"/>
  <c r="T177" i="4"/>
  <c r="AB177" i="4"/>
  <c r="F178" i="4"/>
  <c r="N178" i="4"/>
  <c r="V178" i="4"/>
  <c r="AD178" i="4"/>
  <c r="H179" i="4"/>
  <c r="P179" i="4"/>
  <c r="X179" i="4"/>
  <c r="AF179" i="4"/>
  <c r="J180" i="4"/>
  <c r="R180" i="4"/>
  <c r="Z180" i="4"/>
  <c r="D181" i="4"/>
  <c r="L181" i="4"/>
  <c r="T181" i="4"/>
  <c r="AB181" i="4"/>
  <c r="F182" i="4"/>
  <c r="N182" i="4"/>
  <c r="V182" i="4"/>
  <c r="AD182" i="4"/>
  <c r="H183" i="4"/>
  <c r="P183" i="4"/>
  <c r="X183" i="4"/>
  <c r="AF183" i="4"/>
  <c r="J184" i="4"/>
  <c r="R184" i="4"/>
  <c r="Z184" i="4"/>
  <c r="D185" i="4"/>
  <c r="L185" i="4"/>
  <c r="T185" i="4"/>
  <c r="AB185" i="4"/>
  <c r="F186" i="4"/>
  <c r="N186" i="4"/>
  <c r="V186" i="4"/>
  <c r="AD186" i="4"/>
  <c r="H187" i="4"/>
  <c r="P187" i="4"/>
  <c r="X187" i="4"/>
  <c r="AF187" i="4"/>
  <c r="J188" i="4"/>
  <c r="R188" i="4"/>
  <c r="Z188" i="4"/>
  <c r="D189" i="4"/>
  <c r="L189" i="4"/>
  <c r="T189" i="4"/>
  <c r="AB189" i="4"/>
  <c r="F190" i="4"/>
  <c r="N190" i="4"/>
  <c r="V190" i="4"/>
  <c r="AD190" i="4"/>
  <c r="H191" i="4"/>
  <c r="P191" i="4"/>
  <c r="X191" i="4"/>
  <c r="AF191" i="4"/>
  <c r="J192" i="4"/>
  <c r="R192" i="4"/>
  <c r="Z192" i="4"/>
  <c r="D193" i="4"/>
  <c r="L193" i="4"/>
  <c r="T193" i="4"/>
  <c r="AB193" i="4"/>
  <c r="F194" i="4"/>
  <c r="N194" i="4"/>
  <c r="V194" i="4"/>
  <c r="AD194" i="4"/>
  <c r="H195" i="4"/>
  <c r="P195" i="4"/>
  <c r="X195" i="4"/>
  <c r="AF195" i="4"/>
  <c r="J196" i="4"/>
  <c r="R196" i="4"/>
  <c r="Z196" i="4"/>
  <c r="D197" i="4"/>
  <c r="L197" i="4"/>
  <c r="T197" i="4"/>
  <c r="AB197" i="4"/>
  <c r="F198" i="4"/>
  <c r="N198" i="4"/>
  <c r="V198" i="4"/>
  <c r="AD198" i="4"/>
  <c r="H199" i="4"/>
  <c r="P199" i="4"/>
  <c r="X199" i="4"/>
  <c r="AF199" i="4"/>
  <c r="J200" i="4"/>
  <c r="R200" i="4"/>
  <c r="Z200" i="4"/>
  <c r="D201" i="4"/>
  <c r="L201" i="4"/>
  <c r="T201" i="4"/>
  <c r="AB201" i="4"/>
  <c r="F202" i="4"/>
  <c r="N202" i="4"/>
  <c r="V202" i="4"/>
  <c r="AD202" i="4"/>
  <c r="H203" i="4"/>
  <c r="P203" i="4"/>
  <c r="X203" i="4"/>
  <c r="AF203" i="4"/>
  <c r="J204" i="4"/>
  <c r="R204" i="4"/>
  <c r="Z204" i="4"/>
  <c r="AD206" i="4"/>
  <c r="D213" i="4"/>
  <c r="J216" i="4"/>
  <c r="AB221" i="4"/>
  <c r="R224" i="4"/>
  <c r="L223" i="4"/>
  <c r="E137" i="4"/>
  <c r="M137" i="4"/>
  <c r="U137" i="4"/>
  <c r="AC137" i="4"/>
  <c r="G138" i="4"/>
  <c r="O138" i="4"/>
  <c r="W138" i="4"/>
  <c r="AE138" i="4"/>
  <c r="I139" i="4"/>
  <c r="Q139" i="4"/>
  <c r="Y139" i="4"/>
  <c r="C140" i="4"/>
  <c r="K140" i="4"/>
  <c r="S140" i="4"/>
  <c r="AA140" i="4"/>
  <c r="E141" i="4"/>
  <c r="M141" i="4"/>
  <c r="U141" i="4"/>
  <c r="AC141" i="4"/>
  <c r="G142" i="4"/>
  <c r="O142" i="4"/>
  <c r="W142" i="4"/>
  <c r="AE142" i="4"/>
  <c r="I143" i="4"/>
  <c r="Q143" i="4"/>
  <c r="Y143" i="4"/>
  <c r="C144" i="4"/>
  <c r="K144" i="4"/>
  <c r="S144" i="4"/>
  <c r="AA144" i="4"/>
  <c r="E145" i="4"/>
  <c r="M145" i="4"/>
  <c r="U145" i="4"/>
  <c r="AC145" i="4"/>
  <c r="G146" i="4"/>
  <c r="O146" i="4"/>
  <c r="W146" i="4"/>
  <c r="AE146" i="4"/>
  <c r="I147" i="4"/>
  <c r="Q147" i="4"/>
  <c r="Y147" i="4"/>
  <c r="C148" i="4"/>
  <c r="K148" i="4"/>
  <c r="S148" i="4"/>
  <c r="AA148" i="4"/>
  <c r="E149" i="4"/>
  <c r="M149" i="4"/>
  <c r="U149" i="4"/>
  <c r="AC149" i="4"/>
  <c r="G150" i="4"/>
  <c r="O150" i="4"/>
  <c r="W150" i="4"/>
  <c r="AE150" i="4"/>
  <c r="I151" i="4"/>
  <c r="Q151" i="4"/>
  <c r="Y151" i="4"/>
  <c r="C152" i="4"/>
  <c r="K152" i="4"/>
  <c r="S152" i="4"/>
  <c r="AA152" i="4"/>
  <c r="E153" i="4"/>
  <c r="M153" i="4"/>
  <c r="U153" i="4"/>
  <c r="AC153" i="4"/>
  <c r="G154" i="4"/>
  <c r="O154" i="4"/>
  <c r="W154" i="4"/>
  <c r="AE154" i="4"/>
  <c r="I155" i="4"/>
  <c r="Q155" i="4"/>
  <c r="Y155" i="4"/>
  <c r="C156" i="4"/>
  <c r="K156" i="4"/>
  <c r="S156" i="4"/>
  <c r="AA156" i="4"/>
  <c r="E157" i="4"/>
  <c r="M157" i="4"/>
  <c r="U157" i="4"/>
  <c r="AC157" i="4"/>
  <c r="G158" i="4"/>
  <c r="O158" i="4"/>
  <c r="W158" i="4"/>
  <c r="AE158" i="4"/>
  <c r="I159" i="4"/>
  <c r="Q159" i="4"/>
  <c r="Y159" i="4"/>
  <c r="C160" i="4"/>
  <c r="K160" i="4"/>
  <c r="S160" i="4"/>
  <c r="AA160" i="4"/>
  <c r="E161" i="4"/>
  <c r="M161" i="4"/>
  <c r="U161" i="4"/>
  <c r="AC161" i="4"/>
  <c r="G162" i="4"/>
  <c r="O162" i="4"/>
  <c r="W162" i="4"/>
  <c r="AE162" i="4"/>
  <c r="I163" i="4"/>
  <c r="Q163" i="4"/>
  <c r="Y163" i="4"/>
  <c r="C164" i="4"/>
  <c r="K164" i="4"/>
  <c r="S164" i="4"/>
  <c r="AA164" i="4"/>
  <c r="E165" i="4"/>
  <c r="M165" i="4"/>
  <c r="U165" i="4"/>
  <c r="AC165" i="4"/>
  <c r="G166" i="4"/>
  <c r="O166" i="4"/>
  <c r="W166" i="4"/>
  <c r="AE166" i="4"/>
  <c r="I167" i="4"/>
  <c r="Q167" i="4"/>
  <c r="Y167" i="4"/>
  <c r="C168" i="4"/>
  <c r="K168" i="4"/>
  <c r="S168" i="4"/>
  <c r="AA168" i="4"/>
  <c r="E169" i="4"/>
  <c r="M169" i="4"/>
  <c r="U169" i="4"/>
  <c r="AC169" i="4"/>
  <c r="G170" i="4"/>
  <c r="O170" i="4"/>
  <c r="W170" i="4"/>
  <c r="AE170" i="4"/>
  <c r="I171" i="4"/>
  <c r="Q171" i="4"/>
  <c r="Y171" i="4"/>
  <c r="C172" i="4"/>
  <c r="K172" i="4"/>
  <c r="S172" i="4"/>
  <c r="AA172" i="4"/>
  <c r="E173" i="4"/>
  <c r="M173" i="4"/>
  <c r="U173" i="4"/>
  <c r="AC173" i="4"/>
  <c r="G174" i="4"/>
  <c r="O174" i="4"/>
  <c r="W174" i="4"/>
  <c r="AE174" i="4"/>
  <c r="I175" i="4"/>
  <c r="Q175" i="4"/>
  <c r="Y175" i="4"/>
  <c r="C176" i="4"/>
  <c r="K176" i="4"/>
  <c r="S176" i="4"/>
  <c r="AA176" i="4"/>
  <c r="E177" i="4"/>
  <c r="M177" i="4"/>
  <c r="U177" i="4"/>
  <c r="AC177" i="4"/>
  <c r="G178" i="4"/>
  <c r="O178" i="4"/>
  <c r="W178" i="4"/>
  <c r="AE178" i="4"/>
  <c r="I179" i="4"/>
  <c r="Q179" i="4"/>
  <c r="Y179" i="4"/>
  <c r="C180" i="4"/>
  <c r="K180" i="4"/>
  <c r="S180" i="4"/>
  <c r="AA180" i="4"/>
  <c r="E181" i="4"/>
  <c r="M181" i="4"/>
  <c r="U181" i="4"/>
  <c r="AC181" i="4"/>
  <c r="G182" i="4"/>
  <c r="O182" i="4"/>
  <c r="W182" i="4"/>
  <c r="AE182" i="4"/>
  <c r="I183" i="4"/>
  <c r="Q183" i="4"/>
  <c r="Y183" i="4"/>
  <c r="C184" i="4"/>
  <c r="K184" i="4"/>
  <c r="S184" i="4"/>
  <c r="AA184" i="4"/>
  <c r="E185" i="4"/>
  <c r="M185" i="4"/>
  <c r="U185" i="4"/>
  <c r="AC185" i="4"/>
  <c r="G186" i="4"/>
  <c r="O186" i="4"/>
  <c r="W186" i="4"/>
  <c r="AE186" i="4"/>
  <c r="I187" i="4"/>
  <c r="Q187" i="4"/>
  <c r="Y187" i="4"/>
  <c r="C188" i="4"/>
  <c r="K188" i="4"/>
  <c r="S188" i="4"/>
  <c r="AA188" i="4"/>
  <c r="E189" i="4"/>
  <c r="M189" i="4"/>
  <c r="U189" i="4"/>
  <c r="AC189" i="4"/>
  <c r="G190" i="4"/>
  <c r="O190" i="4"/>
  <c r="W190" i="4"/>
  <c r="AE190" i="4"/>
  <c r="I191" i="4"/>
  <c r="Q191" i="4"/>
  <c r="Y191" i="4"/>
  <c r="C192" i="4"/>
  <c r="K192" i="4"/>
  <c r="S192" i="4"/>
  <c r="AA192" i="4"/>
  <c r="E193" i="4"/>
  <c r="M193" i="4"/>
  <c r="U193" i="4"/>
  <c r="AC193" i="4"/>
  <c r="G194" i="4"/>
  <c r="O194" i="4"/>
  <c r="W194" i="4"/>
  <c r="AE194" i="4"/>
  <c r="I195" i="4"/>
  <c r="Q195" i="4"/>
  <c r="Y195" i="4"/>
  <c r="C196" i="4"/>
  <c r="K196" i="4"/>
  <c r="S196" i="4"/>
  <c r="AA196" i="4"/>
  <c r="E197" i="4"/>
  <c r="M197" i="4"/>
  <c r="U197" i="4"/>
  <c r="AC197" i="4"/>
  <c r="G198" i="4"/>
  <c r="O198" i="4"/>
  <c r="W198" i="4"/>
  <c r="AE198" i="4"/>
  <c r="I199" i="4"/>
  <c r="Q199" i="4"/>
  <c r="Y199" i="4"/>
  <c r="C200" i="4"/>
  <c r="K200" i="4"/>
  <c r="S200" i="4"/>
  <c r="AE210" i="4"/>
  <c r="C212" i="4"/>
  <c r="AE222" i="4"/>
  <c r="E226" i="4"/>
  <c r="AE227" i="4"/>
  <c r="E6" i="8"/>
  <c r="AG5" i="5"/>
  <c r="AF154" i="4"/>
  <c r="J155" i="4"/>
  <c r="R155" i="4"/>
  <c r="Z155" i="4"/>
  <c r="D156" i="4"/>
  <c r="L156" i="4"/>
  <c r="T156" i="4"/>
  <c r="AB156" i="4"/>
  <c r="N157" i="4"/>
  <c r="AD157" i="4"/>
  <c r="H158" i="4"/>
  <c r="P158" i="4"/>
  <c r="AF158" i="4"/>
  <c r="R159" i="4"/>
  <c r="Z159" i="4"/>
  <c r="D160" i="4"/>
  <c r="T160" i="4"/>
  <c r="AB160" i="4"/>
  <c r="F161" i="4"/>
  <c r="N161" i="4"/>
  <c r="AD161" i="4"/>
  <c r="H162" i="4"/>
  <c r="P162" i="4"/>
  <c r="AF162" i="4"/>
  <c r="R163" i="4"/>
  <c r="Z163" i="4"/>
  <c r="D164" i="4"/>
  <c r="T164" i="4"/>
  <c r="AB164" i="4"/>
  <c r="F165" i="4"/>
  <c r="N165" i="4"/>
  <c r="AD165" i="4"/>
  <c r="H166" i="4"/>
  <c r="P166" i="4"/>
  <c r="AF166" i="4"/>
  <c r="R167" i="4"/>
  <c r="Z167" i="4"/>
  <c r="D168" i="4"/>
  <c r="T168" i="4"/>
  <c r="AB168" i="4"/>
  <c r="F169" i="4"/>
  <c r="N169" i="4"/>
  <c r="AD169" i="4"/>
  <c r="H170" i="4"/>
  <c r="P170" i="4"/>
  <c r="AF170" i="4"/>
  <c r="R171" i="4"/>
  <c r="Z171" i="4"/>
  <c r="D172" i="4"/>
  <c r="T172" i="4"/>
  <c r="AB172" i="4"/>
  <c r="F173" i="4"/>
  <c r="N173" i="4"/>
  <c r="AD173" i="4"/>
  <c r="H174" i="4"/>
  <c r="P174" i="4"/>
  <c r="AF174" i="4"/>
  <c r="R175" i="4"/>
  <c r="Z175" i="4"/>
  <c r="D176" i="4"/>
  <c r="T176" i="4"/>
  <c r="AB176" i="4"/>
  <c r="F177" i="4"/>
  <c r="N177" i="4"/>
  <c r="AD177" i="4"/>
  <c r="H178" i="4"/>
  <c r="P178" i="4"/>
  <c r="AF178" i="4"/>
  <c r="R179" i="4"/>
  <c r="Z179" i="4"/>
  <c r="D180" i="4"/>
  <c r="L180" i="4"/>
  <c r="T180" i="4"/>
  <c r="AB180" i="4"/>
  <c r="F181" i="4"/>
  <c r="N181" i="4"/>
  <c r="AD181" i="4"/>
  <c r="H182" i="4"/>
  <c r="P182" i="4"/>
  <c r="X182" i="4"/>
  <c r="AF182" i="4"/>
  <c r="J183" i="4"/>
  <c r="R183" i="4"/>
  <c r="Z183" i="4"/>
  <c r="D184" i="4"/>
  <c r="L184" i="4"/>
  <c r="T184" i="4"/>
  <c r="AB184" i="4"/>
  <c r="F185" i="4"/>
  <c r="N185" i="4"/>
  <c r="AD185" i="4"/>
  <c r="H186" i="4"/>
  <c r="P186" i="4"/>
  <c r="X186" i="4"/>
  <c r="AF186" i="4"/>
  <c r="J187" i="4"/>
  <c r="R187" i="4"/>
  <c r="Z187" i="4"/>
  <c r="D188" i="4"/>
  <c r="L188" i="4"/>
  <c r="T188" i="4"/>
  <c r="AB188" i="4"/>
  <c r="F189" i="4"/>
  <c r="N189" i="4"/>
  <c r="AD189" i="4"/>
  <c r="H190" i="4"/>
  <c r="P190" i="4"/>
  <c r="X190" i="4"/>
  <c r="AF190" i="4"/>
  <c r="J191" i="4"/>
  <c r="R191" i="4"/>
  <c r="Z191" i="4"/>
  <c r="D192" i="4"/>
  <c r="L192" i="4"/>
  <c r="T192" i="4"/>
  <c r="AB192" i="4"/>
  <c r="F193" i="4"/>
  <c r="N193" i="4"/>
  <c r="AD193" i="4"/>
  <c r="H194" i="4"/>
  <c r="P194" i="4"/>
  <c r="X194" i="4"/>
  <c r="AF194" i="4"/>
  <c r="J195" i="4"/>
  <c r="R195" i="4"/>
  <c r="Z195" i="4"/>
  <c r="D196" i="4"/>
  <c r="L196" i="4"/>
  <c r="T196" i="4"/>
  <c r="AB196" i="4"/>
  <c r="F197" i="4"/>
  <c r="N197" i="4"/>
  <c r="AD197" i="4"/>
  <c r="H198" i="4"/>
  <c r="P198" i="4"/>
  <c r="X198" i="4"/>
  <c r="AF198" i="4"/>
  <c r="J199" i="4"/>
  <c r="R199" i="4"/>
  <c r="Z199" i="4"/>
  <c r="D200" i="4"/>
  <c r="L200" i="4"/>
  <c r="T200" i="4"/>
  <c r="AB200" i="4"/>
  <c r="F201" i="4"/>
  <c r="N201" i="4"/>
  <c r="AD201" i="4"/>
  <c r="H202" i="4"/>
  <c r="P202" i="4"/>
  <c r="X202" i="4"/>
  <c r="AF202" i="4"/>
  <c r="J203" i="4"/>
  <c r="R203" i="4"/>
  <c r="Z203" i="4"/>
  <c r="D204" i="4"/>
  <c r="L204" i="4"/>
  <c r="T204" i="4"/>
  <c r="AB204" i="4"/>
  <c r="F205" i="4"/>
  <c r="N205" i="4"/>
  <c r="AD205" i="4"/>
  <c r="H206" i="4"/>
  <c r="P206" i="4"/>
  <c r="X206" i="4"/>
  <c r="AF206" i="4"/>
  <c r="J207" i="4"/>
  <c r="R207" i="4"/>
  <c r="Z207" i="4"/>
  <c r="D208" i="4"/>
  <c r="L208" i="4"/>
  <c r="T208" i="4"/>
  <c r="F209" i="4"/>
  <c r="N209" i="4"/>
  <c r="V209" i="4"/>
  <c r="AD209" i="4"/>
  <c r="H210" i="4"/>
  <c r="P210" i="4"/>
  <c r="X210" i="4"/>
  <c r="AF210" i="4"/>
  <c r="J211" i="4"/>
  <c r="Z211" i="4"/>
  <c r="D212" i="4"/>
  <c r="L212" i="4"/>
  <c r="T212" i="4"/>
  <c r="AB212" i="4"/>
  <c r="F213" i="4"/>
  <c r="N213" i="4"/>
  <c r="V213" i="4"/>
  <c r="AD213" i="4"/>
  <c r="H214" i="4"/>
  <c r="P214" i="4"/>
  <c r="AF214" i="4"/>
  <c r="J215" i="4"/>
  <c r="R215" i="4"/>
  <c r="Z215" i="4"/>
  <c r="D216" i="4"/>
  <c r="L216" i="4"/>
  <c r="T216" i="4"/>
  <c r="AB216" i="4"/>
  <c r="F217" i="4"/>
  <c r="N217" i="4"/>
  <c r="V217" i="4"/>
  <c r="AD217" i="4"/>
  <c r="H218" i="4"/>
  <c r="P218" i="4"/>
  <c r="X218" i="4"/>
  <c r="AF218" i="4"/>
  <c r="J219" i="4"/>
  <c r="R219" i="4"/>
  <c r="Z219" i="4"/>
  <c r="D220" i="4"/>
  <c r="L220" i="4"/>
  <c r="T220" i="4"/>
  <c r="AB220" i="4"/>
  <c r="F221" i="4"/>
  <c r="N221" i="4"/>
  <c r="V221" i="4"/>
  <c r="AD221" i="4"/>
  <c r="P222" i="4"/>
  <c r="X222" i="4"/>
  <c r="AF222" i="4"/>
  <c r="J223" i="4"/>
  <c r="R223" i="4"/>
  <c r="Z223" i="4"/>
  <c r="D224" i="4"/>
  <c r="L224" i="4"/>
  <c r="T224" i="4"/>
  <c r="AB224" i="4"/>
  <c r="F225" i="4"/>
  <c r="N225" i="4"/>
  <c r="V225" i="4"/>
  <c r="AD225" i="4"/>
  <c r="F226" i="4"/>
  <c r="N226" i="4"/>
  <c r="V226" i="4"/>
  <c r="AD226" i="4"/>
  <c r="H227" i="4"/>
  <c r="P227" i="4"/>
  <c r="X227" i="4"/>
  <c r="AF227" i="4"/>
  <c r="AB215" i="4"/>
  <c r="S147" i="4"/>
  <c r="AA147" i="4"/>
  <c r="E148" i="4"/>
  <c r="M148" i="4"/>
  <c r="U148" i="4"/>
  <c r="AC148" i="4"/>
  <c r="O149" i="4"/>
  <c r="AE149" i="4"/>
  <c r="I150" i="4"/>
  <c r="Q150" i="4"/>
  <c r="Y150" i="4"/>
  <c r="C151" i="4"/>
  <c r="K151" i="4"/>
  <c r="S151" i="4"/>
  <c r="AA151" i="4"/>
  <c r="E152" i="4"/>
  <c r="M152" i="4"/>
  <c r="U152" i="4"/>
  <c r="AC152" i="4"/>
  <c r="O153" i="4"/>
  <c r="AE153" i="4"/>
  <c r="I154" i="4"/>
  <c r="Q154" i="4"/>
  <c r="Y154" i="4"/>
  <c r="C155" i="4"/>
  <c r="K155" i="4"/>
  <c r="S155" i="4"/>
  <c r="AA155" i="4"/>
  <c r="E156" i="4"/>
  <c r="M156" i="4"/>
  <c r="U156" i="4"/>
  <c r="AC156" i="4"/>
  <c r="O157" i="4"/>
  <c r="AE157" i="4"/>
  <c r="I158" i="4"/>
  <c r="Q158" i="4"/>
  <c r="Y158" i="4"/>
  <c r="C159" i="4"/>
  <c r="K159" i="4"/>
  <c r="S159" i="4"/>
  <c r="E160" i="4"/>
  <c r="M160" i="4"/>
  <c r="U160" i="4"/>
  <c r="AC160" i="4"/>
  <c r="G161" i="4"/>
  <c r="O161" i="4"/>
  <c r="W161" i="4"/>
  <c r="AE161" i="4"/>
  <c r="I162" i="4"/>
  <c r="Q162" i="4"/>
  <c r="Y162" i="4"/>
  <c r="C163" i="4"/>
  <c r="K163" i="4"/>
  <c r="S163" i="4"/>
  <c r="E164" i="4"/>
  <c r="M164" i="4"/>
  <c r="U164" i="4"/>
  <c r="AC164" i="4"/>
  <c r="G165" i="4"/>
  <c r="O165" i="4"/>
  <c r="W165" i="4"/>
  <c r="AE165" i="4"/>
  <c r="I166" i="4"/>
  <c r="Q166" i="4"/>
  <c r="Y166" i="4"/>
  <c r="C167" i="4"/>
  <c r="K167" i="4"/>
  <c r="S167" i="4"/>
  <c r="E168" i="4"/>
  <c r="M168" i="4"/>
  <c r="U168" i="4"/>
  <c r="AC168" i="4"/>
  <c r="G169" i="4"/>
  <c r="O169" i="4"/>
  <c r="W169" i="4"/>
  <c r="AE169" i="4"/>
  <c r="I170" i="4"/>
  <c r="Q170" i="4"/>
  <c r="Y170" i="4"/>
  <c r="C171" i="4"/>
  <c r="K171" i="4"/>
  <c r="S171" i="4"/>
  <c r="E172" i="4"/>
  <c r="M172" i="4"/>
  <c r="U172" i="4"/>
  <c r="AC172" i="4"/>
  <c r="G173" i="4"/>
  <c r="O173" i="4"/>
  <c r="W173" i="4"/>
  <c r="AE173" i="4"/>
  <c r="I174" i="4"/>
  <c r="Q174" i="4"/>
  <c r="Y174" i="4"/>
  <c r="C175" i="4"/>
  <c r="K175" i="4"/>
  <c r="S175" i="4"/>
  <c r="E176" i="4"/>
  <c r="M176" i="4"/>
  <c r="U176" i="4"/>
  <c r="AC176" i="4"/>
  <c r="G177" i="4"/>
  <c r="O177" i="4"/>
  <c r="W177" i="4"/>
  <c r="AE177" i="4"/>
  <c r="I178" i="4"/>
  <c r="Q178" i="4"/>
  <c r="Y178" i="4"/>
  <c r="C179" i="4"/>
  <c r="K179" i="4"/>
  <c r="S179" i="4"/>
  <c r="AA179" i="4"/>
  <c r="E180" i="4"/>
  <c r="M180" i="4"/>
  <c r="U180" i="4"/>
  <c r="AC180" i="4"/>
  <c r="G181" i="4"/>
  <c r="W181" i="4"/>
  <c r="AE181" i="4"/>
  <c r="I182" i="4"/>
  <c r="Q182" i="4"/>
  <c r="Y182" i="4"/>
  <c r="K183" i="4"/>
  <c r="S183" i="4"/>
  <c r="AA183" i="4"/>
  <c r="E184" i="4"/>
  <c r="M184" i="4"/>
  <c r="U184" i="4"/>
  <c r="AC184" i="4"/>
  <c r="G185" i="4"/>
  <c r="W185" i="4"/>
  <c r="AE185" i="4"/>
  <c r="I186" i="4"/>
  <c r="Q186" i="4"/>
  <c r="Y186" i="4"/>
  <c r="K187" i="4"/>
  <c r="S187" i="4"/>
  <c r="AA187" i="4"/>
  <c r="E188" i="4"/>
  <c r="M188" i="4"/>
  <c r="U188" i="4"/>
  <c r="AC188" i="4"/>
  <c r="G189" i="4"/>
  <c r="W189" i="4"/>
  <c r="AE189" i="4"/>
  <c r="I190" i="4"/>
  <c r="Q190" i="4"/>
  <c r="Y190" i="4"/>
  <c r="K191" i="4"/>
  <c r="S191" i="4"/>
  <c r="AA191" i="4"/>
  <c r="E192" i="4"/>
  <c r="M192" i="4"/>
  <c r="U192" i="4"/>
  <c r="AC192" i="4"/>
  <c r="G193" i="4"/>
  <c r="W193" i="4"/>
  <c r="AE193" i="4"/>
  <c r="I194" i="4"/>
  <c r="Q194" i="4"/>
  <c r="Y194" i="4"/>
  <c r="K195" i="4"/>
  <c r="S195" i="4"/>
  <c r="AA195" i="4"/>
  <c r="E196" i="4"/>
  <c r="AI196" i="4" s="1"/>
  <c r="M196" i="4"/>
  <c r="U196" i="4"/>
  <c r="AC196" i="4"/>
  <c r="G197" i="4"/>
  <c r="W197" i="4"/>
  <c r="AE197" i="4"/>
  <c r="I198" i="4"/>
  <c r="Q198" i="4"/>
  <c r="Y198" i="4"/>
  <c r="K199" i="4"/>
  <c r="S199" i="4"/>
  <c r="AA199" i="4"/>
  <c r="E200" i="4"/>
  <c r="M200" i="4"/>
  <c r="U200" i="4"/>
  <c r="AC200" i="4"/>
  <c r="G201" i="4"/>
  <c r="W201" i="4"/>
  <c r="AE201" i="4"/>
  <c r="I202" i="4"/>
  <c r="Q202" i="4"/>
  <c r="Y202" i="4"/>
  <c r="K203" i="4"/>
  <c r="S203" i="4"/>
  <c r="AA203" i="4"/>
  <c r="E204" i="4"/>
  <c r="M204" i="4"/>
  <c r="U204" i="4"/>
  <c r="AC204" i="4"/>
  <c r="G205" i="4"/>
  <c r="W205" i="4"/>
  <c r="AE205" i="4"/>
  <c r="I206" i="4"/>
  <c r="Q206" i="4"/>
  <c r="Y206" i="4"/>
  <c r="S207" i="4"/>
  <c r="AA207" i="4"/>
  <c r="E208" i="4"/>
  <c r="M208" i="4"/>
  <c r="U208" i="4"/>
  <c r="AC208" i="4"/>
  <c r="G209" i="4"/>
  <c r="O209" i="4"/>
  <c r="W209" i="4"/>
  <c r="AE209" i="4"/>
  <c r="I210" i="4"/>
  <c r="Q210" i="4"/>
  <c r="Y210" i="4"/>
  <c r="C211" i="4"/>
  <c r="K211" i="4"/>
  <c r="S211" i="4"/>
  <c r="AA211" i="4"/>
  <c r="E212" i="4"/>
  <c r="M212" i="4"/>
  <c r="U212" i="4"/>
  <c r="AC212" i="4"/>
  <c r="G213" i="4"/>
  <c r="O213" i="4"/>
  <c r="W213" i="4"/>
  <c r="AE213" i="4"/>
  <c r="I214" i="4"/>
  <c r="Q214" i="4"/>
  <c r="Y214" i="4"/>
  <c r="C215" i="4"/>
  <c r="K215" i="4"/>
  <c r="S215" i="4"/>
  <c r="AA215" i="4"/>
  <c r="E216" i="4"/>
  <c r="M216" i="4"/>
  <c r="U216" i="4"/>
  <c r="AC216" i="4"/>
  <c r="G217" i="4"/>
  <c r="O217" i="4"/>
  <c r="W217" i="4"/>
  <c r="AE217" i="4"/>
  <c r="I218" i="4"/>
  <c r="Q218" i="4"/>
  <c r="Y218" i="4"/>
  <c r="C219" i="4"/>
  <c r="K219" i="4"/>
  <c r="S219" i="4"/>
  <c r="AA219" i="4"/>
  <c r="E220" i="4"/>
  <c r="M220" i="4"/>
  <c r="U220" i="4"/>
  <c r="AC220" i="4"/>
  <c r="G221" i="4"/>
  <c r="O221" i="4"/>
  <c r="W221" i="4"/>
  <c r="AE221" i="4"/>
  <c r="I222" i="4"/>
  <c r="Q222" i="4"/>
  <c r="Y222" i="4"/>
  <c r="C223" i="4"/>
  <c r="K223" i="4"/>
  <c r="S223" i="4"/>
  <c r="AA223" i="4"/>
  <c r="E224" i="4"/>
  <c r="M224" i="4"/>
  <c r="U224" i="4"/>
  <c r="AC224" i="4"/>
  <c r="G225" i="4"/>
  <c r="O225" i="4"/>
  <c r="AE225" i="4"/>
  <c r="G226" i="4"/>
  <c r="O226" i="4"/>
  <c r="W226" i="4"/>
  <c r="AE226" i="4"/>
  <c r="I227" i="4"/>
  <c r="Q227" i="4"/>
  <c r="Y227" i="4"/>
  <c r="J118" i="4"/>
  <c r="R118" i="4"/>
  <c r="Z118" i="4"/>
  <c r="F120" i="4"/>
  <c r="N120" i="4"/>
  <c r="V120" i="4"/>
  <c r="AD120" i="4"/>
  <c r="J122" i="4"/>
  <c r="R122" i="4"/>
  <c r="Z122" i="4"/>
  <c r="F124" i="4"/>
  <c r="N124" i="4"/>
  <c r="V124" i="4"/>
  <c r="AD124" i="4"/>
  <c r="J126" i="4"/>
  <c r="R126" i="4"/>
  <c r="Z126" i="4"/>
  <c r="F128" i="4"/>
  <c r="N128" i="4"/>
  <c r="V128" i="4"/>
  <c r="AD128" i="4"/>
  <c r="J130" i="4"/>
  <c r="R130" i="4"/>
  <c r="Z130" i="4"/>
  <c r="F132" i="4"/>
  <c r="N132" i="4"/>
  <c r="V132" i="4"/>
  <c r="AD132" i="4"/>
  <c r="J134" i="4"/>
  <c r="R134" i="4"/>
  <c r="Z134" i="4"/>
  <c r="F136" i="4"/>
  <c r="N136" i="4"/>
  <c r="V136" i="4"/>
  <c r="AD136" i="4"/>
  <c r="P137" i="4"/>
  <c r="X137" i="4"/>
  <c r="AF137" i="4"/>
  <c r="J138" i="4"/>
  <c r="R138" i="4"/>
  <c r="Z138" i="4"/>
  <c r="D139" i="4"/>
  <c r="L139" i="4"/>
  <c r="T139" i="4"/>
  <c r="AB139" i="4"/>
  <c r="F140" i="4"/>
  <c r="N140" i="4"/>
  <c r="V140" i="4"/>
  <c r="AD140" i="4"/>
  <c r="H141" i="4"/>
  <c r="P141" i="4"/>
  <c r="X141" i="4"/>
  <c r="AF141" i="4"/>
  <c r="J142" i="4"/>
  <c r="Z142" i="4"/>
  <c r="D143" i="4"/>
  <c r="L143" i="4"/>
  <c r="T143" i="4"/>
  <c r="AB143" i="4"/>
  <c r="F144" i="4"/>
  <c r="N144" i="4"/>
  <c r="V144" i="4"/>
  <c r="AD144" i="4"/>
  <c r="H145" i="4"/>
  <c r="P145" i="4"/>
  <c r="X145" i="4"/>
  <c r="AF145" i="4"/>
  <c r="J146" i="4"/>
  <c r="Z146" i="4"/>
  <c r="D147" i="4"/>
  <c r="L147" i="4"/>
  <c r="T147" i="4"/>
  <c r="AB147" i="4"/>
  <c r="F148" i="4"/>
  <c r="N148" i="4"/>
  <c r="V148" i="4"/>
  <c r="AD148" i="4"/>
  <c r="H149" i="4"/>
  <c r="P149" i="4"/>
  <c r="X149" i="4"/>
  <c r="AF149" i="4"/>
  <c r="J150" i="4"/>
  <c r="Z150" i="4"/>
  <c r="D151" i="4"/>
  <c r="L151" i="4"/>
  <c r="T151" i="4"/>
  <c r="AB151" i="4"/>
  <c r="F152" i="4"/>
  <c r="N152" i="4"/>
  <c r="V152" i="4"/>
  <c r="AD152" i="4"/>
  <c r="H153" i="4"/>
  <c r="P153" i="4"/>
  <c r="X153" i="4"/>
  <c r="AF153" i="4"/>
  <c r="J154" i="4"/>
  <c r="Z154" i="4"/>
  <c r="D155" i="4"/>
  <c r="L155" i="4"/>
  <c r="T155" i="4"/>
  <c r="AB155" i="4"/>
  <c r="F156" i="4"/>
  <c r="N156" i="4"/>
  <c r="V156" i="4"/>
  <c r="AD156" i="4"/>
  <c r="H157" i="4"/>
  <c r="P157" i="4"/>
  <c r="X157" i="4"/>
  <c r="AF157" i="4"/>
  <c r="J158" i="4"/>
  <c r="R158" i="4"/>
  <c r="Z158" i="4"/>
  <c r="D159" i="4"/>
  <c r="L159" i="4"/>
  <c r="T159" i="4"/>
  <c r="AB159" i="4"/>
  <c r="F160" i="4"/>
  <c r="N160" i="4"/>
  <c r="V160" i="4"/>
  <c r="AD160" i="4"/>
  <c r="H161" i="4"/>
  <c r="P161" i="4"/>
  <c r="X161" i="4"/>
  <c r="AF161" i="4"/>
  <c r="J162" i="4"/>
  <c r="R162" i="4"/>
  <c r="Z162" i="4"/>
  <c r="D163" i="4"/>
  <c r="L163" i="4"/>
  <c r="T163" i="4"/>
  <c r="AB163" i="4"/>
  <c r="F164" i="4"/>
  <c r="N164" i="4"/>
  <c r="V164" i="4"/>
  <c r="AD164" i="4"/>
  <c r="H165" i="4"/>
  <c r="P165" i="4"/>
  <c r="X165" i="4"/>
  <c r="AF165" i="4"/>
  <c r="J166" i="4"/>
  <c r="R166" i="4"/>
  <c r="Z166" i="4"/>
  <c r="D167" i="4"/>
  <c r="L167" i="4"/>
  <c r="T167" i="4"/>
  <c r="AB167" i="4"/>
  <c r="F168" i="4"/>
  <c r="N168" i="4"/>
  <c r="V168" i="4"/>
  <c r="AD168" i="4"/>
  <c r="H169" i="4"/>
  <c r="P169" i="4"/>
  <c r="X169" i="4"/>
  <c r="AF169" i="4"/>
  <c r="J170" i="4"/>
  <c r="R170" i="4"/>
  <c r="Z170" i="4"/>
  <c r="D171" i="4"/>
  <c r="L171" i="4"/>
  <c r="T171" i="4"/>
  <c r="AB171" i="4"/>
  <c r="F172" i="4"/>
  <c r="N172" i="4"/>
  <c r="V172" i="4"/>
  <c r="AD172" i="4"/>
  <c r="H173" i="4"/>
  <c r="P173" i="4"/>
  <c r="X173" i="4"/>
  <c r="AF173" i="4"/>
  <c r="J174" i="4"/>
  <c r="R174" i="4"/>
  <c r="Z174" i="4"/>
  <c r="D175" i="4"/>
  <c r="L175" i="4"/>
  <c r="T175" i="4"/>
  <c r="AB175" i="4"/>
  <c r="F176" i="4"/>
  <c r="N176" i="4"/>
  <c r="V176" i="4"/>
  <c r="AD176" i="4"/>
  <c r="H177" i="4"/>
  <c r="P177" i="4"/>
  <c r="X177" i="4"/>
  <c r="AF177" i="4"/>
  <c r="J178" i="4"/>
  <c r="R178" i="4"/>
  <c r="Z178" i="4"/>
  <c r="D179" i="4"/>
  <c r="L179" i="4"/>
  <c r="T179" i="4"/>
  <c r="AB179" i="4"/>
  <c r="F180" i="4"/>
  <c r="N180" i="4"/>
  <c r="V180" i="4"/>
  <c r="AD180" i="4"/>
  <c r="H181" i="4"/>
  <c r="P181" i="4"/>
  <c r="X181" i="4"/>
  <c r="AF181" i="4"/>
  <c r="J182" i="4"/>
  <c r="R182" i="4"/>
  <c r="Z182" i="4"/>
  <c r="D183" i="4"/>
  <c r="L183" i="4"/>
  <c r="T183" i="4"/>
  <c r="AB183" i="4"/>
  <c r="F184" i="4"/>
  <c r="N184" i="4"/>
  <c r="V184" i="4"/>
  <c r="L207" i="4"/>
  <c r="H209" i="4"/>
  <c r="D215" i="4"/>
  <c r="V220" i="4"/>
  <c r="X225" i="4"/>
  <c r="D205" i="4"/>
  <c r="L205" i="4"/>
  <c r="T205" i="4"/>
  <c r="AB205" i="4"/>
  <c r="F206" i="4"/>
  <c r="N206" i="4"/>
  <c r="V206" i="4"/>
  <c r="H207" i="4"/>
  <c r="P207" i="4"/>
  <c r="X207" i="4"/>
  <c r="AF207" i="4"/>
  <c r="J208" i="4"/>
  <c r="R208" i="4"/>
  <c r="Z208" i="4"/>
  <c r="D209" i="4"/>
  <c r="L209" i="4"/>
  <c r="T209" i="4"/>
  <c r="AB209" i="4"/>
  <c r="F210" i="4"/>
  <c r="N210" i="4"/>
  <c r="V210" i="4"/>
  <c r="AD210" i="4"/>
  <c r="H211" i="4"/>
  <c r="P211" i="4"/>
  <c r="X211" i="4"/>
  <c r="AF211" i="4"/>
  <c r="J212" i="4"/>
  <c r="R212" i="4"/>
  <c r="Z212" i="4"/>
  <c r="L213" i="4"/>
  <c r="T213" i="4"/>
  <c r="AB213" i="4"/>
  <c r="F214" i="4"/>
  <c r="N214" i="4"/>
  <c r="V214" i="4"/>
  <c r="AD214" i="4"/>
  <c r="H215" i="4"/>
  <c r="P215" i="4"/>
  <c r="X215" i="4"/>
  <c r="AF215" i="4"/>
  <c r="R216" i="4"/>
  <c r="Z216" i="4"/>
  <c r="D217" i="4"/>
  <c r="L217" i="4"/>
  <c r="T217" i="4"/>
  <c r="AB217" i="4"/>
  <c r="F218" i="4"/>
  <c r="N218" i="4"/>
  <c r="V218" i="4"/>
  <c r="AD218" i="4"/>
  <c r="H219" i="4"/>
  <c r="P219" i="4"/>
  <c r="X219" i="4"/>
  <c r="AF219" i="4"/>
  <c r="J220" i="4"/>
  <c r="R220" i="4"/>
  <c r="Z220" i="4"/>
  <c r="D221" i="4"/>
  <c r="L221" i="4"/>
  <c r="T221" i="4"/>
  <c r="F222" i="4"/>
  <c r="N222" i="4"/>
  <c r="V222" i="4"/>
  <c r="AD222" i="4"/>
  <c r="H223" i="4"/>
  <c r="P223" i="4"/>
  <c r="X223" i="4"/>
  <c r="AF223" i="4"/>
  <c r="J224" i="4"/>
  <c r="Z224" i="4"/>
  <c r="D225" i="4"/>
  <c r="L225" i="4"/>
  <c r="T225" i="4"/>
  <c r="AB225" i="4"/>
  <c r="D226" i="4"/>
  <c r="L226" i="4"/>
  <c r="T226" i="4"/>
  <c r="AB226" i="4"/>
  <c r="F227" i="4"/>
  <c r="N227" i="4"/>
  <c r="V227" i="4"/>
  <c r="AD227" i="4"/>
  <c r="C11" i="8"/>
  <c r="C226" i="8" s="1"/>
  <c r="AG10" i="5"/>
  <c r="AA200" i="4"/>
  <c r="E201" i="4"/>
  <c r="M201" i="4"/>
  <c r="U201" i="4"/>
  <c r="AC201" i="4"/>
  <c r="G202" i="4"/>
  <c r="O202" i="4"/>
  <c r="W202" i="4"/>
  <c r="AE202" i="4"/>
  <c r="I203" i="4"/>
  <c r="Q203" i="4"/>
  <c r="Y203" i="4"/>
  <c r="C204" i="4"/>
  <c r="K204" i="4"/>
  <c r="S204" i="4"/>
  <c r="AA204" i="4"/>
  <c r="E205" i="4"/>
  <c r="M205" i="4"/>
  <c r="U205" i="4"/>
  <c r="AC205" i="4"/>
  <c r="G206" i="4"/>
  <c r="O206" i="4"/>
  <c r="W206" i="4"/>
  <c r="AE206" i="4"/>
  <c r="I207" i="4"/>
  <c r="Q207" i="4"/>
  <c r="Y207" i="4"/>
  <c r="C208" i="4"/>
  <c r="S208" i="4"/>
  <c r="AA208" i="4"/>
  <c r="E209" i="4"/>
  <c r="M209" i="4"/>
  <c r="U209" i="4"/>
  <c r="AC209" i="4"/>
  <c r="G210" i="4"/>
  <c r="O210" i="4"/>
  <c r="W210" i="4"/>
  <c r="I211" i="4"/>
  <c r="Y211" i="4"/>
  <c r="K212" i="4"/>
  <c r="S212" i="4"/>
  <c r="AA212" i="4"/>
  <c r="E213" i="4"/>
  <c r="M213" i="4"/>
  <c r="U213" i="4"/>
  <c r="AC213" i="4"/>
  <c r="O214" i="4"/>
  <c r="W214" i="4"/>
  <c r="AE214" i="4"/>
  <c r="I215" i="4"/>
  <c r="Q215" i="4"/>
  <c r="Y215" i="4"/>
  <c r="C216" i="4"/>
  <c r="K216" i="4"/>
  <c r="S216" i="4"/>
  <c r="AA216" i="4"/>
  <c r="E217" i="4"/>
  <c r="M217" i="4"/>
  <c r="U217" i="4"/>
  <c r="AC217" i="4"/>
  <c r="G218" i="4"/>
  <c r="O218" i="4"/>
  <c r="W218" i="4"/>
  <c r="AE218" i="4"/>
  <c r="I219" i="4"/>
  <c r="Q219" i="4"/>
  <c r="Y219" i="4"/>
  <c r="C220" i="4"/>
  <c r="K220" i="4"/>
  <c r="S220" i="4"/>
  <c r="AA220" i="4"/>
  <c r="E221" i="4"/>
  <c r="M221" i="4"/>
  <c r="U221" i="4"/>
  <c r="AC221" i="4"/>
  <c r="G222" i="4"/>
  <c r="O222" i="4"/>
  <c r="W222" i="4"/>
  <c r="I223" i="4"/>
  <c r="Q223" i="4"/>
  <c r="Y223" i="4"/>
  <c r="C224" i="4"/>
  <c r="K224" i="4"/>
  <c r="S224" i="4"/>
  <c r="AA224" i="4"/>
  <c r="E225" i="4"/>
  <c r="M225" i="4"/>
  <c r="U225" i="4"/>
  <c r="AC225" i="4"/>
  <c r="M226" i="4"/>
  <c r="U226" i="4"/>
  <c r="G227" i="4"/>
  <c r="O227" i="4"/>
  <c r="W227" i="4"/>
  <c r="AD184" i="4"/>
  <c r="H185" i="4"/>
  <c r="P185" i="4"/>
  <c r="X185" i="4"/>
  <c r="AF185" i="4"/>
  <c r="J186" i="4"/>
  <c r="R186" i="4"/>
  <c r="Z186" i="4"/>
  <c r="D187" i="4"/>
  <c r="L187" i="4"/>
  <c r="T187" i="4"/>
  <c r="AB187" i="4"/>
  <c r="F188" i="4"/>
  <c r="N188" i="4"/>
  <c r="V188" i="4"/>
  <c r="AD188" i="4"/>
  <c r="H189" i="4"/>
  <c r="P189" i="4"/>
  <c r="X189" i="4"/>
  <c r="AF189" i="4"/>
  <c r="J190" i="4"/>
  <c r="R190" i="4"/>
  <c r="Z190" i="4"/>
  <c r="D191" i="4"/>
  <c r="L191" i="4"/>
  <c r="T191" i="4"/>
  <c r="AB191" i="4"/>
  <c r="F192" i="4"/>
  <c r="N192" i="4"/>
  <c r="V192" i="4"/>
  <c r="AD192" i="4"/>
  <c r="H193" i="4"/>
  <c r="P193" i="4"/>
  <c r="X193" i="4"/>
  <c r="AF193" i="4"/>
  <c r="J194" i="4"/>
  <c r="R194" i="4"/>
  <c r="Z194" i="4"/>
  <c r="D195" i="4"/>
  <c r="L195" i="4"/>
  <c r="T195" i="4"/>
  <c r="AB195" i="4"/>
  <c r="F196" i="4"/>
  <c r="N196" i="4"/>
  <c r="V196" i="4"/>
  <c r="AD196" i="4"/>
  <c r="H197" i="4"/>
  <c r="P197" i="4"/>
  <c r="X197" i="4"/>
  <c r="AF197" i="4"/>
  <c r="J198" i="4"/>
  <c r="R198" i="4"/>
  <c r="Z198" i="4"/>
  <c r="D199" i="4"/>
  <c r="L199" i="4"/>
  <c r="T199" i="4"/>
  <c r="AB199" i="4"/>
  <c r="F200" i="4"/>
  <c r="N200" i="4"/>
  <c r="V200" i="4"/>
  <c r="AD200" i="4"/>
  <c r="H201" i="4"/>
  <c r="P201" i="4"/>
  <c r="X201" i="4"/>
  <c r="AF201" i="4"/>
  <c r="J202" i="4"/>
  <c r="R202" i="4"/>
  <c r="Z202" i="4"/>
  <c r="D203" i="4"/>
  <c r="L203" i="4"/>
  <c r="T203" i="4"/>
  <c r="AB203" i="4"/>
  <c r="F204" i="4"/>
  <c r="N204" i="4"/>
  <c r="V204" i="4"/>
  <c r="AD204" i="4"/>
  <c r="H205" i="4"/>
  <c r="P205" i="4"/>
  <c r="X205" i="4"/>
  <c r="AF205" i="4"/>
  <c r="J206" i="4"/>
  <c r="R206" i="4"/>
  <c r="Z206" i="4"/>
  <c r="D207" i="4"/>
  <c r="T207" i="4"/>
  <c r="AB207" i="4"/>
  <c r="F208" i="4"/>
  <c r="N208" i="4"/>
  <c r="V208" i="4"/>
  <c r="AD208" i="4"/>
  <c r="P209" i="4"/>
  <c r="X209" i="4"/>
  <c r="J210" i="4"/>
  <c r="R210" i="4"/>
  <c r="Z210" i="4"/>
  <c r="D211" i="4"/>
  <c r="L211" i="4"/>
  <c r="T211" i="4"/>
  <c r="AB211" i="4"/>
  <c r="F212" i="4"/>
  <c r="N212" i="4"/>
  <c r="V212" i="4"/>
  <c r="AD212" i="4"/>
  <c r="H213" i="4"/>
  <c r="P213" i="4"/>
  <c r="X213" i="4"/>
  <c r="AF213" i="4"/>
  <c r="J214" i="4"/>
  <c r="R214" i="4"/>
  <c r="Z214" i="4"/>
  <c r="L215" i="4"/>
  <c r="T215" i="4"/>
  <c r="F216" i="4"/>
  <c r="N216" i="4"/>
  <c r="V216" i="4"/>
  <c r="AD216" i="4"/>
  <c r="H217" i="4"/>
  <c r="X217" i="4"/>
  <c r="AF217" i="4"/>
  <c r="J218" i="4"/>
  <c r="R218" i="4"/>
  <c r="Z218" i="4"/>
  <c r="D219" i="4"/>
  <c r="L219" i="4"/>
  <c r="T219" i="4"/>
  <c r="AB219" i="4"/>
  <c r="F220" i="4"/>
  <c r="N220" i="4"/>
  <c r="AD220" i="4"/>
  <c r="H221" i="4"/>
  <c r="P221" i="4"/>
  <c r="X221" i="4"/>
  <c r="AF221" i="4"/>
  <c r="J222" i="4"/>
  <c r="R222" i="4"/>
  <c r="Z222" i="4"/>
  <c r="D223" i="4"/>
  <c r="T223" i="4"/>
  <c r="AB223" i="4"/>
  <c r="F224" i="4"/>
  <c r="N224" i="4"/>
  <c r="V224" i="4"/>
  <c r="AD224" i="4"/>
  <c r="H225" i="4"/>
  <c r="P225" i="4"/>
  <c r="AF225" i="4"/>
  <c r="H226" i="4"/>
  <c r="P226" i="4"/>
  <c r="X226" i="4"/>
  <c r="AF226" i="4"/>
  <c r="J227" i="4"/>
  <c r="R227" i="4"/>
  <c r="Z227" i="4"/>
  <c r="M157" i="8"/>
  <c r="U157" i="8"/>
  <c r="AC157" i="8"/>
  <c r="AE184" i="4"/>
  <c r="I185" i="4"/>
  <c r="Q185" i="4"/>
  <c r="Y185" i="4"/>
  <c r="C186" i="4"/>
  <c r="K186" i="4"/>
  <c r="S186" i="4"/>
  <c r="AA186" i="4"/>
  <c r="E187" i="4"/>
  <c r="M187" i="4"/>
  <c r="U187" i="4"/>
  <c r="AC187" i="4"/>
  <c r="G188" i="4"/>
  <c r="O188" i="4"/>
  <c r="W188" i="4"/>
  <c r="AE188" i="4"/>
  <c r="I189" i="4"/>
  <c r="Q189" i="4"/>
  <c r="Y189" i="4"/>
  <c r="C190" i="4"/>
  <c r="K190" i="4"/>
  <c r="S190" i="4"/>
  <c r="AA190" i="4"/>
  <c r="E191" i="4"/>
  <c r="M191" i="4"/>
  <c r="U191" i="4"/>
  <c r="AC191" i="4"/>
  <c r="G192" i="4"/>
  <c r="O192" i="4"/>
  <c r="W192" i="4"/>
  <c r="AE192" i="4"/>
  <c r="I193" i="4"/>
  <c r="Q193" i="4"/>
  <c r="Y193" i="4"/>
  <c r="C194" i="4"/>
  <c r="K194" i="4"/>
  <c r="S194" i="4"/>
  <c r="AA194" i="4"/>
  <c r="E195" i="4"/>
  <c r="M195" i="4"/>
  <c r="U195" i="4"/>
  <c r="AC195" i="4"/>
  <c r="G196" i="4"/>
  <c r="O196" i="4"/>
  <c r="W196" i="4"/>
  <c r="AE196" i="4"/>
  <c r="I197" i="4"/>
  <c r="Q197" i="4"/>
  <c r="Y197" i="4"/>
  <c r="C198" i="4"/>
  <c r="K198" i="4"/>
  <c r="S198" i="4"/>
  <c r="AA198" i="4"/>
  <c r="E199" i="4"/>
  <c r="M199" i="4"/>
  <c r="U199" i="4"/>
  <c r="AC199" i="4"/>
  <c r="G200" i="4"/>
  <c r="O200" i="4"/>
  <c r="W200" i="4"/>
  <c r="AE200" i="4"/>
  <c r="I201" i="4"/>
  <c r="Q201" i="4"/>
  <c r="Y201" i="4"/>
  <c r="C202" i="4"/>
  <c r="K202" i="4"/>
  <c r="S202" i="4"/>
  <c r="AA202" i="4"/>
  <c r="E203" i="4"/>
  <c r="M203" i="4"/>
  <c r="U203" i="4"/>
  <c r="AC203" i="4"/>
  <c r="G204" i="4"/>
  <c r="O204" i="4"/>
  <c r="W204" i="4"/>
  <c r="AE204" i="4"/>
  <c r="I205" i="4"/>
  <c r="Q205" i="4"/>
  <c r="Y205" i="4"/>
  <c r="S206" i="4"/>
  <c r="AA206" i="4"/>
  <c r="E207" i="4"/>
  <c r="M207" i="4"/>
  <c r="U207" i="4"/>
  <c r="AC207" i="4"/>
  <c r="O208" i="4"/>
  <c r="W208" i="4"/>
  <c r="I209" i="4"/>
  <c r="Q209" i="4"/>
  <c r="Y209" i="4"/>
  <c r="C210" i="4"/>
  <c r="S210" i="4"/>
  <c r="AA210" i="4"/>
  <c r="E211" i="4"/>
  <c r="M211" i="4"/>
  <c r="U211" i="4"/>
  <c r="AC211" i="4"/>
  <c r="G212" i="4"/>
  <c r="O212" i="4"/>
  <c r="AE212" i="4"/>
  <c r="I213" i="4"/>
  <c r="Q213" i="4"/>
  <c r="Y213" i="4"/>
  <c r="K214" i="4"/>
  <c r="S214" i="4"/>
  <c r="E215" i="4"/>
  <c r="M215" i="4"/>
  <c r="U215" i="4"/>
  <c r="AC215" i="4"/>
  <c r="G216" i="4"/>
  <c r="O216" i="4"/>
  <c r="W216" i="4"/>
  <c r="AE216" i="4"/>
  <c r="I217" i="4"/>
  <c r="Q217" i="4"/>
  <c r="Y217" i="4"/>
  <c r="C218" i="4"/>
  <c r="K218" i="4"/>
  <c r="AA218" i="4"/>
  <c r="E219" i="4"/>
  <c r="M219" i="4"/>
  <c r="U219" i="4"/>
  <c r="AC219" i="4"/>
  <c r="G220" i="4"/>
  <c r="O220" i="4"/>
  <c r="W220" i="4"/>
  <c r="AE220" i="4"/>
  <c r="I221" i="4"/>
  <c r="Q221" i="4"/>
  <c r="Y221" i="4"/>
  <c r="C222" i="4"/>
  <c r="S222" i="4"/>
  <c r="AA222" i="4"/>
  <c r="E223" i="4"/>
  <c r="M223" i="4"/>
  <c r="U223" i="4"/>
  <c r="AC223" i="4"/>
  <c r="G224" i="4"/>
  <c r="O224" i="4"/>
  <c r="W224" i="4"/>
  <c r="AE224" i="4"/>
  <c r="I225" i="4"/>
  <c r="Q225" i="4"/>
  <c r="Y225" i="4"/>
  <c r="I226" i="4"/>
  <c r="Q226" i="4"/>
  <c r="C227" i="4"/>
  <c r="S227" i="4"/>
  <c r="AA227" i="4"/>
  <c r="N152" i="8"/>
  <c r="V152" i="8"/>
  <c r="AD152" i="8"/>
  <c r="AD199" i="4"/>
  <c r="J201" i="4"/>
  <c r="R201" i="4"/>
  <c r="Z201" i="4"/>
  <c r="F203" i="4"/>
  <c r="N203" i="4"/>
  <c r="V203" i="4"/>
  <c r="AD203" i="4"/>
  <c r="J205" i="4"/>
  <c r="R205" i="4"/>
  <c r="Z205" i="4"/>
  <c r="D206" i="4"/>
  <c r="AB206" i="4"/>
  <c r="F207" i="4"/>
  <c r="N207" i="4"/>
  <c r="V207" i="4"/>
  <c r="AD207" i="4"/>
  <c r="H208" i="4"/>
  <c r="P208" i="4"/>
  <c r="X208" i="4"/>
  <c r="AF208" i="4"/>
  <c r="J209" i="4"/>
  <c r="R209" i="4"/>
  <c r="Z209" i="4"/>
  <c r="D210" i="4"/>
  <c r="T210" i="4"/>
  <c r="AB210" i="4"/>
  <c r="F211" i="4"/>
  <c r="N211" i="4"/>
  <c r="V211" i="4"/>
  <c r="AD211" i="4"/>
  <c r="H212" i="4"/>
  <c r="P212" i="4"/>
  <c r="AF212" i="4"/>
  <c r="J213" i="4"/>
  <c r="R213" i="4"/>
  <c r="Z213" i="4"/>
  <c r="D214" i="4"/>
  <c r="L214" i="4"/>
  <c r="T214" i="4"/>
  <c r="AB214" i="4"/>
  <c r="F215" i="4"/>
  <c r="N215" i="4"/>
  <c r="V215" i="4"/>
  <c r="AD215" i="4"/>
  <c r="H216" i="4"/>
  <c r="P216" i="4"/>
  <c r="X216" i="4"/>
  <c r="AF216" i="4"/>
  <c r="J217" i="4"/>
  <c r="R217" i="4"/>
  <c r="Z217" i="4"/>
  <c r="D218" i="4"/>
  <c r="L218" i="4"/>
  <c r="AB218" i="4"/>
  <c r="F219" i="4"/>
  <c r="N219" i="4"/>
  <c r="V219" i="4"/>
  <c r="AD219" i="4"/>
  <c r="H220" i="4"/>
  <c r="P220" i="4"/>
  <c r="X220" i="4"/>
  <c r="AF220" i="4"/>
  <c r="J221" i="4"/>
  <c r="R221" i="4"/>
  <c r="Z221" i="4"/>
  <c r="D222" i="4"/>
  <c r="L222" i="4"/>
  <c r="T222" i="4"/>
  <c r="AB222" i="4"/>
  <c r="F223" i="4"/>
  <c r="N223" i="4"/>
  <c r="V223" i="4"/>
  <c r="AD223" i="4"/>
  <c r="H224" i="4"/>
  <c r="P224" i="4"/>
  <c r="X224" i="4"/>
  <c r="AF224" i="4"/>
  <c r="J225" i="4"/>
  <c r="R225" i="4"/>
  <c r="Z225" i="4"/>
  <c r="J226" i="4"/>
  <c r="R226" i="4"/>
  <c r="Z226" i="4"/>
  <c r="D227" i="4"/>
  <c r="T227" i="4"/>
  <c r="AB227" i="4"/>
  <c r="AG16" i="5"/>
  <c r="C197" i="4"/>
  <c r="K197" i="4"/>
  <c r="S197" i="4"/>
  <c r="AA197" i="4"/>
  <c r="G199" i="4"/>
  <c r="O199" i="4"/>
  <c r="W199" i="4"/>
  <c r="AE199" i="4"/>
  <c r="C201" i="4"/>
  <c r="K201" i="4"/>
  <c r="S201" i="4"/>
  <c r="AA201" i="4"/>
  <c r="G203" i="4"/>
  <c r="O203" i="4"/>
  <c r="W203" i="4"/>
  <c r="AE203" i="4"/>
  <c r="C205" i="4"/>
  <c r="K205" i="4"/>
  <c r="S205" i="4"/>
  <c r="AA205" i="4"/>
  <c r="E206" i="4"/>
  <c r="M206" i="4"/>
  <c r="G207" i="4"/>
  <c r="O207" i="4"/>
  <c r="W207" i="4"/>
  <c r="I208" i="4"/>
  <c r="Q208" i="4"/>
  <c r="Y208" i="4"/>
  <c r="C209" i="4"/>
  <c r="S209" i="4"/>
  <c r="AA209" i="4"/>
  <c r="E210" i="4"/>
  <c r="M210" i="4"/>
  <c r="U210" i="4"/>
  <c r="AC210" i="4"/>
  <c r="G211" i="4"/>
  <c r="O211" i="4"/>
  <c r="W211" i="4"/>
  <c r="AE211" i="4"/>
  <c r="I212" i="4"/>
  <c r="Q212" i="4"/>
  <c r="Y212" i="4"/>
  <c r="K213" i="4"/>
  <c r="S213" i="4"/>
  <c r="E214" i="4"/>
  <c r="M214" i="4"/>
  <c r="U214" i="4"/>
  <c r="AC214" i="4"/>
  <c r="O215" i="4"/>
  <c r="W215" i="4"/>
  <c r="AE215" i="4"/>
  <c r="I216" i="4"/>
  <c r="Q216" i="4"/>
  <c r="Y216" i="4"/>
  <c r="C217" i="4"/>
  <c r="K217" i="4"/>
  <c r="AA217" i="4"/>
  <c r="E218" i="4"/>
  <c r="M218" i="4"/>
  <c r="U218" i="4"/>
  <c r="AC218" i="4"/>
  <c r="G219" i="4"/>
  <c r="O219" i="4"/>
  <c r="AE219" i="4"/>
  <c r="I220" i="4"/>
  <c r="Q220" i="4"/>
  <c r="C221" i="4"/>
  <c r="AI221" i="4" s="1"/>
  <c r="S221" i="4"/>
  <c r="AA221" i="4"/>
  <c r="E222" i="4"/>
  <c r="M222" i="4"/>
  <c r="U222" i="4"/>
  <c r="AC222" i="4"/>
  <c r="G223" i="4"/>
  <c r="O223" i="4"/>
  <c r="W223" i="4"/>
  <c r="I224" i="4"/>
  <c r="Y224" i="4"/>
  <c r="K225" i="4"/>
  <c r="S225" i="4"/>
  <c r="AA225" i="4"/>
  <c r="C226" i="4"/>
  <c r="K226" i="4"/>
  <c r="S226" i="4"/>
  <c r="AA226" i="4"/>
  <c r="E227" i="4"/>
  <c r="M227" i="4"/>
  <c r="U227" i="4"/>
  <c r="AC227" i="4"/>
  <c r="I132" i="8"/>
  <c r="H21" i="8"/>
  <c r="H210" i="8" s="1"/>
  <c r="AG20" i="5"/>
  <c r="C7" i="8"/>
  <c r="AG6" i="5"/>
  <c r="K121" i="8"/>
  <c r="S121" i="8"/>
  <c r="AA121" i="8"/>
  <c r="I126" i="8"/>
  <c r="Q126" i="8"/>
  <c r="Y126" i="8"/>
  <c r="AG11" i="5"/>
  <c r="O127" i="8"/>
  <c r="W127" i="8"/>
  <c r="AE127" i="8"/>
  <c r="M141" i="8"/>
  <c r="U141" i="8"/>
  <c r="AC141" i="8"/>
  <c r="C48" i="8"/>
  <c r="AG47" i="5"/>
  <c r="L121" i="8"/>
  <c r="T121" i="8"/>
  <c r="AB121" i="8"/>
  <c r="J126" i="8"/>
  <c r="R126" i="8"/>
  <c r="Z126" i="8"/>
  <c r="P127" i="8"/>
  <c r="X127" i="8"/>
  <c r="AF127" i="8"/>
  <c r="F22" i="8"/>
  <c r="AG21" i="5"/>
  <c r="N136" i="8"/>
  <c r="V136" i="8"/>
  <c r="AD136" i="8"/>
  <c r="D43" i="8"/>
  <c r="AG42" i="5"/>
  <c r="L157" i="8"/>
  <c r="T157" i="8"/>
  <c r="AB157" i="8"/>
  <c r="I118" i="8"/>
  <c r="Q118" i="8"/>
  <c r="Y118" i="8"/>
  <c r="AG3" i="5"/>
  <c r="O119" i="8"/>
  <c r="W119" i="8"/>
  <c r="AE119" i="8"/>
  <c r="E10" i="8"/>
  <c r="AG9" i="5"/>
  <c r="M124" i="8"/>
  <c r="U124" i="8"/>
  <c r="AC124" i="8"/>
  <c r="C15" i="8"/>
  <c r="AG14" i="5"/>
  <c r="K129" i="8"/>
  <c r="S129" i="8"/>
  <c r="C16" i="8"/>
  <c r="AG15" i="5"/>
  <c r="K130" i="8"/>
  <c r="S130" i="8"/>
  <c r="AA130" i="8"/>
  <c r="I147" i="8"/>
  <c r="Q147" i="8"/>
  <c r="Y147" i="8"/>
  <c r="AG32" i="5"/>
  <c r="O152" i="8"/>
  <c r="W152" i="8"/>
  <c r="AE152" i="8"/>
  <c r="J118" i="8"/>
  <c r="R118" i="8"/>
  <c r="Z118" i="8"/>
  <c r="P119" i="8"/>
  <c r="X119" i="8"/>
  <c r="AF119" i="8"/>
  <c r="N124" i="8"/>
  <c r="V124" i="8"/>
  <c r="AD124" i="8"/>
  <c r="L129" i="8"/>
  <c r="T129" i="8"/>
  <c r="AB129" i="8"/>
  <c r="J146" i="8"/>
  <c r="R146" i="8"/>
  <c r="Z146" i="8"/>
  <c r="H37" i="8"/>
  <c r="AG36" i="5"/>
  <c r="P151" i="8"/>
  <c r="X151" i="8"/>
  <c r="AF151" i="8"/>
  <c r="I122" i="8"/>
  <c r="Q122" i="8"/>
  <c r="Y122" i="8"/>
  <c r="AG7" i="5"/>
  <c r="O123" i="8"/>
  <c r="W123" i="8"/>
  <c r="AE123" i="8"/>
  <c r="E14" i="8"/>
  <c r="AG13" i="5"/>
  <c r="M128" i="8"/>
  <c r="U128" i="8"/>
  <c r="AC128" i="8"/>
  <c r="C32" i="8"/>
  <c r="AG31" i="5"/>
  <c r="K146" i="8"/>
  <c r="S146" i="8"/>
  <c r="AA146" i="8"/>
  <c r="I165" i="8"/>
  <c r="Q165" i="8"/>
  <c r="Y165" i="8"/>
  <c r="AG50" i="5"/>
  <c r="O179" i="8"/>
  <c r="W179" i="8"/>
  <c r="AE179" i="8"/>
  <c r="J122" i="8"/>
  <c r="R122" i="8"/>
  <c r="Z122" i="8"/>
  <c r="P123" i="8"/>
  <c r="X123" i="8"/>
  <c r="AF123" i="8"/>
  <c r="N128" i="8"/>
  <c r="V128" i="8"/>
  <c r="AD128" i="8"/>
  <c r="L141" i="8"/>
  <c r="T141" i="8"/>
  <c r="AB141" i="8"/>
  <c r="J162" i="8"/>
  <c r="R162" i="8"/>
  <c r="Z162" i="8"/>
  <c r="I174" i="8"/>
  <c r="Q174" i="8"/>
  <c r="Y174" i="8"/>
  <c r="AG59" i="5"/>
  <c r="O118" i="8"/>
  <c r="W118" i="8"/>
  <c r="AE118" i="8"/>
  <c r="M119" i="8"/>
  <c r="U119" i="8"/>
  <c r="AC119" i="8"/>
  <c r="K120" i="8"/>
  <c r="S120" i="8"/>
  <c r="AA120" i="8"/>
  <c r="I121" i="8"/>
  <c r="Q121" i="8"/>
  <c r="Y121" i="8"/>
  <c r="O122" i="8"/>
  <c r="W122" i="8"/>
  <c r="AE122" i="8"/>
  <c r="M123" i="8"/>
  <c r="U123" i="8"/>
  <c r="AC123" i="8"/>
  <c r="K124" i="8"/>
  <c r="S124" i="8"/>
  <c r="AA124" i="8"/>
  <c r="I125" i="8"/>
  <c r="Q125" i="8"/>
  <c r="Y125" i="8"/>
  <c r="O126" i="8"/>
  <c r="W126" i="8"/>
  <c r="AE126" i="8"/>
  <c r="M127" i="8"/>
  <c r="U127" i="8"/>
  <c r="AC127" i="8"/>
  <c r="K128" i="8"/>
  <c r="S128" i="8"/>
  <c r="AA128" i="8"/>
  <c r="I129" i="8"/>
  <c r="Q129" i="8"/>
  <c r="Y129" i="8"/>
  <c r="F18" i="8"/>
  <c r="AG17" i="5"/>
  <c r="N132" i="8"/>
  <c r="V132" i="8"/>
  <c r="AD132" i="8"/>
  <c r="L137" i="8"/>
  <c r="T137" i="8"/>
  <c r="AB137" i="8"/>
  <c r="J142" i="8"/>
  <c r="R142" i="8"/>
  <c r="Z142" i="8"/>
  <c r="I143" i="8"/>
  <c r="Q143" i="8"/>
  <c r="Y143" i="8"/>
  <c r="AG28" i="5"/>
  <c r="N148" i="8"/>
  <c r="V148" i="8"/>
  <c r="AD148" i="8"/>
  <c r="AD150" i="8"/>
  <c r="D39" i="8"/>
  <c r="D222" i="8" s="1"/>
  <c r="AG38" i="5"/>
  <c r="L153" i="8"/>
  <c r="T153" i="8"/>
  <c r="AB153" i="8"/>
  <c r="J158" i="8"/>
  <c r="R158" i="8"/>
  <c r="Z158" i="8"/>
  <c r="I159" i="8"/>
  <c r="Q159" i="8"/>
  <c r="Y159" i="8"/>
  <c r="AG44" i="5"/>
  <c r="P118" i="8"/>
  <c r="X118" i="8"/>
  <c r="AF118" i="8"/>
  <c r="N119" i="8"/>
  <c r="V119" i="8"/>
  <c r="AD119" i="8"/>
  <c r="L120" i="8"/>
  <c r="T120" i="8"/>
  <c r="AB120" i="8"/>
  <c r="J121" i="8"/>
  <c r="R121" i="8"/>
  <c r="Z121" i="8"/>
  <c r="P122" i="8"/>
  <c r="X122" i="8"/>
  <c r="AF122" i="8"/>
  <c r="N123" i="8"/>
  <c r="V123" i="8"/>
  <c r="AD123" i="8"/>
  <c r="L124" i="8"/>
  <c r="T124" i="8"/>
  <c r="AB124" i="8"/>
  <c r="J125" i="8"/>
  <c r="R125" i="8"/>
  <c r="Z125" i="8"/>
  <c r="P126" i="8"/>
  <c r="X126" i="8"/>
  <c r="AF126" i="8"/>
  <c r="N127" i="8"/>
  <c r="V127" i="8"/>
  <c r="AD127" i="8"/>
  <c r="L128" i="8"/>
  <c r="T128" i="8"/>
  <c r="AB128" i="8"/>
  <c r="J129" i="8"/>
  <c r="R129" i="8"/>
  <c r="P131" i="8"/>
  <c r="X131" i="8"/>
  <c r="AF131" i="8"/>
  <c r="O132" i="8"/>
  <c r="W132" i="8"/>
  <c r="AE132" i="8"/>
  <c r="M137" i="8"/>
  <c r="U137" i="8"/>
  <c r="AC137" i="8"/>
  <c r="C28" i="8"/>
  <c r="AG27" i="5"/>
  <c r="K142" i="8"/>
  <c r="S142" i="8"/>
  <c r="AA142" i="8"/>
  <c r="P147" i="8"/>
  <c r="X147" i="8"/>
  <c r="AF147" i="8"/>
  <c r="O148" i="8"/>
  <c r="W148" i="8"/>
  <c r="AE148" i="8"/>
  <c r="M153" i="8"/>
  <c r="U153" i="8"/>
  <c r="AC153" i="8"/>
  <c r="C44" i="8"/>
  <c r="AG43" i="5"/>
  <c r="K158" i="8"/>
  <c r="S158" i="8"/>
  <c r="AA158" i="8"/>
  <c r="P163" i="8"/>
  <c r="X163" i="8"/>
  <c r="AF163" i="8"/>
  <c r="G52" i="8"/>
  <c r="AG51" i="5"/>
  <c r="O166" i="8"/>
  <c r="W166" i="8"/>
  <c r="AE166" i="8"/>
  <c r="K118" i="8"/>
  <c r="S118" i="8"/>
  <c r="AA118" i="8"/>
  <c r="I119" i="8"/>
  <c r="Q119" i="8"/>
  <c r="Y119" i="8"/>
  <c r="AG4" i="5"/>
  <c r="O120" i="8"/>
  <c r="W120" i="8"/>
  <c r="AE120" i="8"/>
  <c r="M121" i="8"/>
  <c r="U121" i="8"/>
  <c r="AC121" i="8"/>
  <c r="K122" i="8"/>
  <c r="S122" i="8"/>
  <c r="AA122" i="8"/>
  <c r="I123" i="8"/>
  <c r="Q123" i="8"/>
  <c r="Y123" i="8"/>
  <c r="AG8" i="5"/>
  <c r="O124" i="8"/>
  <c r="W124" i="8"/>
  <c r="AE124" i="8"/>
  <c r="M125" i="8"/>
  <c r="U125" i="8"/>
  <c r="AC125" i="8"/>
  <c r="K126" i="8"/>
  <c r="S126" i="8"/>
  <c r="AA126" i="8"/>
  <c r="I127" i="8"/>
  <c r="Q127" i="8"/>
  <c r="Y127" i="8"/>
  <c r="AG12" i="5"/>
  <c r="O128" i="8"/>
  <c r="W128" i="8"/>
  <c r="AE128" i="8"/>
  <c r="M129" i="8"/>
  <c r="U129" i="8"/>
  <c r="AC129" i="8"/>
  <c r="K131" i="8"/>
  <c r="S131" i="8"/>
  <c r="AA131" i="8"/>
  <c r="J134" i="8"/>
  <c r="R134" i="8"/>
  <c r="Z134" i="8"/>
  <c r="I135" i="8"/>
  <c r="Q135" i="8"/>
  <c r="Y135" i="8"/>
  <c r="N140" i="8"/>
  <c r="V140" i="8"/>
  <c r="AD140" i="8"/>
  <c r="D31" i="8"/>
  <c r="AG30" i="5"/>
  <c r="L145" i="8"/>
  <c r="T145" i="8"/>
  <c r="AB145" i="8"/>
  <c r="J150" i="8"/>
  <c r="R150" i="8"/>
  <c r="Z150" i="8"/>
  <c r="I151" i="8"/>
  <c r="Q151" i="8"/>
  <c r="Y151" i="8"/>
  <c r="N156" i="8"/>
  <c r="V156" i="8"/>
  <c r="AD156" i="8"/>
  <c r="D47" i="8"/>
  <c r="AG46" i="5"/>
  <c r="L161" i="8"/>
  <c r="T161" i="8"/>
  <c r="AB161" i="8"/>
  <c r="P178" i="8"/>
  <c r="X178" i="8"/>
  <c r="AF178" i="8"/>
  <c r="L118" i="8"/>
  <c r="T118" i="8"/>
  <c r="AB118" i="8"/>
  <c r="J119" i="8"/>
  <c r="R119" i="8"/>
  <c r="Z119" i="8"/>
  <c r="P120" i="8"/>
  <c r="X120" i="8"/>
  <c r="AF120" i="8"/>
  <c r="N121" i="8"/>
  <c r="V121" i="8"/>
  <c r="AD121" i="8"/>
  <c r="L122" i="8"/>
  <c r="T122" i="8"/>
  <c r="AB122" i="8"/>
  <c r="J123" i="8"/>
  <c r="R123" i="8"/>
  <c r="Z123" i="8"/>
  <c r="P124" i="8"/>
  <c r="X124" i="8"/>
  <c r="AF124" i="8"/>
  <c r="N125" i="8"/>
  <c r="V125" i="8"/>
  <c r="AD125" i="8"/>
  <c r="L126" i="8"/>
  <c r="T126" i="8"/>
  <c r="AB126" i="8"/>
  <c r="J127" i="8"/>
  <c r="R127" i="8"/>
  <c r="Z127" i="8"/>
  <c r="P128" i="8"/>
  <c r="X128" i="8"/>
  <c r="AF128" i="8"/>
  <c r="N129" i="8"/>
  <c r="V129" i="8"/>
  <c r="M130" i="8"/>
  <c r="U130" i="8"/>
  <c r="AC130" i="8"/>
  <c r="C20" i="8"/>
  <c r="AG19" i="5"/>
  <c r="K134" i="8"/>
  <c r="S134" i="8"/>
  <c r="AA134" i="8"/>
  <c r="P139" i="8"/>
  <c r="X139" i="8"/>
  <c r="AF139" i="8"/>
  <c r="O140" i="8"/>
  <c r="W140" i="8"/>
  <c r="AE140" i="8"/>
  <c r="M145" i="8"/>
  <c r="U145" i="8"/>
  <c r="AC145" i="8"/>
  <c r="C36" i="8"/>
  <c r="AG35" i="5"/>
  <c r="K150" i="8"/>
  <c r="S150" i="8"/>
  <c r="AA150" i="8"/>
  <c r="P155" i="8"/>
  <c r="X155" i="8"/>
  <c r="AF155" i="8"/>
  <c r="O156" i="8"/>
  <c r="W156" i="8"/>
  <c r="AE156" i="8"/>
  <c r="M161" i="8"/>
  <c r="U161" i="8"/>
  <c r="AC161" i="8"/>
  <c r="P217" i="8"/>
  <c r="X217" i="8"/>
  <c r="AF217" i="8"/>
  <c r="M118" i="8"/>
  <c r="U118" i="8"/>
  <c r="AC118" i="8"/>
  <c r="K119" i="8"/>
  <c r="S119" i="8"/>
  <c r="AA119" i="8"/>
  <c r="I120" i="8"/>
  <c r="Q120" i="8"/>
  <c r="Y120" i="8"/>
  <c r="O121" i="8"/>
  <c r="W121" i="8"/>
  <c r="AE121" i="8"/>
  <c r="M122" i="8"/>
  <c r="U122" i="8"/>
  <c r="AC122" i="8"/>
  <c r="K123" i="8"/>
  <c r="S123" i="8"/>
  <c r="AA123" i="8"/>
  <c r="I124" i="8"/>
  <c r="Q124" i="8"/>
  <c r="Y124" i="8"/>
  <c r="O125" i="8"/>
  <c r="W125" i="8"/>
  <c r="AE125" i="8"/>
  <c r="M126" i="8"/>
  <c r="U126" i="8"/>
  <c r="AC126" i="8"/>
  <c r="K127" i="8"/>
  <c r="S127" i="8"/>
  <c r="AA127" i="8"/>
  <c r="I128" i="8"/>
  <c r="Q128" i="8"/>
  <c r="Y128" i="8"/>
  <c r="O129" i="8"/>
  <c r="W129" i="8"/>
  <c r="AE129" i="8"/>
  <c r="N130" i="8"/>
  <c r="V130" i="8"/>
  <c r="AD130" i="8"/>
  <c r="L133" i="8"/>
  <c r="T133" i="8"/>
  <c r="AB133" i="8"/>
  <c r="J138" i="8"/>
  <c r="R138" i="8"/>
  <c r="Z138" i="8"/>
  <c r="I139" i="8"/>
  <c r="Q139" i="8"/>
  <c r="Y139" i="8"/>
  <c r="AG24" i="5"/>
  <c r="N144" i="8"/>
  <c r="V144" i="8"/>
  <c r="AD144" i="8"/>
  <c r="D35" i="8"/>
  <c r="AG34" i="5"/>
  <c r="L149" i="8"/>
  <c r="T149" i="8"/>
  <c r="AB149" i="8"/>
  <c r="J154" i="8"/>
  <c r="R154" i="8"/>
  <c r="Z154" i="8"/>
  <c r="I155" i="8"/>
  <c r="Q155" i="8"/>
  <c r="Y155" i="8"/>
  <c r="AG40" i="5"/>
  <c r="N160" i="8"/>
  <c r="V160" i="8"/>
  <c r="AD160" i="8"/>
  <c r="L168" i="8"/>
  <c r="T168" i="8"/>
  <c r="AB168" i="8"/>
  <c r="J214" i="8"/>
  <c r="R214" i="8"/>
  <c r="Z214" i="8"/>
  <c r="N118" i="8"/>
  <c r="V118" i="8"/>
  <c r="AD118" i="8"/>
  <c r="L119" i="8"/>
  <c r="T119" i="8"/>
  <c r="AB119" i="8"/>
  <c r="J120" i="8"/>
  <c r="R120" i="8"/>
  <c r="Z120" i="8"/>
  <c r="P121" i="8"/>
  <c r="X121" i="8"/>
  <c r="AF121" i="8"/>
  <c r="N122" i="8"/>
  <c r="V122" i="8"/>
  <c r="AD122" i="8"/>
  <c r="L123" i="8"/>
  <c r="T123" i="8"/>
  <c r="AB123" i="8"/>
  <c r="J124" i="8"/>
  <c r="R124" i="8"/>
  <c r="Z124" i="8"/>
  <c r="P125" i="8"/>
  <c r="X125" i="8"/>
  <c r="AF125" i="8"/>
  <c r="N126" i="8"/>
  <c r="V126" i="8"/>
  <c r="AD126" i="8"/>
  <c r="L127" i="8"/>
  <c r="T127" i="8"/>
  <c r="AB127" i="8"/>
  <c r="J128" i="8"/>
  <c r="R128" i="8"/>
  <c r="Z128" i="8"/>
  <c r="P129" i="8"/>
  <c r="X129" i="8"/>
  <c r="AF129" i="8"/>
  <c r="M133" i="8"/>
  <c r="U133" i="8"/>
  <c r="AC133" i="8"/>
  <c r="C24" i="8"/>
  <c r="AG23" i="5"/>
  <c r="K138" i="8"/>
  <c r="S138" i="8"/>
  <c r="AA138" i="8"/>
  <c r="P143" i="8"/>
  <c r="X143" i="8"/>
  <c r="AF143" i="8"/>
  <c r="O144" i="8"/>
  <c r="W144" i="8"/>
  <c r="AE144" i="8"/>
  <c r="M149" i="8"/>
  <c r="U149" i="8"/>
  <c r="AC149" i="8"/>
  <c r="C40" i="8"/>
  <c r="AG39" i="5"/>
  <c r="K154" i="8"/>
  <c r="S154" i="8"/>
  <c r="AA154" i="8"/>
  <c r="P159" i="8"/>
  <c r="X159" i="8"/>
  <c r="AF159" i="8"/>
  <c r="O160" i="8"/>
  <c r="W160" i="8"/>
  <c r="AE160" i="8"/>
  <c r="M167" i="8"/>
  <c r="U167" i="8"/>
  <c r="AC167" i="8"/>
  <c r="M168" i="8"/>
  <c r="U168" i="8"/>
  <c r="AC168" i="8"/>
  <c r="C87" i="8"/>
  <c r="AG86" i="5"/>
  <c r="K201" i="8"/>
  <c r="S201" i="8"/>
  <c r="AA201" i="8"/>
  <c r="C91" i="8"/>
  <c r="AG90" i="5"/>
  <c r="K205" i="8"/>
  <c r="S205" i="8"/>
  <c r="AA205" i="8"/>
  <c r="Z129" i="8"/>
  <c r="P130" i="8"/>
  <c r="X130" i="8"/>
  <c r="AF130" i="8"/>
  <c r="N131" i="8"/>
  <c r="V131" i="8"/>
  <c r="AD131" i="8"/>
  <c r="L132" i="8"/>
  <c r="T132" i="8"/>
  <c r="AB132" i="8"/>
  <c r="J133" i="8"/>
  <c r="R133" i="8"/>
  <c r="Z133" i="8"/>
  <c r="P134" i="8"/>
  <c r="X134" i="8"/>
  <c r="AF134" i="8"/>
  <c r="N135" i="8"/>
  <c r="V135" i="8"/>
  <c r="AD135" i="8"/>
  <c r="L136" i="8"/>
  <c r="T136" i="8"/>
  <c r="AB136" i="8"/>
  <c r="J137" i="8"/>
  <c r="R137" i="8"/>
  <c r="Z137" i="8"/>
  <c r="P138" i="8"/>
  <c r="X138" i="8"/>
  <c r="AF138" i="8"/>
  <c r="N139" i="8"/>
  <c r="V139" i="8"/>
  <c r="AD139" i="8"/>
  <c r="L140" i="8"/>
  <c r="T140" i="8"/>
  <c r="AB140" i="8"/>
  <c r="J141" i="8"/>
  <c r="R141" i="8"/>
  <c r="Z141" i="8"/>
  <c r="P142" i="8"/>
  <c r="X142" i="8"/>
  <c r="AF142" i="8"/>
  <c r="N143" i="8"/>
  <c r="V143" i="8"/>
  <c r="AD143" i="8"/>
  <c r="L144" i="8"/>
  <c r="T144" i="8"/>
  <c r="AB144" i="8"/>
  <c r="J145" i="8"/>
  <c r="R145" i="8"/>
  <c r="Z145" i="8"/>
  <c r="P146" i="8"/>
  <c r="X146" i="8"/>
  <c r="AF146" i="8"/>
  <c r="N147" i="8"/>
  <c r="V147" i="8"/>
  <c r="AD147" i="8"/>
  <c r="L148" i="8"/>
  <c r="T148" i="8"/>
  <c r="AB148" i="8"/>
  <c r="J149" i="8"/>
  <c r="R149" i="8"/>
  <c r="Z149" i="8"/>
  <c r="P150" i="8"/>
  <c r="X150" i="8"/>
  <c r="AF150" i="8"/>
  <c r="N151" i="8"/>
  <c r="V151" i="8"/>
  <c r="AD151" i="8"/>
  <c r="L152" i="8"/>
  <c r="T152" i="8"/>
  <c r="AB152" i="8"/>
  <c r="J153" i="8"/>
  <c r="R153" i="8"/>
  <c r="Z153" i="8"/>
  <c r="P154" i="8"/>
  <c r="X154" i="8"/>
  <c r="AF154" i="8"/>
  <c r="N155" i="8"/>
  <c r="V155" i="8"/>
  <c r="AD155" i="8"/>
  <c r="L156" i="8"/>
  <c r="T156" i="8"/>
  <c r="AB156" i="8"/>
  <c r="J157" i="8"/>
  <c r="R157" i="8"/>
  <c r="Z157" i="8"/>
  <c r="P158" i="8"/>
  <c r="X158" i="8"/>
  <c r="AF158" i="8"/>
  <c r="N159" i="8"/>
  <c r="V159" i="8"/>
  <c r="AD159" i="8"/>
  <c r="L160" i="8"/>
  <c r="T160" i="8"/>
  <c r="AB160" i="8"/>
  <c r="J161" i="8"/>
  <c r="R161" i="8"/>
  <c r="Z161" i="8"/>
  <c r="P162" i="8"/>
  <c r="X162" i="8"/>
  <c r="AF162" i="8"/>
  <c r="N163" i="8"/>
  <c r="V163" i="8"/>
  <c r="AD163" i="8"/>
  <c r="N164" i="8"/>
  <c r="V164" i="8"/>
  <c r="AD164" i="8"/>
  <c r="J169" i="8"/>
  <c r="R169" i="8"/>
  <c r="Z169" i="8"/>
  <c r="O172" i="8"/>
  <c r="W172" i="8"/>
  <c r="AE172" i="8"/>
  <c r="J195" i="8"/>
  <c r="R195" i="8"/>
  <c r="Z195" i="8"/>
  <c r="P204" i="8"/>
  <c r="X204" i="8"/>
  <c r="AF204" i="8"/>
  <c r="N226" i="8"/>
  <c r="V226" i="8"/>
  <c r="AD226" i="8"/>
  <c r="AA129" i="8"/>
  <c r="I130" i="8"/>
  <c r="Q130" i="8"/>
  <c r="Y130" i="8"/>
  <c r="O131" i="8"/>
  <c r="W131" i="8"/>
  <c r="AE131" i="8"/>
  <c r="M132" i="8"/>
  <c r="U132" i="8"/>
  <c r="AC132" i="8"/>
  <c r="K133" i="8"/>
  <c r="S133" i="8"/>
  <c r="AA133" i="8"/>
  <c r="I134" i="8"/>
  <c r="Q134" i="8"/>
  <c r="Y134" i="8"/>
  <c r="O135" i="8"/>
  <c r="W135" i="8"/>
  <c r="AE135" i="8"/>
  <c r="M136" i="8"/>
  <c r="U136" i="8"/>
  <c r="AC136" i="8"/>
  <c r="K137" i="8"/>
  <c r="S137" i="8"/>
  <c r="AA137" i="8"/>
  <c r="I138" i="8"/>
  <c r="Q138" i="8"/>
  <c r="Y138" i="8"/>
  <c r="O139" i="8"/>
  <c r="W139" i="8"/>
  <c r="AE139" i="8"/>
  <c r="M140" i="8"/>
  <c r="U140" i="8"/>
  <c r="AC140" i="8"/>
  <c r="K141" i="8"/>
  <c r="S141" i="8"/>
  <c r="AA141" i="8"/>
  <c r="I142" i="8"/>
  <c r="Q142" i="8"/>
  <c r="Y142" i="8"/>
  <c r="O143" i="8"/>
  <c r="W143" i="8"/>
  <c r="AE143" i="8"/>
  <c r="M144" i="8"/>
  <c r="U144" i="8"/>
  <c r="AC144" i="8"/>
  <c r="K145" i="8"/>
  <c r="S145" i="8"/>
  <c r="AA145" i="8"/>
  <c r="I146" i="8"/>
  <c r="Q146" i="8"/>
  <c r="Y146" i="8"/>
  <c r="O147" i="8"/>
  <c r="W147" i="8"/>
  <c r="AE147" i="8"/>
  <c r="M148" i="8"/>
  <c r="U148" i="8"/>
  <c r="AC148" i="8"/>
  <c r="K149" i="8"/>
  <c r="S149" i="8"/>
  <c r="AA149" i="8"/>
  <c r="I150" i="8"/>
  <c r="Q150" i="8"/>
  <c r="Y150" i="8"/>
  <c r="O151" i="8"/>
  <c r="W151" i="8"/>
  <c r="AE151" i="8"/>
  <c r="M152" i="8"/>
  <c r="U152" i="8"/>
  <c r="AC152" i="8"/>
  <c r="K153" i="8"/>
  <c r="S153" i="8"/>
  <c r="AA153" i="8"/>
  <c r="I154" i="8"/>
  <c r="Q154" i="8"/>
  <c r="Y154" i="8"/>
  <c r="O155" i="8"/>
  <c r="W155" i="8"/>
  <c r="AE155" i="8"/>
  <c r="M156" i="8"/>
  <c r="U156" i="8"/>
  <c r="AC156" i="8"/>
  <c r="K157" i="8"/>
  <c r="S157" i="8"/>
  <c r="AA157" i="8"/>
  <c r="I158" i="8"/>
  <c r="Q158" i="8"/>
  <c r="Y158" i="8"/>
  <c r="O159" i="8"/>
  <c r="W159" i="8"/>
  <c r="AE159" i="8"/>
  <c r="M160" i="8"/>
  <c r="U160" i="8"/>
  <c r="AC160" i="8"/>
  <c r="K161" i="8"/>
  <c r="S161" i="8"/>
  <c r="AA161" i="8"/>
  <c r="I162" i="8"/>
  <c r="Q162" i="8"/>
  <c r="Y162" i="8"/>
  <c r="O163" i="8"/>
  <c r="W163" i="8"/>
  <c r="AE163" i="8"/>
  <c r="C54" i="8"/>
  <c r="AG53" i="5"/>
  <c r="K168" i="8"/>
  <c r="S168" i="8"/>
  <c r="AA168" i="8"/>
  <c r="K169" i="8"/>
  <c r="S169" i="8"/>
  <c r="AA169" i="8"/>
  <c r="I171" i="8"/>
  <c r="Q171" i="8"/>
  <c r="Y171" i="8"/>
  <c r="AG56" i="5"/>
  <c r="N181" i="8"/>
  <c r="V181" i="8"/>
  <c r="AD181" i="8"/>
  <c r="L188" i="8"/>
  <c r="T188" i="8"/>
  <c r="AB188" i="8"/>
  <c r="L192" i="8"/>
  <c r="T192" i="8"/>
  <c r="AB192" i="8"/>
  <c r="P208" i="8"/>
  <c r="X208" i="8"/>
  <c r="AF208" i="8"/>
  <c r="O218" i="8"/>
  <c r="W218" i="8"/>
  <c r="AE218" i="8"/>
  <c r="AD129" i="8"/>
  <c r="L130" i="8"/>
  <c r="T130" i="8"/>
  <c r="AB130" i="8"/>
  <c r="J131" i="8"/>
  <c r="R131" i="8"/>
  <c r="Z131" i="8"/>
  <c r="P132" i="8"/>
  <c r="X132" i="8"/>
  <c r="AF132" i="8"/>
  <c r="N133" i="8"/>
  <c r="V133" i="8"/>
  <c r="AD133" i="8"/>
  <c r="L134" i="8"/>
  <c r="T134" i="8"/>
  <c r="AB134" i="8"/>
  <c r="J135" i="8"/>
  <c r="R135" i="8"/>
  <c r="Z135" i="8"/>
  <c r="P136" i="8"/>
  <c r="X136" i="8"/>
  <c r="AF136" i="8"/>
  <c r="N137" i="8"/>
  <c r="V137" i="8"/>
  <c r="AD137" i="8"/>
  <c r="L138" i="8"/>
  <c r="T138" i="8"/>
  <c r="AB138" i="8"/>
  <c r="J139" i="8"/>
  <c r="R139" i="8"/>
  <c r="Z139" i="8"/>
  <c r="P140" i="8"/>
  <c r="X140" i="8"/>
  <c r="AF140" i="8"/>
  <c r="N141" i="8"/>
  <c r="V141" i="8"/>
  <c r="AD141" i="8"/>
  <c r="L142" i="8"/>
  <c r="T142" i="8"/>
  <c r="AB142" i="8"/>
  <c r="J143" i="8"/>
  <c r="R143" i="8"/>
  <c r="Z143" i="8"/>
  <c r="P144" i="8"/>
  <c r="X144" i="8"/>
  <c r="AF144" i="8"/>
  <c r="N145" i="8"/>
  <c r="V145" i="8"/>
  <c r="AD145" i="8"/>
  <c r="L146" i="8"/>
  <c r="T146" i="8"/>
  <c r="AB146" i="8"/>
  <c r="J147" i="8"/>
  <c r="R147" i="8"/>
  <c r="Z147" i="8"/>
  <c r="P148" i="8"/>
  <c r="X148" i="8"/>
  <c r="AF148" i="8"/>
  <c r="N149" i="8"/>
  <c r="V149" i="8"/>
  <c r="AD149" i="8"/>
  <c r="L150" i="8"/>
  <c r="T150" i="8"/>
  <c r="AB150" i="8"/>
  <c r="J151" i="8"/>
  <c r="R151" i="8"/>
  <c r="Z151" i="8"/>
  <c r="P152" i="8"/>
  <c r="X152" i="8"/>
  <c r="AF152" i="8"/>
  <c r="N153" i="8"/>
  <c r="V153" i="8"/>
  <c r="AD153" i="8"/>
  <c r="L154" i="8"/>
  <c r="T154" i="8"/>
  <c r="AB154" i="8"/>
  <c r="J155" i="8"/>
  <c r="R155" i="8"/>
  <c r="Z155" i="8"/>
  <c r="P156" i="8"/>
  <c r="X156" i="8"/>
  <c r="AF156" i="8"/>
  <c r="N157" i="8"/>
  <c r="V157" i="8"/>
  <c r="AD157" i="8"/>
  <c r="L158" i="8"/>
  <c r="T158" i="8"/>
  <c r="AB158" i="8"/>
  <c r="J159" i="8"/>
  <c r="R159" i="8"/>
  <c r="Z159" i="8"/>
  <c r="P160" i="8"/>
  <c r="X160" i="8"/>
  <c r="J165" i="8"/>
  <c r="R165" i="8"/>
  <c r="Z165" i="8"/>
  <c r="P166" i="8"/>
  <c r="X166" i="8"/>
  <c r="AF166" i="8"/>
  <c r="N167" i="8"/>
  <c r="V167" i="8"/>
  <c r="AD167" i="8"/>
  <c r="C59" i="8"/>
  <c r="AG58" i="5"/>
  <c r="K173" i="8"/>
  <c r="S173" i="8"/>
  <c r="AA173" i="8"/>
  <c r="J177" i="8"/>
  <c r="R177" i="8"/>
  <c r="Z177" i="8"/>
  <c r="I182" i="8"/>
  <c r="Q182" i="8"/>
  <c r="Y182" i="8"/>
  <c r="AG67" i="5"/>
  <c r="N197" i="8"/>
  <c r="V197" i="8"/>
  <c r="AD197" i="8"/>
  <c r="Q132" i="8"/>
  <c r="Y132" i="8"/>
  <c r="O133" i="8"/>
  <c r="W133" i="8"/>
  <c r="AE133" i="8"/>
  <c r="M134" i="8"/>
  <c r="U134" i="8"/>
  <c r="AC134" i="8"/>
  <c r="K135" i="8"/>
  <c r="S135" i="8"/>
  <c r="AA135" i="8"/>
  <c r="I136" i="8"/>
  <c r="Q136" i="8"/>
  <c r="Y136" i="8"/>
  <c r="O137" i="8"/>
  <c r="W137" i="8"/>
  <c r="AE137" i="8"/>
  <c r="M138" i="8"/>
  <c r="U138" i="8"/>
  <c r="AC138" i="8"/>
  <c r="K139" i="8"/>
  <c r="S139" i="8"/>
  <c r="AA139" i="8"/>
  <c r="I140" i="8"/>
  <c r="Q140" i="8"/>
  <c r="Y140" i="8"/>
  <c r="AG25" i="5"/>
  <c r="O141" i="8"/>
  <c r="W141" i="8"/>
  <c r="AE141" i="8"/>
  <c r="M142" i="8"/>
  <c r="U142" i="8"/>
  <c r="AC142" i="8"/>
  <c r="K143" i="8"/>
  <c r="S143" i="8"/>
  <c r="AA143" i="8"/>
  <c r="I144" i="8"/>
  <c r="Q144" i="8"/>
  <c r="Y144" i="8"/>
  <c r="AG29" i="5"/>
  <c r="O145" i="8"/>
  <c r="W145" i="8"/>
  <c r="AE145" i="8"/>
  <c r="M146" i="8"/>
  <c r="U146" i="8"/>
  <c r="AC146" i="8"/>
  <c r="K147" i="8"/>
  <c r="S147" i="8"/>
  <c r="AA147" i="8"/>
  <c r="I148" i="8"/>
  <c r="Q148" i="8"/>
  <c r="Y148" i="8"/>
  <c r="AG33" i="5"/>
  <c r="O149" i="8"/>
  <c r="W149" i="8"/>
  <c r="AE149" i="8"/>
  <c r="M150" i="8"/>
  <c r="U150" i="8"/>
  <c r="AC150" i="8"/>
  <c r="K151" i="8"/>
  <c r="S151" i="8"/>
  <c r="AA151" i="8"/>
  <c r="I152" i="8"/>
  <c r="Q152" i="8"/>
  <c r="Y152" i="8"/>
  <c r="AG37" i="5"/>
  <c r="O153" i="8"/>
  <c r="W153" i="8"/>
  <c r="AE153" i="8"/>
  <c r="M154" i="8"/>
  <c r="U154" i="8"/>
  <c r="AC154" i="8"/>
  <c r="K155" i="8"/>
  <c r="S155" i="8"/>
  <c r="AA155" i="8"/>
  <c r="I156" i="8"/>
  <c r="Q156" i="8"/>
  <c r="Y156" i="8"/>
  <c r="AG41" i="5"/>
  <c r="O157" i="8"/>
  <c r="W157" i="8"/>
  <c r="AE157" i="8"/>
  <c r="M158" i="8"/>
  <c r="U158" i="8"/>
  <c r="AC158" i="8"/>
  <c r="K159" i="8"/>
  <c r="S159" i="8"/>
  <c r="AA159" i="8"/>
  <c r="I160" i="8"/>
  <c r="Q160" i="8"/>
  <c r="Y160" i="8"/>
  <c r="AG45" i="5"/>
  <c r="O161" i="8"/>
  <c r="W161" i="8"/>
  <c r="AE161" i="8"/>
  <c r="M162" i="8"/>
  <c r="U162" i="8"/>
  <c r="AC162" i="8"/>
  <c r="C49" i="8"/>
  <c r="AG48" i="5"/>
  <c r="K163" i="8"/>
  <c r="C50" i="8"/>
  <c r="AG49" i="5"/>
  <c r="K164" i="8"/>
  <c r="S164" i="8"/>
  <c r="AA164" i="8"/>
  <c r="K165" i="8"/>
  <c r="S165" i="8"/>
  <c r="AA165" i="8"/>
  <c r="I166" i="8"/>
  <c r="Q166" i="8"/>
  <c r="Y166" i="8"/>
  <c r="O167" i="8"/>
  <c r="W167" i="8"/>
  <c r="AE167" i="8"/>
  <c r="L172" i="8"/>
  <c r="T172" i="8"/>
  <c r="AB172" i="8"/>
  <c r="L174" i="8"/>
  <c r="T174" i="8"/>
  <c r="AB174" i="8"/>
  <c r="I186" i="8"/>
  <c r="Q186" i="8"/>
  <c r="Y186" i="8"/>
  <c r="AG71" i="5"/>
  <c r="O195" i="8"/>
  <c r="W195" i="8"/>
  <c r="AE195" i="8"/>
  <c r="N201" i="8"/>
  <c r="V201" i="8"/>
  <c r="AD201" i="8"/>
  <c r="D96" i="8"/>
  <c r="AG95" i="5"/>
  <c r="L210" i="8"/>
  <c r="T210" i="8"/>
  <c r="L131" i="8"/>
  <c r="T131" i="8"/>
  <c r="AB131" i="8"/>
  <c r="J132" i="8"/>
  <c r="R132" i="8"/>
  <c r="Z132" i="8"/>
  <c r="P133" i="8"/>
  <c r="X133" i="8"/>
  <c r="AF133" i="8"/>
  <c r="N134" i="8"/>
  <c r="V134" i="8"/>
  <c r="AD134" i="8"/>
  <c r="L135" i="8"/>
  <c r="T135" i="8"/>
  <c r="AB135" i="8"/>
  <c r="J136" i="8"/>
  <c r="R136" i="8"/>
  <c r="Z136" i="8"/>
  <c r="P137" i="8"/>
  <c r="X137" i="8"/>
  <c r="AF137" i="8"/>
  <c r="N138" i="8"/>
  <c r="V138" i="8"/>
  <c r="AD138" i="8"/>
  <c r="L139" i="8"/>
  <c r="T139" i="8"/>
  <c r="AB139" i="8"/>
  <c r="J140" i="8"/>
  <c r="R140" i="8"/>
  <c r="Z140" i="8"/>
  <c r="P141" i="8"/>
  <c r="X141" i="8"/>
  <c r="AF141" i="8"/>
  <c r="N142" i="8"/>
  <c r="V142" i="8"/>
  <c r="AD142" i="8"/>
  <c r="L143" i="8"/>
  <c r="T143" i="8"/>
  <c r="AB143" i="8"/>
  <c r="J144" i="8"/>
  <c r="R144" i="8"/>
  <c r="Z144" i="8"/>
  <c r="P145" i="8"/>
  <c r="X145" i="8"/>
  <c r="AF145" i="8"/>
  <c r="N146" i="8"/>
  <c r="V146" i="8"/>
  <c r="AD146" i="8"/>
  <c r="L147" i="8"/>
  <c r="T147" i="8"/>
  <c r="AB147" i="8"/>
  <c r="J148" i="8"/>
  <c r="R148" i="8"/>
  <c r="Z148" i="8"/>
  <c r="P149" i="8"/>
  <c r="X149" i="8"/>
  <c r="AF149" i="8"/>
  <c r="N150" i="8"/>
  <c r="V150" i="8"/>
  <c r="L151" i="8"/>
  <c r="T151" i="8"/>
  <c r="AB151" i="8"/>
  <c r="J152" i="8"/>
  <c r="R152" i="8"/>
  <c r="Z152" i="8"/>
  <c r="P153" i="8"/>
  <c r="X153" i="8"/>
  <c r="AF153" i="8"/>
  <c r="N154" i="8"/>
  <c r="V154" i="8"/>
  <c r="AD154" i="8"/>
  <c r="L155" i="8"/>
  <c r="T155" i="8"/>
  <c r="AB155" i="8"/>
  <c r="J156" i="8"/>
  <c r="R156" i="8"/>
  <c r="Z156" i="8"/>
  <c r="P157" i="8"/>
  <c r="X157" i="8"/>
  <c r="AF157" i="8"/>
  <c r="N158" i="8"/>
  <c r="V158" i="8"/>
  <c r="AD158" i="8"/>
  <c r="L159" i="8"/>
  <c r="T159" i="8"/>
  <c r="AB159" i="8"/>
  <c r="J160" i="8"/>
  <c r="R160" i="8"/>
  <c r="Z160" i="8"/>
  <c r="P161" i="8"/>
  <c r="X161" i="8"/>
  <c r="AF161" i="8"/>
  <c r="N162" i="8"/>
  <c r="V162" i="8"/>
  <c r="AD162" i="8"/>
  <c r="L163" i="8"/>
  <c r="T163" i="8"/>
  <c r="L164" i="8"/>
  <c r="T164" i="8"/>
  <c r="AB164" i="8"/>
  <c r="L165" i="8"/>
  <c r="T165" i="8"/>
  <c r="AB165" i="8"/>
  <c r="J166" i="8"/>
  <c r="R166" i="8"/>
  <c r="Z166" i="8"/>
  <c r="P167" i="8"/>
  <c r="X167" i="8"/>
  <c r="AF167" i="8"/>
  <c r="N171" i="8"/>
  <c r="V171" i="8"/>
  <c r="AD171" i="8"/>
  <c r="C66" i="8"/>
  <c r="AG65" i="5"/>
  <c r="K180" i="8"/>
  <c r="S180" i="8"/>
  <c r="AA180" i="8"/>
  <c r="C67" i="8"/>
  <c r="AG66" i="5"/>
  <c r="K181" i="8"/>
  <c r="S181" i="8"/>
  <c r="AA181" i="8"/>
  <c r="J185" i="8"/>
  <c r="R185" i="8"/>
  <c r="Z185" i="8"/>
  <c r="H80" i="8"/>
  <c r="H142" i="8" s="1"/>
  <c r="AG79" i="5"/>
  <c r="P194" i="8"/>
  <c r="X194" i="8"/>
  <c r="AF194" i="8"/>
  <c r="O199" i="8"/>
  <c r="W199" i="8"/>
  <c r="AE199" i="8"/>
  <c r="F93" i="8"/>
  <c r="F223" i="8" s="1"/>
  <c r="AG92" i="5"/>
  <c r="N207" i="8"/>
  <c r="V207" i="8"/>
  <c r="AD207" i="8"/>
  <c r="M208" i="8"/>
  <c r="U208" i="8"/>
  <c r="AC208" i="8"/>
  <c r="M212" i="8"/>
  <c r="U212" i="8"/>
  <c r="AC212" i="8"/>
  <c r="O130" i="8"/>
  <c r="W130" i="8"/>
  <c r="AE130" i="8"/>
  <c r="M131" i="8"/>
  <c r="U131" i="8"/>
  <c r="AC131" i="8"/>
  <c r="K132" i="8"/>
  <c r="S132" i="8"/>
  <c r="AA132" i="8"/>
  <c r="I133" i="8"/>
  <c r="Q133" i="8"/>
  <c r="Y133" i="8"/>
  <c r="AG18" i="5"/>
  <c r="O134" i="8"/>
  <c r="W134" i="8"/>
  <c r="AE134" i="8"/>
  <c r="M135" i="8"/>
  <c r="U135" i="8"/>
  <c r="AC135" i="8"/>
  <c r="K136" i="8"/>
  <c r="S136" i="8"/>
  <c r="AA136" i="8"/>
  <c r="I137" i="8"/>
  <c r="Q137" i="8"/>
  <c r="Y137" i="8"/>
  <c r="AG22" i="5"/>
  <c r="O138" i="8"/>
  <c r="W138" i="8"/>
  <c r="AE138" i="8"/>
  <c r="M139" i="8"/>
  <c r="U139" i="8"/>
  <c r="AC139" i="8"/>
  <c r="K140" i="8"/>
  <c r="S140" i="8"/>
  <c r="AA140" i="8"/>
  <c r="I141" i="8"/>
  <c r="Q141" i="8"/>
  <c r="Y141" i="8"/>
  <c r="AG26" i="5"/>
  <c r="O142" i="8"/>
  <c r="W142" i="8"/>
  <c r="AE142" i="8"/>
  <c r="M143" i="8"/>
  <c r="U143" i="8"/>
  <c r="AC143" i="8"/>
  <c r="K144" i="8"/>
  <c r="S144" i="8"/>
  <c r="AA144" i="8"/>
  <c r="I145" i="8"/>
  <c r="Q145" i="8"/>
  <c r="Y145" i="8"/>
  <c r="O146" i="8"/>
  <c r="W146" i="8"/>
  <c r="AE146" i="8"/>
  <c r="M147" i="8"/>
  <c r="U147" i="8"/>
  <c r="AC147" i="8"/>
  <c r="K148" i="8"/>
  <c r="S148" i="8"/>
  <c r="AA148" i="8"/>
  <c r="I149" i="8"/>
  <c r="Q149" i="8"/>
  <c r="Y149" i="8"/>
  <c r="O150" i="8"/>
  <c r="W150" i="8"/>
  <c r="AE150" i="8"/>
  <c r="M151" i="8"/>
  <c r="U151" i="8"/>
  <c r="AC151" i="8"/>
  <c r="K152" i="8"/>
  <c r="S152" i="8"/>
  <c r="AA152" i="8"/>
  <c r="I153" i="8"/>
  <c r="Q153" i="8"/>
  <c r="Y153" i="8"/>
  <c r="O154" i="8"/>
  <c r="W154" i="8"/>
  <c r="AE154" i="8"/>
  <c r="M155" i="8"/>
  <c r="U155" i="8"/>
  <c r="AC155" i="8"/>
  <c r="K156" i="8"/>
  <c r="S156" i="8"/>
  <c r="AA156" i="8"/>
  <c r="I157" i="8"/>
  <c r="Q157" i="8"/>
  <c r="Y157" i="8"/>
  <c r="O158" i="8"/>
  <c r="W158" i="8"/>
  <c r="AE158" i="8"/>
  <c r="M159" i="8"/>
  <c r="U159" i="8"/>
  <c r="AC159" i="8"/>
  <c r="K160" i="8"/>
  <c r="S160" i="8"/>
  <c r="AA160" i="8"/>
  <c r="I161" i="8"/>
  <c r="Q161" i="8"/>
  <c r="Y161" i="8"/>
  <c r="O162" i="8"/>
  <c r="W162" i="8"/>
  <c r="AE162" i="8"/>
  <c r="M163" i="8"/>
  <c r="U163" i="8"/>
  <c r="AC163" i="8"/>
  <c r="M164" i="8"/>
  <c r="U164" i="8"/>
  <c r="AC164" i="8"/>
  <c r="I169" i="8"/>
  <c r="Q169" i="8"/>
  <c r="Y169" i="8"/>
  <c r="AG54" i="5"/>
  <c r="G56" i="8"/>
  <c r="G170" i="8" s="1"/>
  <c r="AG55" i="5"/>
  <c r="O170" i="8"/>
  <c r="W170" i="8"/>
  <c r="AE170" i="8"/>
  <c r="N173" i="8"/>
  <c r="V173" i="8"/>
  <c r="AD173" i="8"/>
  <c r="L182" i="8"/>
  <c r="T182" i="8"/>
  <c r="AB182" i="8"/>
  <c r="J191" i="8"/>
  <c r="R191" i="8"/>
  <c r="Z191" i="8"/>
  <c r="P198" i="8"/>
  <c r="X198" i="8"/>
  <c r="AF198" i="8"/>
  <c r="F97" i="8"/>
  <c r="AG96" i="5"/>
  <c r="N211" i="8"/>
  <c r="V211" i="8"/>
  <c r="AD211" i="8"/>
  <c r="P170" i="8"/>
  <c r="X170" i="8"/>
  <c r="AF170" i="8"/>
  <c r="O171" i="8"/>
  <c r="W171" i="8"/>
  <c r="AE171" i="8"/>
  <c r="M172" i="8"/>
  <c r="U172" i="8"/>
  <c r="AC172" i="8"/>
  <c r="P176" i="8"/>
  <c r="X176" i="8"/>
  <c r="AF176" i="8"/>
  <c r="E65" i="8"/>
  <c r="AG64" i="5"/>
  <c r="M179" i="8"/>
  <c r="U179" i="8"/>
  <c r="AC179" i="8"/>
  <c r="L180" i="8"/>
  <c r="T180" i="8"/>
  <c r="AB180" i="8"/>
  <c r="P184" i="8"/>
  <c r="X184" i="8"/>
  <c r="AF184" i="8"/>
  <c r="N187" i="8"/>
  <c r="V187" i="8"/>
  <c r="AD187" i="8"/>
  <c r="M188" i="8"/>
  <c r="U188" i="8"/>
  <c r="AC188" i="8"/>
  <c r="L190" i="8"/>
  <c r="T190" i="8"/>
  <c r="AB190" i="8"/>
  <c r="J193" i="8"/>
  <c r="R193" i="8"/>
  <c r="Z193" i="8"/>
  <c r="I194" i="8"/>
  <c r="Q194" i="8"/>
  <c r="Y194" i="8"/>
  <c r="L200" i="8"/>
  <c r="T200" i="8"/>
  <c r="AB200" i="8"/>
  <c r="J203" i="8"/>
  <c r="R203" i="8"/>
  <c r="Z203" i="8"/>
  <c r="P206" i="8"/>
  <c r="X206" i="8"/>
  <c r="AF206" i="8"/>
  <c r="O207" i="8"/>
  <c r="W207" i="8"/>
  <c r="AE207" i="8"/>
  <c r="N209" i="8"/>
  <c r="V209" i="8"/>
  <c r="AD209" i="8"/>
  <c r="J213" i="8"/>
  <c r="R213" i="8"/>
  <c r="Z213" i="8"/>
  <c r="L223" i="8"/>
  <c r="T223" i="8"/>
  <c r="AB223" i="8"/>
  <c r="I170" i="8"/>
  <c r="Q170" i="8"/>
  <c r="Y170" i="8"/>
  <c r="M173" i="8"/>
  <c r="U173" i="8"/>
  <c r="AC173" i="8"/>
  <c r="K174" i="8"/>
  <c r="J175" i="8"/>
  <c r="R175" i="8"/>
  <c r="Z175" i="8"/>
  <c r="I177" i="8"/>
  <c r="Q177" i="8"/>
  <c r="Y177" i="8"/>
  <c r="AG62" i="5"/>
  <c r="O178" i="8"/>
  <c r="W178" i="8"/>
  <c r="AE178" i="8"/>
  <c r="N179" i="8"/>
  <c r="V179" i="8"/>
  <c r="AD179" i="8"/>
  <c r="M180" i="8"/>
  <c r="U180" i="8"/>
  <c r="AC180" i="8"/>
  <c r="J183" i="8"/>
  <c r="R183" i="8"/>
  <c r="Z183" i="8"/>
  <c r="P186" i="8"/>
  <c r="X186" i="8"/>
  <c r="AF186" i="8"/>
  <c r="O187" i="8"/>
  <c r="W187" i="8"/>
  <c r="AE187" i="8"/>
  <c r="N189" i="8"/>
  <c r="V189" i="8"/>
  <c r="AD189" i="8"/>
  <c r="C79" i="8"/>
  <c r="AG78" i="5"/>
  <c r="K193" i="8"/>
  <c r="S193" i="8"/>
  <c r="AA193" i="8"/>
  <c r="P196" i="8"/>
  <c r="X196" i="8"/>
  <c r="AF196" i="8"/>
  <c r="N199" i="8"/>
  <c r="V199" i="8"/>
  <c r="AD199" i="8"/>
  <c r="M200" i="8"/>
  <c r="U200" i="8"/>
  <c r="AC200" i="8"/>
  <c r="L202" i="8"/>
  <c r="T202" i="8"/>
  <c r="AB202" i="8"/>
  <c r="J205" i="8"/>
  <c r="R205" i="8"/>
  <c r="Z205" i="8"/>
  <c r="I206" i="8"/>
  <c r="Q206" i="8"/>
  <c r="Y206" i="8"/>
  <c r="AG91" i="5"/>
  <c r="L212" i="8"/>
  <c r="T212" i="8"/>
  <c r="AB212" i="8"/>
  <c r="P215" i="8"/>
  <c r="X215" i="8"/>
  <c r="AF215" i="8"/>
  <c r="M223" i="8"/>
  <c r="U223" i="8"/>
  <c r="AC223" i="8"/>
  <c r="K162" i="8"/>
  <c r="S162" i="8"/>
  <c r="AA162" i="8"/>
  <c r="I163" i="8"/>
  <c r="Q163" i="8"/>
  <c r="Y163" i="8"/>
  <c r="O164" i="8"/>
  <c r="W164" i="8"/>
  <c r="AE164" i="8"/>
  <c r="M165" i="8"/>
  <c r="U165" i="8"/>
  <c r="AC165" i="8"/>
  <c r="K166" i="8"/>
  <c r="S166" i="8"/>
  <c r="AA166" i="8"/>
  <c r="I167" i="8"/>
  <c r="Q167" i="8"/>
  <c r="Y167" i="8"/>
  <c r="AG52" i="5"/>
  <c r="O168" i="8"/>
  <c r="W168" i="8"/>
  <c r="AE168" i="8"/>
  <c r="M169" i="8"/>
  <c r="U169" i="8"/>
  <c r="AC169" i="8"/>
  <c r="K170" i="8"/>
  <c r="S170" i="8"/>
  <c r="AA170" i="8"/>
  <c r="J171" i="8"/>
  <c r="R171" i="8"/>
  <c r="Z171" i="8"/>
  <c r="P172" i="8"/>
  <c r="X172" i="8"/>
  <c r="AF172" i="8"/>
  <c r="C62" i="8"/>
  <c r="AG61" i="5"/>
  <c r="K176" i="8"/>
  <c r="S176" i="8"/>
  <c r="AA176" i="8"/>
  <c r="K177" i="8"/>
  <c r="S177" i="8"/>
  <c r="AA177" i="8"/>
  <c r="I178" i="8"/>
  <c r="Q178" i="8"/>
  <c r="Y178" i="8"/>
  <c r="AG63" i="5"/>
  <c r="C70" i="8"/>
  <c r="AG69" i="5"/>
  <c r="K184" i="8"/>
  <c r="S184" i="8"/>
  <c r="AA184" i="8"/>
  <c r="C71" i="8"/>
  <c r="AG70" i="5"/>
  <c r="K185" i="8"/>
  <c r="S185" i="8"/>
  <c r="AA185" i="8"/>
  <c r="P188" i="8"/>
  <c r="X188" i="8"/>
  <c r="AF188" i="8"/>
  <c r="N191" i="8"/>
  <c r="V191" i="8"/>
  <c r="AD191" i="8"/>
  <c r="M192" i="8"/>
  <c r="U192" i="8"/>
  <c r="AC192" i="8"/>
  <c r="L194" i="8"/>
  <c r="T194" i="8"/>
  <c r="AB194" i="8"/>
  <c r="J197" i="8"/>
  <c r="R197" i="8"/>
  <c r="Z197" i="8"/>
  <c r="I198" i="8"/>
  <c r="Q198" i="8"/>
  <c r="Y198" i="8"/>
  <c r="AG83" i="5"/>
  <c r="L204" i="8"/>
  <c r="T204" i="8"/>
  <c r="AB204" i="8"/>
  <c r="J207" i="8"/>
  <c r="R207" i="8"/>
  <c r="Z207" i="8"/>
  <c r="P210" i="8"/>
  <c r="X210" i="8"/>
  <c r="AF210" i="8"/>
  <c r="O211" i="8"/>
  <c r="W211" i="8"/>
  <c r="AE211" i="8"/>
  <c r="M213" i="8"/>
  <c r="U213" i="8"/>
  <c r="AC213" i="8"/>
  <c r="J216" i="8"/>
  <c r="R216" i="8"/>
  <c r="Z216" i="8"/>
  <c r="I217" i="8"/>
  <c r="Q217" i="8"/>
  <c r="Y217" i="8"/>
  <c r="AG102" i="5"/>
  <c r="AF160" i="8"/>
  <c r="N161" i="8"/>
  <c r="V161" i="8"/>
  <c r="AD161" i="8"/>
  <c r="L162" i="8"/>
  <c r="T162" i="8"/>
  <c r="AB162" i="8"/>
  <c r="J163" i="8"/>
  <c r="R163" i="8"/>
  <c r="Z163" i="8"/>
  <c r="P164" i="8"/>
  <c r="X164" i="8"/>
  <c r="AF164" i="8"/>
  <c r="N165" i="8"/>
  <c r="V165" i="8"/>
  <c r="AD165" i="8"/>
  <c r="L166" i="8"/>
  <c r="T166" i="8"/>
  <c r="AB166" i="8"/>
  <c r="J167" i="8"/>
  <c r="R167" i="8"/>
  <c r="Z167" i="8"/>
  <c r="P168" i="8"/>
  <c r="X168" i="8"/>
  <c r="AF168" i="8"/>
  <c r="N169" i="8"/>
  <c r="V169" i="8"/>
  <c r="AD169" i="8"/>
  <c r="L170" i="8"/>
  <c r="T170" i="8"/>
  <c r="AB170" i="8"/>
  <c r="K171" i="8"/>
  <c r="S171" i="8"/>
  <c r="Q172" i="8"/>
  <c r="E61" i="8"/>
  <c r="AG60" i="5"/>
  <c r="M175" i="8"/>
  <c r="U175" i="8"/>
  <c r="AC175" i="8"/>
  <c r="L176" i="8"/>
  <c r="T176" i="8"/>
  <c r="AB176" i="8"/>
  <c r="P180" i="8"/>
  <c r="X180" i="8"/>
  <c r="AF180" i="8"/>
  <c r="E69" i="8"/>
  <c r="E176" i="8" s="1"/>
  <c r="AG68" i="5"/>
  <c r="M183" i="8"/>
  <c r="U183" i="8"/>
  <c r="AC183" i="8"/>
  <c r="L184" i="8"/>
  <c r="T184" i="8"/>
  <c r="AB184" i="8"/>
  <c r="J187" i="8"/>
  <c r="R187" i="8"/>
  <c r="Z187" i="8"/>
  <c r="P190" i="8"/>
  <c r="X190" i="8"/>
  <c r="AF190" i="8"/>
  <c r="O191" i="8"/>
  <c r="W191" i="8"/>
  <c r="AE191" i="8"/>
  <c r="N193" i="8"/>
  <c r="V193" i="8"/>
  <c r="AD193" i="8"/>
  <c r="C83" i="8"/>
  <c r="AG82" i="5"/>
  <c r="K197" i="8"/>
  <c r="S197" i="8"/>
  <c r="AA197" i="8"/>
  <c r="P200" i="8"/>
  <c r="X200" i="8"/>
  <c r="AF200" i="8"/>
  <c r="F89" i="8"/>
  <c r="AG88" i="5"/>
  <c r="N203" i="8"/>
  <c r="V203" i="8"/>
  <c r="AD203" i="8"/>
  <c r="M204" i="8"/>
  <c r="U204" i="8"/>
  <c r="AC204" i="8"/>
  <c r="L206" i="8"/>
  <c r="T206" i="8"/>
  <c r="AB206" i="8"/>
  <c r="J209" i="8"/>
  <c r="R209" i="8"/>
  <c r="Z209" i="8"/>
  <c r="I210" i="8"/>
  <c r="Q210" i="8"/>
  <c r="Y210" i="8"/>
  <c r="C102" i="8"/>
  <c r="AG101" i="5"/>
  <c r="K216" i="8"/>
  <c r="S216" i="8"/>
  <c r="AA216" i="8"/>
  <c r="I221" i="8"/>
  <c r="Q221" i="8"/>
  <c r="Y221" i="8"/>
  <c r="AG106" i="5"/>
  <c r="S163" i="8"/>
  <c r="AA163" i="8"/>
  <c r="I164" i="8"/>
  <c r="Q164" i="8"/>
  <c r="Y164" i="8"/>
  <c r="O165" i="8"/>
  <c r="W165" i="8"/>
  <c r="AE165" i="8"/>
  <c r="M166" i="8"/>
  <c r="U166" i="8"/>
  <c r="AC166" i="8"/>
  <c r="K167" i="8"/>
  <c r="S167" i="8"/>
  <c r="AA167" i="8"/>
  <c r="I168" i="8"/>
  <c r="Q168" i="8"/>
  <c r="Y168" i="8"/>
  <c r="O169" i="8"/>
  <c r="W169" i="8"/>
  <c r="AE169" i="8"/>
  <c r="M170" i="8"/>
  <c r="U170" i="8"/>
  <c r="AC170" i="8"/>
  <c r="L171" i="8"/>
  <c r="T171" i="8"/>
  <c r="AB171" i="8"/>
  <c r="J172" i="8"/>
  <c r="R172" i="8"/>
  <c r="Z172" i="8"/>
  <c r="I173" i="8"/>
  <c r="Q173" i="8"/>
  <c r="Y173" i="8"/>
  <c r="O174" i="8"/>
  <c r="W174" i="8"/>
  <c r="AE174" i="8"/>
  <c r="N175" i="8"/>
  <c r="V175" i="8"/>
  <c r="AD175" i="8"/>
  <c r="M176" i="8"/>
  <c r="U176" i="8"/>
  <c r="AC176" i="8"/>
  <c r="J179" i="8"/>
  <c r="R179" i="8"/>
  <c r="Z179" i="8"/>
  <c r="Y180" i="8"/>
  <c r="I181" i="8"/>
  <c r="Q181" i="8"/>
  <c r="Y181" i="8"/>
  <c r="O182" i="8"/>
  <c r="W182" i="8"/>
  <c r="AE182" i="8"/>
  <c r="N183" i="8"/>
  <c r="V183" i="8"/>
  <c r="AD183" i="8"/>
  <c r="M184" i="8"/>
  <c r="U184" i="8"/>
  <c r="AC184" i="8"/>
  <c r="L186" i="8"/>
  <c r="T186" i="8"/>
  <c r="AB186" i="8"/>
  <c r="J189" i="8"/>
  <c r="R189" i="8"/>
  <c r="Z189" i="8"/>
  <c r="I190" i="8"/>
  <c r="Q190" i="8"/>
  <c r="Y190" i="8"/>
  <c r="AG75" i="5"/>
  <c r="L196" i="8"/>
  <c r="T196" i="8"/>
  <c r="AB196" i="8"/>
  <c r="J199" i="8"/>
  <c r="R199" i="8"/>
  <c r="Z199" i="8"/>
  <c r="P202" i="8"/>
  <c r="X202" i="8"/>
  <c r="AF202" i="8"/>
  <c r="O203" i="8"/>
  <c r="W203" i="8"/>
  <c r="AE203" i="8"/>
  <c r="N205" i="8"/>
  <c r="V205" i="8"/>
  <c r="AD205" i="8"/>
  <c r="C95" i="8"/>
  <c r="AG94" i="5"/>
  <c r="K209" i="8"/>
  <c r="S209" i="8"/>
  <c r="AA209" i="8"/>
  <c r="P212" i="8"/>
  <c r="X212" i="8"/>
  <c r="AF212" i="8"/>
  <c r="L215" i="8"/>
  <c r="T215" i="8"/>
  <c r="AB215" i="8"/>
  <c r="J219" i="8"/>
  <c r="R219" i="8"/>
  <c r="Z219" i="8"/>
  <c r="J220" i="8"/>
  <c r="R220" i="8"/>
  <c r="Z220" i="8"/>
  <c r="I172" i="8"/>
  <c r="AB163" i="8"/>
  <c r="J164" i="8"/>
  <c r="R164" i="8"/>
  <c r="Z164" i="8"/>
  <c r="P165" i="8"/>
  <c r="X165" i="8"/>
  <c r="AF165" i="8"/>
  <c r="N166" i="8"/>
  <c r="V166" i="8"/>
  <c r="AD166" i="8"/>
  <c r="L167" i="8"/>
  <c r="T167" i="8"/>
  <c r="AB167" i="8"/>
  <c r="J168" i="8"/>
  <c r="R168" i="8"/>
  <c r="Z168" i="8"/>
  <c r="P169" i="8"/>
  <c r="X169" i="8"/>
  <c r="AF169" i="8"/>
  <c r="N170" i="8"/>
  <c r="V170" i="8"/>
  <c r="AD170" i="8"/>
  <c r="M171" i="8"/>
  <c r="U171" i="8"/>
  <c r="AC171" i="8"/>
  <c r="C58" i="8"/>
  <c r="AG57" i="5"/>
  <c r="K172" i="8"/>
  <c r="S172" i="8"/>
  <c r="AA172" i="8"/>
  <c r="J173" i="8"/>
  <c r="R173" i="8"/>
  <c r="Z173" i="8"/>
  <c r="P174" i="8"/>
  <c r="X174" i="8"/>
  <c r="AF174" i="8"/>
  <c r="O175" i="8"/>
  <c r="W175" i="8"/>
  <c r="AE175" i="8"/>
  <c r="N177" i="8"/>
  <c r="V177" i="8"/>
  <c r="AD177" i="8"/>
  <c r="L178" i="8"/>
  <c r="T178" i="8"/>
  <c r="AB178" i="8"/>
  <c r="J181" i="8"/>
  <c r="R181" i="8"/>
  <c r="Z181" i="8"/>
  <c r="P182" i="8"/>
  <c r="X182" i="8"/>
  <c r="AF182" i="8"/>
  <c r="O183" i="8"/>
  <c r="W183" i="8"/>
  <c r="AE183" i="8"/>
  <c r="N185" i="8"/>
  <c r="V185" i="8"/>
  <c r="AD185" i="8"/>
  <c r="C75" i="8"/>
  <c r="AG74" i="5"/>
  <c r="K189" i="8"/>
  <c r="S189" i="8"/>
  <c r="AA189" i="8"/>
  <c r="P192" i="8"/>
  <c r="X192" i="8"/>
  <c r="AF192" i="8"/>
  <c r="N195" i="8"/>
  <c r="V195" i="8"/>
  <c r="AD195" i="8"/>
  <c r="M196" i="8"/>
  <c r="U196" i="8"/>
  <c r="AC196" i="8"/>
  <c r="L198" i="8"/>
  <c r="T198" i="8"/>
  <c r="AB198" i="8"/>
  <c r="J201" i="8"/>
  <c r="R201" i="8"/>
  <c r="Z201" i="8"/>
  <c r="I202" i="8"/>
  <c r="Q202" i="8"/>
  <c r="Y202" i="8"/>
  <c r="AG87" i="5"/>
  <c r="L208" i="8"/>
  <c r="T208" i="8"/>
  <c r="AB208" i="8"/>
  <c r="J211" i="8"/>
  <c r="R211" i="8"/>
  <c r="Z211" i="8"/>
  <c r="F100" i="8"/>
  <c r="AG99" i="5"/>
  <c r="N214" i="8"/>
  <c r="V214" i="8"/>
  <c r="AD214" i="8"/>
  <c r="M215" i="8"/>
  <c r="U215" i="8"/>
  <c r="AC215" i="8"/>
  <c r="L217" i="8"/>
  <c r="T217" i="8"/>
  <c r="AB217" i="8"/>
  <c r="C104" i="8"/>
  <c r="AG103" i="5"/>
  <c r="K218" i="8"/>
  <c r="S218" i="8"/>
  <c r="AA218" i="8"/>
  <c r="AB210" i="8"/>
  <c r="I213" i="8"/>
  <c r="Q213" i="8"/>
  <c r="Y213" i="8"/>
  <c r="AG98" i="5"/>
  <c r="O214" i="8"/>
  <c r="W214" i="8"/>
  <c r="AE214" i="8"/>
  <c r="N216" i="8"/>
  <c r="V216" i="8"/>
  <c r="AD216" i="8"/>
  <c r="N168" i="8"/>
  <c r="V168" i="8"/>
  <c r="AD168" i="8"/>
  <c r="L169" i="8"/>
  <c r="T169" i="8"/>
  <c r="AB169" i="8"/>
  <c r="J170" i="8"/>
  <c r="R170" i="8"/>
  <c r="Z170" i="8"/>
  <c r="P171" i="8"/>
  <c r="X171" i="8"/>
  <c r="AF171" i="8"/>
  <c r="N172" i="8"/>
  <c r="V172" i="8"/>
  <c r="AD172" i="8"/>
  <c r="L173" i="8"/>
  <c r="T173" i="8"/>
  <c r="AB173" i="8"/>
  <c r="J174" i="8"/>
  <c r="R174" i="8"/>
  <c r="Z174" i="8"/>
  <c r="P175" i="8"/>
  <c r="X175" i="8"/>
  <c r="AF175" i="8"/>
  <c r="N176" i="8"/>
  <c r="V176" i="8"/>
  <c r="AD176" i="8"/>
  <c r="L177" i="8"/>
  <c r="T177" i="8"/>
  <c r="AB177" i="8"/>
  <c r="J178" i="8"/>
  <c r="R178" i="8"/>
  <c r="Z178" i="8"/>
  <c r="P179" i="8"/>
  <c r="X179" i="8"/>
  <c r="AF179" i="8"/>
  <c r="N180" i="8"/>
  <c r="V180" i="8"/>
  <c r="AD180" i="8"/>
  <c r="L181" i="8"/>
  <c r="T181" i="8"/>
  <c r="AB181" i="8"/>
  <c r="J182" i="8"/>
  <c r="R182" i="8"/>
  <c r="Z182" i="8"/>
  <c r="P183" i="8"/>
  <c r="X183" i="8"/>
  <c r="AF183" i="8"/>
  <c r="N184" i="8"/>
  <c r="V184" i="8"/>
  <c r="AD184" i="8"/>
  <c r="L185" i="8"/>
  <c r="T185" i="8"/>
  <c r="AB185" i="8"/>
  <c r="J186" i="8"/>
  <c r="R186" i="8"/>
  <c r="Z186" i="8"/>
  <c r="P187" i="8"/>
  <c r="X187" i="8"/>
  <c r="AF187" i="8"/>
  <c r="N188" i="8"/>
  <c r="V188" i="8"/>
  <c r="AD188" i="8"/>
  <c r="L189" i="8"/>
  <c r="T189" i="8"/>
  <c r="AB189" i="8"/>
  <c r="J190" i="8"/>
  <c r="R190" i="8"/>
  <c r="Z190" i="8"/>
  <c r="P191" i="8"/>
  <c r="X191" i="8"/>
  <c r="AF191" i="8"/>
  <c r="N192" i="8"/>
  <c r="V192" i="8"/>
  <c r="AD192" i="8"/>
  <c r="L193" i="8"/>
  <c r="T193" i="8"/>
  <c r="AB193" i="8"/>
  <c r="J194" i="8"/>
  <c r="R194" i="8"/>
  <c r="Z194" i="8"/>
  <c r="P195" i="8"/>
  <c r="X195" i="8"/>
  <c r="AF195" i="8"/>
  <c r="N196" i="8"/>
  <c r="V196" i="8"/>
  <c r="AD196" i="8"/>
  <c r="L197" i="8"/>
  <c r="T197" i="8"/>
  <c r="AB197" i="8"/>
  <c r="J198" i="8"/>
  <c r="R198" i="8"/>
  <c r="Z198" i="8"/>
  <c r="P199" i="8"/>
  <c r="X199" i="8"/>
  <c r="AF199" i="8"/>
  <c r="N200" i="8"/>
  <c r="V200" i="8"/>
  <c r="AD200" i="8"/>
  <c r="L201" i="8"/>
  <c r="T201" i="8"/>
  <c r="AB201" i="8"/>
  <c r="J202" i="8"/>
  <c r="R202" i="8"/>
  <c r="Z202" i="8"/>
  <c r="P203" i="8"/>
  <c r="X203" i="8"/>
  <c r="AF203" i="8"/>
  <c r="N204" i="8"/>
  <c r="V204" i="8"/>
  <c r="AD204" i="8"/>
  <c r="L205" i="8"/>
  <c r="T205" i="8"/>
  <c r="AB205" i="8"/>
  <c r="J206" i="8"/>
  <c r="R206" i="8"/>
  <c r="Z206" i="8"/>
  <c r="P207" i="8"/>
  <c r="X207" i="8"/>
  <c r="AF207" i="8"/>
  <c r="N208" i="8"/>
  <c r="V208" i="8"/>
  <c r="AD208" i="8"/>
  <c r="L209" i="8"/>
  <c r="T209" i="8"/>
  <c r="AB209" i="8"/>
  <c r="J210" i="8"/>
  <c r="R210" i="8"/>
  <c r="Z210" i="8"/>
  <c r="P211" i="8"/>
  <c r="X211" i="8"/>
  <c r="AF211" i="8"/>
  <c r="N212" i="8"/>
  <c r="V212" i="8"/>
  <c r="AD212" i="8"/>
  <c r="K213" i="8"/>
  <c r="S213" i="8"/>
  <c r="AA213" i="8"/>
  <c r="P214" i="8"/>
  <c r="X214" i="8"/>
  <c r="AF214" i="8"/>
  <c r="N215" i="8"/>
  <c r="V215" i="8"/>
  <c r="AD215" i="8"/>
  <c r="L216" i="8"/>
  <c r="T216" i="8"/>
  <c r="AB216" i="8"/>
  <c r="J217" i="8"/>
  <c r="R217" i="8"/>
  <c r="Z217" i="8"/>
  <c r="P219" i="8"/>
  <c r="X219" i="8"/>
  <c r="AF219" i="8"/>
  <c r="N222" i="8"/>
  <c r="V222" i="8"/>
  <c r="AD222" i="8"/>
  <c r="L227" i="8"/>
  <c r="T227" i="8"/>
  <c r="AB227" i="8"/>
  <c r="S174" i="8"/>
  <c r="AA174" i="8"/>
  <c r="I175" i="8"/>
  <c r="Q175" i="8"/>
  <c r="Y175" i="8"/>
  <c r="O176" i="8"/>
  <c r="W176" i="8"/>
  <c r="AE176" i="8"/>
  <c r="M177" i="8"/>
  <c r="U177" i="8"/>
  <c r="AC177" i="8"/>
  <c r="K178" i="8"/>
  <c r="S178" i="8"/>
  <c r="AA178" i="8"/>
  <c r="I179" i="8"/>
  <c r="Q179" i="8"/>
  <c r="Y179" i="8"/>
  <c r="O180" i="8"/>
  <c r="W180" i="8"/>
  <c r="AE180" i="8"/>
  <c r="M181" i="8"/>
  <c r="U181" i="8"/>
  <c r="AC181" i="8"/>
  <c r="K182" i="8"/>
  <c r="S182" i="8"/>
  <c r="AA182" i="8"/>
  <c r="I183" i="8"/>
  <c r="Q183" i="8"/>
  <c r="Y183" i="8"/>
  <c r="O184" i="8"/>
  <c r="W184" i="8"/>
  <c r="AE184" i="8"/>
  <c r="M185" i="8"/>
  <c r="U185" i="8"/>
  <c r="AC185" i="8"/>
  <c r="K186" i="8"/>
  <c r="S186" i="8"/>
  <c r="AA186" i="8"/>
  <c r="I187" i="8"/>
  <c r="Q187" i="8"/>
  <c r="Y187" i="8"/>
  <c r="AG72" i="5"/>
  <c r="O188" i="8"/>
  <c r="W188" i="8"/>
  <c r="AE188" i="8"/>
  <c r="M189" i="8"/>
  <c r="U189" i="8"/>
  <c r="AC189" i="8"/>
  <c r="K190" i="8"/>
  <c r="S190" i="8"/>
  <c r="AA190" i="8"/>
  <c r="I191" i="8"/>
  <c r="Q191" i="8"/>
  <c r="Y191" i="8"/>
  <c r="AG76" i="5"/>
  <c r="O192" i="8"/>
  <c r="W192" i="8"/>
  <c r="AE192" i="8"/>
  <c r="M193" i="8"/>
  <c r="U193" i="8"/>
  <c r="AC193" i="8"/>
  <c r="K194" i="8"/>
  <c r="S194" i="8"/>
  <c r="AA194" i="8"/>
  <c r="I195" i="8"/>
  <c r="Q195" i="8"/>
  <c r="Y195" i="8"/>
  <c r="AG80" i="5"/>
  <c r="O196" i="8"/>
  <c r="W196" i="8"/>
  <c r="AE196" i="8"/>
  <c r="M197" i="8"/>
  <c r="U197" i="8"/>
  <c r="AC197" i="8"/>
  <c r="K198" i="8"/>
  <c r="S198" i="8"/>
  <c r="AA198" i="8"/>
  <c r="I199" i="8"/>
  <c r="Q199" i="8"/>
  <c r="Y199" i="8"/>
  <c r="AG84" i="5"/>
  <c r="O200" i="8"/>
  <c r="W200" i="8"/>
  <c r="AE200" i="8"/>
  <c r="M201" i="8"/>
  <c r="U201" i="8"/>
  <c r="AC201" i="8"/>
  <c r="K202" i="8"/>
  <c r="S202" i="8"/>
  <c r="AA202" i="8"/>
  <c r="I203" i="8"/>
  <c r="Q203" i="8"/>
  <c r="Y203" i="8"/>
  <c r="O204" i="8"/>
  <c r="W204" i="8"/>
  <c r="AE204" i="8"/>
  <c r="M205" i="8"/>
  <c r="U205" i="8"/>
  <c r="AC205" i="8"/>
  <c r="K206" i="8"/>
  <c r="S206" i="8"/>
  <c r="AA206" i="8"/>
  <c r="I207" i="8"/>
  <c r="Q207" i="8"/>
  <c r="Y207" i="8"/>
  <c r="O208" i="8"/>
  <c r="W208" i="8"/>
  <c r="AE208" i="8"/>
  <c r="M209" i="8"/>
  <c r="U209" i="8"/>
  <c r="AC209" i="8"/>
  <c r="K210" i="8"/>
  <c r="S210" i="8"/>
  <c r="AA210" i="8"/>
  <c r="I211" i="8"/>
  <c r="Q211" i="8"/>
  <c r="Y211" i="8"/>
  <c r="O212" i="8"/>
  <c r="W212" i="8"/>
  <c r="AE212" i="8"/>
  <c r="L213" i="8"/>
  <c r="T213" i="8"/>
  <c r="AB213" i="8"/>
  <c r="I214" i="8"/>
  <c r="Q214" i="8"/>
  <c r="Y214" i="8"/>
  <c r="O215" i="8"/>
  <c r="W215" i="8"/>
  <c r="AE215" i="8"/>
  <c r="M216" i="8"/>
  <c r="U216" i="8"/>
  <c r="AC216" i="8"/>
  <c r="K217" i="8"/>
  <c r="J218" i="8"/>
  <c r="R218" i="8"/>
  <c r="Z218" i="8"/>
  <c r="I219" i="8"/>
  <c r="Q219" i="8"/>
  <c r="Y219" i="8"/>
  <c r="P221" i="8"/>
  <c r="X221" i="8"/>
  <c r="AF221" i="8"/>
  <c r="O222" i="8"/>
  <c r="W222" i="8"/>
  <c r="AE222" i="8"/>
  <c r="M227" i="8"/>
  <c r="U227" i="8"/>
  <c r="AC227" i="8"/>
  <c r="AG116" i="5"/>
  <c r="AG132" i="5"/>
  <c r="AA171" i="8"/>
  <c r="Y172" i="8"/>
  <c r="O173" i="8"/>
  <c r="W173" i="8"/>
  <c r="AE173" i="8"/>
  <c r="M174" i="8"/>
  <c r="U174" i="8"/>
  <c r="AC174" i="8"/>
  <c r="K175" i="8"/>
  <c r="S175" i="8"/>
  <c r="AA175" i="8"/>
  <c r="I176" i="8"/>
  <c r="Q176" i="8"/>
  <c r="Y176" i="8"/>
  <c r="O177" i="8"/>
  <c r="W177" i="8"/>
  <c r="AE177" i="8"/>
  <c r="M178" i="8"/>
  <c r="U178" i="8"/>
  <c r="AC178" i="8"/>
  <c r="K179" i="8"/>
  <c r="S179" i="8"/>
  <c r="AA179" i="8"/>
  <c r="I180" i="8"/>
  <c r="Q180" i="8"/>
  <c r="O181" i="8"/>
  <c r="W181" i="8"/>
  <c r="AE181" i="8"/>
  <c r="M182" i="8"/>
  <c r="U182" i="8"/>
  <c r="AC182" i="8"/>
  <c r="K183" i="8"/>
  <c r="S183" i="8"/>
  <c r="AA183" i="8"/>
  <c r="I184" i="8"/>
  <c r="Q184" i="8"/>
  <c r="Y184" i="8"/>
  <c r="G185" i="8"/>
  <c r="O185" i="8"/>
  <c r="W185" i="8"/>
  <c r="AE185" i="8"/>
  <c r="M186" i="8"/>
  <c r="U186" i="8"/>
  <c r="AC186" i="8"/>
  <c r="K187" i="8"/>
  <c r="S187" i="8"/>
  <c r="AA187" i="8"/>
  <c r="I188" i="8"/>
  <c r="Q188" i="8"/>
  <c r="Y188" i="8"/>
  <c r="AG73" i="5"/>
  <c r="O189" i="8"/>
  <c r="W189" i="8"/>
  <c r="AE189" i="8"/>
  <c r="M190" i="8"/>
  <c r="U190" i="8"/>
  <c r="AC190" i="8"/>
  <c r="K191" i="8"/>
  <c r="S191" i="8"/>
  <c r="AA191" i="8"/>
  <c r="I192" i="8"/>
  <c r="Q192" i="8"/>
  <c r="Y192" i="8"/>
  <c r="AG77" i="5"/>
  <c r="O193" i="8"/>
  <c r="W193" i="8"/>
  <c r="AE193" i="8"/>
  <c r="M194" i="8"/>
  <c r="U194" i="8"/>
  <c r="AC194" i="8"/>
  <c r="K195" i="8"/>
  <c r="S195" i="8"/>
  <c r="AA195" i="8"/>
  <c r="I196" i="8"/>
  <c r="Q196" i="8"/>
  <c r="Y196" i="8"/>
  <c r="AG81" i="5"/>
  <c r="O197" i="8"/>
  <c r="W197" i="8"/>
  <c r="AE197" i="8"/>
  <c r="M198" i="8"/>
  <c r="U198" i="8"/>
  <c r="AC198" i="8"/>
  <c r="K199" i="8"/>
  <c r="S199" i="8"/>
  <c r="AA199" i="8"/>
  <c r="I200" i="8"/>
  <c r="Q200" i="8"/>
  <c r="Y200" i="8"/>
  <c r="AG85" i="5"/>
  <c r="G201" i="8"/>
  <c r="O201" i="8"/>
  <c r="W201" i="8"/>
  <c r="AE201" i="8"/>
  <c r="M202" i="8"/>
  <c r="U202" i="8"/>
  <c r="AC202" i="8"/>
  <c r="K203" i="8"/>
  <c r="S203" i="8"/>
  <c r="AA203" i="8"/>
  <c r="I204" i="8"/>
  <c r="Q204" i="8"/>
  <c r="Y204" i="8"/>
  <c r="AG89" i="5"/>
  <c r="O205" i="8"/>
  <c r="W205" i="8"/>
  <c r="AE205" i="8"/>
  <c r="M206" i="8"/>
  <c r="U206" i="8"/>
  <c r="AC206" i="8"/>
  <c r="K207" i="8"/>
  <c r="S207" i="8"/>
  <c r="AA207" i="8"/>
  <c r="I208" i="8"/>
  <c r="Q208" i="8"/>
  <c r="Y208" i="8"/>
  <c r="AG93" i="5"/>
  <c r="O209" i="8"/>
  <c r="W209" i="8"/>
  <c r="AE209" i="8"/>
  <c r="M210" i="8"/>
  <c r="U210" i="8"/>
  <c r="AC210" i="8"/>
  <c r="K211" i="8"/>
  <c r="S211" i="8"/>
  <c r="AA211" i="8"/>
  <c r="I212" i="8"/>
  <c r="Q212" i="8"/>
  <c r="Y212" i="8"/>
  <c r="AG97" i="5"/>
  <c r="N213" i="8"/>
  <c r="V213" i="8"/>
  <c r="AD213" i="8"/>
  <c r="K214" i="8"/>
  <c r="S214" i="8"/>
  <c r="AA214" i="8"/>
  <c r="I215" i="8"/>
  <c r="Q215" i="8"/>
  <c r="Y215" i="8"/>
  <c r="AG100" i="5"/>
  <c r="O216" i="8"/>
  <c r="W216" i="8"/>
  <c r="AE216" i="8"/>
  <c r="M217" i="8"/>
  <c r="U217" i="8"/>
  <c r="AC217" i="8"/>
  <c r="L218" i="8"/>
  <c r="T218" i="8"/>
  <c r="AB218" i="8"/>
  <c r="C106" i="8"/>
  <c r="AG105" i="5"/>
  <c r="K220" i="8"/>
  <c r="S220" i="8"/>
  <c r="AA220" i="8"/>
  <c r="P225" i="8"/>
  <c r="X225" i="8"/>
  <c r="AF225" i="8"/>
  <c r="O226" i="8"/>
  <c r="W226" i="8"/>
  <c r="AE226" i="8"/>
  <c r="AG119" i="5"/>
  <c r="AG120" i="5"/>
  <c r="AG121" i="5"/>
  <c r="AG135" i="5"/>
  <c r="AG136" i="5"/>
  <c r="AG137" i="5"/>
  <c r="E7" i="7"/>
  <c r="D8" i="7"/>
  <c r="P173" i="8"/>
  <c r="X173" i="8"/>
  <c r="AF173" i="8"/>
  <c r="N174" i="8"/>
  <c r="V174" i="8"/>
  <c r="AD174" i="8"/>
  <c r="L175" i="8"/>
  <c r="T175" i="8"/>
  <c r="AB175" i="8"/>
  <c r="J176" i="8"/>
  <c r="R176" i="8"/>
  <c r="Z176" i="8"/>
  <c r="P177" i="8"/>
  <c r="X177" i="8"/>
  <c r="AF177" i="8"/>
  <c r="N178" i="8"/>
  <c r="V178" i="8"/>
  <c r="AD178" i="8"/>
  <c r="L179" i="8"/>
  <c r="T179" i="8"/>
  <c r="AB179" i="8"/>
  <c r="J180" i="8"/>
  <c r="R180" i="8"/>
  <c r="Z180" i="8"/>
  <c r="P181" i="8"/>
  <c r="X181" i="8"/>
  <c r="AF181" i="8"/>
  <c r="N182" i="8"/>
  <c r="V182" i="8"/>
  <c r="AD182" i="8"/>
  <c r="L183" i="8"/>
  <c r="T183" i="8"/>
  <c r="AB183" i="8"/>
  <c r="J184" i="8"/>
  <c r="R184" i="8"/>
  <c r="Z184" i="8"/>
  <c r="P185" i="8"/>
  <c r="X185" i="8"/>
  <c r="AF185" i="8"/>
  <c r="N186" i="8"/>
  <c r="V186" i="8"/>
  <c r="AD186" i="8"/>
  <c r="L187" i="8"/>
  <c r="T187" i="8"/>
  <c r="AB187" i="8"/>
  <c r="J188" i="8"/>
  <c r="R188" i="8"/>
  <c r="Z188" i="8"/>
  <c r="P189" i="8"/>
  <c r="X189" i="8"/>
  <c r="AF189" i="8"/>
  <c r="N190" i="8"/>
  <c r="V190" i="8"/>
  <c r="AD190" i="8"/>
  <c r="L191" i="8"/>
  <c r="T191" i="8"/>
  <c r="AB191" i="8"/>
  <c r="J192" i="8"/>
  <c r="R192" i="8"/>
  <c r="Z192" i="8"/>
  <c r="P193" i="8"/>
  <c r="X193" i="8"/>
  <c r="AF193" i="8"/>
  <c r="N194" i="8"/>
  <c r="V194" i="8"/>
  <c r="AD194" i="8"/>
  <c r="L195" i="8"/>
  <c r="T195" i="8"/>
  <c r="AB195" i="8"/>
  <c r="J196" i="8"/>
  <c r="R196" i="8"/>
  <c r="Z196" i="8"/>
  <c r="P197" i="8"/>
  <c r="X197" i="8"/>
  <c r="AF197" i="8"/>
  <c r="N198" i="8"/>
  <c r="V198" i="8"/>
  <c r="AD198" i="8"/>
  <c r="L199" i="8"/>
  <c r="T199" i="8"/>
  <c r="AB199" i="8"/>
  <c r="J200" i="8"/>
  <c r="R200" i="8"/>
  <c r="Z200" i="8"/>
  <c r="P201" i="8"/>
  <c r="X201" i="8"/>
  <c r="AF201" i="8"/>
  <c r="N202" i="8"/>
  <c r="V202" i="8"/>
  <c r="AD202" i="8"/>
  <c r="L203" i="8"/>
  <c r="T203" i="8"/>
  <c r="AB203" i="8"/>
  <c r="J204" i="8"/>
  <c r="R204" i="8"/>
  <c r="Z204" i="8"/>
  <c r="P205" i="8"/>
  <c r="X205" i="8"/>
  <c r="AF205" i="8"/>
  <c r="N206" i="8"/>
  <c r="V206" i="8"/>
  <c r="AD206" i="8"/>
  <c r="L207" i="8"/>
  <c r="T207" i="8"/>
  <c r="AB207" i="8"/>
  <c r="J208" i="8"/>
  <c r="R208" i="8"/>
  <c r="Z208" i="8"/>
  <c r="P209" i="8"/>
  <c r="X209" i="8"/>
  <c r="AF209" i="8"/>
  <c r="N210" i="8"/>
  <c r="V210" i="8"/>
  <c r="AD210" i="8"/>
  <c r="L211" i="8"/>
  <c r="T211" i="8"/>
  <c r="AB211" i="8"/>
  <c r="J212" i="8"/>
  <c r="R212" i="8"/>
  <c r="Z212" i="8"/>
  <c r="O213" i="8"/>
  <c r="W213" i="8"/>
  <c r="AE213" i="8"/>
  <c r="L214" i="8"/>
  <c r="T214" i="8"/>
  <c r="AB214" i="8"/>
  <c r="J215" i="8"/>
  <c r="R215" i="8"/>
  <c r="Z215" i="8"/>
  <c r="P216" i="8"/>
  <c r="X216" i="8"/>
  <c r="AF216" i="8"/>
  <c r="N217" i="8"/>
  <c r="V217" i="8"/>
  <c r="AD217" i="8"/>
  <c r="D105" i="8"/>
  <c r="AG104" i="5"/>
  <c r="L219" i="8"/>
  <c r="T219" i="8"/>
  <c r="AB219" i="8"/>
  <c r="J224" i="8"/>
  <c r="R224" i="8"/>
  <c r="Z224" i="8"/>
  <c r="I225" i="8"/>
  <c r="Q225" i="8"/>
  <c r="Y225" i="8"/>
  <c r="AG110" i="5"/>
  <c r="E6" i="7"/>
  <c r="I185" i="8"/>
  <c r="Q185" i="8"/>
  <c r="Y185" i="8"/>
  <c r="O186" i="8"/>
  <c r="W186" i="8"/>
  <c r="AE186" i="8"/>
  <c r="M187" i="8"/>
  <c r="U187" i="8"/>
  <c r="AC187" i="8"/>
  <c r="K188" i="8"/>
  <c r="S188" i="8"/>
  <c r="AA188" i="8"/>
  <c r="I189" i="8"/>
  <c r="Q189" i="8"/>
  <c r="Y189" i="8"/>
  <c r="O190" i="8"/>
  <c r="W190" i="8"/>
  <c r="AE190" i="8"/>
  <c r="M191" i="8"/>
  <c r="U191" i="8"/>
  <c r="AC191" i="8"/>
  <c r="K192" i="8"/>
  <c r="S192" i="8"/>
  <c r="AA192" i="8"/>
  <c r="I193" i="8"/>
  <c r="Q193" i="8"/>
  <c r="Y193" i="8"/>
  <c r="O194" i="8"/>
  <c r="W194" i="8"/>
  <c r="AE194" i="8"/>
  <c r="M195" i="8"/>
  <c r="U195" i="8"/>
  <c r="AC195" i="8"/>
  <c r="K196" i="8"/>
  <c r="S196" i="8"/>
  <c r="AA196" i="8"/>
  <c r="I197" i="8"/>
  <c r="Q197" i="8"/>
  <c r="Y197" i="8"/>
  <c r="O198" i="8"/>
  <c r="W198" i="8"/>
  <c r="AE198" i="8"/>
  <c r="M199" i="8"/>
  <c r="U199" i="8"/>
  <c r="AC199" i="8"/>
  <c r="K200" i="8"/>
  <c r="S200" i="8"/>
  <c r="AA200" i="8"/>
  <c r="I201" i="8"/>
  <c r="Q201" i="8"/>
  <c r="Y201" i="8"/>
  <c r="O202" i="8"/>
  <c r="W202" i="8"/>
  <c r="AE202" i="8"/>
  <c r="M203" i="8"/>
  <c r="U203" i="8"/>
  <c r="AC203" i="8"/>
  <c r="K204" i="8"/>
  <c r="S204" i="8"/>
  <c r="AA204" i="8"/>
  <c r="I205" i="8"/>
  <c r="Q205" i="8"/>
  <c r="Y205" i="8"/>
  <c r="O206" i="8"/>
  <c r="W206" i="8"/>
  <c r="AE206" i="8"/>
  <c r="M207" i="8"/>
  <c r="U207" i="8"/>
  <c r="AC207" i="8"/>
  <c r="K208" i="8"/>
  <c r="S208" i="8"/>
  <c r="AA208" i="8"/>
  <c r="I209" i="8"/>
  <c r="Q209" i="8"/>
  <c r="Y209" i="8"/>
  <c r="O210" i="8"/>
  <c r="W210" i="8"/>
  <c r="AE210" i="8"/>
  <c r="M211" i="8"/>
  <c r="U211" i="8"/>
  <c r="AC211" i="8"/>
  <c r="K212" i="8"/>
  <c r="S212" i="8"/>
  <c r="AA212" i="8"/>
  <c r="P213" i="8"/>
  <c r="X213" i="8"/>
  <c r="AF213" i="8"/>
  <c r="M214" i="8"/>
  <c r="U214" i="8"/>
  <c r="AC214" i="8"/>
  <c r="K215" i="8"/>
  <c r="S215" i="8"/>
  <c r="AA215" i="8"/>
  <c r="I216" i="8"/>
  <c r="Q216" i="8"/>
  <c r="Y216" i="8"/>
  <c r="O217" i="8"/>
  <c r="W217" i="8"/>
  <c r="AE217" i="8"/>
  <c r="N218" i="8"/>
  <c r="V218" i="8"/>
  <c r="AD218" i="8"/>
  <c r="M219" i="8"/>
  <c r="U219" i="8"/>
  <c r="AC219" i="8"/>
  <c r="C110" i="8"/>
  <c r="AG109" i="5"/>
  <c r="K224" i="8"/>
  <c r="S224" i="8"/>
  <c r="AA224" i="8"/>
  <c r="AG123" i="5"/>
  <c r="AG124" i="5"/>
  <c r="P218" i="8"/>
  <c r="X218" i="8"/>
  <c r="AF218" i="8"/>
  <c r="N219" i="8"/>
  <c r="V219" i="8"/>
  <c r="AD219" i="8"/>
  <c r="L220" i="8"/>
  <c r="T220" i="8"/>
  <c r="AB220" i="8"/>
  <c r="J221" i="8"/>
  <c r="R221" i="8"/>
  <c r="Z221" i="8"/>
  <c r="P222" i="8"/>
  <c r="X222" i="8"/>
  <c r="AF222" i="8"/>
  <c r="N223" i="8"/>
  <c r="V223" i="8"/>
  <c r="AD223" i="8"/>
  <c r="L224" i="8"/>
  <c r="T224" i="8"/>
  <c r="AB224" i="8"/>
  <c r="J225" i="8"/>
  <c r="R225" i="8"/>
  <c r="Z225" i="8"/>
  <c r="P226" i="8"/>
  <c r="X226" i="8"/>
  <c r="AF226" i="8"/>
  <c r="N227" i="8"/>
  <c r="V227" i="8"/>
  <c r="AD227" i="8"/>
  <c r="S217" i="8"/>
  <c r="AA217" i="8"/>
  <c r="I218" i="8"/>
  <c r="Q218" i="8"/>
  <c r="Y218" i="8"/>
  <c r="O219" i="8"/>
  <c r="W219" i="8"/>
  <c r="AE219" i="8"/>
  <c r="M220" i="8"/>
  <c r="U220" i="8"/>
  <c r="AC220" i="8"/>
  <c r="K221" i="8"/>
  <c r="S221" i="8"/>
  <c r="AA221" i="8"/>
  <c r="I222" i="8"/>
  <c r="Q222" i="8"/>
  <c r="Y222" i="8"/>
  <c r="AG107" i="5"/>
  <c r="G223" i="8"/>
  <c r="O223" i="8"/>
  <c r="W223" i="8"/>
  <c r="AE223" i="8"/>
  <c r="M224" i="8"/>
  <c r="U224" i="8"/>
  <c r="AC224" i="8"/>
  <c r="K225" i="8"/>
  <c r="S225" i="8"/>
  <c r="AA225" i="8"/>
  <c r="I226" i="8"/>
  <c r="Q226" i="8"/>
  <c r="Y226" i="8"/>
  <c r="AG111" i="5"/>
  <c r="O227" i="8"/>
  <c r="W227" i="8"/>
  <c r="AE227" i="8"/>
  <c r="N220" i="8"/>
  <c r="V220" i="8"/>
  <c r="AD220" i="8"/>
  <c r="L221" i="8"/>
  <c r="T221" i="8"/>
  <c r="AB221" i="8"/>
  <c r="J222" i="8"/>
  <c r="R222" i="8"/>
  <c r="Z222" i="8"/>
  <c r="P223" i="8"/>
  <c r="X223" i="8"/>
  <c r="AF223" i="8"/>
  <c r="N224" i="8"/>
  <c r="V224" i="8"/>
  <c r="AD224" i="8"/>
  <c r="L225" i="8"/>
  <c r="T225" i="8"/>
  <c r="AB225" i="8"/>
  <c r="J226" i="8"/>
  <c r="R226" i="8"/>
  <c r="Z226" i="8"/>
  <c r="P227" i="8"/>
  <c r="X227" i="8"/>
  <c r="AF227" i="8"/>
  <c r="O220" i="8"/>
  <c r="W220" i="8"/>
  <c r="AE220" i="8"/>
  <c r="M221" i="8"/>
  <c r="U221" i="8"/>
  <c r="AC221" i="8"/>
  <c r="K222" i="8"/>
  <c r="S222" i="8"/>
  <c r="AA222" i="8"/>
  <c r="I223" i="8"/>
  <c r="Q223" i="8"/>
  <c r="Y223" i="8"/>
  <c r="AG108" i="5"/>
  <c r="O224" i="8"/>
  <c r="W224" i="8"/>
  <c r="AE224" i="8"/>
  <c r="M225" i="8"/>
  <c r="U225" i="8"/>
  <c r="AC225" i="8"/>
  <c r="K226" i="8"/>
  <c r="S226" i="8"/>
  <c r="AA226" i="8"/>
  <c r="I227" i="8"/>
  <c r="Q227" i="8"/>
  <c r="Y227" i="8"/>
  <c r="AG112" i="5"/>
  <c r="P220" i="8"/>
  <c r="X220" i="8"/>
  <c r="AF220" i="8"/>
  <c r="N221" i="8"/>
  <c r="V221" i="8"/>
  <c r="AD221" i="8"/>
  <c r="L222" i="8"/>
  <c r="T222" i="8"/>
  <c r="AB222" i="8"/>
  <c r="J223" i="8"/>
  <c r="R223" i="8"/>
  <c r="Z223" i="8"/>
  <c r="P224" i="8"/>
  <c r="X224" i="8"/>
  <c r="AF224" i="8"/>
  <c r="N225" i="8"/>
  <c r="V225" i="8"/>
  <c r="AD225" i="8"/>
  <c r="L226" i="8"/>
  <c r="T226" i="8"/>
  <c r="AB226" i="8"/>
  <c r="J227" i="8"/>
  <c r="R227" i="8"/>
  <c r="Z227" i="8"/>
  <c r="M218" i="8"/>
  <c r="U218" i="8"/>
  <c r="AC218" i="8"/>
  <c r="K219" i="8"/>
  <c r="S219" i="8"/>
  <c r="AA219" i="8"/>
  <c r="I220" i="8"/>
  <c r="Q220" i="8"/>
  <c r="Y220" i="8"/>
  <c r="O221" i="8"/>
  <c r="W221" i="8"/>
  <c r="AE221" i="8"/>
  <c r="M222" i="8"/>
  <c r="U222" i="8"/>
  <c r="AC222" i="8"/>
  <c r="K223" i="8"/>
  <c r="S223" i="8"/>
  <c r="AA223" i="8"/>
  <c r="I224" i="8"/>
  <c r="Q224" i="8"/>
  <c r="Y224" i="8"/>
  <c r="G225" i="8"/>
  <c r="O225" i="8"/>
  <c r="W225" i="8"/>
  <c r="AE225" i="8"/>
  <c r="M226" i="8"/>
  <c r="U226" i="8"/>
  <c r="AC226" i="8"/>
  <c r="K227" i="8"/>
  <c r="S227" i="8"/>
  <c r="AA227" i="8"/>
  <c r="E219" i="8" l="1"/>
  <c r="F206" i="8"/>
  <c r="H141" i="8"/>
  <c r="AI201" i="4"/>
  <c r="F198" i="8"/>
  <c r="E209" i="8"/>
  <c r="H220" i="8"/>
  <c r="F212" i="8"/>
  <c r="D197" i="8"/>
  <c r="F174" i="8"/>
  <c r="H214" i="8"/>
  <c r="H174" i="8"/>
  <c r="F154" i="8"/>
  <c r="H164" i="8"/>
  <c r="H167" i="8"/>
  <c r="F180" i="8"/>
  <c r="F216" i="8"/>
  <c r="F177" i="8"/>
  <c r="AI219" i="4"/>
  <c r="AI211" i="4"/>
  <c r="AI123" i="4"/>
  <c r="H181" i="8"/>
  <c r="H195" i="8"/>
  <c r="G125" i="8"/>
  <c r="F188" i="8"/>
  <c r="F159" i="8"/>
  <c r="D144" i="8"/>
  <c r="AI153" i="4"/>
  <c r="AI137" i="4"/>
  <c r="AI164" i="4"/>
  <c r="AI174" i="4"/>
  <c r="AI147" i="4"/>
  <c r="C178" i="8"/>
  <c r="AI218" i="4"/>
  <c r="AI215" i="4"/>
  <c r="I229" i="4"/>
  <c r="AI192" i="4"/>
  <c r="AI158" i="4"/>
  <c r="AI135" i="4"/>
  <c r="AI176" i="4"/>
  <c r="C227" i="8"/>
  <c r="G186" i="8"/>
  <c r="G213" i="8"/>
  <c r="G196" i="8"/>
  <c r="G203" i="8"/>
  <c r="G191" i="8"/>
  <c r="G178" i="8"/>
  <c r="D143" i="8"/>
  <c r="H144" i="8"/>
  <c r="H151" i="8"/>
  <c r="AI209" i="4"/>
  <c r="AI223" i="4"/>
  <c r="AI204" i="4"/>
  <c r="AI175" i="4"/>
  <c r="AI212" i="4"/>
  <c r="AI189" i="4"/>
  <c r="AI180" i="4"/>
  <c r="AI177" i="4"/>
  <c r="AI162" i="4"/>
  <c r="AI200" i="4"/>
  <c r="AI185" i="4"/>
  <c r="AI168" i="4"/>
  <c r="AI188" i="4"/>
  <c r="AI186" i="4"/>
  <c r="AI182" i="4"/>
  <c r="AI173" i="4"/>
  <c r="AI169" i="4"/>
  <c r="AI167" i="4"/>
  <c r="AI165" i="4"/>
  <c r="AI160" i="4"/>
  <c r="AI149" i="4"/>
  <c r="P230" i="4"/>
  <c r="AI206" i="4"/>
  <c r="AI170" i="4"/>
  <c r="AI131" i="4"/>
  <c r="AI126" i="4"/>
  <c r="AI121" i="4"/>
  <c r="AI145" i="4"/>
  <c r="AI166" i="4"/>
  <c r="AI133" i="4"/>
  <c r="AI144" i="4"/>
  <c r="AI178" i="4"/>
  <c r="AI161" i="4"/>
  <c r="G227" i="8"/>
  <c r="G210" i="8"/>
  <c r="G198" i="8"/>
  <c r="G226" i="8"/>
  <c r="G205" i="8"/>
  <c r="G189" i="8"/>
  <c r="G177" i="8"/>
  <c r="G215" i="8"/>
  <c r="D216" i="8"/>
  <c r="F203" i="8"/>
  <c r="E175" i="8"/>
  <c r="G158" i="8"/>
  <c r="D146" i="8"/>
  <c r="H159" i="8"/>
  <c r="AI227" i="4"/>
  <c r="AI222" i="4"/>
  <c r="AI210" i="4"/>
  <c r="AI202" i="4"/>
  <c r="AI198" i="4"/>
  <c r="AI208" i="4"/>
  <c r="AI172" i="4"/>
  <c r="AI159" i="4"/>
  <c r="AI157" i="4"/>
  <c r="AI155" i="4"/>
  <c r="AI148" i="4"/>
  <c r="AI143" i="4"/>
  <c r="AI141" i="4"/>
  <c r="AI213" i="4"/>
  <c r="AI184" i="4"/>
  <c r="AI181" i="4"/>
  <c r="AI156" i="4"/>
  <c r="H229" i="4"/>
  <c r="AI152" i="4"/>
  <c r="AI130" i="4"/>
  <c r="C200" i="8"/>
  <c r="C179" i="8"/>
  <c r="G200" i="8"/>
  <c r="G184" i="8"/>
  <c r="G150" i="8"/>
  <c r="G155" i="8"/>
  <c r="D145" i="8"/>
  <c r="G129" i="8"/>
  <c r="H124" i="8"/>
  <c r="AI125" i="4"/>
  <c r="AI140" i="4"/>
  <c r="AI122" i="4"/>
  <c r="AI151" i="4"/>
  <c r="AI171" i="4"/>
  <c r="G217" i="8"/>
  <c r="G202" i="8"/>
  <c r="G190" i="8"/>
  <c r="G216" i="8"/>
  <c r="G209" i="8"/>
  <c r="G193" i="8"/>
  <c r="G212" i="8"/>
  <c r="F195" i="8"/>
  <c r="G164" i="8"/>
  <c r="AI226" i="4"/>
  <c r="AI216" i="4"/>
  <c r="G181" i="8"/>
  <c r="G188" i="8"/>
  <c r="G176" i="8"/>
  <c r="D198" i="8"/>
  <c r="F170" i="8"/>
  <c r="D166" i="8"/>
  <c r="F118" i="8"/>
  <c r="D118" i="8"/>
  <c r="H147" i="8"/>
  <c r="F120" i="8"/>
  <c r="AI205" i="4"/>
  <c r="AI197" i="4"/>
  <c r="AI225" i="4"/>
  <c r="AI193" i="4"/>
  <c r="Q230" i="4"/>
  <c r="AI183" i="4"/>
  <c r="AI139" i="4"/>
  <c r="AI194" i="4"/>
  <c r="AI163" i="4"/>
  <c r="G221" i="8"/>
  <c r="G220" i="8"/>
  <c r="G219" i="8"/>
  <c r="D183" i="8"/>
  <c r="G197" i="8"/>
  <c r="G204" i="8"/>
  <c r="C172" i="8"/>
  <c r="G168" i="8"/>
  <c r="C156" i="8"/>
  <c r="AI220" i="4"/>
  <c r="AI214" i="4"/>
  <c r="AI207" i="4"/>
  <c r="Q229" i="4"/>
  <c r="AI134" i="4"/>
  <c r="C161" i="8"/>
  <c r="G127" i="8"/>
  <c r="AI190" i="4"/>
  <c r="G224" i="8"/>
  <c r="C222" i="8"/>
  <c r="G206" i="8"/>
  <c r="G194" i="8"/>
  <c r="G173" i="8"/>
  <c r="G192" i="8"/>
  <c r="G174" i="8"/>
  <c r="G169" i="8"/>
  <c r="AI217" i="4"/>
  <c r="AN217" i="4" s="1"/>
  <c r="AI224" i="4"/>
  <c r="AI127" i="4"/>
  <c r="AN221" i="4"/>
  <c r="AN206" i="4"/>
  <c r="AN207" i="4"/>
  <c r="AN209" i="4"/>
  <c r="AN208" i="4"/>
  <c r="AN205" i="4"/>
  <c r="C177" i="8"/>
  <c r="C180" i="8"/>
  <c r="B6" i="7"/>
  <c r="R229" i="4"/>
  <c r="R230" i="4"/>
  <c r="R228" i="4"/>
  <c r="E120" i="8"/>
  <c r="AI128" i="4"/>
  <c r="O228" i="4"/>
  <c r="O229" i="4"/>
  <c r="O230" i="4"/>
  <c r="F229" i="4"/>
  <c r="F228" i="4"/>
  <c r="F230" i="4"/>
  <c r="Y229" i="4"/>
  <c r="Y230" i="4"/>
  <c r="Y228" i="4"/>
  <c r="F101" i="3"/>
  <c r="D226" i="8"/>
  <c r="H224" i="8"/>
  <c r="F219" i="8"/>
  <c r="C204" i="8"/>
  <c r="E187" i="8"/>
  <c r="F217" i="8"/>
  <c r="F202" i="8"/>
  <c r="D187" i="8"/>
  <c r="H185" i="8"/>
  <c r="D213" i="8"/>
  <c r="C182" i="8"/>
  <c r="G180" i="8"/>
  <c r="D227" i="8"/>
  <c r="H219" i="8"/>
  <c r="D201" i="8"/>
  <c r="H199" i="8"/>
  <c r="F184" i="8"/>
  <c r="D169" i="8"/>
  <c r="C218" i="8"/>
  <c r="E215" i="8"/>
  <c r="C189" i="8"/>
  <c r="G183" i="8"/>
  <c r="D186" i="8"/>
  <c r="F183" i="8"/>
  <c r="C167" i="8"/>
  <c r="G165" i="8"/>
  <c r="D206" i="8"/>
  <c r="B87" i="7"/>
  <c r="H173" i="8"/>
  <c r="D170" i="8"/>
  <c r="H168" i="8"/>
  <c r="B62" i="7"/>
  <c r="H172" i="8"/>
  <c r="B51" i="7"/>
  <c r="G207" i="8"/>
  <c r="G154" i="8"/>
  <c r="E212" i="8"/>
  <c r="B91" i="7"/>
  <c r="F158" i="8"/>
  <c r="D147" i="8"/>
  <c r="H145" i="8"/>
  <c r="F201" i="8"/>
  <c r="D172" i="8"/>
  <c r="C164" i="8"/>
  <c r="F197" i="8"/>
  <c r="D150" i="8"/>
  <c r="H148" i="8"/>
  <c r="F133" i="8"/>
  <c r="G218" i="8"/>
  <c r="D192" i="8"/>
  <c r="F181" i="8"/>
  <c r="C169" i="8"/>
  <c r="G159" i="8"/>
  <c r="E144" i="8"/>
  <c r="F163" i="8"/>
  <c r="D148" i="8"/>
  <c r="H146" i="8"/>
  <c r="F131" i="8"/>
  <c r="E149" i="8"/>
  <c r="H143" i="8"/>
  <c r="F122" i="8"/>
  <c r="B33" i="7"/>
  <c r="D133" i="8"/>
  <c r="M229" i="8"/>
  <c r="M230" i="8"/>
  <c r="M228" i="8"/>
  <c r="D122" i="8"/>
  <c r="H120" i="8"/>
  <c r="D161" i="8"/>
  <c r="E137" i="8"/>
  <c r="H131" i="8"/>
  <c r="F119" i="8"/>
  <c r="D153" i="8"/>
  <c r="D137" i="8"/>
  <c r="E127" i="8"/>
  <c r="W230" i="8"/>
  <c r="W228" i="8"/>
  <c r="W229" i="8"/>
  <c r="R228" i="8"/>
  <c r="R229" i="8"/>
  <c r="R230" i="8"/>
  <c r="B20" i="7"/>
  <c r="B10" i="7"/>
  <c r="C121" i="8"/>
  <c r="F152" i="8"/>
  <c r="D125" i="8"/>
  <c r="AI119" i="4"/>
  <c r="J229" i="4"/>
  <c r="J228" i="4"/>
  <c r="J230" i="4"/>
  <c r="AI179" i="4"/>
  <c r="AC228" i="4"/>
  <c r="AC230" i="4"/>
  <c r="AC229" i="4"/>
  <c r="P229" i="4"/>
  <c r="F90" i="7"/>
  <c r="F86" i="7"/>
  <c r="F82" i="7"/>
  <c r="F78" i="7"/>
  <c r="F74" i="7"/>
  <c r="F91" i="7"/>
  <c r="F87" i="7"/>
  <c r="F83" i="7"/>
  <c r="F79" i="7"/>
  <c r="F75" i="7"/>
  <c r="F88" i="7"/>
  <c r="F84" i="7"/>
  <c r="F80" i="7"/>
  <c r="F76" i="7"/>
  <c r="F72" i="7"/>
  <c r="F85" i="7"/>
  <c r="F69" i="7"/>
  <c r="F67" i="7"/>
  <c r="F2" i="7"/>
  <c r="G2" i="7" s="1"/>
  <c r="F81" i="7"/>
  <c r="F71" i="7"/>
  <c r="F64" i="7"/>
  <c r="F60" i="7"/>
  <c r="F56" i="7"/>
  <c r="F52" i="7"/>
  <c r="F48" i="7"/>
  <c r="F44" i="7"/>
  <c r="F40" i="7"/>
  <c r="F36" i="7"/>
  <c r="F32" i="7"/>
  <c r="F28" i="7"/>
  <c r="F24" i="7"/>
  <c r="F20" i="7"/>
  <c r="F16" i="7"/>
  <c r="F12" i="7"/>
  <c r="F8" i="7"/>
  <c r="F3" i="7"/>
  <c r="G3" i="7" s="1"/>
  <c r="F77" i="7"/>
  <c r="F4" i="7"/>
  <c r="G4" i="7" s="1"/>
  <c r="F73" i="7"/>
  <c r="F65" i="7"/>
  <c r="F61" i="7"/>
  <c r="F57" i="7"/>
  <c r="F53" i="7"/>
  <c r="F49" i="7"/>
  <c r="F45" i="7"/>
  <c r="F41" i="7"/>
  <c r="F37" i="7"/>
  <c r="F33" i="7"/>
  <c r="F29" i="7"/>
  <c r="F25" i="7"/>
  <c r="F21" i="7"/>
  <c r="F17" i="7"/>
  <c r="F13" i="7"/>
  <c r="F9" i="7"/>
  <c r="F5" i="7"/>
  <c r="G5" i="7" s="1"/>
  <c r="F68" i="7"/>
  <c r="F70" i="7"/>
  <c r="F66" i="7"/>
  <c r="F62" i="7"/>
  <c r="F58" i="7"/>
  <c r="F54" i="7"/>
  <c r="F50" i="7"/>
  <c r="F46" i="7"/>
  <c r="F42" i="7"/>
  <c r="F38" i="7"/>
  <c r="F34" i="7"/>
  <c r="F30" i="7"/>
  <c r="F26" i="7"/>
  <c r="F22" i="7"/>
  <c r="F18" i="7"/>
  <c r="F14" i="7"/>
  <c r="F10" i="7"/>
  <c r="F6" i="7"/>
  <c r="G6" i="7" s="1"/>
  <c r="F35" i="7"/>
  <c r="F63" i="7"/>
  <c r="F31" i="7"/>
  <c r="F59" i="7"/>
  <c r="F27" i="7"/>
  <c r="F51" i="7"/>
  <c r="F19" i="7"/>
  <c r="F47" i="7"/>
  <c r="F15" i="7"/>
  <c r="F43" i="7"/>
  <c r="F89" i="7"/>
  <c r="F55" i="7"/>
  <c r="F7" i="7"/>
  <c r="F39" i="7"/>
  <c r="F11" i="7"/>
  <c r="F23" i="7"/>
  <c r="I228" i="4"/>
  <c r="C152" i="8"/>
  <c r="E158" i="8"/>
  <c r="C201" i="8"/>
  <c r="U229" i="8"/>
  <c r="U230" i="8"/>
  <c r="U228" i="8"/>
  <c r="C134" i="8"/>
  <c r="E153" i="8"/>
  <c r="B37" i="7"/>
  <c r="AE230" i="8"/>
  <c r="AE229" i="8"/>
  <c r="AE228" i="8"/>
  <c r="D221" i="8"/>
  <c r="C208" i="8"/>
  <c r="D194" i="8"/>
  <c r="F191" i="8"/>
  <c r="B69" i="7"/>
  <c r="E200" i="8"/>
  <c r="H196" i="8"/>
  <c r="E180" i="8"/>
  <c r="E188" i="8"/>
  <c r="H184" i="8"/>
  <c r="B63" i="7"/>
  <c r="D182" i="8"/>
  <c r="B54" i="7"/>
  <c r="C160" i="8"/>
  <c r="E143" i="8"/>
  <c r="E139" i="8"/>
  <c r="E135" i="8"/>
  <c r="E131" i="8"/>
  <c r="F207" i="8"/>
  <c r="B78" i="7"/>
  <c r="B65" i="7"/>
  <c r="F162" i="8"/>
  <c r="H149" i="8"/>
  <c r="F134" i="8"/>
  <c r="B66" i="7"/>
  <c r="F167" i="8"/>
  <c r="D154" i="8"/>
  <c r="H152" i="8"/>
  <c r="F137" i="8"/>
  <c r="B55" i="7"/>
  <c r="G163" i="8"/>
  <c r="E148" i="8"/>
  <c r="C133" i="8"/>
  <c r="G131" i="8"/>
  <c r="F226" i="8"/>
  <c r="D152" i="8"/>
  <c r="H150" i="8"/>
  <c r="F135" i="8"/>
  <c r="B89" i="7"/>
  <c r="E133" i="8"/>
  <c r="F126" i="8"/>
  <c r="D168" i="8"/>
  <c r="D149" i="8"/>
  <c r="E118" i="8"/>
  <c r="E161" i="8"/>
  <c r="H155" i="8"/>
  <c r="D126" i="8"/>
  <c r="E129" i="8"/>
  <c r="E125" i="8"/>
  <c r="E121" i="8"/>
  <c r="B50" i="7"/>
  <c r="F123" i="8"/>
  <c r="AF228" i="8"/>
  <c r="AF229" i="8"/>
  <c r="AF230" i="8"/>
  <c r="O230" i="8"/>
  <c r="O229" i="8"/>
  <c r="O228" i="8"/>
  <c r="F128" i="8"/>
  <c r="B12" i="7"/>
  <c r="J228" i="8"/>
  <c r="J229" i="8"/>
  <c r="J230" i="8"/>
  <c r="B13" i="7"/>
  <c r="F136" i="8"/>
  <c r="B19" i="7"/>
  <c r="B9" i="7"/>
  <c r="U228" i="4"/>
  <c r="U230" i="4"/>
  <c r="U229" i="4"/>
  <c r="P228" i="4"/>
  <c r="AI150" i="4"/>
  <c r="AI195" i="4"/>
  <c r="AI120" i="4"/>
  <c r="I230" i="4"/>
  <c r="E167" i="8"/>
  <c r="D228" i="4"/>
  <c r="D230" i="4"/>
  <c r="D229" i="4"/>
  <c r="G228" i="4"/>
  <c r="G229" i="4"/>
  <c r="G230" i="4"/>
  <c r="D191" i="8"/>
  <c r="H189" i="8"/>
  <c r="E227" i="8"/>
  <c r="C217" i="8"/>
  <c r="C198" i="8"/>
  <c r="D173" i="8"/>
  <c r="D225" i="8"/>
  <c r="H223" i="8"/>
  <c r="C220" i="8"/>
  <c r="E217" i="8"/>
  <c r="F213" i="8"/>
  <c r="C211" i="8"/>
  <c r="C203" i="8"/>
  <c r="C195" i="8"/>
  <c r="C187" i="8"/>
  <c r="C206" i="8"/>
  <c r="B83" i="7"/>
  <c r="B75" i="7"/>
  <c r="H207" i="8"/>
  <c r="F192" i="8"/>
  <c r="D177" i="8"/>
  <c r="H175" i="8"/>
  <c r="D167" i="8"/>
  <c r="H165" i="8"/>
  <c r="C197" i="8"/>
  <c r="E183" i="8"/>
  <c r="D176" i="8"/>
  <c r="F161" i="8"/>
  <c r="C185" i="8"/>
  <c r="E223" i="8"/>
  <c r="D212" i="8"/>
  <c r="F189" i="8"/>
  <c r="H186" i="8"/>
  <c r="B61" i="7"/>
  <c r="C174" i="8"/>
  <c r="E179" i="8"/>
  <c r="E172" i="8"/>
  <c r="H198" i="8"/>
  <c r="E164" i="8"/>
  <c r="G162" i="8"/>
  <c r="E147" i="8"/>
  <c r="H194" i="8"/>
  <c r="C181" i="8"/>
  <c r="D164" i="8"/>
  <c r="D151" i="8"/>
  <c r="F138" i="8"/>
  <c r="B47" i="7"/>
  <c r="C135" i="8"/>
  <c r="G133" i="8"/>
  <c r="D158" i="8"/>
  <c r="H156" i="8"/>
  <c r="F141" i="8"/>
  <c r="E152" i="8"/>
  <c r="C137" i="8"/>
  <c r="G135" i="8"/>
  <c r="D156" i="8"/>
  <c r="H154" i="8"/>
  <c r="F139" i="8"/>
  <c r="C205" i="8"/>
  <c r="G130" i="8"/>
  <c r="E122" i="8"/>
  <c r="E145" i="8"/>
  <c r="H139" i="8"/>
  <c r="H128" i="8"/>
  <c r="AA228" i="8"/>
  <c r="AA229" i="8"/>
  <c r="AA230" i="8"/>
  <c r="G166" i="8"/>
  <c r="B42" i="7"/>
  <c r="F127" i="8"/>
  <c r="X228" i="8"/>
  <c r="X229" i="8"/>
  <c r="X230" i="8"/>
  <c r="C120" i="8"/>
  <c r="G118" i="8"/>
  <c r="E128" i="8"/>
  <c r="F124" i="8"/>
  <c r="C129" i="8"/>
  <c r="H135" i="8"/>
  <c r="E157" i="8"/>
  <c r="C125" i="8"/>
  <c r="C230" i="4"/>
  <c r="C229" i="4"/>
  <c r="C228" i="4"/>
  <c r="H228" i="4"/>
  <c r="AI132" i="4"/>
  <c r="B73" i="7"/>
  <c r="C166" i="8"/>
  <c r="E150" i="8"/>
  <c r="E146" i="8"/>
  <c r="E142" i="8"/>
  <c r="C157" i="8"/>
  <c r="E123" i="8"/>
  <c r="E191" i="8"/>
  <c r="H221" i="8"/>
  <c r="E214" i="8"/>
  <c r="F178" i="8"/>
  <c r="C207" i="8"/>
  <c r="C199" i="8"/>
  <c r="C191" i="8"/>
  <c r="E174" i="8"/>
  <c r="B79" i="7"/>
  <c r="B71" i="7"/>
  <c r="D209" i="8"/>
  <c r="C209" i="8"/>
  <c r="E226" i="8"/>
  <c r="F221" i="8"/>
  <c r="E225" i="8"/>
  <c r="E221" i="8"/>
  <c r="H227" i="8"/>
  <c r="C224" i="8"/>
  <c r="F218" i="8"/>
  <c r="E199" i="8"/>
  <c r="D214" i="8"/>
  <c r="D199" i="8"/>
  <c r="H197" i="8"/>
  <c r="F182" i="8"/>
  <c r="B88" i="7"/>
  <c r="B84" i="7"/>
  <c r="B80" i="7"/>
  <c r="B76" i="7"/>
  <c r="B72" i="7"/>
  <c r="E178" i="8"/>
  <c r="C210" i="8"/>
  <c r="G208" i="8"/>
  <c r="E177" i="8"/>
  <c r="F215" i="8"/>
  <c r="C213" i="8"/>
  <c r="H211" i="8"/>
  <c r="F196" i="8"/>
  <c r="D181" i="8"/>
  <c r="H179" i="8"/>
  <c r="E196" i="8"/>
  <c r="H192" i="8"/>
  <c r="D178" i="8"/>
  <c r="G175" i="8"/>
  <c r="E171" i="8"/>
  <c r="H169" i="8"/>
  <c r="F175" i="8"/>
  <c r="F165" i="8"/>
  <c r="G211" i="8"/>
  <c r="B60" i="7"/>
  <c r="E169" i="8"/>
  <c r="E165" i="8"/>
  <c r="B90" i="7"/>
  <c r="D200" i="8"/>
  <c r="B53" i="7"/>
  <c r="E151" i="8"/>
  <c r="F171" i="8"/>
  <c r="D155" i="8"/>
  <c r="H153" i="8"/>
  <c r="F142" i="8"/>
  <c r="C165" i="8"/>
  <c r="C163" i="8"/>
  <c r="G161" i="8"/>
  <c r="C159" i="8"/>
  <c r="G157" i="8"/>
  <c r="C155" i="8"/>
  <c r="G153" i="8"/>
  <c r="C151" i="8"/>
  <c r="G149" i="8"/>
  <c r="C147" i="8"/>
  <c r="G145" i="8"/>
  <c r="C143" i="8"/>
  <c r="G141" i="8"/>
  <c r="C139" i="8"/>
  <c r="G137" i="8"/>
  <c r="B57" i="7"/>
  <c r="H160" i="8"/>
  <c r="F145" i="8"/>
  <c r="D130" i="8"/>
  <c r="E156" i="8"/>
  <c r="C141" i="8"/>
  <c r="G139" i="8"/>
  <c r="D160" i="8"/>
  <c r="H158" i="8"/>
  <c r="F143" i="8"/>
  <c r="E168" i="8"/>
  <c r="G160" i="8"/>
  <c r="B38" i="7"/>
  <c r="D119" i="8"/>
  <c r="E126" i="8"/>
  <c r="E130" i="8"/>
  <c r="H178" i="8"/>
  <c r="F140" i="8"/>
  <c r="S228" i="8"/>
  <c r="S229" i="8"/>
  <c r="S230" i="8"/>
  <c r="C158" i="8"/>
  <c r="G148" i="8"/>
  <c r="B26" i="7"/>
  <c r="P228" i="8"/>
  <c r="P229" i="8"/>
  <c r="P230" i="8"/>
  <c r="C124" i="8"/>
  <c r="G122" i="8"/>
  <c r="B58" i="7"/>
  <c r="G119" i="8"/>
  <c r="B41" i="7"/>
  <c r="E141" i="8"/>
  <c r="AE228" i="4"/>
  <c r="AE229" i="4"/>
  <c r="AE230" i="4"/>
  <c r="Q228" i="4"/>
  <c r="AI154" i="4"/>
  <c r="H230" i="4"/>
  <c r="AI191" i="4"/>
  <c r="E228" i="4"/>
  <c r="E230" i="4"/>
  <c r="E229" i="4"/>
  <c r="E213" i="8"/>
  <c r="C184" i="8"/>
  <c r="E140" i="8"/>
  <c r="B45" i="7"/>
  <c r="I228" i="8"/>
  <c r="I230" i="8"/>
  <c r="I229" i="8"/>
  <c r="C162" i="8"/>
  <c r="B5" i="7"/>
  <c r="X230" i="4"/>
  <c r="X228" i="4"/>
  <c r="X229" i="4"/>
  <c r="AI199" i="4"/>
  <c r="E218" i="8"/>
  <c r="C190" i="8"/>
  <c r="D205" i="8"/>
  <c r="D171" i="8"/>
  <c r="B67" i="7"/>
  <c r="E195" i="8"/>
  <c r="H193" i="8"/>
  <c r="H218" i="8"/>
  <c r="C188" i="8"/>
  <c r="D219" i="8"/>
  <c r="H216" i="8"/>
  <c r="H201" i="8"/>
  <c r="E181" i="8"/>
  <c r="F222" i="8"/>
  <c r="F200" i="8"/>
  <c r="D185" i="8"/>
  <c r="H183" i="8"/>
  <c r="D217" i="8"/>
  <c r="D208" i="8"/>
  <c r="F185" i="8"/>
  <c r="H182" i="8"/>
  <c r="E184" i="8"/>
  <c r="G182" i="8"/>
  <c r="E166" i="8"/>
  <c r="E204" i="8"/>
  <c r="C171" i="8"/>
  <c r="F169" i="8"/>
  <c r="C176" i="8"/>
  <c r="F209" i="8"/>
  <c r="H206" i="8"/>
  <c r="E155" i="8"/>
  <c r="E208" i="8"/>
  <c r="D159" i="8"/>
  <c r="H157" i="8"/>
  <c r="F146" i="8"/>
  <c r="D131" i="8"/>
  <c r="D210" i="8"/>
  <c r="G195" i="8"/>
  <c r="D174" i="8"/>
  <c r="G167" i="8"/>
  <c r="B44" i="7"/>
  <c r="B40" i="7"/>
  <c r="B36" i="7"/>
  <c r="B32" i="7"/>
  <c r="B28" i="7"/>
  <c r="B24" i="7"/>
  <c r="C173" i="8"/>
  <c r="F149" i="8"/>
  <c r="D134" i="8"/>
  <c r="H132" i="8"/>
  <c r="H208" i="8"/>
  <c r="D188" i="8"/>
  <c r="B52" i="7"/>
  <c r="E160" i="8"/>
  <c r="C145" i="8"/>
  <c r="G143" i="8"/>
  <c r="G172" i="8"/>
  <c r="F164" i="8"/>
  <c r="H162" i="8"/>
  <c r="F147" i="8"/>
  <c r="D132" i="8"/>
  <c r="H130" i="8"/>
  <c r="C154" i="8"/>
  <c r="G144" i="8"/>
  <c r="B22" i="7"/>
  <c r="D123" i="8"/>
  <c r="H121" i="8"/>
  <c r="AD230" i="8"/>
  <c r="AD228" i="8"/>
  <c r="AD229" i="8"/>
  <c r="F130" i="8"/>
  <c r="F121" i="8"/>
  <c r="AB229" i="8"/>
  <c r="AB230" i="8"/>
  <c r="AB228" i="8"/>
  <c r="F156" i="8"/>
  <c r="K228" i="8"/>
  <c r="K229" i="8"/>
  <c r="K230" i="8"/>
  <c r="C142" i="8"/>
  <c r="G132" i="8"/>
  <c r="D120" i="8"/>
  <c r="H118" i="8"/>
  <c r="B16" i="7"/>
  <c r="C128" i="8"/>
  <c r="G126" i="8"/>
  <c r="G179" i="8"/>
  <c r="B30" i="7"/>
  <c r="B2" i="7"/>
  <c r="AJ98" i="5"/>
  <c r="AH88" i="5" s="1"/>
  <c r="C88" i="6" s="1"/>
  <c r="AJ97" i="5"/>
  <c r="D95" i="6" s="1"/>
  <c r="D157" i="8"/>
  <c r="D121" i="8"/>
  <c r="AI118" i="4"/>
  <c r="AB228" i="4"/>
  <c r="AB230" i="4"/>
  <c r="AB229" i="4"/>
  <c r="AF230" i="4"/>
  <c r="AF228" i="4"/>
  <c r="AF229" i="4"/>
  <c r="S230" i="4"/>
  <c r="S229" i="4"/>
  <c r="S228" i="4"/>
  <c r="AI124" i="4"/>
  <c r="M228" i="4"/>
  <c r="M230" i="4"/>
  <c r="M229" i="4"/>
  <c r="AD229" i="4"/>
  <c r="AD228" i="4"/>
  <c r="AD230" i="4"/>
  <c r="B82" i="7"/>
  <c r="B48" i="7"/>
  <c r="AH49" i="5"/>
  <c r="C49" i="6" s="1"/>
  <c r="E162" i="8"/>
  <c r="E138" i="8"/>
  <c r="C127" i="8"/>
  <c r="K230" i="4"/>
  <c r="K229" i="4"/>
  <c r="K228" i="4"/>
  <c r="C225" i="8"/>
  <c r="C221" i="8"/>
  <c r="AH136" i="5"/>
  <c r="C136" i="6" s="1"/>
  <c r="C183" i="8"/>
  <c r="AI183" i="8" s="1"/>
  <c r="C202" i="8"/>
  <c r="C186" i="8"/>
  <c r="H203" i="8"/>
  <c r="H171" i="8"/>
  <c r="B81" i="7"/>
  <c r="AH82" i="5"/>
  <c r="C82" i="6" s="1"/>
  <c r="E222" i="8"/>
  <c r="C212" i="8"/>
  <c r="F210" i="8"/>
  <c r="F225" i="8"/>
  <c r="D220" i="8"/>
  <c r="E203" i="8"/>
  <c r="D203" i="8"/>
  <c r="F186" i="8"/>
  <c r="AH120" i="5"/>
  <c r="C120" i="6" s="1"/>
  <c r="AH116" i="5"/>
  <c r="C116" i="6" s="1"/>
  <c r="C219" i="8"/>
  <c r="F220" i="8"/>
  <c r="E224" i="8"/>
  <c r="E220" i="8"/>
  <c r="D224" i="8"/>
  <c r="H222" i="8"/>
  <c r="AH124" i="5"/>
  <c r="C124" i="6" s="1"/>
  <c r="E207" i="8"/>
  <c r="C192" i="8"/>
  <c r="D207" i="8"/>
  <c r="H205" i="8"/>
  <c r="F190" i="8"/>
  <c r="D175" i="8"/>
  <c r="E8" i="7"/>
  <c r="G8" i="7" s="1"/>
  <c r="D9" i="7"/>
  <c r="AH119" i="5"/>
  <c r="C119" i="6" s="1"/>
  <c r="H225" i="8"/>
  <c r="E182" i="8"/>
  <c r="G222" i="8"/>
  <c r="E216" i="8"/>
  <c r="E201" i="8"/>
  <c r="E197" i="8"/>
  <c r="E193" i="8"/>
  <c r="E189" i="8"/>
  <c r="E185" i="8"/>
  <c r="F204" i="8"/>
  <c r="D189" i="8"/>
  <c r="H187" i="8"/>
  <c r="F172" i="8"/>
  <c r="G214" i="8"/>
  <c r="F214" i="8"/>
  <c r="B86" i="7"/>
  <c r="AH87" i="5"/>
  <c r="C87" i="6" s="1"/>
  <c r="H212" i="8"/>
  <c r="D196" i="8"/>
  <c r="E170" i="8"/>
  <c r="AH101" i="5"/>
  <c r="C101" i="6" s="1"/>
  <c r="H200" i="8"/>
  <c r="D184" i="8"/>
  <c r="AH102" i="5"/>
  <c r="C102" i="6" s="1"/>
  <c r="E192" i="8"/>
  <c r="H188" i="8"/>
  <c r="D202" i="8"/>
  <c r="F199" i="8"/>
  <c r="B77" i="7"/>
  <c r="AH78" i="5"/>
  <c r="C78" i="6" s="1"/>
  <c r="F179" i="8"/>
  <c r="D223" i="8"/>
  <c r="D190" i="8"/>
  <c r="F187" i="8"/>
  <c r="D180" i="8"/>
  <c r="AH96" i="5"/>
  <c r="C96" i="6" s="1"/>
  <c r="F173" i="8"/>
  <c r="E159" i="8"/>
  <c r="C144" i="8"/>
  <c r="G142" i="8"/>
  <c r="C140" i="8"/>
  <c r="G138" i="8"/>
  <c r="C136" i="8"/>
  <c r="G134" i="8"/>
  <c r="C132" i="8"/>
  <c r="G199" i="8"/>
  <c r="D163" i="8"/>
  <c r="H161" i="8"/>
  <c r="F150" i="8"/>
  <c r="D135" i="8"/>
  <c r="H133" i="8"/>
  <c r="B70" i="7"/>
  <c r="AH71" i="5"/>
  <c r="C71" i="6" s="1"/>
  <c r="F168" i="8"/>
  <c r="H166" i="8"/>
  <c r="F153" i="8"/>
  <c r="D138" i="8"/>
  <c r="H136" i="8"/>
  <c r="C168" i="8"/>
  <c r="C149" i="8"/>
  <c r="G147" i="8"/>
  <c r="E132" i="8"/>
  <c r="H204" i="8"/>
  <c r="H170" i="8"/>
  <c r="F151" i="8"/>
  <c r="D136" i="8"/>
  <c r="H134" i="8"/>
  <c r="C138" i="8"/>
  <c r="D127" i="8"/>
  <c r="H125" i="8"/>
  <c r="V230" i="8"/>
  <c r="V228" i="8"/>
  <c r="V229" i="8"/>
  <c r="F160" i="8"/>
  <c r="F144" i="8"/>
  <c r="C119" i="8"/>
  <c r="H217" i="8"/>
  <c r="G156" i="8"/>
  <c r="B34" i="7"/>
  <c r="AH35" i="5"/>
  <c r="C35" i="6" s="1"/>
  <c r="F125" i="8"/>
  <c r="T229" i="8"/>
  <c r="T230" i="8"/>
  <c r="T228" i="8"/>
  <c r="C131" i="8"/>
  <c r="G128" i="8"/>
  <c r="C126" i="8"/>
  <c r="G124" i="8"/>
  <c r="C122" i="8"/>
  <c r="G120" i="8"/>
  <c r="C118" i="8"/>
  <c r="D124" i="8"/>
  <c r="H122" i="8"/>
  <c r="B43" i="7"/>
  <c r="AH44" i="5"/>
  <c r="C44" i="6" s="1"/>
  <c r="F148" i="8"/>
  <c r="F132" i="8"/>
  <c r="D141" i="8"/>
  <c r="H123" i="8"/>
  <c r="B49" i="7"/>
  <c r="AH50" i="5"/>
  <c r="C50" i="6" s="1"/>
  <c r="C146" i="8"/>
  <c r="G152" i="8"/>
  <c r="B14" i="7"/>
  <c r="AH15" i="5"/>
  <c r="C15" i="6" s="1"/>
  <c r="Y228" i="8"/>
  <c r="Y230" i="8"/>
  <c r="Y229" i="8"/>
  <c r="H127" i="8"/>
  <c r="G136" i="8"/>
  <c r="T228" i="4"/>
  <c r="T230" i="4"/>
  <c r="T229" i="4"/>
  <c r="AI138" i="4"/>
  <c r="AI203" i="4"/>
  <c r="AI187" i="4"/>
  <c r="AI136" i="4"/>
  <c r="E97" i="3"/>
  <c r="G113" i="3" s="1"/>
  <c r="V229" i="4"/>
  <c r="V228" i="4"/>
  <c r="V230" i="4"/>
  <c r="C170" i="8"/>
  <c r="E154" i="8"/>
  <c r="Z228" i="8"/>
  <c r="Z229" i="8"/>
  <c r="Z230" i="8"/>
  <c r="E124" i="8"/>
  <c r="AH110" i="5"/>
  <c r="C110" i="6" s="1"/>
  <c r="AH105" i="5"/>
  <c r="C105" i="6" s="1"/>
  <c r="C194" i="8"/>
  <c r="D215" i="8"/>
  <c r="F227" i="8"/>
  <c r="AH109" i="5"/>
  <c r="C109" i="6" s="1"/>
  <c r="D195" i="8"/>
  <c r="C223" i="8"/>
  <c r="F224" i="8"/>
  <c r="H226" i="8"/>
  <c r="AH123" i="5"/>
  <c r="C123" i="6" s="1"/>
  <c r="C215" i="8"/>
  <c r="H213" i="8"/>
  <c r="E211" i="8"/>
  <c r="C196" i="8"/>
  <c r="D211" i="8"/>
  <c r="H209" i="8"/>
  <c r="F194" i="8"/>
  <c r="D179" i="8"/>
  <c r="AI179" i="8" s="1"/>
  <c r="H177" i="8"/>
  <c r="G7" i="7"/>
  <c r="D218" i="8"/>
  <c r="C214" i="8"/>
  <c r="E210" i="8"/>
  <c r="E206" i="8"/>
  <c r="E202" i="8"/>
  <c r="E198" i="8"/>
  <c r="E194" i="8"/>
  <c r="E190" i="8"/>
  <c r="E186" i="8"/>
  <c r="C175" i="8"/>
  <c r="E205" i="8"/>
  <c r="F208" i="8"/>
  <c r="D193" i="8"/>
  <c r="H191" i="8"/>
  <c r="F176" i="8"/>
  <c r="AH98" i="5"/>
  <c r="C98" i="6" s="1"/>
  <c r="B56" i="7"/>
  <c r="AH57" i="5"/>
  <c r="C57" i="6" s="1"/>
  <c r="F166" i="8"/>
  <c r="F205" i="8"/>
  <c r="H202" i="8"/>
  <c r="B74" i="7"/>
  <c r="AH75" i="5"/>
  <c r="C75" i="6" s="1"/>
  <c r="AH106" i="5"/>
  <c r="C106" i="6" s="1"/>
  <c r="C216" i="8"/>
  <c r="AI216" i="8" s="1"/>
  <c r="F193" i="8"/>
  <c r="H190" i="8"/>
  <c r="H180" i="8"/>
  <c r="B59" i="7"/>
  <c r="AH60" i="5"/>
  <c r="C60" i="6" s="1"/>
  <c r="D162" i="8"/>
  <c r="D204" i="8"/>
  <c r="AH69" i="5"/>
  <c r="C69" i="6" s="1"/>
  <c r="B68" i="7"/>
  <c r="H215" i="8"/>
  <c r="C193" i="8"/>
  <c r="G187" i="8"/>
  <c r="E173" i="8"/>
  <c r="H176" i="8"/>
  <c r="G171" i="8"/>
  <c r="F211" i="8"/>
  <c r="E163" i="8"/>
  <c r="C148" i="8"/>
  <c r="AI148" i="8" s="1"/>
  <c r="G146" i="8"/>
  <c r="B25" i="7"/>
  <c r="AH26" i="5"/>
  <c r="C26" i="6" s="1"/>
  <c r="B21" i="7"/>
  <c r="AH22" i="5"/>
  <c r="C22" i="6" s="1"/>
  <c r="B17" i="7"/>
  <c r="AH18" i="5"/>
  <c r="C18" i="6" s="1"/>
  <c r="B64" i="7"/>
  <c r="AH65" i="5"/>
  <c r="C65" i="6" s="1"/>
  <c r="D165" i="8"/>
  <c r="D139" i="8"/>
  <c r="H137" i="8"/>
  <c r="E134" i="8"/>
  <c r="F157" i="8"/>
  <c r="D142" i="8"/>
  <c r="H140" i="8"/>
  <c r="C153" i="8"/>
  <c r="G151" i="8"/>
  <c r="E136" i="8"/>
  <c r="F155" i="8"/>
  <c r="D140" i="8"/>
  <c r="H138" i="8"/>
  <c r="B85" i="7"/>
  <c r="AH86" i="5"/>
  <c r="C86" i="6" s="1"/>
  <c r="H129" i="8"/>
  <c r="N230" i="8"/>
  <c r="N228" i="8"/>
  <c r="N229" i="8"/>
  <c r="B39" i="7"/>
  <c r="AH40" i="5"/>
  <c r="C40" i="6" s="1"/>
  <c r="B23" i="7"/>
  <c r="AH24" i="5"/>
  <c r="C24" i="6" s="1"/>
  <c r="C123" i="8"/>
  <c r="G121" i="8"/>
  <c r="AC229" i="8"/>
  <c r="AC230" i="8"/>
  <c r="AC228" i="8"/>
  <c r="C150" i="8"/>
  <c r="AI150" i="8" s="1"/>
  <c r="G140" i="8"/>
  <c r="B18" i="7"/>
  <c r="AH19" i="5"/>
  <c r="C19" i="6" s="1"/>
  <c r="F129" i="8"/>
  <c r="L229" i="8"/>
  <c r="L230" i="8"/>
  <c r="L228" i="8"/>
  <c r="B29" i="7"/>
  <c r="AH30" i="5"/>
  <c r="C30" i="6" s="1"/>
  <c r="B11" i="7"/>
  <c r="AH12" i="5"/>
  <c r="C12" i="6" s="1"/>
  <c r="B7" i="7"/>
  <c r="AH8" i="5"/>
  <c r="C8" i="6" s="1"/>
  <c r="B3" i="7"/>
  <c r="AH4" i="5"/>
  <c r="C4" i="6" s="1"/>
  <c r="H163" i="8"/>
  <c r="D128" i="8"/>
  <c r="H126" i="8"/>
  <c r="B27" i="7"/>
  <c r="AH28" i="5"/>
  <c r="C28" i="6" s="1"/>
  <c r="E119" i="8"/>
  <c r="G123" i="8"/>
  <c r="B35" i="7"/>
  <c r="AH36" i="5"/>
  <c r="C36" i="6" s="1"/>
  <c r="D129" i="8"/>
  <c r="H119" i="8"/>
  <c r="B31" i="7"/>
  <c r="AH32" i="5"/>
  <c r="C32" i="6" s="1"/>
  <c r="C130" i="8"/>
  <c r="B8" i="7"/>
  <c r="AH9" i="5"/>
  <c r="C9" i="6" s="1"/>
  <c r="Q228" i="8"/>
  <c r="Q229" i="8"/>
  <c r="Q230" i="8"/>
  <c r="B46" i="7"/>
  <c r="AH47" i="5"/>
  <c r="C47" i="6" s="1"/>
  <c r="B15" i="7"/>
  <c r="AH16" i="5"/>
  <c r="C16" i="6" s="1"/>
  <c r="Z229" i="4"/>
  <c r="Z228" i="4"/>
  <c r="Z230" i="4"/>
  <c r="B4" i="7"/>
  <c r="AH5" i="5"/>
  <c r="C5" i="6" s="1"/>
  <c r="L228" i="4"/>
  <c r="L230" i="4"/>
  <c r="L229" i="4"/>
  <c r="AI142" i="4"/>
  <c r="AA230" i="4"/>
  <c r="AA229" i="4"/>
  <c r="AA228" i="4"/>
  <c r="AI146" i="4"/>
  <c r="W228" i="4"/>
  <c r="W229" i="4"/>
  <c r="W230" i="4"/>
  <c r="N229" i="4"/>
  <c r="N230" i="4"/>
  <c r="N228" i="4"/>
  <c r="AI149" i="8" l="1"/>
  <c r="AH83" i="5"/>
  <c r="C83" i="6" s="1"/>
  <c r="AI122" i="8"/>
  <c r="AH17" i="5"/>
  <c r="C17" i="6" s="1"/>
  <c r="AH3" i="5"/>
  <c r="C3" i="6" s="1"/>
  <c r="AH137" i="5"/>
  <c r="C137" i="6" s="1"/>
  <c r="AH132" i="5"/>
  <c r="C132" i="6" s="1"/>
  <c r="AH31" i="5"/>
  <c r="C31" i="6" s="1"/>
  <c r="AH45" i="5"/>
  <c r="C45" i="6" s="1"/>
  <c r="AH29" i="5"/>
  <c r="C29" i="6" s="1"/>
  <c r="AI200" i="8"/>
  <c r="AH73" i="5"/>
  <c r="C73" i="6" s="1"/>
  <c r="AI226" i="8"/>
  <c r="AH7" i="5"/>
  <c r="C7" i="6" s="1"/>
  <c r="AN212" i="4"/>
  <c r="AI168" i="8"/>
  <c r="AH33" i="5"/>
  <c r="C33" i="6" s="1"/>
  <c r="AI160" i="8"/>
  <c r="AH23" i="5"/>
  <c r="C23" i="6" s="1"/>
  <c r="AI178" i="8"/>
  <c r="AI161" i="8"/>
  <c r="AI227" i="8"/>
  <c r="F229" i="8"/>
  <c r="AI140" i="8"/>
  <c r="AI219" i="8"/>
  <c r="AN209" i="8" s="1"/>
  <c r="AI202" i="8"/>
  <c r="AI127" i="8"/>
  <c r="F230" i="8"/>
  <c r="AH37" i="5"/>
  <c r="C37" i="6" s="1"/>
  <c r="AI158" i="8"/>
  <c r="D229" i="8"/>
  <c r="AI139" i="8"/>
  <c r="AI155" i="8"/>
  <c r="AI220" i="8"/>
  <c r="AH100" i="5"/>
  <c r="C100" i="6" s="1"/>
  <c r="AI223" i="8"/>
  <c r="AH6" i="5"/>
  <c r="C6" i="6" s="1"/>
  <c r="AH39" i="5"/>
  <c r="C39" i="6" s="1"/>
  <c r="AI141" i="8"/>
  <c r="AH89" i="5"/>
  <c r="C89" i="6" s="1"/>
  <c r="AI156" i="8"/>
  <c r="AI172" i="8"/>
  <c r="AI130" i="8"/>
  <c r="AI175" i="8"/>
  <c r="AI222" i="8"/>
  <c r="AI145" i="8"/>
  <c r="C228" i="8"/>
  <c r="C229" i="8"/>
  <c r="C230" i="8"/>
  <c r="AI118" i="8"/>
  <c r="AI136" i="8"/>
  <c r="H228" i="8"/>
  <c r="H229" i="8"/>
  <c r="H230" i="8"/>
  <c r="AH46" i="5"/>
  <c r="C46" i="6" s="1"/>
  <c r="G109" i="3"/>
  <c r="AH58" i="5"/>
  <c r="C58" i="6" s="1"/>
  <c r="AI151" i="8"/>
  <c r="AH95" i="5"/>
  <c r="C95" i="6" s="1"/>
  <c r="AI210" i="8"/>
  <c r="AH85" i="5"/>
  <c r="C85" i="6" s="1"/>
  <c r="AH80" i="5"/>
  <c r="C80" i="6" s="1"/>
  <c r="AI129" i="8"/>
  <c r="AH48" i="5"/>
  <c r="C48" i="6" s="1"/>
  <c r="AI197" i="8"/>
  <c r="AH14" i="5"/>
  <c r="C14" i="6" s="1"/>
  <c r="AI121" i="8"/>
  <c r="AH34" i="5"/>
  <c r="C34" i="6" s="1"/>
  <c r="AI218" i="8"/>
  <c r="AI182" i="8"/>
  <c r="G101" i="3"/>
  <c r="F102" i="3"/>
  <c r="AI192" i="8"/>
  <c r="AI124" i="8"/>
  <c r="AI214" i="8"/>
  <c r="AI196" i="8"/>
  <c r="AI186" i="8"/>
  <c r="AI171" i="8"/>
  <c r="AH99" i="5"/>
  <c r="C99" i="6" s="1"/>
  <c r="AH91" i="5"/>
  <c r="C91" i="6" s="1"/>
  <c r="AI157" i="8"/>
  <c r="AH43" i="5"/>
  <c r="C43" i="6" s="1"/>
  <c r="AI137" i="8"/>
  <c r="AH84" i="5"/>
  <c r="C84" i="6" s="1"/>
  <c r="AI198" i="8"/>
  <c r="AH103" i="5"/>
  <c r="C103" i="6" s="1"/>
  <c r="D103" i="6" s="1"/>
  <c r="AH66" i="5"/>
  <c r="C66" i="6" s="1"/>
  <c r="AI208" i="8"/>
  <c r="AI134" i="8"/>
  <c r="AH11" i="5"/>
  <c r="C11" i="6" s="1"/>
  <c r="AH92" i="5"/>
  <c r="C92" i="6" s="1"/>
  <c r="AH63" i="5"/>
  <c r="C63" i="6" s="1"/>
  <c r="AI204" i="8"/>
  <c r="G100" i="6"/>
  <c r="D100" i="6"/>
  <c r="AI167" i="8"/>
  <c r="G107" i="6"/>
  <c r="D102" i="6"/>
  <c r="G116" i="6"/>
  <c r="AI212" i="8"/>
  <c r="AI142" i="8"/>
  <c r="AI188" i="8"/>
  <c r="AI190" i="8"/>
  <c r="F228" i="8"/>
  <c r="AH104" i="5"/>
  <c r="C104" i="6" s="1"/>
  <c r="D104" i="6" s="1"/>
  <c r="G230" i="8"/>
  <c r="G228" i="8"/>
  <c r="G229" i="8"/>
  <c r="AI206" i="8"/>
  <c r="AH107" i="5"/>
  <c r="C107" i="6" s="1"/>
  <c r="AH10" i="5"/>
  <c r="C10" i="6" s="1"/>
  <c r="AI133" i="8"/>
  <c r="AH79" i="5"/>
  <c r="C79" i="6" s="1"/>
  <c r="AH55" i="5"/>
  <c r="C55" i="6" s="1"/>
  <c r="AH21" i="5"/>
  <c r="C21" i="6" s="1"/>
  <c r="AI169" i="8"/>
  <c r="AI164" i="8"/>
  <c r="AH108" i="5"/>
  <c r="C108" i="6" s="1"/>
  <c r="AI215" i="8"/>
  <c r="AI126" i="8"/>
  <c r="AI144" i="8"/>
  <c r="E9" i="7"/>
  <c r="G9" i="7" s="1"/>
  <c r="D10" i="7"/>
  <c r="AI162" i="8"/>
  <c r="AH42" i="5"/>
  <c r="C42" i="6" s="1"/>
  <c r="AI143" i="8"/>
  <c r="AI159" i="8"/>
  <c r="AI213" i="8"/>
  <c r="AH93" i="5"/>
  <c r="C93" i="6" s="1"/>
  <c r="AI209" i="8"/>
  <c r="AI191" i="8"/>
  <c r="AI120" i="8"/>
  <c r="AI205" i="8"/>
  <c r="AI185" i="8"/>
  <c r="AI187" i="8"/>
  <c r="AH111" i="5"/>
  <c r="C111" i="6" s="1"/>
  <c r="AH90" i="5"/>
  <c r="C90" i="6" s="1"/>
  <c r="AH67" i="5"/>
  <c r="C67" i="6" s="1"/>
  <c r="AH112" i="5"/>
  <c r="C112" i="6" s="1"/>
  <c r="AI180" i="8"/>
  <c r="AN221" i="8"/>
  <c r="AN206" i="8"/>
  <c r="AL114" i="4"/>
  <c r="AJ179" i="4" s="1"/>
  <c r="AI217" i="8"/>
  <c r="AI194" i="8"/>
  <c r="G107" i="3"/>
  <c r="D104" i="3"/>
  <c r="G116" i="3"/>
  <c r="G108" i="3"/>
  <c r="G117" i="3"/>
  <c r="D103" i="3"/>
  <c r="D100" i="3"/>
  <c r="G112" i="3"/>
  <c r="D101" i="3"/>
  <c r="D102" i="3"/>
  <c r="AI146" i="8"/>
  <c r="AI221" i="8"/>
  <c r="AI128" i="8"/>
  <c r="AI154" i="8"/>
  <c r="AH61" i="5"/>
  <c r="C61" i="6" s="1"/>
  <c r="AH77" i="5"/>
  <c r="C77" i="6" s="1"/>
  <c r="AH97" i="5"/>
  <c r="C97" i="6" s="1"/>
  <c r="AI199" i="8"/>
  <c r="AI166" i="8"/>
  <c r="AI125" i="8"/>
  <c r="AI181" i="8"/>
  <c r="AI174" i="8"/>
  <c r="AI195" i="8"/>
  <c r="D228" i="8"/>
  <c r="AH20" i="5"/>
  <c r="C20" i="6" s="1"/>
  <c r="AH13" i="5"/>
  <c r="C13" i="6" s="1"/>
  <c r="AH70" i="5"/>
  <c r="C70" i="6" s="1"/>
  <c r="AI201" i="8"/>
  <c r="AI177" i="8"/>
  <c r="AN213" i="4"/>
  <c r="AN222" i="4"/>
  <c r="AI132" i="8"/>
  <c r="G112" i="6"/>
  <c r="D101" i="6"/>
  <c r="AI225" i="8"/>
  <c r="AI173" i="8"/>
  <c r="AI184" i="8"/>
  <c r="AH27" i="5"/>
  <c r="C27" i="6" s="1"/>
  <c r="AI147" i="8"/>
  <c r="AI163" i="8"/>
  <c r="AH54" i="5"/>
  <c r="C54" i="6" s="1"/>
  <c r="AH81" i="5"/>
  <c r="C81" i="6" s="1"/>
  <c r="AH121" i="5"/>
  <c r="C121" i="6" s="1"/>
  <c r="AI224" i="8"/>
  <c r="AH72" i="5"/>
  <c r="C72" i="6" s="1"/>
  <c r="AI207" i="8"/>
  <c r="AH74" i="5"/>
  <c r="C74" i="6" s="1"/>
  <c r="AH62" i="5"/>
  <c r="C62" i="6" s="1"/>
  <c r="AI203" i="8"/>
  <c r="D230" i="8"/>
  <c r="AH56" i="5"/>
  <c r="C56" i="6" s="1"/>
  <c r="AH64" i="5"/>
  <c r="C64" i="6" s="1"/>
  <c r="AH38" i="5"/>
  <c r="C38" i="6" s="1"/>
  <c r="AH52" i="5"/>
  <c r="C52" i="6" s="1"/>
  <c r="AI189" i="8"/>
  <c r="AN218" i="4"/>
  <c r="AI131" i="8"/>
  <c r="AI123" i="8"/>
  <c r="AI153" i="8"/>
  <c r="AI193" i="8"/>
  <c r="AI170" i="8"/>
  <c r="AI119" i="8"/>
  <c r="AI138" i="8"/>
  <c r="AH117" i="5"/>
  <c r="C117" i="6" s="1"/>
  <c r="AH133" i="5"/>
  <c r="C133" i="6" s="1"/>
  <c r="D96" i="6"/>
  <c r="AH128" i="5"/>
  <c r="C128" i="6" s="1"/>
  <c r="AH134" i="5"/>
  <c r="C134" i="6" s="1"/>
  <c r="AH138" i="5"/>
  <c r="C138" i="6" s="1"/>
  <c r="AH129" i="5"/>
  <c r="C129" i="6" s="1"/>
  <c r="AH113" i="5"/>
  <c r="C113" i="6" s="1"/>
  <c r="AH115" i="5"/>
  <c r="C115" i="6" s="1"/>
  <c r="AH126" i="5"/>
  <c r="C126" i="6" s="1"/>
  <c r="AH118" i="5"/>
  <c r="C118" i="6" s="1"/>
  <c r="AH131" i="5"/>
  <c r="C131" i="6" s="1"/>
  <c r="AH127" i="5"/>
  <c r="C127" i="6" s="1"/>
  <c r="AH114" i="5"/>
  <c r="C114" i="6" s="1"/>
  <c r="AH122" i="5"/>
  <c r="C122" i="6" s="1"/>
  <c r="AH130" i="5"/>
  <c r="C130" i="6" s="1"/>
  <c r="AH125" i="5"/>
  <c r="C125" i="6" s="1"/>
  <c r="AH53" i="5"/>
  <c r="C53" i="6" s="1"/>
  <c r="AH25" i="5"/>
  <c r="C25" i="6" s="1"/>
  <c r="AH41" i="5"/>
  <c r="C41" i="6" s="1"/>
  <c r="AI176" i="8"/>
  <c r="AH68" i="5"/>
  <c r="C68" i="6" s="1"/>
  <c r="AH59" i="5"/>
  <c r="C59" i="6" s="1"/>
  <c r="AI165" i="8"/>
  <c r="AH135" i="5"/>
  <c r="C135" i="6" s="1"/>
  <c r="AI135" i="8"/>
  <c r="AH76" i="5"/>
  <c r="C76" i="6" s="1"/>
  <c r="AI211" i="8"/>
  <c r="AH94" i="5"/>
  <c r="C94" i="6" s="1"/>
  <c r="AH51" i="5"/>
  <c r="C51" i="6" s="1"/>
  <c r="E229" i="8"/>
  <c r="E230" i="8"/>
  <c r="E228" i="8"/>
  <c r="AI152" i="8"/>
  <c r="G100" i="3"/>
  <c r="AJ146" i="4" l="1"/>
  <c r="AJ124" i="4"/>
  <c r="AO218" i="4"/>
  <c r="AO217" i="4"/>
  <c r="AO212" i="4"/>
  <c r="AJ142" i="4"/>
  <c r="AO209" i="4"/>
  <c r="AO205" i="4"/>
  <c r="AO206" i="4"/>
  <c r="AJ136" i="4"/>
  <c r="AJ119" i="4"/>
  <c r="AJ199" i="4"/>
  <c r="AJ120" i="4"/>
  <c r="AJ154" i="4"/>
  <c r="AO221" i="4"/>
  <c r="AJ187" i="4"/>
  <c r="AJ150" i="4"/>
  <c r="AJ195" i="4"/>
  <c r="AJ128" i="4"/>
  <c r="AO208" i="4"/>
  <c r="AN214" i="4"/>
  <c r="AO214" i="4" s="1"/>
  <c r="AO213" i="4"/>
  <c r="G117" i="6"/>
  <c r="H117" i="6" s="1"/>
  <c r="H116" i="6"/>
  <c r="AJ203" i="4"/>
  <c r="G108" i="6"/>
  <c r="H107" i="6"/>
  <c r="D11" i="7"/>
  <c r="E10" i="7"/>
  <c r="G10" i="7" s="1"/>
  <c r="G113" i="6"/>
  <c r="H113" i="6" s="1"/>
  <c r="H112" i="6"/>
  <c r="AJ138" i="4"/>
  <c r="F103" i="3"/>
  <c r="G102" i="3"/>
  <c r="AL114" i="8"/>
  <c r="AJ146" i="8" s="1"/>
  <c r="AN217" i="8"/>
  <c r="AN212" i="8"/>
  <c r="AN207" i="8"/>
  <c r="AO207" i="4"/>
  <c r="AN205" i="8"/>
  <c r="AN222" i="8"/>
  <c r="AJ226" i="4"/>
  <c r="AJ193" i="4"/>
  <c r="AJ218" i="4"/>
  <c r="AJ194" i="4"/>
  <c r="AJ209" i="4"/>
  <c r="AJ162" i="4"/>
  <c r="AJ169" i="4"/>
  <c r="AJ126" i="4"/>
  <c r="AJ222" i="4"/>
  <c r="AJ155" i="4"/>
  <c r="AJ152" i="4"/>
  <c r="AJ174" i="4"/>
  <c r="AJ216" i="4"/>
  <c r="AJ139" i="4"/>
  <c r="AJ192" i="4"/>
  <c r="AJ178" i="4"/>
  <c r="AJ223" i="4"/>
  <c r="AJ200" i="4"/>
  <c r="AJ167" i="4"/>
  <c r="AJ121" i="4"/>
  <c r="AJ210" i="4"/>
  <c r="AJ148" i="4"/>
  <c r="AJ130" i="4"/>
  <c r="AJ183" i="4"/>
  <c r="AJ196" i="4"/>
  <c r="AJ125" i="4"/>
  <c r="AJ190" i="4"/>
  <c r="AJ176" i="4"/>
  <c r="AJ204" i="4"/>
  <c r="AJ185" i="4"/>
  <c r="AJ165" i="4"/>
  <c r="AJ145" i="4"/>
  <c r="AJ202" i="4"/>
  <c r="AJ143" i="4"/>
  <c r="AJ221" i="4"/>
  <c r="AJ140" i="4"/>
  <c r="AJ158" i="4"/>
  <c r="AJ171" i="4"/>
  <c r="AJ175" i="4"/>
  <c r="AJ168" i="4"/>
  <c r="AJ160" i="4"/>
  <c r="AJ166" i="4"/>
  <c r="AJ198" i="4"/>
  <c r="AJ141" i="4"/>
  <c r="AJ153" i="4"/>
  <c r="AJ122" i="4"/>
  <c r="AJ217" i="4"/>
  <c r="AJ151" i="4"/>
  <c r="AJ163" i="4"/>
  <c r="AJ212" i="4"/>
  <c r="AJ188" i="4"/>
  <c r="AJ149" i="4"/>
  <c r="AJ133" i="4"/>
  <c r="AJ208" i="4"/>
  <c r="AJ213" i="4"/>
  <c r="AJ225" i="4"/>
  <c r="AJ220" i="4"/>
  <c r="AJ224" i="4"/>
  <c r="AJ219" i="4"/>
  <c r="AJ135" i="4"/>
  <c r="AJ161" i="4"/>
  <c r="AJ189" i="4"/>
  <c r="AJ186" i="4"/>
  <c r="AJ206" i="4"/>
  <c r="AJ144" i="4"/>
  <c r="AJ172" i="4"/>
  <c r="AJ184" i="4"/>
  <c r="AJ214" i="4"/>
  <c r="AJ127" i="4"/>
  <c r="AJ211" i="4"/>
  <c r="AJ215" i="4"/>
  <c r="AJ197" i="4"/>
  <c r="AJ180" i="4"/>
  <c r="AJ182" i="4"/>
  <c r="AJ170" i="4"/>
  <c r="AJ159" i="4"/>
  <c r="AJ181" i="4"/>
  <c r="AJ164" i="4"/>
  <c r="AJ123" i="4"/>
  <c r="AJ129" i="4"/>
  <c r="AJ137" i="4"/>
  <c r="AJ207" i="4"/>
  <c r="AJ205" i="4"/>
  <c r="AJ134" i="4"/>
  <c r="AJ177" i="4"/>
  <c r="AJ173" i="4"/>
  <c r="AJ131" i="4"/>
  <c r="AJ227" i="4"/>
  <c r="AJ157" i="4"/>
  <c r="AJ156" i="4"/>
  <c r="AJ201" i="4"/>
  <c r="AJ147" i="4"/>
  <c r="AJ180" i="8"/>
  <c r="H100" i="6"/>
  <c r="G101" i="6"/>
  <c r="AJ157" i="8"/>
  <c r="AJ214" i="8"/>
  <c r="AJ182" i="8"/>
  <c r="AJ132" i="4"/>
  <c r="AJ144" i="8"/>
  <c r="AJ197" i="8"/>
  <c r="AJ176" i="8"/>
  <c r="AJ152" i="8"/>
  <c r="AJ173" i="8"/>
  <c r="AO222" i="4"/>
  <c r="AJ199" i="8"/>
  <c r="AJ221" i="8"/>
  <c r="AJ118" i="4"/>
  <c r="AJ120" i="8"/>
  <c r="AJ191" i="4"/>
  <c r="AJ208" i="8"/>
  <c r="AJ218" i="8"/>
  <c r="AN208" i="8"/>
  <c r="AO208" i="8" s="1"/>
  <c r="AJ212" i="8" l="1"/>
  <c r="AJ193" i="8"/>
  <c r="AJ198" i="8"/>
  <c r="AJ169" i="8"/>
  <c r="AJ174" i="8"/>
  <c r="AJ135" i="8"/>
  <c r="AJ189" i="8"/>
  <c r="AJ205" i="8"/>
  <c r="AJ142" i="8"/>
  <c r="AJ206" i="8"/>
  <c r="AJ118" i="8"/>
  <c r="AJ194" i="8"/>
  <c r="AJ224" i="8"/>
  <c r="AO207" i="8"/>
  <c r="AO209" i="8"/>
  <c r="AJ125" i="8"/>
  <c r="AJ192" i="8"/>
  <c r="AJ170" i="8"/>
  <c r="AJ131" i="8"/>
  <c r="AJ159" i="8"/>
  <c r="AO222" i="8"/>
  <c r="AJ143" i="8"/>
  <c r="AJ119" i="8"/>
  <c r="AJ181" i="8"/>
  <c r="AJ203" i="8"/>
  <c r="AO221" i="8"/>
  <c r="AJ185" i="8"/>
  <c r="AJ151" i="8"/>
  <c r="AJ201" i="8"/>
  <c r="AJ165" i="8"/>
  <c r="AJ186" i="8"/>
  <c r="AJ153" i="8"/>
  <c r="AJ134" i="8"/>
  <c r="AJ129" i="8"/>
  <c r="AJ121" i="8"/>
  <c r="AJ196" i="8"/>
  <c r="AJ211" i="8"/>
  <c r="AJ187" i="8"/>
  <c r="AJ210" i="8"/>
  <c r="AJ123" i="8"/>
  <c r="AJ124" i="8"/>
  <c r="AJ225" i="8"/>
  <c r="AJ128" i="8"/>
  <c r="AJ138" i="8"/>
  <c r="AJ164" i="8"/>
  <c r="AJ217" i="8"/>
  <c r="AJ213" i="8"/>
  <c r="AJ137" i="8"/>
  <c r="AJ207" i="8"/>
  <c r="AJ204" i="8"/>
  <c r="AJ190" i="8"/>
  <c r="AJ162" i="8"/>
  <c r="AJ136" i="8"/>
  <c r="G103" i="3"/>
  <c r="F104" i="3"/>
  <c r="G104" i="3" s="1"/>
  <c r="AN213" i="8"/>
  <c r="AO212" i="8"/>
  <c r="AJ166" i="8"/>
  <c r="AJ171" i="8"/>
  <c r="AO205" i="8"/>
  <c r="AN218" i="8"/>
  <c r="AO218" i="8" s="1"/>
  <c r="AO217" i="8"/>
  <c r="AJ132" i="8"/>
  <c r="AJ167" i="8"/>
  <c r="AO206" i="8"/>
  <c r="AJ147" i="8"/>
  <c r="AJ191" i="8"/>
  <c r="AJ133" i="8"/>
  <c r="AJ184" i="8"/>
  <c r="AJ177" i="8"/>
  <c r="AJ215" i="8"/>
  <c r="AJ154" i="8"/>
  <c r="AJ163" i="8"/>
  <c r="AJ188" i="8"/>
  <c r="AJ195" i="8"/>
  <c r="E11" i="7"/>
  <c r="G11" i="7" s="1"/>
  <c r="D12" i="7"/>
  <c r="G102" i="6"/>
  <c r="H101" i="6"/>
  <c r="AJ178" i="8"/>
  <c r="AJ179" i="8"/>
  <c r="AJ175" i="8"/>
  <c r="AJ220" i="8"/>
  <c r="AJ139" i="8"/>
  <c r="AJ150" i="8"/>
  <c r="AJ161" i="8"/>
  <c r="AJ227" i="8"/>
  <c r="AJ183" i="8"/>
  <c r="AJ160" i="8"/>
  <c r="AJ168" i="8"/>
  <c r="AJ222" i="8"/>
  <c r="AJ156" i="8"/>
  <c r="AJ155" i="8"/>
  <c r="AJ172" i="8"/>
  <c r="AJ219" i="8"/>
  <c r="AJ130" i="8"/>
  <c r="AJ145" i="8"/>
  <c r="AJ148" i="8"/>
  <c r="AJ149" i="8"/>
  <c r="AJ141" i="8"/>
  <c r="AJ226" i="8"/>
  <c r="AJ223" i="8"/>
  <c r="AJ122" i="8"/>
  <c r="AJ216" i="8"/>
  <c r="AJ200" i="8"/>
  <c r="AJ158" i="8"/>
  <c r="AJ127" i="8"/>
  <c r="AJ202" i="8"/>
  <c r="AJ140" i="8"/>
  <c r="AJ126" i="8"/>
  <c r="AJ209" i="8"/>
  <c r="G109" i="6"/>
  <c r="H109" i="6" s="1"/>
  <c r="H108" i="6"/>
  <c r="E12" i="7" l="1"/>
  <c r="G12" i="7" s="1"/>
  <c r="D13" i="7"/>
  <c r="H102" i="6"/>
  <c r="G103" i="6"/>
  <c r="AN214" i="8"/>
  <c r="AO214" i="8" s="1"/>
  <c r="AO213" i="8"/>
  <c r="G104" i="6" l="1"/>
  <c r="H104" i="6" s="1"/>
  <c r="H103" i="6"/>
  <c r="E13" i="7"/>
  <c r="G13" i="7" s="1"/>
  <c r="D14" i="7"/>
  <c r="D15" i="7" l="1"/>
  <c r="E14" i="7"/>
  <c r="G14" i="7" s="1"/>
  <c r="E15" i="7" l="1"/>
  <c r="G15" i="7" s="1"/>
  <c r="D16" i="7"/>
  <c r="E16" i="7" l="1"/>
  <c r="G16" i="7" s="1"/>
  <c r="D17" i="7"/>
  <c r="E17" i="7" l="1"/>
  <c r="G17" i="7" s="1"/>
  <c r="D18" i="7"/>
  <c r="D19" i="7" l="1"/>
  <c r="E18" i="7"/>
  <c r="G18" i="7" s="1"/>
  <c r="E19" i="7" l="1"/>
  <c r="G19" i="7" s="1"/>
  <c r="D20" i="7"/>
  <c r="E20" i="7" l="1"/>
  <c r="G20" i="7" s="1"/>
  <c r="D21" i="7"/>
  <c r="E21" i="7" l="1"/>
  <c r="G21" i="7" s="1"/>
  <c r="D22" i="7"/>
  <c r="D23" i="7" l="1"/>
  <c r="E22" i="7"/>
  <c r="G22" i="7" s="1"/>
  <c r="E23" i="7" l="1"/>
  <c r="G23" i="7" s="1"/>
  <c r="D24" i="7"/>
  <c r="E24" i="7" l="1"/>
  <c r="G24" i="7" s="1"/>
  <c r="D25" i="7"/>
  <c r="E25" i="7" l="1"/>
  <c r="G25" i="7" s="1"/>
  <c r="D26" i="7"/>
  <c r="D27" i="7" l="1"/>
  <c r="E26" i="7"/>
  <c r="G26" i="7" s="1"/>
  <c r="E27" i="7" l="1"/>
  <c r="G27" i="7" s="1"/>
  <c r="D28" i="7"/>
  <c r="E28" i="7" l="1"/>
  <c r="G28" i="7" s="1"/>
  <c r="D29" i="7"/>
  <c r="E29" i="7" l="1"/>
  <c r="G29" i="7" s="1"/>
  <c r="D30" i="7"/>
  <c r="D31" i="7" l="1"/>
  <c r="E30" i="7"/>
  <c r="G30" i="7" s="1"/>
  <c r="E31" i="7" l="1"/>
  <c r="G31" i="7" s="1"/>
  <c r="D32" i="7"/>
  <c r="E32" i="7" l="1"/>
  <c r="G32" i="7" s="1"/>
  <c r="D33" i="7"/>
  <c r="E33" i="7" l="1"/>
  <c r="G33" i="7" s="1"/>
  <c r="D34" i="7"/>
  <c r="D35" i="7" l="1"/>
  <c r="E34" i="7"/>
  <c r="G34" i="7" s="1"/>
  <c r="E35" i="7" l="1"/>
  <c r="G35" i="7" s="1"/>
  <c r="D36" i="7"/>
  <c r="E36" i="7" l="1"/>
  <c r="G36" i="7" s="1"/>
  <c r="D37" i="7"/>
  <c r="E37" i="7" l="1"/>
  <c r="G37" i="7" s="1"/>
  <c r="D38" i="7"/>
  <c r="D39" i="7" l="1"/>
  <c r="E38" i="7"/>
  <c r="G38" i="7" s="1"/>
  <c r="E39" i="7" l="1"/>
  <c r="G39" i="7" s="1"/>
  <c r="D40" i="7"/>
  <c r="E40" i="7" l="1"/>
  <c r="G40" i="7" s="1"/>
  <c r="D41" i="7"/>
  <c r="E41" i="7" l="1"/>
  <c r="G41" i="7" s="1"/>
  <c r="D42" i="7"/>
  <c r="D43" i="7" l="1"/>
  <c r="E42" i="7"/>
  <c r="G42" i="7" s="1"/>
  <c r="E43" i="7" l="1"/>
  <c r="G43" i="7" s="1"/>
  <c r="D44" i="7"/>
  <c r="E44" i="7" l="1"/>
  <c r="G44" i="7" s="1"/>
  <c r="D45" i="7"/>
  <c r="E45" i="7" l="1"/>
  <c r="G45" i="7" s="1"/>
  <c r="D46" i="7"/>
  <c r="D47" i="7" l="1"/>
  <c r="E46" i="7"/>
  <c r="G46" i="7" s="1"/>
  <c r="E47" i="7" l="1"/>
  <c r="G47" i="7" s="1"/>
  <c r="D48" i="7"/>
  <c r="E48" i="7" l="1"/>
  <c r="G48" i="7" s="1"/>
  <c r="D49" i="7"/>
  <c r="E49" i="7" l="1"/>
  <c r="G49" i="7" s="1"/>
  <c r="D50" i="7"/>
  <c r="D51" i="7" l="1"/>
  <c r="E50" i="7"/>
  <c r="G50" i="7" s="1"/>
  <c r="E51" i="7" l="1"/>
  <c r="G51" i="7" s="1"/>
  <c r="D52" i="7"/>
  <c r="E52" i="7" l="1"/>
  <c r="G52" i="7" s="1"/>
  <c r="D53" i="7"/>
  <c r="E53" i="7" l="1"/>
  <c r="G53" i="7" s="1"/>
  <c r="D54" i="7"/>
  <c r="D55" i="7" l="1"/>
  <c r="E54" i="7"/>
  <c r="G54" i="7" s="1"/>
  <c r="E55" i="7" l="1"/>
  <c r="G55" i="7" s="1"/>
  <c r="D56" i="7"/>
  <c r="E56" i="7" l="1"/>
  <c r="G56" i="7" s="1"/>
  <c r="D57" i="7"/>
  <c r="E57" i="7" l="1"/>
  <c r="G57" i="7" s="1"/>
  <c r="D58" i="7"/>
  <c r="D59" i="7" l="1"/>
  <c r="E58" i="7"/>
  <c r="G58" i="7" s="1"/>
  <c r="E59" i="7" l="1"/>
  <c r="G59" i="7" s="1"/>
  <c r="D60" i="7"/>
  <c r="E60" i="7" l="1"/>
  <c r="G60" i="7" s="1"/>
  <c r="D61" i="7"/>
  <c r="E61" i="7" l="1"/>
  <c r="G61" i="7" s="1"/>
  <c r="D62" i="7"/>
  <c r="D63" i="7" l="1"/>
  <c r="E62" i="7"/>
  <c r="G62" i="7" s="1"/>
  <c r="E63" i="7" l="1"/>
  <c r="G63" i="7" s="1"/>
  <c r="D64" i="7"/>
  <c r="E64" i="7" l="1"/>
  <c r="G64" i="7" s="1"/>
  <c r="D65" i="7"/>
  <c r="E65" i="7" l="1"/>
  <c r="G65" i="7" s="1"/>
  <c r="D66" i="7"/>
  <c r="D67" i="7" l="1"/>
  <c r="E66" i="7"/>
  <c r="G66" i="7" s="1"/>
  <c r="E67" i="7" l="1"/>
  <c r="G67" i="7" s="1"/>
  <c r="D68" i="7"/>
  <c r="E68" i="7" l="1"/>
  <c r="G68" i="7" s="1"/>
  <c r="D69" i="7"/>
  <c r="E69" i="7" l="1"/>
  <c r="G69" i="7" s="1"/>
  <c r="D70" i="7"/>
  <c r="E70" i="7" l="1"/>
  <c r="G70" i="7" s="1"/>
  <c r="D71" i="7"/>
  <c r="E71" i="7" l="1"/>
  <c r="G71" i="7" s="1"/>
  <c r="D72" i="7"/>
  <c r="D73" i="7" l="1"/>
  <c r="E72" i="7"/>
  <c r="G72" i="7" s="1"/>
  <c r="D74" i="7" l="1"/>
  <c r="E73" i="7"/>
  <c r="G73" i="7" s="1"/>
  <c r="E74" i="7" l="1"/>
  <c r="G74" i="7" s="1"/>
  <c r="D75" i="7"/>
  <c r="E75" i="7" l="1"/>
  <c r="G75" i="7" s="1"/>
  <c r="D76" i="7"/>
  <c r="D77" i="7" l="1"/>
  <c r="E76" i="7"/>
  <c r="G76" i="7" s="1"/>
  <c r="D78" i="7" l="1"/>
  <c r="E77" i="7"/>
  <c r="G77" i="7" s="1"/>
  <c r="E78" i="7" l="1"/>
  <c r="G78" i="7" s="1"/>
  <c r="D79" i="7"/>
  <c r="E79" i="7" l="1"/>
  <c r="G79" i="7" s="1"/>
  <c r="D80" i="7"/>
  <c r="D81" i="7" l="1"/>
  <c r="E80" i="7"/>
  <c r="G80" i="7" s="1"/>
  <c r="D82" i="7" l="1"/>
  <c r="E81" i="7"/>
  <c r="G81" i="7" s="1"/>
  <c r="E82" i="7" l="1"/>
  <c r="G82" i="7" s="1"/>
  <c r="D83" i="7"/>
  <c r="E83" i="7" l="1"/>
  <c r="G83" i="7" s="1"/>
  <c r="D84" i="7"/>
  <c r="D85" i="7" l="1"/>
  <c r="E84" i="7"/>
  <c r="G84" i="7" s="1"/>
  <c r="D86" i="7" l="1"/>
  <c r="E85" i="7"/>
  <c r="G85" i="7" s="1"/>
  <c r="E86" i="7" l="1"/>
  <c r="G86" i="7" s="1"/>
  <c r="D87" i="7"/>
  <c r="E87" i="7" l="1"/>
  <c r="G87" i="7" s="1"/>
  <c r="D88" i="7"/>
  <c r="D89" i="7" l="1"/>
  <c r="E88" i="7"/>
  <c r="G88" i="7" s="1"/>
  <c r="D90" i="7" l="1"/>
  <c r="E89" i="7"/>
  <c r="G89" i="7" s="1"/>
  <c r="E90" i="7" l="1"/>
  <c r="G90" i="7" s="1"/>
  <c r="D91" i="7"/>
  <c r="E91" i="7" l="1"/>
  <c r="G91" i="7" s="1"/>
  <c r="H2" i="7" s="1"/>
  <c r="H4" i="7" s="1"/>
  <c r="H3" i="7"/>
</calcChain>
</file>

<file path=xl/sharedStrings.xml><?xml version="1.0" encoding="utf-8"?>
<sst xmlns="http://schemas.openxmlformats.org/spreadsheetml/2006/main" count="260" uniqueCount="72">
  <si>
    <t>Company</t>
  </si>
  <si>
    <t>3M</t>
  </si>
  <si>
    <t>Amex</t>
  </si>
  <si>
    <t>Amgen</t>
  </si>
  <si>
    <t>Apple</t>
  </si>
  <si>
    <t>Carterpillar</t>
  </si>
  <si>
    <t>Chevron</t>
  </si>
  <si>
    <t>Cisco</t>
  </si>
  <si>
    <t>Dow</t>
  </si>
  <si>
    <t>Honey Well</t>
  </si>
  <si>
    <t>Intel</t>
  </si>
  <si>
    <t>IBM</t>
  </si>
  <si>
    <t>Johnson</t>
  </si>
  <si>
    <t>JP Morgan</t>
  </si>
  <si>
    <t>McDonald's</t>
  </si>
  <si>
    <t>Merck</t>
  </si>
  <si>
    <t>Microsoft</t>
  </si>
  <si>
    <t>Nike</t>
  </si>
  <si>
    <t>Salesforce</t>
  </si>
  <si>
    <t>Boeing</t>
  </si>
  <si>
    <t>Coca Cola</t>
  </si>
  <si>
    <t>Goldman Sachs</t>
  </si>
  <si>
    <t>Home Depot</t>
  </si>
  <si>
    <t>Procter and Gamble</t>
  </si>
  <si>
    <t>Travelers</t>
  </si>
  <si>
    <t>Disney</t>
  </si>
  <si>
    <t>United Health</t>
  </si>
  <si>
    <t>Verizon</t>
  </si>
  <si>
    <t>Visa</t>
  </si>
  <si>
    <t>Wallgreens</t>
  </si>
  <si>
    <t>Wallmart</t>
  </si>
  <si>
    <t>Average</t>
  </si>
  <si>
    <t>Date</t>
  </si>
  <si>
    <t>Day</t>
  </si>
  <si>
    <t>AR</t>
  </si>
  <si>
    <t>AAR</t>
  </si>
  <si>
    <t>CAARs</t>
  </si>
  <si>
    <t>StandDev</t>
  </si>
  <si>
    <t>Manually Sort AAR descending order (Use function "Sort")</t>
  </si>
  <si>
    <t>Sample size</t>
  </si>
  <si>
    <t>Sample cumulative frequency distributions</t>
  </si>
  <si>
    <t>Theoretical (Normality) cumulative frequency distributions</t>
  </si>
  <si>
    <t>Absolute difference</t>
  </si>
  <si>
    <t>KS Statistic</t>
  </si>
  <si>
    <t>Critical Value</t>
  </si>
  <si>
    <t>Watch out! Set for a sample</t>
  </si>
  <si>
    <t>n&gt;50 and at 5% significance level</t>
  </si>
  <si>
    <t>You can set it to your sample characteristics using Lilliefors critical values</t>
  </si>
  <si>
    <t>t-student</t>
  </si>
  <si>
    <t>Size</t>
  </si>
  <si>
    <t>Accumulated</t>
  </si>
  <si>
    <t>t-statistic</t>
  </si>
  <si>
    <t>Sum</t>
  </si>
  <si>
    <t>N</t>
  </si>
  <si>
    <t>T</t>
  </si>
  <si>
    <t>Sk(t)</t>
  </si>
  <si>
    <t>Corrado statistic</t>
  </si>
  <si>
    <t>AbsAR</t>
  </si>
  <si>
    <t>AbsAAR</t>
  </si>
  <si>
    <t>AbsAAR-Average</t>
  </si>
  <si>
    <t>StandDesv</t>
  </si>
  <si>
    <t>T-student</t>
  </si>
  <si>
    <t>This workbook corresponds to the calculation of the average abnormal returns (AAR), the cumulative average abnormal returns (CAAR) and their significance.
In the entire workbook, cells to be modified have white background. Grey-background cells are read-only.</t>
  </si>
  <si>
    <t>Calculation of the average abnormal returns.</t>
  </si>
  <si>
    <t>AAR Chart</t>
  </si>
  <si>
    <t>Line chart of cumulative average abnormal returns, [-10; 10] window. This sheet is read-only.</t>
  </si>
  <si>
    <t>AAR Normality Test</t>
  </si>
  <si>
    <t>AAR and CAAR Test when Normal</t>
  </si>
  <si>
    <t>AAR sorted in ascending order</t>
  </si>
  <si>
    <t>Count</t>
  </si>
  <si>
    <t>Mean</t>
  </si>
  <si>
    <t>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</si>
</sst>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mmm\-dd\-yyyy"/>
    <numFmt numFmtId="166" formatCode="0.00000000"/>
    <numFmt numFmtId="167" formatCode="0.000000"/>
    <numFmt numFmtId="168" formatCode="0.0000"/>
    <numFmt numFmtId="169" formatCode="0.0000000000"/>
    <numFmt numFmtId="170" formatCode="0.000000000"/>
  </numFmts>
  <fonts count="13" x14ac:knownFonts="1">
    <font>
      <sz val="11"/>
      <color theme="1"/>
      <name val="Arial"/>
    </font>
    <font>
      <sz val="11"/>
      <color theme="1"/>
      <name val="Calibri"/>
      <family val="2"/>
    </font>
    <font>
      <sz val="12"/>
      <color rgb="FF000000"/>
      <name val="Calibri"/>
      <family val="2"/>
    </font>
    <font>
      <sz val="11"/>
      <color theme="1"/>
      <name val="Arial"/>
      <family val="2"/>
    </font>
    <font>
      <sz val="12"/>
      <color theme="1"/>
      <name val="Arial"/>
      <family val="2"/>
    </font>
    <font>
      <sz val="12"/>
      <color rgb="FF000000"/>
      <name val="Arial"/>
      <family val="2"/>
    </font>
    <font>
      <b/>
      <sz val="12"/>
      <color theme="1"/>
      <name val="Arial"/>
      <family val="2"/>
    </font>
    <font>
      <sz val="10"/>
      <name val="Arial"/>
      <family val="2"/>
    </font>
    <font>
      <sz val="12"/>
      <name val="Arial"/>
      <family val="2"/>
    </font>
    <font>
      <b/>
      <sz val="12"/>
      <name val="Arial"/>
      <family val="2"/>
    </font>
    <font>
      <b/>
      <u val="singleAccounting"/>
      <sz val="8"/>
      <color indexed="8"/>
      <name val="Arial"/>
      <family val="2"/>
    </font>
    <font>
      <b/>
      <u val="singleAccounting"/>
      <sz val="12"/>
      <color indexed="8"/>
      <name val="Arial"/>
      <family val="2"/>
    </font>
    <font>
      <b/>
      <sz val="12"/>
      <color indexed="8"/>
      <name val="Arial"/>
      <family val="2"/>
    </font>
  </fonts>
  <fills count="12">
    <fill>
      <patternFill patternType="none"/>
    </fill>
    <fill>
      <patternFill patternType="gray125"/>
    </fill>
    <fill>
      <patternFill patternType="solid">
        <fgColor rgb="FFD6DCE4"/>
        <bgColor rgb="FFD6DCE4"/>
      </patternFill>
    </fill>
    <fill>
      <patternFill patternType="solid">
        <fgColor rgb="FF6D9EEB"/>
        <bgColor rgb="FF6D9EEB"/>
      </patternFill>
    </fill>
    <fill>
      <patternFill patternType="solid">
        <fgColor rgb="FFFF9900"/>
        <bgColor rgb="FFFF9900"/>
      </patternFill>
    </fill>
    <fill>
      <patternFill patternType="solid">
        <fgColor rgb="FFD9D9D9"/>
        <bgColor rgb="FFD9D9D9"/>
      </patternFill>
    </fill>
    <fill>
      <patternFill patternType="solid">
        <fgColor rgb="FFD8D8D8"/>
        <bgColor rgb="FFD8D8D8"/>
      </patternFill>
    </fill>
    <fill>
      <patternFill patternType="solid">
        <fgColor theme="2" tint="-9.9978637043366805E-2"/>
        <bgColor indexed="64"/>
      </patternFill>
    </fill>
    <fill>
      <patternFill patternType="solid">
        <fgColor indexed="60"/>
        <bgColor indexed="64"/>
      </patternFill>
    </fill>
    <fill>
      <patternFill patternType="solid">
        <fgColor rgb="FFD0CECE"/>
        <bgColor indexed="64"/>
      </patternFill>
    </fill>
    <fill>
      <patternFill patternType="solid">
        <fgColor rgb="FFD0CECE"/>
        <bgColor rgb="FF6D9EEB"/>
      </patternFill>
    </fill>
    <fill>
      <patternFill patternType="solid">
        <fgColor rgb="FFD0CECE"/>
        <bgColor rgb="FFFF99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7" fillId="0" borderId="2"/>
    <xf numFmtId="0" fontId="10" fillId="8" borderId="2" applyAlignment="0"/>
    <xf numFmtId="0" fontId="3" fillId="0" borderId="2"/>
  </cellStyleXfs>
  <cellXfs count="60">
    <xf numFmtId="0" fontId="0" fillId="0" borderId="0" xfId="0" applyFont="1" applyAlignment="1"/>
    <xf numFmtId="0" fontId="1" fillId="0" borderId="0" xfId="0" applyFont="1" applyAlignment="1">
      <alignment horizontal="center"/>
    </xf>
    <xf numFmtId="0" fontId="1" fillId="0" borderId="0" xfId="0" applyFont="1"/>
    <xf numFmtId="164" fontId="1" fillId="0" borderId="0" xfId="0" applyNumberFormat="1" applyFont="1"/>
    <xf numFmtId="0" fontId="2" fillId="0" borderId="1" xfId="0" applyFont="1" applyBorder="1" applyAlignment="1">
      <alignment horizontal="center"/>
    </xf>
    <xf numFmtId="0" fontId="1" fillId="5" borderId="2" xfId="0" applyFont="1" applyFill="1" applyBorder="1"/>
    <xf numFmtId="170" fontId="1" fillId="0" borderId="0" xfId="0" applyNumberFormat="1" applyFont="1"/>
    <xf numFmtId="0" fontId="1" fillId="0" borderId="3" xfId="0" applyFont="1" applyBorder="1"/>
    <xf numFmtId="164" fontId="1" fillId="5" borderId="2" xfId="0" applyNumberFormat="1" applyFont="1" applyFill="1" applyBorder="1"/>
    <xf numFmtId="0" fontId="4" fillId="0" borderId="0" xfId="0" applyFont="1" applyAlignment="1">
      <alignment horizontal="center"/>
    </xf>
    <xf numFmtId="0" fontId="4" fillId="0" borderId="0" xfId="0" applyFont="1"/>
    <xf numFmtId="0" fontId="4" fillId="0" borderId="0" xfId="0" applyFont="1" applyAlignment="1"/>
    <xf numFmtId="164" fontId="4" fillId="0" borderId="0" xfId="0" applyNumberFormat="1" applyFont="1"/>
    <xf numFmtId="11" fontId="4" fillId="0" borderId="0" xfId="0" applyNumberFormat="1" applyFont="1"/>
    <xf numFmtId="164" fontId="4" fillId="2" borderId="2" xfId="0" applyNumberFormat="1" applyFont="1" applyFill="1" applyBorder="1"/>
    <xf numFmtId="0" fontId="4" fillId="2" borderId="2" xfId="0" applyFont="1" applyFill="1" applyBorder="1"/>
    <xf numFmtId="0" fontId="4" fillId="0" borderId="3" xfId="0" applyFont="1" applyBorder="1" applyAlignment="1">
      <alignment horizontal="center" wrapText="1"/>
    </xf>
    <xf numFmtId="0" fontId="4" fillId="0" borderId="3" xfId="0" applyFont="1" applyBorder="1" applyAlignment="1">
      <alignment wrapText="1"/>
    </xf>
    <xf numFmtId="0" fontId="4" fillId="0" borderId="0" xfId="0" applyFont="1" applyAlignment="1">
      <alignment wrapText="1"/>
    </xf>
    <xf numFmtId="0" fontId="4" fillId="3" borderId="2" xfId="0" applyFont="1" applyFill="1" applyBorder="1"/>
    <xf numFmtId="166" fontId="4" fillId="0" borderId="0" xfId="0" applyNumberFormat="1" applyFont="1"/>
    <xf numFmtId="0" fontId="4" fillId="4" borderId="2" xfId="0" applyFont="1" applyFill="1" applyBorder="1"/>
    <xf numFmtId="0" fontId="5" fillId="0" borderId="1" xfId="0" applyFont="1" applyBorder="1" applyAlignment="1">
      <alignment horizontal="center"/>
    </xf>
    <xf numFmtId="0" fontId="6" fillId="0" borderId="0" xfId="0" applyFont="1"/>
    <xf numFmtId="0" fontId="4" fillId="0" borderId="3" xfId="0" applyFont="1" applyBorder="1" applyAlignment="1">
      <alignment horizontal="center"/>
    </xf>
    <xf numFmtId="167" fontId="4" fillId="0" borderId="0" xfId="0" applyNumberFormat="1" applyFont="1" applyAlignment="1">
      <alignment horizontal="right"/>
    </xf>
    <xf numFmtId="168" fontId="4" fillId="0" borderId="0" xfId="0" applyNumberFormat="1" applyFont="1" applyAlignment="1">
      <alignment horizontal="right"/>
    </xf>
    <xf numFmtId="169" fontId="4" fillId="0" borderId="0" xfId="0" applyNumberFormat="1" applyFont="1"/>
    <xf numFmtId="167" fontId="4" fillId="0" borderId="0" xfId="0" applyNumberFormat="1" applyFont="1"/>
    <xf numFmtId="168" fontId="4" fillId="0" borderId="0" xfId="0" applyNumberFormat="1" applyFont="1"/>
    <xf numFmtId="0" fontId="4" fillId="5" borderId="2" xfId="0" applyFont="1" applyFill="1" applyBorder="1"/>
    <xf numFmtId="170" fontId="4" fillId="0" borderId="0" xfId="0" applyNumberFormat="1" applyFont="1"/>
    <xf numFmtId="170" fontId="4" fillId="6" borderId="2" xfId="0" applyNumberFormat="1" applyFont="1" applyFill="1" applyBorder="1"/>
    <xf numFmtId="0" fontId="8" fillId="0" borderId="2" xfId="1" applyFont="1" applyAlignment="1">
      <alignment horizontal="left" vertical="top" wrapText="1"/>
    </xf>
    <xf numFmtId="0" fontId="8" fillId="0" borderId="2" xfId="1" applyFont="1" applyAlignment="1">
      <alignment wrapText="1"/>
    </xf>
    <xf numFmtId="0" fontId="8" fillId="0" borderId="4" xfId="1" applyFont="1" applyBorder="1" applyAlignment="1">
      <alignment horizontal="left" vertical="top" wrapText="1"/>
    </xf>
    <xf numFmtId="0" fontId="9" fillId="7" borderId="5" xfId="1" applyFont="1" applyFill="1" applyBorder="1" applyAlignment="1">
      <alignment wrapText="1"/>
    </xf>
    <xf numFmtId="0" fontId="8" fillId="0" borderId="5" xfId="1" applyFont="1" applyBorder="1" applyAlignment="1">
      <alignment vertical="top" wrapText="1"/>
    </xf>
    <xf numFmtId="0" fontId="9" fillId="7" borderId="6" xfId="1" applyFont="1" applyFill="1" applyBorder="1" applyAlignment="1">
      <alignment wrapText="1"/>
    </xf>
    <xf numFmtId="0" fontId="8" fillId="0" borderId="6" xfId="1" applyFont="1" applyBorder="1" applyAlignment="1">
      <alignment vertical="top" wrapText="1"/>
    </xf>
    <xf numFmtId="0" fontId="9" fillId="7" borderId="6" xfId="1" applyFont="1" applyFill="1" applyBorder="1" applyAlignment="1">
      <alignment horizontal="left" vertical="top" wrapText="1"/>
    </xf>
    <xf numFmtId="0" fontId="11" fillId="9" borderId="2" xfId="2" applyFont="1" applyFill="1" applyAlignment="1" applyProtection="1">
      <alignment horizontal="center" wrapText="1"/>
      <protection locked="0"/>
    </xf>
    <xf numFmtId="0" fontId="4" fillId="9" borderId="2" xfId="3" applyFont="1" applyFill="1"/>
    <xf numFmtId="0" fontId="4" fillId="9" borderId="2" xfId="3" applyFont="1" applyFill="1" applyAlignment="1">
      <alignment horizontal="center"/>
    </xf>
    <xf numFmtId="0" fontId="12" fillId="9" borderId="2" xfId="2" applyFont="1" applyFill="1" applyAlignment="1" applyProtection="1">
      <alignment horizontal="center" wrapText="1"/>
      <protection locked="0"/>
    </xf>
    <xf numFmtId="0" fontId="12" fillId="0" borderId="2" xfId="2" applyFont="1" applyFill="1" applyAlignment="1" applyProtection="1">
      <alignment horizontal="center" wrapText="1"/>
      <protection locked="0"/>
    </xf>
    <xf numFmtId="0" fontId="11" fillId="0" borderId="2" xfId="2" applyFont="1" applyFill="1" applyAlignment="1" applyProtection="1">
      <alignment horizontal="center" wrapText="1"/>
      <protection locked="0"/>
    </xf>
    <xf numFmtId="164" fontId="4" fillId="0" borderId="0" xfId="0" applyNumberFormat="1" applyFont="1" applyProtection="1">
      <protection locked="0"/>
    </xf>
    <xf numFmtId="0" fontId="4" fillId="0" borderId="0" xfId="0" applyFont="1" applyProtection="1">
      <protection locked="0"/>
    </xf>
    <xf numFmtId="0" fontId="4" fillId="9" borderId="0" xfId="0" applyFont="1" applyFill="1"/>
    <xf numFmtId="0" fontId="4" fillId="0" borderId="0" xfId="0" applyFont="1" applyAlignment="1" applyProtection="1">
      <alignment horizontal="right"/>
      <protection locked="0"/>
    </xf>
    <xf numFmtId="11" fontId="4" fillId="0" borderId="0" xfId="0" applyNumberFormat="1" applyFont="1" applyAlignment="1" applyProtection="1">
      <alignment horizontal="right"/>
      <protection locked="0"/>
    </xf>
    <xf numFmtId="164" fontId="4" fillId="2" borderId="2" xfId="0" applyNumberFormat="1" applyFont="1" applyFill="1" applyBorder="1" applyProtection="1">
      <protection locked="0"/>
    </xf>
    <xf numFmtId="0" fontId="4" fillId="2" borderId="2" xfId="0" applyFont="1" applyFill="1" applyBorder="1" applyProtection="1">
      <protection locked="0"/>
    </xf>
    <xf numFmtId="0" fontId="4" fillId="2" borderId="2" xfId="0" applyFont="1" applyFill="1" applyBorder="1" applyAlignment="1" applyProtection="1">
      <alignment horizontal="right"/>
      <protection locked="0"/>
    </xf>
    <xf numFmtId="0" fontId="4" fillId="9" borderId="0" xfId="0" applyFont="1" applyFill="1" applyAlignment="1">
      <alignment wrapText="1"/>
    </xf>
    <xf numFmtId="0" fontId="4" fillId="9" borderId="0" xfId="0" applyFont="1" applyFill="1" applyAlignment="1">
      <alignment horizontal="center"/>
    </xf>
    <xf numFmtId="0" fontId="4" fillId="10" borderId="2" xfId="0" applyFont="1" applyFill="1" applyBorder="1"/>
    <xf numFmtId="166" fontId="4" fillId="9" borderId="0" xfId="0" applyNumberFormat="1" applyFont="1" applyFill="1"/>
    <xf numFmtId="0" fontId="6" fillId="11" borderId="2" xfId="0" applyFont="1" applyFill="1" applyBorder="1" applyAlignment="1">
      <alignment horizontal="center"/>
    </xf>
  </cellXfs>
  <cellStyles count="4">
    <cellStyle name="ColumnHeaderNormal" xfId="2" xr:uid="{632A6C03-9469-4B72-8C05-D3A8DF558C52}"/>
    <cellStyle name="Normal" xfId="0" builtinId="0"/>
    <cellStyle name="Normal 2" xfId="1" xr:uid="{C63D33AA-5473-4908-B3B6-AFD6CB85E3FE}"/>
    <cellStyle name="Normal 3" xfId="3" xr:uid="{EDDDA53F-9BC0-42BD-BA12-D6C3FB1A24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CAARs</c:v>
          </c:tx>
          <c:spPr>
            <a:ln cmpd="sng">
              <a:solidFill>
                <a:srgbClr val="4472C4"/>
              </a:solidFill>
            </a:ln>
          </c:spPr>
          <c:marker>
            <c:symbol val="none"/>
          </c:marker>
          <c:cat>
            <c:numRef>
              <c:f>'AAR Chart'!$A$2:$A$22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'AAR Chart'!$B$2:$B$22</c:f>
              <c:numCache>
                <c:formatCode>General</c:formatCode>
                <c:ptCount val="21"/>
                <c:pt idx="0">
                  <c:v>-8.2927586655180341E-5</c:v>
                </c:pt>
                <c:pt idx="1">
                  <c:v>-1.1314973629516464E-3</c:v>
                </c:pt>
                <c:pt idx="2">
                  <c:v>-4.3984613673186098E-3</c:v>
                </c:pt>
                <c:pt idx="3">
                  <c:v>-3.2975453393511685E-3</c:v>
                </c:pt>
                <c:pt idx="4">
                  <c:v>-2.988536768364579E-3</c:v>
                </c:pt>
                <c:pt idx="5">
                  <c:v>-3.0967408529452337E-3</c:v>
                </c:pt>
                <c:pt idx="6">
                  <c:v>-3.8859655582204177E-3</c:v>
                </c:pt>
                <c:pt idx="7">
                  <c:v>-4.5962386434450246E-3</c:v>
                </c:pt>
                <c:pt idx="8">
                  <c:v>-5.1965284400048647E-3</c:v>
                </c:pt>
                <c:pt idx="9">
                  <c:v>-4.693249618251647E-3</c:v>
                </c:pt>
                <c:pt idx="10">
                  <c:v>-1.5299497088128071E-3</c:v>
                </c:pt>
                <c:pt idx="11">
                  <c:v>4.5497382272711388E-4</c:v>
                </c:pt>
                <c:pt idx="12">
                  <c:v>4.6672189236133713E-4</c:v>
                </c:pt>
                <c:pt idx="13">
                  <c:v>-3.1751596883273641E-4</c:v>
                </c:pt>
                <c:pt idx="14">
                  <c:v>1.0286296098256543E-3</c:v>
                </c:pt>
                <c:pt idx="15">
                  <c:v>1.3715572178869201E-3</c:v>
                </c:pt>
                <c:pt idx="16">
                  <c:v>-6.781966549397507E-4</c:v>
                </c:pt>
                <c:pt idx="17">
                  <c:v>-2.5736410393512508E-3</c:v>
                </c:pt>
                <c:pt idx="18">
                  <c:v>-2.7674041782747459E-3</c:v>
                </c:pt>
                <c:pt idx="19">
                  <c:v>-2.3972139884780672E-3</c:v>
                </c:pt>
                <c:pt idx="20">
                  <c:v>-2.9340625268565396E-3</c:v>
                </c:pt>
              </c:numCache>
            </c:numRef>
          </c:val>
          <c:smooth val="0"/>
          <c:extLst>
            <c:ext xmlns:c16="http://schemas.microsoft.com/office/drawing/2014/chart" uri="{C3380CC4-5D6E-409C-BE32-E72D297353CC}">
              <c16:uniqueId val="{00000000-0FE1-4AA0-8D33-5A444637B51C}"/>
            </c:ext>
          </c:extLst>
        </c:ser>
        <c:dLbls>
          <c:showLegendKey val="0"/>
          <c:showVal val="0"/>
          <c:showCatName val="0"/>
          <c:showSerName val="0"/>
          <c:showPercent val="0"/>
          <c:showBubbleSize val="0"/>
        </c:dLbls>
        <c:smooth val="0"/>
        <c:axId val="1251945090"/>
        <c:axId val="501687366"/>
      </c:lineChart>
      <c:catAx>
        <c:axId val="1251945090"/>
        <c:scaling>
          <c:orientation val="minMax"/>
        </c:scaling>
        <c:delete val="0"/>
        <c:axPos val="b"/>
        <c:title>
          <c:tx>
            <c:rich>
              <a:bodyPr/>
              <a:lstStyle/>
              <a:p>
                <a:pPr lvl="0">
                  <a:defRPr b="0" i="0">
                    <a:solidFill>
                      <a:srgbClr val="000000"/>
                    </a:solidFill>
                    <a:latin typeface="+mn-lt"/>
                  </a:defRPr>
                </a:pPr>
                <a:r>
                  <a:rPr lang="es-ES" b="0" i="0">
                    <a:solidFill>
                      <a:srgbClr val="000000"/>
                    </a:solidFill>
                    <a:latin typeface="+mn-lt"/>
                  </a:rPr>
                  <a:t>Day</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01687366"/>
        <c:crosses val="autoZero"/>
        <c:auto val="1"/>
        <c:lblAlgn val="ctr"/>
        <c:lblOffset val="100"/>
        <c:noMultiLvlLbl val="1"/>
      </c:catAx>
      <c:valAx>
        <c:axId val="501687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s-ES" b="0" i="0">
                    <a:solidFill>
                      <a:srgbClr val="000000"/>
                    </a:solidFill>
                    <a:latin typeface="+mn-lt"/>
                  </a:rPr>
                  <a:t>CAARs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s-ES"/>
          </a:p>
        </c:txPr>
        <c:crossAx val="125194509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390524</xdr:colOff>
      <xdr:row>1</xdr:row>
      <xdr:rowOff>57150</xdr:rowOff>
    </xdr:from>
    <xdr:ext cx="8124825" cy="3467100"/>
    <xdr:graphicFrame macro="">
      <xdr:nvGraphicFramePr>
        <xdr:cNvPr id="2" name="Chart 1" title="Gráfico">
          <a:extLst>
            <a:ext uri="{FF2B5EF4-FFF2-40B4-BE49-F238E27FC236}">
              <a16:creationId xmlns:a16="http://schemas.microsoft.com/office/drawing/2014/main" id="{4880934E-9AD5-47B9-9E8E-1FD19BA1F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206-Abnormal%20Returns-Analysis%20template_probl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201-Portfolios_Byh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AR"/>
      <sheetName val="AAR Chart"/>
      <sheetName val="AAR Normality Test"/>
      <sheetName val="AAR and CAAR Test when Normal"/>
      <sheetName val="AAR Corrado"/>
      <sheetName val="AbsAAR"/>
      <sheetName val="AbsAAR Test when normal"/>
      <sheetName val="AbsAAR Test Normalidad"/>
      <sheetName val="AbsAAR Corrado "/>
    </sheetNames>
    <sheetDataSet>
      <sheetData sheetId="0" refreshError="1"/>
      <sheetData sheetId="1"/>
      <sheetData sheetId="2">
        <row r="2">
          <cell r="A2">
            <v>-10</v>
          </cell>
          <cell r="B2">
            <v>-8.2927586655180341E-5</v>
          </cell>
        </row>
        <row r="3">
          <cell r="A3">
            <v>-9</v>
          </cell>
          <cell r="B3">
            <v>-1.1314973629516464E-3</v>
          </cell>
        </row>
        <row r="4">
          <cell r="A4">
            <v>-8</v>
          </cell>
          <cell r="B4">
            <v>-4.3984613673186098E-3</v>
          </cell>
        </row>
        <row r="5">
          <cell r="A5">
            <v>-7</v>
          </cell>
          <cell r="B5">
            <v>-3.2975453393511685E-3</v>
          </cell>
        </row>
        <row r="6">
          <cell r="A6">
            <v>-6</v>
          </cell>
          <cell r="B6">
            <v>-2.988536768364579E-3</v>
          </cell>
        </row>
        <row r="7">
          <cell r="A7">
            <v>-5</v>
          </cell>
          <cell r="B7">
            <v>-3.0967408529452337E-3</v>
          </cell>
        </row>
        <row r="8">
          <cell r="A8">
            <v>-4</v>
          </cell>
          <cell r="B8">
            <v>-3.8859655582204177E-3</v>
          </cell>
        </row>
        <row r="9">
          <cell r="A9">
            <v>-3</v>
          </cell>
          <cell r="B9">
            <v>-4.5962386434450246E-3</v>
          </cell>
        </row>
        <row r="10">
          <cell r="A10">
            <v>-2</v>
          </cell>
          <cell r="B10">
            <v>-5.1965284400048647E-3</v>
          </cell>
        </row>
        <row r="11">
          <cell r="A11">
            <v>-1</v>
          </cell>
          <cell r="B11">
            <v>-4.693249618251647E-3</v>
          </cell>
        </row>
        <row r="12">
          <cell r="A12">
            <v>0</v>
          </cell>
          <cell r="B12">
            <v>-1.5299497088128071E-3</v>
          </cell>
        </row>
        <row r="13">
          <cell r="A13">
            <v>1</v>
          </cell>
          <cell r="B13">
            <v>4.5497382272711388E-4</v>
          </cell>
        </row>
        <row r="14">
          <cell r="A14">
            <v>2</v>
          </cell>
          <cell r="B14">
            <v>4.6672189236133713E-4</v>
          </cell>
        </row>
        <row r="15">
          <cell r="A15">
            <v>3</v>
          </cell>
          <cell r="B15">
            <v>-3.1751596883273641E-4</v>
          </cell>
        </row>
        <row r="16">
          <cell r="A16">
            <v>4</v>
          </cell>
          <cell r="B16">
            <v>1.0286296098256543E-3</v>
          </cell>
        </row>
        <row r="17">
          <cell r="A17">
            <v>5</v>
          </cell>
          <cell r="B17">
            <v>1.3715572178869201E-3</v>
          </cell>
        </row>
        <row r="18">
          <cell r="A18">
            <v>6</v>
          </cell>
          <cell r="B18">
            <v>-6.781966549397507E-4</v>
          </cell>
        </row>
        <row r="19">
          <cell r="A19">
            <v>7</v>
          </cell>
          <cell r="B19">
            <v>-2.5736410393512508E-3</v>
          </cell>
        </row>
        <row r="20">
          <cell r="A20">
            <v>8</v>
          </cell>
          <cell r="B20">
            <v>-2.7674041782747459E-3</v>
          </cell>
        </row>
        <row r="21">
          <cell r="A21">
            <v>9</v>
          </cell>
          <cell r="B21">
            <v>-2.3972139884780672E-3</v>
          </cell>
        </row>
        <row r="22">
          <cell r="A22">
            <v>10</v>
          </cell>
          <cell r="B22">
            <v>-2.9340625268565396E-3</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lassification-Interactions"/>
      <sheetName val="Final"/>
    </sheetNames>
    <sheetDataSet>
      <sheetData sheetId="0"/>
      <sheetData sheetId="1">
        <row r="110">
          <cell r="A110" t="str">
            <v xml:space="preserve">The Travelers Companies, Inc. </v>
          </cell>
        </row>
        <row r="111">
          <cell r="A111" t="str">
            <v>Dow Inc.</v>
          </cell>
        </row>
        <row r="112">
          <cell r="A112" t="str">
            <v xml:space="preserve">Walgreens Boots Alliance, Inc. </v>
          </cell>
        </row>
        <row r="113">
          <cell r="A113" t="str">
            <v xml:space="preserve">The Goldman Sachs Group, Inc. </v>
          </cell>
        </row>
        <row r="114">
          <cell r="A114" t="str">
            <v xml:space="preserve">Caterpillar Inc. </v>
          </cell>
        </row>
        <row r="115">
          <cell r="A115" t="str">
            <v xml:space="preserve">3M Company </v>
          </cell>
        </row>
        <row r="116">
          <cell r="A116" t="str">
            <v xml:space="preserve">American Express Company </v>
          </cell>
        </row>
        <row r="117">
          <cell r="A117" t="str">
            <v xml:space="preserve">International Business Machines Corporation </v>
          </cell>
        </row>
        <row r="118">
          <cell r="A118" t="str">
            <v xml:space="preserve">Honeywell International Inc. </v>
          </cell>
        </row>
        <row r="119">
          <cell r="A119" t="str">
            <v xml:space="preserve">Amgen Inc. </v>
          </cell>
        </row>
        <row r="120">
          <cell r="A120" t="str">
            <v xml:space="preserve">Salesforce.com, Inc. </v>
          </cell>
        </row>
        <row r="121">
          <cell r="A121" t="str">
            <v xml:space="preserve">McDonald's Corporation </v>
          </cell>
        </row>
        <row r="122">
          <cell r="A122" t="str">
            <v xml:space="preserve">NIKE, Inc. </v>
          </cell>
        </row>
        <row r="123">
          <cell r="A123" t="str">
            <v xml:space="preserve">The Boeing Company </v>
          </cell>
        </row>
        <row r="124">
          <cell r="A124" t="str">
            <v xml:space="preserve">Cisco Systems, Inc. </v>
          </cell>
        </row>
        <row r="127">
          <cell r="A127" t="str">
            <v xml:space="preserve">Chevron Corporation </v>
          </cell>
        </row>
        <row r="128">
          <cell r="A128" t="str">
            <v xml:space="preserve">Merck &amp; Co., Inc. </v>
          </cell>
        </row>
        <row r="129">
          <cell r="A129" t="str">
            <v xml:space="preserve">The Coca-Cola Company </v>
          </cell>
        </row>
        <row r="130">
          <cell r="A130" t="str">
            <v xml:space="preserve">The Home Depot, Inc. </v>
          </cell>
        </row>
        <row r="131">
          <cell r="A131" t="str">
            <v xml:space="preserve">Verizon Communications Inc. </v>
          </cell>
        </row>
        <row r="132">
          <cell r="A132" t="str">
            <v xml:space="preserve">Intel Corporation </v>
          </cell>
        </row>
        <row r="133">
          <cell r="A133" t="str">
            <v xml:space="preserve">The Walt Disney Company </v>
          </cell>
        </row>
        <row r="134">
          <cell r="A134" t="str">
            <v xml:space="preserve">UnitedHealth Group Incorporated </v>
          </cell>
        </row>
        <row r="135">
          <cell r="A135" t="str">
            <v xml:space="preserve">The Procter &amp; Gamble Company </v>
          </cell>
        </row>
        <row r="136">
          <cell r="A136" t="str">
            <v xml:space="preserve">Walmart Inc. </v>
          </cell>
        </row>
        <row r="137">
          <cell r="A137" t="str">
            <v xml:space="preserve">Johnson &amp; Johnson </v>
          </cell>
        </row>
        <row r="138">
          <cell r="A138" t="str">
            <v xml:space="preserve">Visa Inc. </v>
          </cell>
        </row>
        <row r="139">
          <cell r="A139" t="str">
            <v xml:space="preserve">JPMorgan Chase &amp; Co. </v>
          </cell>
        </row>
        <row r="140">
          <cell r="A140" t="str">
            <v xml:space="preserve">Microsoft Corporation </v>
          </cell>
        </row>
        <row r="141">
          <cell r="A141" t="str">
            <v xml:space="preserve">Apple Inc. </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E928-391E-4E57-9EB9-74F7A1968450}">
  <dimension ref="A1:B8"/>
  <sheetViews>
    <sheetView workbookViewId="0">
      <selection activeCell="A7" sqref="A7:A8"/>
    </sheetView>
  </sheetViews>
  <sheetFormatPr baseColWidth="10" defaultRowHeight="15" x14ac:dyDescent="0.2"/>
  <cols>
    <col min="1" max="1" width="18" style="34" customWidth="1"/>
    <col min="2" max="2" width="138.375" style="34" customWidth="1"/>
    <col min="3" max="16384" width="11" style="34"/>
  </cols>
  <sheetData>
    <row r="1" spans="1:2" ht="15.75" customHeight="1" x14ac:dyDescent="0.2">
      <c r="A1" s="33" t="s">
        <v>62</v>
      </c>
      <c r="B1" s="33"/>
    </row>
    <row r="2" spans="1:2" ht="21.75" customHeight="1" x14ac:dyDescent="0.2">
      <c r="A2" s="35"/>
      <c r="B2" s="35"/>
    </row>
    <row r="3" spans="1:2" ht="15.75" x14ac:dyDescent="0.25">
      <c r="A3" s="36" t="s">
        <v>35</v>
      </c>
      <c r="B3" s="37" t="s">
        <v>63</v>
      </c>
    </row>
    <row r="4" spans="1:2" ht="15.75" x14ac:dyDescent="0.25">
      <c r="A4" s="38" t="s">
        <v>64</v>
      </c>
      <c r="B4" s="39" t="s">
        <v>65</v>
      </c>
    </row>
    <row r="5" spans="1:2" ht="31.5" x14ac:dyDescent="0.2">
      <c r="A5" s="40" t="s">
        <v>66</v>
      </c>
      <c r="B5" s="39"/>
    </row>
    <row r="6" spans="1:2" ht="47.25" x14ac:dyDescent="0.25">
      <c r="A6" s="36" t="s">
        <v>67</v>
      </c>
      <c r="B6" s="37"/>
    </row>
    <row r="7" spans="1:2" ht="15.75" x14ac:dyDescent="0.25">
      <c r="A7" s="36"/>
      <c r="B7" s="37"/>
    </row>
    <row r="8" spans="1:2" ht="15.75" x14ac:dyDescent="0.25">
      <c r="A8" s="36"/>
      <c r="B8" s="37"/>
    </row>
  </sheetData>
  <mergeCells count="1">
    <mergeCell ref="A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000"/>
  <sheetViews>
    <sheetView workbookViewId="0">
      <selection sqref="A1:XFD1048576"/>
    </sheetView>
  </sheetViews>
  <sheetFormatPr baseColWidth="10" defaultColWidth="12.625" defaultRowHeight="15" customHeight="1" x14ac:dyDescent="0.2"/>
  <cols>
    <col min="1" max="39" width="10.625" style="11" customWidth="1"/>
    <col min="40" max="40" width="11.625" style="11" customWidth="1"/>
    <col min="41" max="41" width="13.625" style="11" customWidth="1"/>
    <col min="42" max="47" width="10.625" style="11" customWidth="1"/>
    <col min="48" max="16384" width="12.625" style="11"/>
  </cols>
  <sheetData>
    <row r="1" spans="1:33" ht="13.5" customHeight="1" x14ac:dyDescent="0.2">
      <c r="B1" s="9" t="s">
        <v>49</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row>
    <row r="2" spans="1:33" ht="13.5" customHeight="1" x14ac:dyDescent="0.2">
      <c r="B2" s="9" t="s">
        <v>0</v>
      </c>
      <c r="C2" s="10" t="str">
        <f>AAR!D1</f>
        <v>3M</v>
      </c>
      <c r="D2" s="10" t="str">
        <f>AAR!E1</f>
        <v>Amex</v>
      </c>
      <c r="E2" s="10" t="str">
        <f>AAR!F1</f>
        <v>Amgen</v>
      </c>
      <c r="F2" s="10" t="str">
        <f>AAR!G1</f>
        <v>Apple</v>
      </c>
      <c r="G2" s="10" t="str">
        <f>AAR!H1</f>
        <v>Carterpillar</v>
      </c>
      <c r="H2" s="10" t="str">
        <f>AAR!I1</f>
        <v>Chevron</v>
      </c>
      <c r="I2" s="10" t="str">
        <f>AAR!J1</f>
        <v>Cisco</v>
      </c>
      <c r="J2" s="10" t="str">
        <f>AAR!K1</f>
        <v>Dow</v>
      </c>
      <c r="K2" s="10" t="str">
        <f>AAR!L1</f>
        <v>Honey Well</v>
      </c>
      <c r="L2" s="10" t="str">
        <f>AAR!M1</f>
        <v>Intel</v>
      </c>
      <c r="M2" s="10" t="str">
        <f>AAR!N1</f>
        <v>IBM</v>
      </c>
      <c r="N2" s="10" t="str">
        <f>AAR!O1</f>
        <v>Johnson</v>
      </c>
      <c r="O2" s="10" t="str">
        <f>AAR!P1</f>
        <v>JP Morgan</v>
      </c>
      <c r="P2" s="10" t="str">
        <f>AAR!Q1</f>
        <v>McDonald's</v>
      </c>
      <c r="Q2" s="10" t="str">
        <f>AAR!R1</f>
        <v>Merck</v>
      </c>
      <c r="R2" s="10" t="str">
        <f>AAR!S1</f>
        <v>Microsoft</v>
      </c>
      <c r="S2" s="10" t="str">
        <f>AAR!T1</f>
        <v>Nike</v>
      </c>
      <c r="T2" s="10" t="str">
        <f>AAR!U1</f>
        <v>Salesforce</v>
      </c>
      <c r="U2" s="10" t="str">
        <f>AAR!V1</f>
        <v>Boeing</v>
      </c>
      <c r="V2" s="10" t="str">
        <f>AAR!W1</f>
        <v>Coca Cola</v>
      </c>
      <c r="W2" s="10" t="str">
        <f>AAR!X1</f>
        <v>Goldman Sachs</v>
      </c>
      <c r="X2" s="10" t="str">
        <f>AAR!Y1</f>
        <v>Home Depot</v>
      </c>
      <c r="Y2" s="10" t="str">
        <f>AAR!Z1</f>
        <v>Procter and Gamble</v>
      </c>
      <c r="Z2" s="10" t="str">
        <f>AAR!AA1</f>
        <v>Travelers</v>
      </c>
      <c r="AA2" s="10" t="str">
        <f>AAR!AB1</f>
        <v>Disney</v>
      </c>
      <c r="AB2" s="10" t="str">
        <f>AAR!AC1</f>
        <v>United Health</v>
      </c>
      <c r="AC2" s="10" t="str">
        <f>AAR!AD1</f>
        <v>Verizon</v>
      </c>
      <c r="AD2" s="10" t="str">
        <f>AAR!AE1</f>
        <v>Visa</v>
      </c>
      <c r="AE2" s="10" t="str">
        <f>AAR!AF1</f>
        <v>Wallgreens</v>
      </c>
      <c r="AF2" s="10" t="str">
        <f>AAR!AG1</f>
        <v>Wallmart</v>
      </c>
    </row>
    <row r="3" spans="1:33" ht="13.5" customHeight="1" x14ac:dyDescent="0.2">
      <c r="B3" s="9" t="s">
        <v>33</v>
      </c>
      <c r="C3" s="10" t="s">
        <v>57</v>
      </c>
      <c r="D3" s="10" t="s">
        <v>57</v>
      </c>
      <c r="E3" s="10" t="s">
        <v>57</v>
      </c>
      <c r="F3" s="10" t="s">
        <v>57</v>
      </c>
      <c r="G3" s="10" t="s">
        <v>57</v>
      </c>
      <c r="H3" s="10" t="s">
        <v>57</v>
      </c>
      <c r="I3" s="10" t="s">
        <v>57</v>
      </c>
      <c r="J3" s="10" t="s">
        <v>57</v>
      </c>
      <c r="K3" s="10" t="s">
        <v>57</v>
      </c>
      <c r="L3" s="10" t="s">
        <v>57</v>
      </c>
      <c r="M3" s="10" t="s">
        <v>57</v>
      </c>
      <c r="N3" s="10" t="s">
        <v>57</v>
      </c>
      <c r="O3" s="10" t="s">
        <v>57</v>
      </c>
      <c r="P3" s="10" t="s">
        <v>57</v>
      </c>
      <c r="Q3" s="10" t="s">
        <v>57</v>
      </c>
      <c r="R3" s="10" t="s">
        <v>57</v>
      </c>
      <c r="S3" s="10" t="s">
        <v>57</v>
      </c>
      <c r="T3" s="10" t="s">
        <v>57</v>
      </c>
      <c r="U3" s="10" t="s">
        <v>57</v>
      </c>
      <c r="V3" s="10" t="s">
        <v>57</v>
      </c>
      <c r="W3" s="10" t="s">
        <v>57</v>
      </c>
      <c r="X3" s="10" t="s">
        <v>57</v>
      </c>
      <c r="Y3" s="10" t="s">
        <v>57</v>
      </c>
      <c r="Z3" s="10" t="s">
        <v>57</v>
      </c>
      <c r="AA3" s="10" t="s">
        <v>57</v>
      </c>
      <c r="AB3" s="10" t="s">
        <v>57</v>
      </c>
      <c r="AC3" s="10" t="s">
        <v>57</v>
      </c>
      <c r="AD3" s="10" t="s">
        <v>57</v>
      </c>
      <c r="AE3" s="10" t="s">
        <v>57</v>
      </c>
      <c r="AF3" s="10" t="s">
        <v>57</v>
      </c>
    </row>
    <row r="4" spans="1:33" ht="13.5" customHeight="1" x14ac:dyDescent="0.2">
      <c r="A4" s="10">
        <v>1</v>
      </c>
      <c r="B4" s="10">
        <v>-99</v>
      </c>
      <c r="C4" s="10">
        <f>AbsAAR!C3</f>
        <v>3.9572754237466E-3</v>
      </c>
      <c r="D4" s="10">
        <f>AbsAAR!D3</f>
        <v>6.2317417096915207E-3</v>
      </c>
      <c r="E4" s="10">
        <f>AbsAAR!E3</f>
        <v>2.7859099232138675E-2</v>
      </c>
      <c r="F4" s="10">
        <f>AbsAAR!F3</f>
        <v>3.5605280129835659E-3</v>
      </c>
      <c r="G4" s="10">
        <f>AbsAAR!G3</f>
        <v>6.6354628614707727E-4</v>
      </c>
      <c r="H4" s="10">
        <f>AbsAAR!H3</f>
        <v>1.1227783145341133E-2</v>
      </c>
      <c r="I4" s="10">
        <f>AbsAAR!I3</f>
        <v>1.4109004210969413E-2</v>
      </c>
      <c r="J4" s="10">
        <f>AbsAAR!J3</f>
        <v>8.4842746602031794E-4</v>
      </c>
      <c r="K4" s="10">
        <f>AbsAAR!K3</f>
        <v>1.5275647607172316E-2</v>
      </c>
      <c r="L4" s="10">
        <f>AbsAAR!L3</f>
        <v>5.3136647931258975E-3</v>
      </c>
      <c r="M4" s="10">
        <f>AbsAAR!M3</f>
        <v>4.4120807477389581E-3</v>
      </c>
      <c r="N4" s="10">
        <f>AbsAAR!N3</f>
        <v>7.8706048386691999E-3</v>
      </c>
      <c r="O4" s="10">
        <f>AbsAAR!O3</f>
        <v>8.1372417327061491E-3</v>
      </c>
      <c r="P4" s="10">
        <f>AbsAAR!P3</f>
        <v>6.212987635518025E-3</v>
      </c>
      <c r="Q4" s="10">
        <f>AbsAAR!Q3</f>
        <v>2.3403743621679202E-2</v>
      </c>
      <c r="R4" s="10">
        <f>AbsAAR!R3</f>
        <v>3.7921652835478234E-3</v>
      </c>
      <c r="S4" s="10">
        <f>AbsAAR!S3</f>
        <v>1.6497918180915901E-2</v>
      </c>
      <c r="T4" s="10">
        <f>AbsAAR!T3</f>
        <v>1.9319902078555606E-3</v>
      </c>
      <c r="U4" s="10">
        <f>AbsAAR!U3</f>
        <v>1.1615431948275391E-2</v>
      </c>
      <c r="V4" s="10">
        <f>AbsAAR!V3</f>
        <v>1.5712765876638113E-2</v>
      </c>
      <c r="W4" s="10">
        <f>AbsAAR!W3</f>
        <v>7.3664257175135237E-3</v>
      </c>
      <c r="X4" s="10">
        <f>AbsAAR!X3</f>
        <v>1.0962469563081927E-3</v>
      </c>
      <c r="Y4" s="10">
        <f>AbsAAR!Y3</f>
        <v>1.5448080598171403E-3</v>
      </c>
      <c r="Z4" s="10">
        <f>AbsAAR!Z3</f>
        <v>5.4351767004494908E-3</v>
      </c>
      <c r="AA4" s="10">
        <f>AbsAAR!AA3</f>
        <v>1.4291983669304911E-2</v>
      </c>
      <c r="AB4" s="10">
        <f>AbsAAR!AB3</f>
        <v>1.2606670700519991E-2</v>
      </c>
      <c r="AC4" s="10">
        <f>AbsAAR!AC3</f>
        <v>7.6365374480302037E-3</v>
      </c>
      <c r="AD4" s="10">
        <f>AbsAAR!AD3</f>
        <v>5.3314277201982688E-4</v>
      </c>
      <c r="AE4" s="10">
        <f>AbsAAR!AE3</f>
        <v>5.2603317022920995E-2</v>
      </c>
      <c r="AF4" s="10">
        <f>AbsAAR!AF3</f>
        <v>1.6898826634334698E-2</v>
      </c>
      <c r="AG4" s="10">
        <v>-99</v>
      </c>
    </row>
    <row r="5" spans="1:33" ht="13.5" customHeight="1" x14ac:dyDescent="0.2">
      <c r="A5" s="10">
        <v>2</v>
      </c>
      <c r="B5" s="10">
        <v>-98</v>
      </c>
      <c r="C5" s="10">
        <f>AbsAAR!C4</f>
        <v>3.3006628061014263E-3</v>
      </c>
      <c r="D5" s="10">
        <f>AbsAAR!D4</f>
        <v>1.1433773941616585E-2</v>
      </c>
      <c r="E5" s="10">
        <f>AbsAAR!E4</f>
        <v>2.1465766118800304E-2</v>
      </c>
      <c r="F5" s="10">
        <f>AbsAAR!F4</f>
        <v>9.5742757614715145E-3</v>
      </c>
      <c r="G5" s="10">
        <f>AbsAAR!G4</f>
        <v>5.4990125334705292E-3</v>
      </c>
      <c r="H5" s="10">
        <f>AbsAAR!H4</f>
        <v>9.2526034249043945E-3</v>
      </c>
      <c r="I5" s="10">
        <f>AbsAAR!I4</f>
        <v>1.3632629368646554E-3</v>
      </c>
      <c r="J5" s="10">
        <f>AbsAAR!J4</f>
        <v>1.657014750462053E-2</v>
      </c>
      <c r="K5" s="10">
        <f>AbsAAR!K4</f>
        <v>5.3252369765715343E-4</v>
      </c>
      <c r="L5" s="10">
        <f>AbsAAR!L4</f>
        <v>1.0993283749760413E-2</v>
      </c>
      <c r="M5" s="10">
        <f>AbsAAR!M4</f>
        <v>2.2364858889958247E-3</v>
      </c>
      <c r="N5" s="10">
        <f>AbsAAR!N4</f>
        <v>4.5685289848458235E-3</v>
      </c>
      <c r="O5" s="10">
        <f>AbsAAR!O4</f>
        <v>1.377751946131215E-2</v>
      </c>
      <c r="P5" s="10">
        <f>AbsAAR!P4</f>
        <v>1.6903358709201427E-3</v>
      </c>
      <c r="Q5" s="10">
        <f>AbsAAR!Q4</f>
        <v>1.2339697834474214E-2</v>
      </c>
      <c r="R5" s="10">
        <f>AbsAAR!R4</f>
        <v>1.7391525174619317E-3</v>
      </c>
      <c r="S5" s="10">
        <f>AbsAAR!S4</f>
        <v>2.6721400261697479E-2</v>
      </c>
      <c r="T5" s="10">
        <f>AbsAAR!T4</f>
        <v>1.9748445939938224E-2</v>
      </c>
      <c r="U5" s="10">
        <f>AbsAAR!U4</f>
        <v>7.1568319727795138E-3</v>
      </c>
      <c r="V5" s="10">
        <f>AbsAAR!V4</f>
        <v>8.9782418397285797E-3</v>
      </c>
      <c r="W5" s="10">
        <f>AbsAAR!W4</f>
        <v>1.8086608068646629E-3</v>
      </c>
      <c r="X5" s="10">
        <f>AbsAAR!X4</f>
        <v>1.1496591108750582E-3</v>
      </c>
      <c r="Y5" s="10">
        <f>AbsAAR!Y4</f>
        <v>1.3675038257759453E-2</v>
      </c>
      <c r="Z5" s="10">
        <f>AbsAAR!Z4</f>
        <v>7.1510838514282516E-3</v>
      </c>
      <c r="AA5" s="10">
        <f>AbsAAR!AA4</f>
        <v>5.8042324065020537E-3</v>
      </c>
      <c r="AB5" s="10">
        <f>AbsAAR!AB4</f>
        <v>2.1478082351978189E-3</v>
      </c>
      <c r="AC5" s="10">
        <f>AbsAAR!AC4</f>
        <v>8.9456321562379915E-3</v>
      </c>
      <c r="AD5" s="10">
        <f>AbsAAR!AD4</f>
        <v>2.7964691259203898E-3</v>
      </c>
      <c r="AE5" s="10">
        <f>AbsAAR!AE4</f>
        <v>1.5051665133325717E-2</v>
      </c>
      <c r="AF5" s="10">
        <f>AbsAAR!AF4</f>
        <v>2.916174427713622E-4</v>
      </c>
      <c r="AG5" s="10">
        <v>-98</v>
      </c>
    </row>
    <row r="6" spans="1:33" ht="13.5" customHeight="1" x14ac:dyDescent="0.2">
      <c r="A6" s="10">
        <v>3</v>
      </c>
      <c r="B6" s="10">
        <v>-97</v>
      </c>
      <c r="C6" s="10">
        <f>AbsAAR!C5</f>
        <v>7.2108838815658554E-3</v>
      </c>
      <c r="D6" s="10">
        <f>AbsAAR!D5</f>
        <v>3.4064642004119805E-3</v>
      </c>
      <c r="E6" s="10">
        <f>AbsAAR!E5</f>
        <v>6.3372574792389599E-3</v>
      </c>
      <c r="F6" s="10">
        <f>AbsAAR!F5</f>
        <v>5.5042227162442614E-4</v>
      </c>
      <c r="G6" s="10">
        <f>AbsAAR!G5</f>
        <v>5.0836070977446045E-3</v>
      </c>
      <c r="H6" s="10">
        <f>AbsAAR!H5</f>
        <v>2.0199779743478512E-3</v>
      </c>
      <c r="I6" s="10">
        <f>AbsAAR!I5</f>
        <v>4.0061442508174828E-3</v>
      </c>
      <c r="J6" s="10">
        <f>AbsAAR!J5</f>
        <v>5.669575471922093E-3</v>
      </c>
      <c r="K6" s="10">
        <f>AbsAAR!K5</f>
        <v>1.9663790305186977E-3</v>
      </c>
      <c r="L6" s="10">
        <f>AbsAAR!L5</f>
        <v>3.3531586471828847E-3</v>
      </c>
      <c r="M6" s="10">
        <f>AbsAAR!M5</f>
        <v>1.209732004636609E-2</v>
      </c>
      <c r="N6" s="10">
        <f>AbsAAR!N5</f>
        <v>7.6781887094201032E-3</v>
      </c>
      <c r="O6" s="10">
        <f>AbsAAR!O5</f>
        <v>1.6083543114190812E-2</v>
      </c>
      <c r="P6" s="10">
        <f>AbsAAR!P5</f>
        <v>6.9747615061331678E-3</v>
      </c>
      <c r="Q6" s="10">
        <f>AbsAAR!Q5</f>
        <v>2.5756928324898679E-4</v>
      </c>
      <c r="R6" s="10">
        <f>AbsAAR!R5</f>
        <v>1.2078843808833575E-2</v>
      </c>
      <c r="S6" s="10">
        <f>AbsAAR!S5</f>
        <v>1.7079038593830278E-2</v>
      </c>
      <c r="T6" s="10">
        <f>AbsAAR!T5</f>
        <v>3.4547996295297138E-2</v>
      </c>
      <c r="U6" s="10">
        <f>AbsAAR!U5</f>
        <v>2.7767451609562832E-3</v>
      </c>
      <c r="V6" s="10">
        <f>AbsAAR!V5</f>
        <v>3.5167764907418223E-3</v>
      </c>
      <c r="W6" s="10">
        <f>AbsAAR!W5</f>
        <v>6.8895651511008326E-3</v>
      </c>
      <c r="X6" s="10">
        <f>AbsAAR!X5</f>
        <v>2.6530383523465234E-3</v>
      </c>
      <c r="Y6" s="10">
        <f>AbsAAR!Y5</f>
        <v>4.5839896515108029E-3</v>
      </c>
      <c r="Z6" s="10">
        <f>AbsAAR!Z5</f>
        <v>2.1224403944959495E-3</v>
      </c>
      <c r="AA6" s="10">
        <f>AbsAAR!AA5</f>
        <v>1.7658117848648762E-3</v>
      </c>
      <c r="AB6" s="10">
        <f>AbsAAR!AB5</f>
        <v>1.1956833485266133E-2</v>
      </c>
      <c r="AC6" s="10">
        <f>AbsAAR!AC5</f>
        <v>1.3793016607209966E-2</v>
      </c>
      <c r="AD6" s="10">
        <f>AbsAAR!AD5</f>
        <v>7.0974850593695776E-3</v>
      </c>
      <c r="AE6" s="10">
        <f>AbsAAR!AE5</f>
        <v>2.954508221217479E-3</v>
      </c>
      <c r="AF6" s="10">
        <f>AbsAAR!AF5</f>
        <v>1.2346891239972371E-2</v>
      </c>
      <c r="AG6" s="10">
        <v>-97</v>
      </c>
    </row>
    <row r="7" spans="1:33" ht="13.5" customHeight="1" x14ac:dyDescent="0.2">
      <c r="A7" s="10">
        <v>4</v>
      </c>
      <c r="B7" s="10">
        <v>-96</v>
      </c>
      <c r="C7" s="10">
        <f>AbsAAR!C6</f>
        <v>5.0753193056492542E-3</v>
      </c>
      <c r="D7" s="10">
        <f>AbsAAR!D6</f>
        <v>4.4669827084012279E-3</v>
      </c>
      <c r="E7" s="10">
        <f>AbsAAR!E6</f>
        <v>5.2602316944135499E-3</v>
      </c>
      <c r="F7" s="10">
        <f>AbsAAR!F6</f>
        <v>6.7028959825769958E-3</v>
      </c>
      <c r="G7" s="10">
        <f>AbsAAR!G6</f>
        <v>3.7890655939179299E-3</v>
      </c>
      <c r="H7" s="10">
        <f>AbsAAR!H6</f>
        <v>1.5420914985096734E-5</v>
      </c>
      <c r="I7" s="10">
        <f>AbsAAR!I6</f>
        <v>2.2754296596077528E-3</v>
      </c>
      <c r="J7" s="10">
        <f>AbsAAR!J6</f>
        <v>2.6283444681874088E-2</v>
      </c>
      <c r="K7" s="10">
        <f>AbsAAR!K6</f>
        <v>6.4742567631970518E-3</v>
      </c>
      <c r="L7" s="10">
        <f>AbsAAR!L6</f>
        <v>1.2310315524902166E-2</v>
      </c>
      <c r="M7" s="10">
        <f>AbsAAR!M6</f>
        <v>3.732535696751145E-3</v>
      </c>
      <c r="N7" s="10">
        <f>AbsAAR!N6</f>
        <v>6.4131420382083151E-3</v>
      </c>
      <c r="O7" s="10">
        <f>AbsAAR!O6</f>
        <v>5.2203001722954598E-3</v>
      </c>
      <c r="P7" s="10">
        <f>AbsAAR!P6</f>
        <v>4.0219728504810627E-3</v>
      </c>
      <c r="Q7" s="10">
        <f>AbsAAR!Q6</f>
        <v>1.7271913113576457E-3</v>
      </c>
      <c r="R7" s="10">
        <f>AbsAAR!R6</f>
        <v>8.3674381490640368E-4</v>
      </c>
      <c r="S7" s="10">
        <f>AbsAAR!S6</f>
        <v>2.8818483496610946E-3</v>
      </c>
      <c r="T7" s="10">
        <f>AbsAAR!T6</f>
        <v>1.9282690139364629E-3</v>
      </c>
      <c r="U7" s="10">
        <f>AbsAAR!U6</f>
        <v>2.9298535339990009E-3</v>
      </c>
      <c r="V7" s="10">
        <f>AbsAAR!V6</f>
        <v>2.5567481555086868E-3</v>
      </c>
      <c r="W7" s="10">
        <f>AbsAAR!W6</f>
        <v>8.6623323100858129E-3</v>
      </c>
      <c r="X7" s="10">
        <f>AbsAAR!X6</f>
        <v>2.8503500266152115E-3</v>
      </c>
      <c r="Y7" s="10">
        <f>AbsAAR!Y6</f>
        <v>1.4198014198056955E-4</v>
      </c>
      <c r="Z7" s="10">
        <f>AbsAAR!Z6</f>
        <v>7.7561717849574212E-3</v>
      </c>
      <c r="AA7" s="10">
        <f>AbsAAR!AA6</f>
        <v>1.488185541787335E-2</v>
      </c>
      <c r="AB7" s="10">
        <f>AbsAAR!AB6</f>
        <v>3.4646498587438228E-3</v>
      </c>
      <c r="AC7" s="10">
        <f>AbsAAR!AC6</f>
        <v>4.7832004189074552E-3</v>
      </c>
      <c r="AD7" s="10">
        <f>AbsAAR!AD6</f>
        <v>9.1498450354946456E-3</v>
      </c>
      <c r="AE7" s="10">
        <f>AbsAAR!AE6</f>
        <v>3.3311876931321274E-3</v>
      </c>
      <c r="AF7" s="10">
        <f>AbsAAR!AF6</f>
        <v>9.7027508210177464E-5</v>
      </c>
      <c r="AG7" s="10">
        <v>-96</v>
      </c>
    </row>
    <row r="8" spans="1:33" ht="13.5" customHeight="1" x14ac:dyDescent="0.2">
      <c r="A8" s="10">
        <v>5</v>
      </c>
      <c r="B8" s="10">
        <v>-95</v>
      </c>
      <c r="C8" s="10">
        <f>AbsAAR!C7</f>
        <v>3.6689151653257236E-3</v>
      </c>
      <c r="D8" s="10">
        <f>AbsAAR!D7</f>
        <v>3.4064563931533384E-4</v>
      </c>
      <c r="E8" s="10">
        <f>AbsAAR!E7</f>
        <v>3.0266453751061941E-3</v>
      </c>
      <c r="F8" s="10">
        <f>AbsAAR!F7</f>
        <v>5.2582786320102496E-3</v>
      </c>
      <c r="G8" s="10">
        <f>AbsAAR!G7</f>
        <v>3.8791215875481622E-3</v>
      </c>
      <c r="H8" s="10">
        <f>AbsAAR!H7</f>
        <v>5.4829953899002935E-3</v>
      </c>
      <c r="I8" s="10">
        <f>AbsAAR!I7</f>
        <v>3.9416882241845117E-3</v>
      </c>
      <c r="J8" s="10">
        <f>AbsAAR!J7</f>
        <v>5.2333257563133354E-3</v>
      </c>
      <c r="K8" s="10">
        <f>AbsAAR!K7</f>
        <v>5.9973779869472339E-3</v>
      </c>
      <c r="L8" s="10">
        <f>AbsAAR!L7</f>
        <v>1.3086521345775547E-2</v>
      </c>
      <c r="M8" s="10">
        <f>AbsAAR!M7</f>
        <v>1.0675333173131065E-2</v>
      </c>
      <c r="N8" s="10">
        <f>AbsAAR!N7</f>
        <v>7.0057247963339663E-3</v>
      </c>
      <c r="O8" s="10">
        <f>AbsAAR!O7</f>
        <v>1.1902677732425645E-2</v>
      </c>
      <c r="P8" s="10">
        <f>AbsAAR!P7</f>
        <v>1.2113315655480187E-2</v>
      </c>
      <c r="Q8" s="10">
        <f>AbsAAR!Q7</f>
        <v>6.0316593360775633E-4</v>
      </c>
      <c r="R8" s="10">
        <f>AbsAAR!R7</f>
        <v>5.7995623802856036E-3</v>
      </c>
      <c r="S8" s="10">
        <f>AbsAAR!S7</f>
        <v>5.2451400213449975E-3</v>
      </c>
      <c r="T8" s="10">
        <f>AbsAAR!T7</f>
        <v>3.4895717493112228E-3</v>
      </c>
      <c r="U8" s="10">
        <f>AbsAAR!U7</f>
        <v>3.9227303527209365E-2</v>
      </c>
      <c r="V8" s="10">
        <f>AbsAAR!V7</f>
        <v>5.3919823282377131E-3</v>
      </c>
      <c r="W8" s="10">
        <f>AbsAAR!W7</f>
        <v>2.0457829763398196E-2</v>
      </c>
      <c r="X8" s="10">
        <f>AbsAAR!X7</f>
        <v>7.0910752078536445E-3</v>
      </c>
      <c r="Y8" s="10">
        <f>AbsAAR!Y7</f>
        <v>9.1060783244164556E-3</v>
      </c>
      <c r="Z8" s="10">
        <f>AbsAAR!Z7</f>
        <v>7.7918893970786197E-3</v>
      </c>
      <c r="AA8" s="10">
        <f>AbsAAR!AA7</f>
        <v>5.9262502850342272E-3</v>
      </c>
      <c r="AB8" s="10">
        <f>AbsAAR!AB7</f>
        <v>1.8445093954527196E-2</v>
      </c>
      <c r="AC8" s="10">
        <f>AbsAAR!AC7</f>
        <v>1.7337884863577553E-3</v>
      </c>
      <c r="AD8" s="10">
        <f>AbsAAR!AD7</f>
        <v>3.0352370466402885E-3</v>
      </c>
      <c r="AE8" s="10">
        <f>AbsAAR!AE7</f>
        <v>2.0333847164723945E-4</v>
      </c>
      <c r="AF8" s="10">
        <f>AbsAAR!AF7</f>
        <v>6.9173009174662769E-3</v>
      </c>
      <c r="AG8" s="10">
        <v>-95</v>
      </c>
    </row>
    <row r="9" spans="1:33" ht="13.5" customHeight="1" x14ac:dyDescent="0.2">
      <c r="A9" s="10">
        <v>6</v>
      </c>
      <c r="B9" s="10">
        <v>-94</v>
      </c>
      <c r="C9" s="10">
        <f>AbsAAR!C8</f>
        <v>8.7340916932144436E-3</v>
      </c>
      <c r="D9" s="10">
        <f>AbsAAR!D8</f>
        <v>1.2510680479862632E-2</v>
      </c>
      <c r="E9" s="10">
        <f>AbsAAR!E8</f>
        <v>8.9700395122416753E-4</v>
      </c>
      <c r="F9" s="10">
        <f>AbsAAR!F8</f>
        <v>2.4419607063155824E-3</v>
      </c>
      <c r="G9" s="10">
        <f>AbsAAR!G8</f>
        <v>6.1756112387229903E-3</v>
      </c>
      <c r="H9" s="10">
        <f>AbsAAR!H8</f>
        <v>2.4972711910263221E-4</v>
      </c>
      <c r="I9" s="10">
        <f>AbsAAR!I8</f>
        <v>3.5546221893180643E-2</v>
      </c>
      <c r="J9" s="10">
        <f>AbsAAR!J8</f>
        <v>2.1538043632744232E-2</v>
      </c>
      <c r="K9" s="10">
        <f>AbsAAR!K8</f>
        <v>1.087186377781775E-3</v>
      </c>
      <c r="L9" s="10">
        <f>AbsAAR!L8</f>
        <v>2.9153876895330576E-3</v>
      </c>
      <c r="M9" s="10">
        <f>AbsAAR!M8</f>
        <v>1.6920468920436985E-3</v>
      </c>
      <c r="N9" s="10">
        <f>AbsAAR!N8</f>
        <v>9.2980759342166201E-4</v>
      </c>
      <c r="O9" s="10">
        <f>AbsAAR!O8</f>
        <v>2.3656131301414487E-2</v>
      </c>
      <c r="P9" s="10">
        <f>AbsAAR!P8</f>
        <v>2.2409383987283364E-3</v>
      </c>
      <c r="Q9" s="10">
        <f>AbsAAR!Q8</f>
        <v>7.9945286961701952E-3</v>
      </c>
      <c r="R9" s="10">
        <f>AbsAAR!R8</f>
        <v>2.1585628917576677E-2</v>
      </c>
      <c r="S9" s="10">
        <f>AbsAAR!S8</f>
        <v>4.476566682620052E-2</v>
      </c>
      <c r="T9" s="10">
        <f>AbsAAR!T8</f>
        <v>3.3621300778472141E-2</v>
      </c>
      <c r="U9" s="10">
        <f>AbsAAR!U8</f>
        <v>2.6577263740213762E-2</v>
      </c>
      <c r="V9" s="10">
        <f>AbsAAR!V8</f>
        <v>8.3834315526162204E-3</v>
      </c>
      <c r="W9" s="10">
        <f>AbsAAR!W8</f>
        <v>5.156243933892133E-2</v>
      </c>
      <c r="X9" s="10">
        <f>AbsAAR!X8</f>
        <v>8.512441387915428E-3</v>
      </c>
      <c r="Y9" s="10">
        <f>AbsAAR!Y8</f>
        <v>1.0253870084294106E-2</v>
      </c>
      <c r="Z9" s="10">
        <f>AbsAAR!Z8</f>
        <v>5.0119763332211187E-4</v>
      </c>
      <c r="AA9" s="10">
        <f>AbsAAR!AA8</f>
        <v>1.9875613071831152E-2</v>
      </c>
      <c r="AB9" s="10">
        <f>AbsAAR!AB8</f>
        <v>3.1409095993434333E-3</v>
      </c>
      <c r="AC9" s="10">
        <f>AbsAAR!AC8</f>
        <v>8.789444291992108E-3</v>
      </c>
      <c r="AD9" s="10">
        <f>AbsAAR!AD8</f>
        <v>8.0614904541254952E-3</v>
      </c>
      <c r="AE9" s="10">
        <f>AbsAAR!AE8</f>
        <v>2.1916320654431776E-3</v>
      </c>
      <c r="AF9" s="10">
        <f>AbsAAR!AF8</f>
        <v>4.146329804181708E-3</v>
      </c>
      <c r="AG9" s="10">
        <v>-94</v>
      </c>
    </row>
    <row r="10" spans="1:33" ht="13.5" customHeight="1" x14ac:dyDescent="0.2">
      <c r="A10" s="10">
        <v>7</v>
      </c>
      <c r="B10" s="10">
        <v>-93</v>
      </c>
      <c r="C10" s="10">
        <f>AbsAAR!C9</f>
        <v>6.6118948837776033E-3</v>
      </c>
      <c r="D10" s="10">
        <f>AbsAAR!D9</f>
        <v>2.0546340159184693E-2</v>
      </c>
      <c r="E10" s="10">
        <f>AbsAAR!E9</f>
        <v>1.3319783751288991E-2</v>
      </c>
      <c r="F10" s="10">
        <f>AbsAAR!F9</f>
        <v>1.8587730391340547E-3</v>
      </c>
      <c r="G10" s="10">
        <f>AbsAAR!G9</f>
        <v>5.0687946671941903E-3</v>
      </c>
      <c r="H10" s="10">
        <f>AbsAAR!H9</f>
        <v>9.4727805875587743E-3</v>
      </c>
      <c r="I10" s="10">
        <f>AbsAAR!I9</f>
        <v>1.535349335504434E-2</v>
      </c>
      <c r="J10" s="10">
        <f>AbsAAR!J9</f>
        <v>4.9681097337293326E-3</v>
      </c>
      <c r="K10" s="10">
        <f>AbsAAR!K9</f>
        <v>5.0200009805790764E-3</v>
      </c>
      <c r="L10" s="10">
        <f>AbsAAR!L9</f>
        <v>1.0619805901491062E-2</v>
      </c>
      <c r="M10" s="10">
        <f>AbsAAR!M9</f>
        <v>7.5446601214529917E-3</v>
      </c>
      <c r="N10" s="10">
        <f>AbsAAR!N9</f>
        <v>5.6722667865593233E-3</v>
      </c>
      <c r="O10" s="10">
        <f>AbsAAR!O9</f>
        <v>1.7853026827450821E-2</v>
      </c>
      <c r="P10" s="10">
        <f>AbsAAR!P9</f>
        <v>8.2926866361740861E-4</v>
      </c>
      <c r="Q10" s="10">
        <f>AbsAAR!Q9</f>
        <v>2.2479470868821076E-3</v>
      </c>
      <c r="R10" s="10">
        <f>AbsAAR!R9</f>
        <v>7.2204968626004441E-3</v>
      </c>
      <c r="S10" s="10">
        <f>AbsAAR!S9</f>
        <v>6.0838141091421744E-4</v>
      </c>
      <c r="T10" s="10">
        <f>AbsAAR!T9</f>
        <v>7.3846614994022858E-3</v>
      </c>
      <c r="U10" s="10">
        <f>AbsAAR!U9</f>
        <v>8.3351650144725981E-2</v>
      </c>
      <c r="V10" s="10">
        <f>AbsAAR!V9</f>
        <v>1.934390126961949E-5</v>
      </c>
      <c r="W10" s="10">
        <f>AbsAAR!W9</f>
        <v>1.9298348201047325E-3</v>
      </c>
      <c r="X10" s="10">
        <f>AbsAAR!X9</f>
        <v>4.6995100158277181E-4</v>
      </c>
      <c r="Y10" s="10">
        <f>AbsAAR!Y9</f>
        <v>1.0338028426734817E-2</v>
      </c>
      <c r="Z10" s="10">
        <f>AbsAAR!Z9</f>
        <v>2.8446965525192498E-3</v>
      </c>
      <c r="AA10" s="10">
        <f>AbsAAR!AA9</f>
        <v>1.8266284099262634E-4</v>
      </c>
      <c r="AB10" s="10">
        <f>AbsAAR!AB9</f>
        <v>1.4607225488474079E-2</v>
      </c>
      <c r="AC10" s="10">
        <f>AbsAAR!AC9</f>
        <v>1.5409026843882317E-2</v>
      </c>
      <c r="AD10" s="10">
        <f>AbsAAR!AD9</f>
        <v>9.9358364303359804E-3</v>
      </c>
      <c r="AE10" s="10">
        <f>AbsAAR!AE9</f>
        <v>5.1115533508303938E-3</v>
      </c>
      <c r="AF10" s="10">
        <f>AbsAAR!AF9</f>
        <v>7.1526732013675234E-3</v>
      </c>
      <c r="AG10" s="10">
        <v>-93</v>
      </c>
    </row>
    <row r="11" spans="1:33" ht="13.5" customHeight="1" x14ac:dyDescent="0.2">
      <c r="A11" s="10">
        <v>8</v>
      </c>
      <c r="B11" s="10">
        <v>-92</v>
      </c>
      <c r="C11" s="10">
        <f>AbsAAR!C10</f>
        <v>7.7330760703114322E-4</v>
      </c>
      <c r="D11" s="10">
        <f>AbsAAR!D10</f>
        <v>3.6043020116272701E-3</v>
      </c>
      <c r="E11" s="10">
        <f>AbsAAR!E10</f>
        <v>9.9973392446179015E-3</v>
      </c>
      <c r="F11" s="10">
        <f>AbsAAR!F10</f>
        <v>1.4441411776554704E-2</v>
      </c>
      <c r="G11" s="10">
        <f>AbsAAR!G10</f>
        <v>7.7790388679505815E-3</v>
      </c>
      <c r="H11" s="10">
        <f>AbsAAR!H10</f>
        <v>1.0520770956534404E-2</v>
      </c>
      <c r="I11" s="10">
        <f>AbsAAR!I10</f>
        <v>5.9665764515650704E-3</v>
      </c>
      <c r="J11" s="10">
        <f>AbsAAR!J10</f>
        <v>5.8992417646959961E-3</v>
      </c>
      <c r="K11" s="10">
        <f>AbsAAR!K10</f>
        <v>3.7730788557164925E-3</v>
      </c>
      <c r="L11" s="10">
        <f>AbsAAR!L10</f>
        <v>1.8031318236164714E-2</v>
      </c>
      <c r="M11" s="10">
        <f>AbsAAR!M10</f>
        <v>6.9734776926708205E-3</v>
      </c>
      <c r="N11" s="10">
        <f>AbsAAR!N10</f>
        <v>6.1082256823292227E-3</v>
      </c>
      <c r="O11" s="10">
        <f>AbsAAR!O10</f>
        <v>6.7229947823450173E-3</v>
      </c>
      <c r="P11" s="10">
        <f>AbsAAR!P10</f>
        <v>5.2095013008867921E-3</v>
      </c>
      <c r="Q11" s="10">
        <f>AbsAAR!Q10</f>
        <v>1.1086851598591272E-2</v>
      </c>
      <c r="R11" s="10">
        <f>AbsAAR!R10</f>
        <v>5.4799055510756194E-3</v>
      </c>
      <c r="S11" s="10">
        <f>AbsAAR!S10</f>
        <v>1.6830505363493536E-2</v>
      </c>
      <c r="T11" s="10">
        <f>AbsAAR!T10</f>
        <v>3.5934995469666421E-3</v>
      </c>
      <c r="U11" s="10">
        <f>AbsAAR!U10</f>
        <v>6.8733928286076482E-2</v>
      </c>
      <c r="V11" s="10">
        <f>AbsAAR!V10</f>
        <v>1.7066609864179868E-3</v>
      </c>
      <c r="W11" s="10">
        <f>AbsAAR!W10</f>
        <v>1.2970342900841467E-2</v>
      </c>
      <c r="X11" s="10">
        <f>AbsAAR!X10</f>
        <v>8.7942543467960776E-3</v>
      </c>
      <c r="Y11" s="10">
        <f>AbsAAR!Y10</f>
        <v>1.0250346637881515E-2</v>
      </c>
      <c r="Z11" s="10">
        <f>AbsAAR!Z10</f>
        <v>5.2999898874718206E-3</v>
      </c>
      <c r="AA11" s="10">
        <f>AbsAAR!AA10</f>
        <v>9.6539079455221985E-3</v>
      </c>
      <c r="AB11" s="10">
        <f>AbsAAR!AB10</f>
        <v>9.5800329199097964E-3</v>
      </c>
      <c r="AC11" s="10">
        <f>AbsAAR!AC10</f>
        <v>5.4489048833577889E-3</v>
      </c>
      <c r="AD11" s="10">
        <f>AbsAAR!AD10</f>
        <v>7.8867295486797183E-4</v>
      </c>
      <c r="AE11" s="10">
        <f>AbsAAR!AE10</f>
        <v>1.2439359574472867E-3</v>
      </c>
      <c r="AF11" s="10">
        <f>AbsAAR!AF10</f>
        <v>4.6031941397738189E-3</v>
      </c>
      <c r="AG11" s="10">
        <v>-92</v>
      </c>
    </row>
    <row r="12" spans="1:33" ht="13.5" customHeight="1" x14ac:dyDescent="0.2">
      <c r="A12" s="10">
        <v>9</v>
      </c>
      <c r="B12" s="10">
        <v>-91</v>
      </c>
      <c r="C12" s="10">
        <f>AbsAAR!C11</f>
        <v>9.4187114350237529E-5</v>
      </c>
      <c r="D12" s="10">
        <f>AbsAAR!D11</f>
        <v>4.6171518760338686E-3</v>
      </c>
      <c r="E12" s="10">
        <f>AbsAAR!E11</f>
        <v>5.0390360139945863E-2</v>
      </c>
      <c r="F12" s="10">
        <f>AbsAAR!F11</f>
        <v>2.1302745603725193E-2</v>
      </c>
      <c r="G12" s="10">
        <f>AbsAAR!G11</f>
        <v>2.522887484830514E-3</v>
      </c>
      <c r="H12" s="10">
        <f>AbsAAR!H11</f>
        <v>1.1855534868562001E-3</v>
      </c>
      <c r="I12" s="10">
        <f>AbsAAR!I11</f>
        <v>1.6153066955602154E-2</v>
      </c>
      <c r="J12" s="10">
        <f>AbsAAR!J11</f>
        <v>7.5069445246067667E-3</v>
      </c>
      <c r="K12" s="10">
        <f>AbsAAR!K11</f>
        <v>2.4471919755466201E-3</v>
      </c>
      <c r="L12" s="10">
        <f>AbsAAR!L11</f>
        <v>2.561748633261713E-3</v>
      </c>
      <c r="M12" s="10">
        <f>AbsAAR!M11</f>
        <v>5.2088096421253581E-3</v>
      </c>
      <c r="N12" s="10">
        <f>AbsAAR!N11</f>
        <v>1.6562044958193414E-3</v>
      </c>
      <c r="O12" s="10">
        <f>AbsAAR!O11</f>
        <v>8.1413076694919224E-3</v>
      </c>
      <c r="P12" s="10">
        <f>AbsAAR!P11</f>
        <v>6.0870089488298008E-3</v>
      </c>
      <c r="Q12" s="10">
        <f>AbsAAR!Q11</f>
        <v>6.0146913797722691E-3</v>
      </c>
      <c r="R12" s="10">
        <f>AbsAAR!R11</f>
        <v>1.1224558202101886E-2</v>
      </c>
      <c r="S12" s="10">
        <f>AbsAAR!S11</f>
        <v>1.0486589274950374E-2</v>
      </c>
      <c r="T12" s="10">
        <f>AbsAAR!T11</f>
        <v>6.873949758817284E-3</v>
      </c>
      <c r="U12" s="10">
        <f>AbsAAR!U11</f>
        <v>7.5107105464003662E-3</v>
      </c>
      <c r="V12" s="10">
        <f>AbsAAR!V11</f>
        <v>9.7557961392513402E-3</v>
      </c>
      <c r="W12" s="10">
        <f>AbsAAR!W11</f>
        <v>1.1454293257461392E-2</v>
      </c>
      <c r="X12" s="10">
        <f>AbsAAR!X11</f>
        <v>8.9029695866604391E-3</v>
      </c>
      <c r="Y12" s="10">
        <f>AbsAAR!Y11</f>
        <v>2.8590023192148969E-3</v>
      </c>
      <c r="Z12" s="10">
        <f>AbsAAR!Z11</f>
        <v>2.3643320896890863E-3</v>
      </c>
      <c r="AA12" s="10">
        <f>AbsAAR!AA11</f>
        <v>2.8257780468615802E-2</v>
      </c>
      <c r="AB12" s="10">
        <f>AbsAAR!AB11</f>
        <v>1.6869112250575607E-2</v>
      </c>
      <c r="AC12" s="10">
        <f>AbsAAR!AC11</f>
        <v>3.377730672648867E-3</v>
      </c>
      <c r="AD12" s="10">
        <f>AbsAAR!AD11</f>
        <v>6.2027918823270595E-5</v>
      </c>
      <c r="AE12" s="10">
        <f>AbsAAR!AE11</f>
        <v>1.6867760675978553E-2</v>
      </c>
      <c r="AF12" s="10">
        <f>AbsAAR!AF11</f>
        <v>5.8879839749814431E-3</v>
      </c>
      <c r="AG12" s="10">
        <v>-91</v>
      </c>
    </row>
    <row r="13" spans="1:33" ht="13.5" customHeight="1" x14ac:dyDescent="0.2">
      <c r="A13" s="10">
        <v>10</v>
      </c>
      <c r="B13" s="10">
        <v>-90</v>
      </c>
      <c r="C13" s="10">
        <f>AbsAAR!C12</f>
        <v>1.2721175315176525E-3</v>
      </c>
      <c r="D13" s="10">
        <f>AbsAAR!D12</f>
        <v>3.9049268107731079E-3</v>
      </c>
      <c r="E13" s="10">
        <f>AbsAAR!E12</f>
        <v>2.9985271137003468E-3</v>
      </c>
      <c r="F13" s="10">
        <f>AbsAAR!F12</f>
        <v>3.5306200097824404E-3</v>
      </c>
      <c r="G13" s="10">
        <f>AbsAAR!G12</f>
        <v>3.2778382965135272E-3</v>
      </c>
      <c r="H13" s="10">
        <f>AbsAAR!H12</f>
        <v>6.1739299714055037E-3</v>
      </c>
      <c r="I13" s="10">
        <f>AbsAAR!I12</f>
        <v>1.4376442689538369E-2</v>
      </c>
      <c r="J13" s="10">
        <f>AbsAAR!J12</f>
        <v>6.9817986712238465E-3</v>
      </c>
      <c r="K13" s="10">
        <f>AbsAAR!K12</f>
        <v>2.2128151313893021E-3</v>
      </c>
      <c r="L13" s="10">
        <f>AbsAAR!L12</f>
        <v>7.3142763798250089E-3</v>
      </c>
      <c r="M13" s="10">
        <f>AbsAAR!M12</f>
        <v>3.7932218158878237E-3</v>
      </c>
      <c r="N13" s="10">
        <f>AbsAAR!N12</f>
        <v>1.4694570491759068E-3</v>
      </c>
      <c r="O13" s="10">
        <f>AbsAAR!O12</f>
        <v>9.3936474023823876E-3</v>
      </c>
      <c r="P13" s="10">
        <f>AbsAAR!P12</f>
        <v>8.4458391785044024E-3</v>
      </c>
      <c r="Q13" s="10">
        <f>AbsAAR!Q12</f>
        <v>3.5271341681346003E-3</v>
      </c>
      <c r="R13" s="10">
        <f>AbsAAR!R12</f>
        <v>6.1280660349383193E-3</v>
      </c>
      <c r="S13" s="10">
        <f>AbsAAR!S12</f>
        <v>4.8609341189980986E-3</v>
      </c>
      <c r="T13" s="10">
        <f>AbsAAR!T12</f>
        <v>9.2303757332196264E-5</v>
      </c>
      <c r="U13" s="10">
        <f>AbsAAR!U12</f>
        <v>5.2875778237228008E-3</v>
      </c>
      <c r="V13" s="10">
        <f>AbsAAR!V12</f>
        <v>1.2035520309322074E-3</v>
      </c>
      <c r="W13" s="10">
        <f>AbsAAR!W12</f>
        <v>4.416119459626805E-3</v>
      </c>
      <c r="X13" s="10">
        <f>AbsAAR!X12</f>
        <v>5.8452021021654886E-4</v>
      </c>
      <c r="Y13" s="10">
        <f>AbsAAR!Y12</f>
        <v>6.4458320135132828E-3</v>
      </c>
      <c r="Z13" s="10">
        <f>AbsAAR!Z12</f>
        <v>4.1614033478168284E-3</v>
      </c>
      <c r="AA13" s="10">
        <f>AbsAAR!AA12</f>
        <v>3.9766260627693917E-3</v>
      </c>
      <c r="AB13" s="10">
        <f>AbsAAR!AB12</f>
        <v>1.8143486629703743E-5</v>
      </c>
      <c r="AC13" s="10">
        <f>AbsAAR!AC12</f>
        <v>3.4158166401007098E-4</v>
      </c>
      <c r="AD13" s="10">
        <f>AbsAAR!AD12</f>
        <v>6.0628964033547436E-3</v>
      </c>
      <c r="AE13" s="10">
        <f>AbsAAR!AE12</f>
        <v>2.2440369254999596E-2</v>
      </c>
      <c r="AF13" s="10">
        <f>AbsAAR!AF12</f>
        <v>3.5858992384859125E-4</v>
      </c>
      <c r="AG13" s="10">
        <v>-90</v>
      </c>
    </row>
    <row r="14" spans="1:33" ht="13.5" customHeight="1" x14ac:dyDescent="0.2">
      <c r="A14" s="10">
        <v>11</v>
      </c>
      <c r="B14" s="10">
        <v>-89</v>
      </c>
      <c r="C14" s="10">
        <f>AbsAAR!C13</f>
        <v>1.2132230209893964E-2</v>
      </c>
      <c r="D14" s="10">
        <f>AbsAAR!D13</f>
        <v>5.4284023681226458E-3</v>
      </c>
      <c r="E14" s="10">
        <f>AbsAAR!E13</f>
        <v>8.214374921843997E-3</v>
      </c>
      <c r="F14" s="10">
        <f>AbsAAR!F13</f>
        <v>1.6407134153317179E-2</v>
      </c>
      <c r="G14" s="10">
        <f>AbsAAR!G13</f>
        <v>8.8402591235529279E-3</v>
      </c>
      <c r="H14" s="10">
        <f>AbsAAR!H13</f>
        <v>2.3381953213416875E-2</v>
      </c>
      <c r="I14" s="10">
        <f>AbsAAR!I13</f>
        <v>8.6955736417011938E-3</v>
      </c>
      <c r="J14" s="10">
        <f>AbsAAR!J13</f>
        <v>5.7693928930900272E-3</v>
      </c>
      <c r="K14" s="10">
        <f>AbsAAR!K13</f>
        <v>8.9484132259408655E-3</v>
      </c>
      <c r="L14" s="10">
        <f>AbsAAR!L13</f>
        <v>5.7382553114266885E-3</v>
      </c>
      <c r="M14" s="10">
        <f>AbsAAR!M13</f>
        <v>1.2658447291823451E-2</v>
      </c>
      <c r="N14" s="10">
        <f>AbsAAR!N13</f>
        <v>5.7049560990901048E-3</v>
      </c>
      <c r="O14" s="10">
        <f>AbsAAR!O13</f>
        <v>1.8200678667833481E-3</v>
      </c>
      <c r="P14" s="10">
        <f>AbsAAR!P13</f>
        <v>1.4849919869751711E-2</v>
      </c>
      <c r="Q14" s="10">
        <f>AbsAAR!Q13</f>
        <v>3.8967712453275719E-3</v>
      </c>
      <c r="R14" s="10">
        <f>AbsAAR!R13</f>
        <v>6.7999139736012668E-3</v>
      </c>
      <c r="S14" s="10">
        <f>AbsAAR!S13</f>
        <v>3.0569397360640464E-3</v>
      </c>
      <c r="T14" s="10">
        <f>AbsAAR!T13</f>
        <v>4.981456216177578E-3</v>
      </c>
      <c r="U14" s="10">
        <f>AbsAAR!U13</f>
        <v>3.6116252142087621E-3</v>
      </c>
      <c r="V14" s="10">
        <f>AbsAAR!V13</f>
        <v>7.9749092143326233E-3</v>
      </c>
      <c r="W14" s="10">
        <f>AbsAAR!W13</f>
        <v>2.0897815765687975E-2</v>
      </c>
      <c r="X14" s="10">
        <f>AbsAAR!X13</f>
        <v>9.3391523379179157E-3</v>
      </c>
      <c r="Y14" s="10">
        <f>AbsAAR!Y13</f>
        <v>1.1052490433728027E-4</v>
      </c>
      <c r="Z14" s="10">
        <f>AbsAAR!Z13</f>
        <v>6.7681547075271846E-3</v>
      </c>
      <c r="AA14" s="10">
        <f>AbsAAR!AA13</f>
        <v>2.8446924809435725E-3</v>
      </c>
      <c r="AB14" s="10">
        <f>AbsAAR!AB13</f>
        <v>2.2375699032449337E-3</v>
      </c>
      <c r="AC14" s="10">
        <f>AbsAAR!AC13</f>
        <v>6.0521153533846586E-4</v>
      </c>
      <c r="AD14" s="10">
        <f>AbsAAR!AD13</f>
        <v>6.423913316623505E-3</v>
      </c>
      <c r="AE14" s="10">
        <f>AbsAAR!AE13</f>
        <v>4.3839716901289683E-3</v>
      </c>
      <c r="AF14" s="10">
        <f>AbsAAR!AF13</f>
        <v>7.0024213844380708E-3</v>
      </c>
      <c r="AG14" s="10">
        <v>-89</v>
      </c>
    </row>
    <row r="15" spans="1:33" ht="13.5" customHeight="1" x14ac:dyDescent="0.2">
      <c r="A15" s="10">
        <v>12</v>
      </c>
      <c r="B15" s="10">
        <v>-88</v>
      </c>
      <c r="C15" s="10">
        <f>AbsAAR!C14</f>
        <v>1.0093245230977363E-2</v>
      </c>
      <c r="D15" s="10">
        <f>AbsAAR!D14</f>
        <v>3.8805869190489187E-3</v>
      </c>
      <c r="E15" s="10">
        <f>AbsAAR!E14</f>
        <v>1.030174193303849E-2</v>
      </c>
      <c r="F15" s="10">
        <f>AbsAAR!F14</f>
        <v>9.5180014875490063E-3</v>
      </c>
      <c r="G15" s="10">
        <f>AbsAAR!G14</f>
        <v>1.517214251489972E-2</v>
      </c>
      <c r="H15" s="10">
        <f>AbsAAR!H14</f>
        <v>1.1218261001706342E-2</v>
      </c>
      <c r="I15" s="10">
        <f>AbsAAR!I14</f>
        <v>9.354302006850633E-3</v>
      </c>
      <c r="J15" s="10">
        <f>AbsAAR!J14</f>
        <v>2.4424072525633431E-2</v>
      </c>
      <c r="K15" s="10">
        <f>AbsAAR!K14</f>
        <v>1.4584502220767867E-2</v>
      </c>
      <c r="L15" s="10">
        <f>AbsAAR!L14</f>
        <v>1.475612940871074E-2</v>
      </c>
      <c r="M15" s="10">
        <f>AbsAAR!M14</f>
        <v>7.9992255846258672E-3</v>
      </c>
      <c r="N15" s="10">
        <f>AbsAAR!N14</f>
        <v>8.0565440198733535E-3</v>
      </c>
      <c r="O15" s="10">
        <f>AbsAAR!O14</f>
        <v>8.1421809335140601E-3</v>
      </c>
      <c r="P15" s="10">
        <f>AbsAAR!P14</f>
        <v>1.2693605326867478E-3</v>
      </c>
      <c r="Q15" s="10">
        <f>AbsAAR!Q14</f>
        <v>8.7098701431810067E-4</v>
      </c>
      <c r="R15" s="10">
        <f>AbsAAR!R14</f>
        <v>1.6247620735049387E-2</v>
      </c>
      <c r="S15" s="10">
        <f>AbsAAR!S14</f>
        <v>3.9807713985410345E-3</v>
      </c>
      <c r="T15" s="10">
        <f>AbsAAR!T14</f>
        <v>6.2829784677862514E-3</v>
      </c>
      <c r="U15" s="10">
        <f>AbsAAR!U14</f>
        <v>2.9658207762909422E-3</v>
      </c>
      <c r="V15" s="10">
        <f>AbsAAR!V14</f>
        <v>1.2660111480357185E-2</v>
      </c>
      <c r="W15" s="10">
        <f>AbsAAR!W14</f>
        <v>2.1083822687919068E-2</v>
      </c>
      <c r="X15" s="10">
        <f>AbsAAR!X14</f>
        <v>2.6815515818185091E-3</v>
      </c>
      <c r="Y15" s="10">
        <f>AbsAAR!Y14</f>
        <v>7.7629082319918353E-3</v>
      </c>
      <c r="Z15" s="10">
        <f>AbsAAR!Z14</f>
        <v>5.1502923025784075E-4</v>
      </c>
      <c r="AA15" s="10">
        <f>AbsAAR!AA14</f>
        <v>5.5425682684439601E-3</v>
      </c>
      <c r="AB15" s="10">
        <f>AbsAAR!AB14</f>
        <v>4.2651903758864733E-3</v>
      </c>
      <c r="AC15" s="10">
        <f>AbsAAR!AC14</f>
        <v>7.3718416141792514E-3</v>
      </c>
      <c r="AD15" s="10">
        <f>AbsAAR!AD14</f>
        <v>5.380849192321735E-3</v>
      </c>
      <c r="AE15" s="10">
        <f>AbsAAR!AE14</f>
        <v>3.647155647607217E-3</v>
      </c>
      <c r="AF15" s="10">
        <f>AbsAAR!AF14</f>
        <v>4.826545501043196E-2</v>
      </c>
      <c r="AG15" s="10">
        <v>-88</v>
      </c>
    </row>
    <row r="16" spans="1:33" ht="13.5" customHeight="1" x14ac:dyDescent="0.2">
      <c r="A16" s="10">
        <v>13</v>
      </c>
      <c r="B16" s="10">
        <v>-87</v>
      </c>
      <c r="C16" s="10">
        <f>AbsAAR!C15</f>
        <v>2.6561364920474643E-3</v>
      </c>
      <c r="D16" s="10">
        <f>AbsAAR!D15</f>
        <v>4.3755785065804345E-3</v>
      </c>
      <c r="E16" s="10">
        <f>AbsAAR!E15</f>
        <v>1.8343832541667703E-3</v>
      </c>
      <c r="F16" s="10">
        <f>AbsAAR!F15</f>
        <v>1.459767967360181E-2</v>
      </c>
      <c r="G16" s="10">
        <f>AbsAAR!G15</f>
        <v>8.5068433707950787E-3</v>
      </c>
      <c r="H16" s="10">
        <f>AbsAAR!H15</f>
        <v>5.6068818199024606E-4</v>
      </c>
      <c r="I16" s="10">
        <f>AbsAAR!I15</f>
        <v>6.9250900655278922E-3</v>
      </c>
      <c r="J16" s="10">
        <f>AbsAAR!J15</f>
        <v>2.7854705960187465E-2</v>
      </c>
      <c r="K16" s="10">
        <f>AbsAAR!K15</f>
        <v>1.7639358473863676E-3</v>
      </c>
      <c r="L16" s="10">
        <f>AbsAAR!L15</f>
        <v>1.0430934788027615E-4</v>
      </c>
      <c r="M16" s="10">
        <f>AbsAAR!M15</f>
        <v>2.5699070262739966E-3</v>
      </c>
      <c r="N16" s="10">
        <f>AbsAAR!N15</f>
        <v>4.9515265518255925E-4</v>
      </c>
      <c r="O16" s="10">
        <f>AbsAAR!O15</f>
        <v>7.6652016212320467E-3</v>
      </c>
      <c r="P16" s="10">
        <f>AbsAAR!P15</f>
        <v>7.335293952783449E-3</v>
      </c>
      <c r="Q16" s="10">
        <f>AbsAAR!Q15</f>
        <v>1.0280042613314687E-2</v>
      </c>
      <c r="R16" s="10">
        <f>AbsAAR!R15</f>
        <v>8.7314219945713416E-3</v>
      </c>
      <c r="S16" s="10">
        <f>AbsAAR!S15</f>
        <v>5.409806078482543E-3</v>
      </c>
      <c r="T16" s="10">
        <f>AbsAAR!T15</f>
        <v>4.7629810060136751E-4</v>
      </c>
      <c r="U16" s="10">
        <f>AbsAAR!U15</f>
        <v>4.3948158859622253E-3</v>
      </c>
      <c r="V16" s="10">
        <f>AbsAAR!V15</f>
        <v>7.0704717919677744E-3</v>
      </c>
      <c r="W16" s="10">
        <f>AbsAAR!W15</f>
        <v>1.0399313297694831E-2</v>
      </c>
      <c r="X16" s="10">
        <f>AbsAAR!X15</f>
        <v>2.7321971727226734E-3</v>
      </c>
      <c r="Y16" s="10">
        <f>AbsAAR!Y15</f>
        <v>1.9170719958512411E-3</v>
      </c>
      <c r="Z16" s="10">
        <f>AbsAAR!Z15</f>
        <v>4.1401215391509236E-3</v>
      </c>
      <c r="AA16" s="10">
        <f>AbsAAR!AA15</f>
        <v>7.1704178933744388E-3</v>
      </c>
      <c r="AB16" s="10">
        <f>AbsAAR!AB15</f>
        <v>4.998871314413531E-3</v>
      </c>
      <c r="AC16" s="10">
        <f>AbsAAR!AC15</f>
        <v>2.6583045590744371E-3</v>
      </c>
      <c r="AD16" s="10">
        <f>AbsAAR!AD15</f>
        <v>4.5361418610699918E-3</v>
      </c>
      <c r="AE16" s="10">
        <f>AbsAAR!AE15</f>
        <v>1.3157018739928287E-3</v>
      </c>
      <c r="AF16" s="10">
        <f>AbsAAR!AF15</f>
        <v>2.3648440178192984E-2</v>
      </c>
      <c r="AG16" s="10">
        <v>-87</v>
      </c>
    </row>
    <row r="17" spans="1:33" ht="13.5" customHeight="1" x14ac:dyDescent="0.2">
      <c r="A17" s="10">
        <v>14</v>
      </c>
      <c r="B17" s="10">
        <v>-86</v>
      </c>
      <c r="C17" s="10">
        <f>AbsAAR!C16</f>
        <v>1.8142822248132448E-3</v>
      </c>
      <c r="D17" s="10">
        <f>AbsAAR!D16</f>
        <v>7.0939009097248894E-3</v>
      </c>
      <c r="E17" s="10">
        <f>AbsAAR!E16</f>
        <v>7.8965844744836831E-3</v>
      </c>
      <c r="F17" s="10">
        <f>AbsAAR!F16</f>
        <v>4.1839665594784565E-3</v>
      </c>
      <c r="G17" s="10">
        <f>AbsAAR!G16</f>
        <v>6.8000372776597512E-3</v>
      </c>
      <c r="H17" s="10">
        <f>AbsAAR!H16</f>
        <v>1.7913089529174645E-2</v>
      </c>
      <c r="I17" s="10">
        <f>AbsAAR!I16</f>
        <v>2.5357929795524169E-2</v>
      </c>
      <c r="J17" s="10">
        <f>AbsAAR!J16</f>
        <v>9.9704299849094208E-3</v>
      </c>
      <c r="K17" s="10">
        <f>AbsAAR!K16</f>
        <v>4.7185577832522009E-3</v>
      </c>
      <c r="L17" s="10">
        <f>AbsAAR!L16</f>
        <v>9.0296998047817018E-3</v>
      </c>
      <c r="M17" s="10">
        <f>AbsAAR!M16</f>
        <v>5.6530378962038746E-3</v>
      </c>
      <c r="N17" s="10">
        <f>AbsAAR!N16</f>
        <v>1.0158192635977732E-3</v>
      </c>
      <c r="O17" s="10">
        <f>AbsAAR!O16</f>
        <v>4.8032879718163599E-3</v>
      </c>
      <c r="P17" s="10">
        <f>AbsAAR!P16</f>
        <v>3.7802804083085263E-3</v>
      </c>
      <c r="Q17" s="10">
        <f>AbsAAR!Q16</f>
        <v>1.1165424604221074E-2</v>
      </c>
      <c r="R17" s="10">
        <f>AbsAAR!R16</f>
        <v>3.7933668680404501E-3</v>
      </c>
      <c r="S17" s="10">
        <f>AbsAAR!S16</f>
        <v>2.9837355116177251E-3</v>
      </c>
      <c r="T17" s="10">
        <f>AbsAAR!T16</f>
        <v>1.7784087189581933E-3</v>
      </c>
      <c r="U17" s="10">
        <f>AbsAAR!U16</f>
        <v>5.7601948868388972E-3</v>
      </c>
      <c r="V17" s="10">
        <f>AbsAAR!V16</f>
        <v>1.193188324412779E-2</v>
      </c>
      <c r="W17" s="10">
        <f>AbsAAR!W16</f>
        <v>2.5308770051193086E-3</v>
      </c>
      <c r="X17" s="10">
        <f>AbsAAR!X16</f>
        <v>4.1115777167307875E-3</v>
      </c>
      <c r="Y17" s="10">
        <f>AbsAAR!Y16</f>
        <v>4.9546400386977314E-4</v>
      </c>
      <c r="Z17" s="10">
        <f>AbsAAR!Z16</f>
        <v>4.1748620444049429E-3</v>
      </c>
      <c r="AA17" s="10">
        <f>AbsAAR!AA16</f>
        <v>1.9117424260233759E-2</v>
      </c>
      <c r="AB17" s="10">
        <f>AbsAAR!AB16</f>
        <v>9.5714989642234939E-3</v>
      </c>
      <c r="AC17" s="10">
        <f>AbsAAR!AC16</f>
        <v>1.702172532389537E-2</v>
      </c>
      <c r="AD17" s="10">
        <f>AbsAAR!AD16</f>
        <v>4.2473765294738734E-3</v>
      </c>
      <c r="AE17" s="10">
        <f>AbsAAR!AE16</f>
        <v>5.2578291046835202E-2</v>
      </c>
      <c r="AF17" s="10">
        <f>AbsAAR!AF16</f>
        <v>1.9108249091533649E-2</v>
      </c>
      <c r="AG17" s="10">
        <v>-86</v>
      </c>
    </row>
    <row r="18" spans="1:33" ht="13.5" customHeight="1" x14ac:dyDescent="0.2">
      <c r="A18" s="10">
        <v>15</v>
      </c>
      <c r="B18" s="10">
        <v>-85</v>
      </c>
      <c r="C18" s="10">
        <f>AbsAAR!C17</f>
        <v>2.2926991678879835E-3</v>
      </c>
      <c r="D18" s="10">
        <f>AbsAAR!D17</f>
        <v>2.8233535555513833E-3</v>
      </c>
      <c r="E18" s="10">
        <f>AbsAAR!E17</f>
        <v>3.8444726022699993E-3</v>
      </c>
      <c r="F18" s="10">
        <f>AbsAAR!F17</f>
        <v>2.0097742551878667E-3</v>
      </c>
      <c r="G18" s="10">
        <f>AbsAAR!G17</f>
        <v>9.009769483951692E-4</v>
      </c>
      <c r="H18" s="10">
        <f>AbsAAR!H17</f>
        <v>1.2900702194049252E-2</v>
      </c>
      <c r="I18" s="10">
        <f>AbsAAR!I17</f>
        <v>9.1958448703712177E-3</v>
      </c>
      <c r="J18" s="10">
        <f>AbsAAR!J17</f>
        <v>9.8692285923355182E-3</v>
      </c>
      <c r="K18" s="10">
        <f>AbsAAR!K17</f>
        <v>1.2569340914054171E-2</v>
      </c>
      <c r="L18" s="10">
        <f>AbsAAR!L17</f>
        <v>4.9970515228567915E-3</v>
      </c>
      <c r="M18" s="10">
        <f>AbsAAR!M17</f>
        <v>9.6691478441398634E-3</v>
      </c>
      <c r="N18" s="10">
        <f>AbsAAR!N17</f>
        <v>5.7102037297727115E-3</v>
      </c>
      <c r="O18" s="10">
        <f>AbsAAR!O17</f>
        <v>1.6663905265834854E-2</v>
      </c>
      <c r="P18" s="10">
        <f>AbsAAR!P17</f>
        <v>3.0406428194735156E-3</v>
      </c>
      <c r="Q18" s="10">
        <f>AbsAAR!Q17</f>
        <v>3.1175890439726192E-4</v>
      </c>
      <c r="R18" s="10">
        <f>AbsAAR!R17</f>
        <v>7.1265632746548239E-3</v>
      </c>
      <c r="S18" s="10">
        <f>AbsAAR!S17</f>
        <v>9.7453659912267402E-3</v>
      </c>
      <c r="T18" s="10">
        <f>AbsAAR!T17</f>
        <v>7.8552111657360438E-3</v>
      </c>
      <c r="U18" s="10">
        <f>AbsAAR!U17</f>
        <v>1.3110734296356313E-2</v>
      </c>
      <c r="V18" s="10">
        <f>AbsAAR!V17</f>
        <v>1.0740038678347386E-2</v>
      </c>
      <c r="W18" s="10">
        <f>AbsAAR!W17</f>
        <v>7.0470607622125161E-3</v>
      </c>
      <c r="X18" s="10">
        <f>AbsAAR!X17</f>
        <v>2.4815425428531832E-3</v>
      </c>
      <c r="Y18" s="10">
        <f>AbsAAR!Y17</f>
        <v>6.7481088335703595E-3</v>
      </c>
      <c r="Z18" s="10">
        <f>AbsAAR!Z17</f>
        <v>1.2492211870904768E-3</v>
      </c>
      <c r="AA18" s="10">
        <f>AbsAAR!AA17</f>
        <v>2.2721421662703911E-4</v>
      </c>
      <c r="AB18" s="10">
        <f>AbsAAR!AB17</f>
        <v>1.2618366939408982E-2</v>
      </c>
      <c r="AC18" s="10">
        <f>AbsAAR!AC17</f>
        <v>3.0354981680706834E-3</v>
      </c>
      <c r="AD18" s="10">
        <f>AbsAAR!AD17</f>
        <v>7.480912558340852E-3</v>
      </c>
      <c r="AE18" s="10">
        <f>AbsAAR!AE17</f>
        <v>3.8315611828020797E-3</v>
      </c>
      <c r="AF18" s="10">
        <f>AbsAAR!AF17</f>
        <v>1.1708697088964539E-2</v>
      </c>
      <c r="AG18" s="10">
        <v>-85</v>
      </c>
    </row>
    <row r="19" spans="1:33" ht="13.5" customHeight="1" x14ac:dyDescent="0.2">
      <c r="A19" s="10">
        <v>16</v>
      </c>
      <c r="B19" s="10">
        <v>-84</v>
      </c>
      <c r="C19" s="10">
        <f>AbsAAR!C18</f>
        <v>5.7680701932396293E-3</v>
      </c>
      <c r="D19" s="10">
        <f>AbsAAR!D18</f>
        <v>2.0715270719642428E-3</v>
      </c>
      <c r="E19" s="10">
        <f>AbsAAR!E18</f>
        <v>3.6850161161501183E-3</v>
      </c>
      <c r="F19" s="10">
        <f>AbsAAR!F18</f>
        <v>6.2681252061535641E-3</v>
      </c>
      <c r="G19" s="10">
        <f>AbsAAR!G18</f>
        <v>1.1735172558027559E-2</v>
      </c>
      <c r="H19" s="10">
        <f>AbsAAR!H18</f>
        <v>9.7191185412151462E-4</v>
      </c>
      <c r="I19" s="10">
        <f>AbsAAR!I18</f>
        <v>2.0140163784997618E-2</v>
      </c>
      <c r="J19" s="10">
        <f>AbsAAR!J18</f>
        <v>1.5549044633532631E-3</v>
      </c>
      <c r="K19" s="10">
        <f>AbsAAR!K18</f>
        <v>1.4963127409234863E-3</v>
      </c>
      <c r="L19" s="10">
        <f>AbsAAR!L18</f>
        <v>3.1738527208031442E-2</v>
      </c>
      <c r="M19" s="10">
        <f>AbsAAR!M18</f>
        <v>6.8128976185184102E-3</v>
      </c>
      <c r="N19" s="10">
        <f>AbsAAR!N18</f>
        <v>1.6442215372248072E-2</v>
      </c>
      <c r="O19" s="10">
        <f>AbsAAR!O18</f>
        <v>1.5979709282709482E-2</v>
      </c>
      <c r="P19" s="10">
        <f>AbsAAR!P18</f>
        <v>8.8644572741285546E-4</v>
      </c>
      <c r="Q19" s="10">
        <f>AbsAAR!Q18</f>
        <v>1.2722552917751673E-3</v>
      </c>
      <c r="R19" s="10">
        <f>AbsAAR!R18</f>
        <v>1.7774144622978633E-2</v>
      </c>
      <c r="S19" s="10">
        <f>AbsAAR!S18</f>
        <v>6.6690719769080566E-3</v>
      </c>
      <c r="T19" s="10">
        <f>AbsAAR!T18</f>
        <v>1.1603351489205986E-2</v>
      </c>
      <c r="U19" s="10">
        <f>AbsAAR!U18</f>
        <v>2.3171226683474395E-2</v>
      </c>
      <c r="V19" s="10">
        <f>AbsAAR!V18</f>
        <v>1.2076082677250342E-3</v>
      </c>
      <c r="W19" s="10">
        <f>AbsAAR!W18</f>
        <v>2.0014213174999278E-2</v>
      </c>
      <c r="X19" s="10">
        <f>AbsAAR!X18</f>
        <v>6.6492730330980744E-4</v>
      </c>
      <c r="Y19" s="10">
        <f>AbsAAR!Y18</f>
        <v>1.2969051857803686E-5</v>
      </c>
      <c r="Z19" s="10">
        <f>AbsAAR!Z18</f>
        <v>7.7499014602802896E-3</v>
      </c>
      <c r="AA19" s="10">
        <f>AbsAAR!AA18</f>
        <v>1.5081626439165725E-2</v>
      </c>
      <c r="AB19" s="10">
        <f>AbsAAR!AB18</f>
        <v>2.7801089198750281E-2</v>
      </c>
      <c r="AC19" s="10">
        <f>AbsAAR!AC18</f>
        <v>3.7059081865391617E-3</v>
      </c>
      <c r="AD19" s="10">
        <f>AbsAAR!AD18</f>
        <v>1.3296392136949397E-2</v>
      </c>
      <c r="AE19" s="10">
        <f>AbsAAR!AE18</f>
        <v>1.857187356860664E-2</v>
      </c>
      <c r="AF19" s="10">
        <f>AbsAAR!AF18</f>
        <v>7.2563597343516806E-4</v>
      </c>
      <c r="AG19" s="10">
        <v>-84</v>
      </c>
    </row>
    <row r="20" spans="1:33" ht="13.5" customHeight="1" x14ac:dyDescent="0.2">
      <c r="A20" s="10">
        <v>17</v>
      </c>
      <c r="B20" s="10">
        <v>-83</v>
      </c>
      <c r="C20" s="10">
        <f>AbsAAR!C19</f>
        <v>3.2264307308371501E-3</v>
      </c>
      <c r="D20" s="10">
        <f>AbsAAR!D19</f>
        <v>1.5604894202183674E-2</v>
      </c>
      <c r="E20" s="10">
        <f>AbsAAR!E19</f>
        <v>5.6833009351750308E-3</v>
      </c>
      <c r="F20" s="10">
        <f>AbsAAR!F19</f>
        <v>9.2280141165281132E-3</v>
      </c>
      <c r="G20" s="10">
        <f>AbsAAR!G19</f>
        <v>2.3479633442038374E-2</v>
      </c>
      <c r="H20" s="10">
        <f>AbsAAR!H19</f>
        <v>6.5909357157677463E-3</v>
      </c>
      <c r="I20" s="10">
        <f>AbsAAR!I19</f>
        <v>4.8727859592778847E-3</v>
      </c>
      <c r="J20" s="10">
        <f>AbsAAR!J19</f>
        <v>3.892246327365026E-4</v>
      </c>
      <c r="K20" s="10">
        <f>AbsAAR!K19</f>
        <v>4.8451074035922546E-3</v>
      </c>
      <c r="L20" s="10">
        <f>AbsAAR!L19</f>
        <v>1.7331862729042861E-2</v>
      </c>
      <c r="M20" s="10">
        <f>AbsAAR!M19</f>
        <v>1.0689939532016879E-2</v>
      </c>
      <c r="N20" s="10">
        <f>AbsAAR!N19</f>
        <v>5.8544651579701384E-3</v>
      </c>
      <c r="O20" s="10">
        <f>AbsAAR!O19</f>
        <v>1.8285791209545588E-2</v>
      </c>
      <c r="P20" s="10">
        <f>AbsAAR!P19</f>
        <v>1.7030219880643495E-2</v>
      </c>
      <c r="Q20" s="10">
        <f>AbsAAR!Q19</f>
        <v>3.8367471544468838E-4</v>
      </c>
      <c r="R20" s="10">
        <f>AbsAAR!R19</f>
        <v>1.3718407520193054E-2</v>
      </c>
      <c r="S20" s="10">
        <f>AbsAAR!S19</f>
        <v>1.2914610977358375E-2</v>
      </c>
      <c r="T20" s="10">
        <f>AbsAAR!T19</f>
        <v>4.0326613364215511E-3</v>
      </c>
      <c r="U20" s="10">
        <f>AbsAAR!U19</f>
        <v>2.1447208965474005E-2</v>
      </c>
      <c r="V20" s="10">
        <f>AbsAAR!V19</f>
        <v>3.8132675300256887E-3</v>
      </c>
      <c r="W20" s="10">
        <f>AbsAAR!W19</f>
        <v>2.517021506638694E-3</v>
      </c>
      <c r="X20" s="10">
        <f>AbsAAR!X19</f>
        <v>1.4554738108364444E-2</v>
      </c>
      <c r="Y20" s="10">
        <f>AbsAAR!Y19</f>
        <v>1.8184024582256989E-3</v>
      </c>
      <c r="Z20" s="10">
        <f>AbsAAR!Z19</f>
        <v>1.5289927899099966E-2</v>
      </c>
      <c r="AA20" s="10">
        <f>AbsAAR!AA19</f>
        <v>2.1033372387188262E-4</v>
      </c>
      <c r="AB20" s="10">
        <f>AbsAAR!AB19</f>
        <v>7.599121048850601E-3</v>
      </c>
      <c r="AC20" s="10">
        <f>AbsAAR!AC19</f>
        <v>7.190234291075584E-3</v>
      </c>
      <c r="AD20" s="10">
        <f>AbsAAR!AD19</f>
        <v>3.3047035214426139E-3</v>
      </c>
      <c r="AE20" s="10">
        <f>AbsAAR!AE19</f>
        <v>8.3358464488992121E-3</v>
      </c>
      <c r="AF20" s="10">
        <f>AbsAAR!AF19</f>
        <v>1.314780965505959E-2</v>
      </c>
      <c r="AG20" s="10">
        <v>-83</v>
      </c>
    </row>
    <row r="21" spans="1:33" ht="13.5" customHeight="1" x14ac:dyDescent="0.2">
      <c r="A21" s="10">
        <v>18</v>
      </c>
      <c r="B21" s="10">
        <v>-82</v>
      </c>
      <c r="C21" s="10">
        <f>AbsAAR!C20</f>
        <v>9.7454197854160794E-3</v>
      </c>
      <c r="D21" s="10">
        <f>AbsAAR!D20</f>
        <v>9.5586196372636802E-3</v>
      </c>
      <c r="E21" s="10">
        <f>AbsAAR!E20</f>
        <v>7.9658624480589742E-3</v>
      </c>
      <c r="F21" s="10">
        <f>AbsAAR!F20</f>
        <v>1.6007443860780483E-3</v>
      </c>
      <c r="G21" s="10">
        <f>AbsAAR!G20</f>
        <v>6.560552242704595E-3</v>
      </c>
      <c r="H21" s="10">
        <f>AbsAAR!H20</f>
        <v>6.003586392638139E-3</v>
      </c>
      <c r="I21" s="10">
        <f>AbsAAR!I20</f>
        <v>5.3688552142316277E-3</v>
      </c>
      <c r="J21" s="10">
        <f>AbsAAR!J20</f>
        <v>2.0613449046537197E-3</v>
      </c>
      <c r="K21" s="10">
        <f>AbsAAR!K20</f>
        <v>9.3966100586008877E-3</v>
      </c>
      <c r="L21" s="10">
        <f>AbsAAR!L20</f>
        <v>1.8169571394256417E-3</v>
      </c>
      <c r="M21" s="10">
        <f>AbsAAR!M20</f>
        <v>8.9723502703778456E-3</v>
      </c>
      <c r="N21" s="10">
        <f>AbsAAR!N20</f>
        <v>2.5790314538753083E-3</v>
      </c>
      <c r="O21" s="10">
        <f>AbsAAR!O20</f>
        <v>2.6649470089608676E-3</v>
      </c>
      <c r="P21" s="10">
        <f>AbsAAR!P20</f>
        <v>6.9434188326365515E-4</v>
      </c>
      <c r="Q21" s="10">
        <f>AbsAAR!Q20</f>
        <v>8.5277458046453536E-3</v>
      </c>
      <c r="R21" s="10">
        <f>AbsAAR!R20</f>
        <v>5.5775422424979692E-3</v>
      </c>
      <c r="S21" s="10">
        <f>AbsAAR!S20</f>
        <v>9.4625881075629057E-3</v>
      </c>
      <c r="T21" s="10">
        <f>AbsAAR!T20</f>
        <v>1.4371550594342884E-2</v>
      </c>
      <c r="U21" s="10">
        <f>AbsAAR!U20</f>
        <v>2.2374827623188952E-2</v>
      </c>
      <c r="V21" s="10">
        <f>AbsAAR!V20</f>
        <v>3.9030984643555382E-3</v>
      </c>
      <c r="W21" s="10">
        <f>AbsAAR!W20</f>
        <v>2.0213518684588684E-4</v>
      </c>
      <c r="X21" s="10">
        <f>AbsAAR!X20</f>
        <v>4.6538018713137494E-3</v>
      </c>
      <c r="Y21" s="10">
        <f>AbsAAR!Y20</f>
        <v>7.3428350368794767E-3</v>
      </c>
      <c r="Z21" s="10">
        <f>AbsAAR!Z20</f>
        <v>8.0530750306271326E-3</v>
      </c>
      <c r="AA21" s="10">
        <f>AbsAAR!AA20</f>
        <v>1.6973715659687895E-2</v>
      </c>
      <c r="AB21" s="10">
        <f>AbsAAR!AB20</f>
        <v>2.0420800173812564E-2</v>
      </c>
      <c r="AC21" s="10">
        <f>AbsAAR!AC20</f>
        <v>1.1107753976649553E-2</v>
      </c>
      <c r="AD21" s="10">
        <f>AbsAAR!AD20</f>
        <v>8.7839325611568046E-3</v>
      </c>
      <c r="AE21" s="10">
        <f>AbsAAR!AE20</f>
        <v>1.2905603299824351E-3</v>
      </c>
      <c r="AF21" s="10">
        <f>AbsAAR!AF20</f>
        <v>1.8027475030908046E-3</v>
      </c>
      <c r="AG21" s="10">
        <v>-82</v>
      </c>
    </row>
    <row r="22" spans="1:33" ht="13.5" customHeight="1" x14ac:dyDescent="0.2">
      <c r="A22" s="10">
        <v>19</v>
      </c>
      <c r="B22" s="10">
        <v>-81</v>
      </c>
      <c r="C22" s="10">
        <f>AbsAAR!C21</f>
        <v>7.1385633946043081E-3</v>
      </c>
      <c r="D22" s="10">
        <f>AbsAAR!D21</f>
        <v>1.1756799331191838E-2</v>
      </c>
      <c r="E22" s="10">
        <f>AbsAAR!E21</f>
        <v>1.9813749761128402E-2</v>
      </c>
      <c r="F22" s="10">
        <f>AbsAAR!F21</f>
        <v>5.8584040446910124E-3</v>
      </c>
      <c r="G22" s="10">
        <f>AbsAAR!G21</f>
        <v>1.3331991127552517E-3</v>
      </c>
      <c r="H22" s="10">
        <f>AbsAAR!H21</f>
        <v>4.1285963868934851E-3</v>
      </c>
      <c r="I22" s="10">
        <f>AbsAAR!I21</f>
        <v>9.548912423960991E-3</v>
      </c>
      <c r="J22" s="10">
        <f>AbsAAR!J21</f>
        <v>9.4350517466177779E-3</v>
      </c>
      <c r="K22" s="10">
        <f>AbsAAR!K21</f>
        <v>9.9012113734378154E-3</v>
      </c>
      <c r="L22" s="10">
        <f>AbsAAR!L21</f>
        <v>9.5816458237093453E-4</v>
      </c>
      <c r="M22" s="10">
        <f>AbsAAR!M21</f>
        <v>3.0150981975287537E-3</v>
      </c>
      <c r="N22" s="10">
        <f>AbsAAR!N21</f>
        <v>9.2589144113755569E-3</v>
      </c>
      <c r="O22" s="10">
        <f>AbsAAR!O21</f>
        <v>4.4990983096679137E-3</v>
      </c>
      <c r="P22" s="10">
        <f>AbsAAR!P21</f>
        <v>3.7178646637247492E-3</v>
      </c>
      <c r="Q22" s="10">
        <f>AbsAAR!Q21</f>
        <v>2.0980198199141193E-3</v>
      </c>
      <c r="R22" s="10">
        <f>AbsAAR!R21</f>
        <v>5.4085998282540557E-4</v>
      </c>
      <c r="S22" s="10">
        <f>AbsAAR!S21</f>
        <v>6.9311367782376098E-3</v>
      </c>
      <c r="T22" s="10">
        <f>AbsAAR!T21</f>
        <v>1.4959483675185885E-2</v>
      </c>
      <c r="U22" s="10">
        <f>AbsAAR!U21</f>
        <v>4.9920251581711594E-2</v>
      </c>
      <c r="V22" s="10">
        <f>AbsAAR!V21</f>
        <v>2.8807712109002763E-3</v>
      </c>
      <c r="W22" s="10">
        <f>AbsAAR!W21</f>
        <v>4.5696933544588612E-3</v>
      </c>
      <c r="X22" s="10">
        <f>AbsAAR!X21</f>
        <v>6.4671618541353977E-3</v>
      </c>
      <c r="Y22" s="10">
        <f>AbsAAR!Y21</f>
        <v>5.6237162285242507E-3</v>
      </c>
      <c r="Z22" s="10">
        <f>AbsAAR!Z21</f>
        <v>1.5076195063378388E-2</v>
      </c>
      <c r="AA22" s="10">
        <f>AbsAAR!AA21</f>
        <v>7.575548678866454E-3</v>
      </c>
      <c r="AB22" s="10">
        <f>AbsAAR!AB21</f>
        <v>1.3073269144561667E-2</v>
      </c>
      <c r="AC22" s="10">
        <f>AbsAAR!AC21</f>
        <v>1.2843711533096954E-2</v>
      </c>
      <c r="AD22" s="10">
        <f>AbsAAR!AD21</f>
        <v>7.0497840974742664E-3</v>
      </c>
      <c r="AE22" s="10">
        <f>AbsAAR!AE21</f>
        <v>1.2904566578309944E-2</v>
      </c>
      <c r="AF22" s="10">
        <f>AbsAAR!AF21</f>
        <v>1.2203057565139395E-2</v>
      </c>
      <c r="AG22" s="10">
        <v>-81</v>
      </c>
    </row>
    <row r="23" spans="1:33" ht="13.5" customHeight="1" x14ac:dyDescent="0.2">
      <c r="A23" s="10">
        <v>20</v>
      </c>
      <c r="B23" s="10">
        <v>-80</v>
      </c>
      <c r="C23" s="10">
        <f>AbsAAR!C22</f>
        <v>3.1375230380192558E-3</v>
      </c>
      <c r="D23" s="10">
        <f>AbsAAR!D22</f>
        <v>4.7784090609107356E-3</v>
      </c>
      <c r="E23" s="10">
        <f>AbsAAR!E22</f>
        <v>6.6857632995837918E-3</v>
      </c>
      <c r="F23" s="10">
        <f>AbsAAR!F22</f>
        <v>6.2685020271498818E-3</v>
      </c>
      <c r="G23" s="10">
        <f>AbsAAR!G22</f>
        <v>9.0575060888950683E-3</v>
      </c>
      <c r="H23" s="10">
        <f>AbsAAR!H22</f>
        <v>2.5882545221316729E-3</v>
      </c>
      <c r="I23" s="10">
        <f>AbsAAR!I22</f>
        <v>2.1612511219771254E-2</v>
      </c>
      <c r="J23" s="10">
        <f>AbsAAR!J22</f>
        <v>3.5065550185600083E-4</v>
      </c>
      <c r="K23" s="10">
        <f>AbsAAR!K22</f>
        <v>1.5733934122515704E-2</v>
      </c>
      <c r="L23" s="10">
        <f>AbsAAR!L22</f>
        <v>1.6847372261310282E-2</v>
      </c>
      <c r="M23" s="10">
        <f>AbsAAR!M22</f>
        <v>8.970083002020738E-3</v>
      </c>
      <c r="N23" s="10">
        <f>AbsAAR!N22</f>
        <v>3.0198658011304822E-4</v>
      </c>
      <c r="O23" s="10">
        <f>AbsAAR!O22</f>
        <v>8.4855934841382586E-3</v>
      </c>
      <c r="P23" s="10">
        <f>AbsAAR!P22</f>
        <v>3.4479812561634096E-3</v>
      </c>
      <c r="Q23" s="10">
        <f>AbsAAR!Q22</f>
        <v>3.6960045193931497E-3</v>
      </c>
      <c r="R23" s="10">
        <f>AbsAAR!R22</f>
        <v>4.6813024744587258E-3</v>
      </c>
      <c r="S23" s="10">
        <f>AbsAAR!S22</f>
        <v>9.7947248107472761E-3</v>
      </c>
      <c r="T23" s="10">
        <f>AbsAAR!T22</f>
        <v>1.6996873169336915E-2</v>
      </c>
      <c r="U23" s="10">
        <f>AbsAAR!U22</f>
        <v>8.5263092929230254E-3</v>
      </c>
      <c r="V23" s="10">
        <f>AbsAAR!V22</f>
        <v>1.811115167023112E-2</v>
      </c>
      <c r="W23" s="10">
        <f>AbsAAR!W22</f>
        <v>5.3484352818189123E-3</v>
      </c>
      <c r="X23" s="10">
        <f>AbsAAR!X22</f>
        <v>9.0837955132956633E-3</v>
      </c>
      <c r="Y23" s="10">
        <f>AbsAAR!Y22</f>
        <v>6.9685535118329525E-3</v>
      </c>
      <c r="Z23" s="10">
        <f>AbsAAR!Z22</f>
        <v>1.674373695535615E-3</v>
      </c>
      <c r="AA23" s="10">
        <f>AbsAAR!AA22</f>
        <v>1.1824833689046653E-4</v>
      </c>
      <c r="AB23" s="10">
        <f>AbsAAR!AB22</f>
        <v>1.8542299295970358E-4</v>
      </c>
      <c r="AC23" s="10">
        <f>AbsAAR!AC22</f>
        <v>1.011188271429665E-2</v>
      </c>
      <c r="AD23" s="10">
        <f>AbsAAR!AD22</f>
        <v>9.8821252736723039E-3</v>
      </c>
      <c r="AE23" s="10">
        <f>AbsAAR!AE22</f>
        <v>9.7446273910530706E-3</v>
      </c>
      <c r="AF23" s="10">
        <f>AbsAAR!AF22</f>
        <v>2.3534818608746295E-4</v>
      </c>
      <c r="AG23" s="10">
        <v>-80</v>
      </c>
    </row>
    <row r="24" spans="1:33" ht="13.5" customHeight="1" x14ac:dyDescent="0.2">
      <c r="A24" s="10">
        <v>21</v>
      </c>
      <c r="B24" s="10">
        <v>-79</v>
      </c>
      <c r="C24" s="10">
        <f>AbsAAR!C23</f>
        <v>1.5620575238815155E-2</v>
      </c>
      <c r="D24" s="10">
        <f>AbsAAR!D23</f>
        <v>1.2651127082009862E-3</v>
      </c>
      <c r="E24" s="10">
        <f>AbsAAR!E23</f>
        <v>5.8096381189645663E-4</v>
      </c>
      <c r="F24" s="10">
        <f>AbsAAR!F23</f>
        <v>5.4243013315030779E-3</v>
      </c>
      <c r="G24" s="10">
        <f>AbsAAR!G23</f>
        <v>7.6995157135273055E-3</v>
      </c>
      <c r="H24" s="10">
        <f>AbsAAR!H23</f>
        <v>1.1918148727623697E-2</v>
      </c>
      <c r="I24" s="10">
        <f>AbsAAR!I23</f>
        <v>6.2480499520982747E-3</v>
      </c>
      <c r="J24" s="10">
        <f>AbsAAR!J23</f>
        <v>1.821885171833415E-2</v>
      </c>
      <c r="K24" s="10">
        <f>AbsAAR!K23</f>
        <v>4.3094734127159277E-3</v>
      </c>
      <c r="L24" s="10">
        <f>AbsAAR!L23</f>
        <v>2.4123716419627791E-2</v>
      </c>
      <c r="M24" s="10">
        <f>AbsAAR!M23</f>
        <v>1.8012841494868832E-2</v>
      </c>
      <c r="N24" s="10">
        <f>AbsAAR!N23</f>
        <v>8.8902972931323735E-4</v>
      </c>
      <c r="O24" s="10">
        <f>AbsAAR!O23</f>
        <v>6.3027938214654279E-4</v>
      </c>
      <c r="P24" s="10">
        <f>AbsAAR!P23</f>
        <v>7.8533572704263038E-4</v>
      </c>
      <c r="Q24" s="10">
        <f>AbsAAR!Q23</f>
        <v>6.2670129619747141E-3</v>
      </c>
      <c r="R24" s="10">
        <f>AbsAAR!R23</f>
        <v>2.6234598005144407E-2</v>
      </c>
      <c r="S24" s="10">
        <f>AbsAAR!S23</f>
        <v>1.1077293819380583E-2</v>
      </c>
      <c r="T24" s="10">
        <f>AbsAAR!T23</f>
        <v>1.5588869964213849E-2</v>
      </c>
      <c r="U24" s="10">
        <f>AbsAAR!U23</f>
        <v>4.2225173307267865E-3</v>
      </c>
      <c r="V24" s="10">
        <f>AbsAAR!V23</f>
        <v>1.2382498292152429E-2</v>
      </c>
      <c r="W24" s="10">
        <f>AbsAAR!W23</f>
        <v>7.7112122980051729E-3</v>
      </c>
      <c r="X24" s="10">
        <f>AbsAAR!X23</f>
        <v>4.9468151912087253E-3</v>
      </c>
      <c r="Y24" s="10">
        <f>AbsAAR!Y23</f>
        <v>5.2618763290241972E-3</v>
      </c>
      <c r="Z24" s="10">
        <f>AbsAAR!Z23</f>
        <v>4.2788075030103807E-3</v>
      </c>
      <c r="AA24" s="10">
        <f>AbsAAR!AA23</f>
        <v>1.0189615464888431E-2</v>
      </c>
      <c r="AB24" s="10">
        <f>AbsAAR!AB23</f>
        <v>1.0914012886380196E-2</v>
      </c>
      <c r="AC24" s="10">
        <f>AbsAAR!AC23</f>
        <v>5.9539673838928785E-3</v>
      </c>
      <c r="AD24" s="10">
        <f>AbsAAR!AD23</f>
        <v>1.266430122996634E-2</v>
      </c>
      <c r="AE24" s="10">
        <f>AbsAAR!AE23</f>
        <v>1.0700988570353351E-2</v>
      </c>
      <c r="AF24" s="10">
        <f>AbsAAR!AF23</f>
        <v>9.2557737533523962E-3</v>
      </c>
      <c r="AG24" s="10">
        <v>-79</v>
      </c>
    </row>
    <row r="25" spans="1:33" ht="13.5" customHeight="1" x14ac:dyDescent="0.2">
      <c r="A25" s="10">
        <v>22</v>
      </c>
      <c r="B25" s="10">
        <v>-78</v>
      </c>
      <c r="C25" s="10">
        <f>AbsAAR!C24</f>
        <v>7.7980127634012363E-3</v>
      </c>
      <c r="D25" s="10">
        <f>AbsAAR!D24</f>
        <v>1.2384816383653048E-2</v>
      </c>
      <c r="E25" s="10">
        <f>AbsAAR!E24</f>
        <v>9.5725325551897812E-3</v>
      </c>
      <c r="F25" s="10">
        <f>AbsAAR!F24</f>
        <v>1.951371317150254E-2</v>
      </c>
      <c r="G25" s="10">
        <f>AbsAAR!G24</f>
        <v>2.8785872582277197E-3</v>
      </c>
      <c r="H25" s="10">
        <f>AbsAAR!H24</f>
        <v>4.573387988247174E-2</v>
      </c>
      <c r="I25" s="10">
        <f>AbsAAR!I24</f>
        <v>5.1377197896498869E-3</v>
      </c>
      <c r="J25" s="10">
        <f>AbsAAR!J24</f>
        <v>9.9538407895293154E-3</v>
      </c>
      <c r="K25" s="10">
        <f>AbsAAR!K24</f>
        <v>1.5600602863737592E-3</v>
      </c>
      <c r="L25" s="10">
        <f>AbsAAR!L24</f>
        <v>1.6391280307843797E-2</v>
      </c>
      <c r="M25" s="10">
        <f>AbsAAR!M24</f>
        <v>1.1057477028665744E-3</v>
      </c>
      <c r="N25" s="10">
        <f>AbsAAR!N24</f>
        <v>2.3478420978133166E-4</v>
      </c>
      <c r="O25" s="10">
        <f>AbsAAR!O24</f>
        <v>2.6372928585910796E-3</v>
      </c>
      <c r="P25" s="10">
        <f>AbsAAR!P24</f>
        <v>8.2837144576881766E-3</v>
      </c>
      <c r="Q25" s="10">
        <f>AbsAAR!Q24</f>
        <v>6.0747194057778602E-3</v>
      </c>
      <c r="R25" s="10">
        <f>AbsAAR!R24</f>
        <v>2.1304469345404881E-2</v>
      </c>
      <c r="S25" s="10">
        <f>AbsAAR!S24</f>
        <v>3.2501373037293578E-2</v>
      </c>
      <c r="T25" s="10">
        <f>AbsAAR!T24</f>
        <v>3.0212542433295547E-2</v>
      </c>
      <c r="U25" s="10">
        <f>AbsAAR!U24</f>
        <v>9.5449078531319766E-3</v>
      </c>
      <c r="V25" s="10">
        <f>AbsAAR!V24</f>
        <v>1.5243886135240635E-2</v>
      </c>
      <c r="W25" s="10">
        <f>AbsAAR!W24</f>
        <v>1.9049576285370653E-2</v>
      </c>
      <c r="X25" s="10">
        <f>AbsAAR!X24</f>
        <v>7.8756453356086456E-3</v>
      </c>
      <c r="Y25" s="10">
        <f>AbsAAR!Y24</f>
        <v>3.8338525908275262E-3</v>
      </c>
      <c r="Z25" s="10">
        <f>AbsAAR!Z24</f>
        <v>4.3002765568181372E-3</v>
      </c>
      <c r="AA25" s="10">
        <f>AbsAAR!AA24</f>
        <v>7.8389306800132931E-5</v>
      </c>
      <c r="AB25" s="10">
        <f>AbsAAR!AB24</f>
        <v>2.7904355409055807E-3</v>
      </c>
      <c r="AC25" s="10">
        <f>AbsAAR!AC24</f>
        <v>1.6169537568035788E-3</v>
      </c>
      <c r="AD25" s="10">
        <f>AbsAAR!AD24</f>
        <v>1.4569163216890679E-2</v>
      </c>
      <c r="AE25" s="10">
        <f>AbsAAR!AE24</f>
        <v>1.4667675230154534E-2</v>
      </c>
      <c r="AF25" s="10">
        <f>AbsAAR!AF24</f>
        <v>6.586831069888846E-3</v>
      </c>
      <c r="AG25" s="10">
        <v>-78</v>
      </c>
    </row>
    <row r="26" spans="1:33" ht="13.5" customHeight="1" x14ac:dyDescent="0.2">
      <c r="A26" s="10">
        <v>23</v>
      </c>
      <c r="B26" s="10">
        <v>-77</v>
      </c>
      <c r="C26" s="10">
        <f>AbsAAR!C25</f>
        <v>1.691727638925309E-3</v>
      </c>
      <c r="D26" s="10">
        <f>AbsAAR!D25</f>
        <v>3.2540700181957261E-3</v>
      </c>
      <c r="E26" s="10">
        <f>AbsAAR!E25</f>
        <v>4.9049217046231389E-3</v>
      </c>
      <c r="F26" s="10">
        <f>AbsAAR!F25</f>
        <v>3.6115988249753417E-3</v>
      </c>
      <c r="G26" s="10">
        <f>AbsAAR!G25</f>
        <v>2.9850223640915403E-3</v>
      </c>
      <c r="H26" s="10">
        <f>AbsAAR!H25</f>
        <v>1.114779019990637E-3</v>
      </c>
      <c r="I26" s="10">
        <f>AbsAAR!I25</f>
        <v>2.2483441643069884E-3</v>
      </c>
      <c r="J26" s="10">
        <f>AbsAAR!J25</f>
        <v>2.4454445582301716E-2</v>
      </c>
      <c r="K26" s="10">
        <f>AbsAAR!K25</f>
        <v>7.5246289606690558E-3</v>
      </c>
      <c r="L26" s="10">
        <f>AbsAAR!L25</f>
        <v>1.5398541532177495E-3</v>
      </c>
      <c r="M26" s="10">
        <f>AbsAAR!M25</f>
        <v>1.0494278514563594E-2</v>
      </c>
      <c r="N26" s="10">
        <f>AbsAAR!N25</f>
        <v>2.7919925962560854E-3</v>
      </c>
      <c r="O26" s="10">
        <f>AbsAAR!O25</f>
        <v>7.0338861409526511E-3</v>
      </c>
      <c r="P26" s="10">
        <f>AbsAAR!P25</f>
        <v>2.086613412830552E-2</v>
      </c>
      <c r="Q26" s="10">
        <f>AbsAAR!Q25</f>
        <v>5.5089825386056609E-3</v>
      </c>
      <c r="R26" s="10">
        <f>AbsAAR!R25</f>
        <v>8.6397970563599491E-3</v>
      </c>
      <c r="S26" s="10">
        <f>AbsAAR!S25</f>
        <v>7.0556121174877575E-3</v>
      </c>
      <c r="T26" s="10">
        <f>AbsAAR!T25</f>
        <v>2.8857435776483628E-3</v>
      </c>
      <c r="U26" s="10">
        <f>AbsAAR!U25</f>
        <v>5.8773041779622099E-3</v>
      </c>
      <c r="V26" s="10">
        <f>AbsAAR!V25</f>
        <v>2.3649646340799607E-2</v>
      </c>
      <c r="W26" s="10">
        <f>AbsAAR!W25</f>
        <v>2.8687401414906648E-2</v>
      </c>
      <c r="X26" s="10">
        <f>AbsAAR!X25</f>
        <v>1.8187498518342903E-3</v>
      </c>
      <c r="Y26" s="10">
        <f>AbsAAR!Y25</f>
        <v>5.6018138232975193E-3</v>
      </c>
      <c r="Z26" s="10">
        <f>AbsAAR!Z25</f>
        <v>1.5892547185035095E-2</v>
      </c>
      <c r="AA26" s="10">
        <f>AbsAAR!AA25</f>
        <v>6.2998051280857646E-3</v>
      </c>
      <c r="AB26" s="10">
        <f>AbsAAR!AB25</f>
        <v>4.0348798445732862E-3</v>
      </c>
      <c r="AC26" s="10">
        <f>AbsAAR!AC25</f>
        <v>5.9609709881945847E-3</v>
      </c>
      <c r="AD26" s="10">
        <f>AbsAAR!AD25</f>
        <v>5.1087621296514608E-3</v>
      </c>
      <c r="AE26" s="10">
        <f>AbsAAR!AE25</f>
        <v>5.6681088325835297E-3</v>
      </c>
      <c r="AF26" s="10">
        <f>AbsAAR!AF25</f>
        <v>7.2550880084600849E-3</v>
      </c>
      <c r="AG26" s="10">
        <v>-77</v>
      </c>
    </row>
    <row r="27" spans="1:33" ht="13.5" customHeight="1" x14ac:dyDescent="0.2">
      <c r="A27" s="10">
        <v>24</v>
      </c>
      <c r="B27" s="10">
        <v>-76</v>
      </c>
      <c r="C27" s="10">
        <f>AbsAAR!C26</f>
        <v>1.4415155060251756E-2</v>
      </c>
      <c r="D27" s="10">
        <f>AbsAAR!D26</f>
        <v>1.4554721245258462E-2</v>
      </c>
      <c r="E27" s="10">
        <f>AbsAAR!E26</f>
        <v>4.2265398103000801E-3</v>
      </c>
      <c r="F27" s="10">
        <f>AbsAAR!F26</f>
        <v>1.9203126785572282E-2</v>
      </c>
      <c r="G27" s="10">
        <f>AbsAAR!G26</f>
        <v>1.0020233385449624E-2</v>
      </c>
      <c r="H27" s="10">
        <f>AbsAAR!H26</f>
        <v>1.4255108782771982E-2</v>
      </c>
      <c r="I27" s="10">
        <f>AbsAAR!I26</f>
        <v>2.1263462454490151E-2</v>
      </c>
      <c r="J27" s="10">
        <f>AbsAAR!J26</f>
        <v>1.9852814479252617E-2</v>
      </c>
      <c r="K27" s="10">
        <f>AbsAAR!K26</f>
        <v>9.5789408403047158E-3</v>
      </c>
      <c r="L27" s="10">
        <f>AbsAAR!L26</f>
        <v>1.9322426027944435E-3</v>
      </c>
      <c r="M27" s="10">
        <f>AbsAAR!M26</f>
        <v>1.3954780813840266E-3</v>
      </c>
      <c r="N27" s="10">
        <f>AbsAAR!N26</f>
        <v>5.8688758059999707E-3</v>
      </c>
      <c r="O27" s="10">
        <f>AbsAAR!O26</f>
        <v>1.4119487449067431E-2</v>
      </c>
      <c r="P27" s="10">
        <f>AbsAAR!P26</f>
        <v>8.1355932460111004E-4</v>
      </c>
      <c r="Q27" s="10">
        <f>AbsAAR!Q26</f>
        <v>4.7427897597985234E-4</v>
      </c>
      <c r="R27" s="10">
        <f>AbsAAR!R26</f>
        <v>2.3870344919098136E-2</v>
      </c>
      <c r="S27" s="10">
        <f>AbsAAR!S26</f>
        <v>1.9507773351622225E-3</v>
      </c>
      <c r="T27" s="10">
        <f>AbsAAR!T26</f>
        <v>1.7486671497104686E-4</v>
      </c>
      <c r="U27" s="10">
        <f>AbsAAR!U26</f>
        <v>2.7828136129398398E-3</v>
      </c>
      <c r="V27" s="10">
        <f>AbsAAR!V26</f>
        <v>5.6577324283375689E-3</v>
      </c>
      <c r="W27" s="10">
        <f>AbsAAR!W26</f>
        <v>6.7610620185088247E-4</v>
      </c>
      <c r="X27" s="10">
        <f>AbsAAR!X26</f>
        <v>5.9361359436177989E-3</v>
      </c>
      <c r="Y27" s="10">
        <f>AbsAAR!Y26</f>
        <v>7.8444559476596645E-3</v>
      </c>
      <c r="Z27" s="10">
        <f>AbsAAR!Z26</f>
        <v>1.8851507538163934E-2</v>
      </c>
      <c r="AA27" s="10">
        <f>AbsAAR!AA26</f>
        <v>1.2916511953757828E-4</v>
      </c>
      <c r="AB27" s="10">
        <f>AbsAAR!AB26</f>
        <v>1.0763229192407402E-3</v>
      </c>
      <c r="AC27" s="10">
        <f>AbsAAR!AC26</f>
        <v>6.9423136169288416E-3</v>
      </c>
      <c r="AD27" s="10">
        <f>AbsAAR!AD26</f>
        <v>6.2928465092424272E-3</v>
      </c>
      <c r="AE27" s="10">
        <f>AbsAAR!AE26</f>
        <v>7.4082239134235471E-4</v>
      </c>
      <c r="AF27" s="10">
        <f>AbsAAR!AF26</f>
        <v>1.2166901771765298E-3</v>
      </c>
      <c r="AG27" s="10">
        <v>-76</v>
      </c>
    </row>
    <row r="28" spans="1:33" ht="13.5" customHeight="1" x14ac:dyDescent="0.2">
      <c r="A28" s="10">
        <v>25</v>
      </c>
      <c r="B28" s="10">
        <v>-75</v>
      </c>
      <c r="C28" s="10">
        <f>AbsAAR!C27</f>
        <v>5.3829982303416693E-3</v>
      </c>
      <c r="D28" s="10">
        <f>AbsAAR!D27</f>
        <v>1.66592574115919E-3</v>
      </c>
      <c r="E28" s="10">
        <f>AbsAAR!E27</f>
        <v>3.0036519365618138E-2</v>
      </c>
      <c r="F28" s="10">
        <f>AbsAAR!F27</f>
        <v>8.1861214380744493E-3</v>
      </c>
      <c r="G28" s="10">
        <f>AbsAAR!G27</f>
        <v>1.4624572182381881E-2</v>
      </c>
      <c r="H28" s="10">
        <f>AbsAAR!H27</f>
        <v>2.0448584643575751E-2</v>
      </c>
      <c r="I28" s="10">
        <f>AbsAAR!I27</f>
        <v>1.4487829006595256E-2</v>
      </c>
      <c r="J28" s="10">
        <f>AbsAAR!J27</f>
        <v>5.67015714137626E-3</v>
      </c>
      <c r="K28" s="10">
        <f>AbsAAR!K27</f>
        <v>1.9724210149601899E-2</v>
      </c>
      <c r="L28" s="10">
        <f>AbsAAR!L27</f>
        <v>0.13930347286424741</v>
      </c>
      <c r="M28" s="10">
        <f>AbsAAR!M27</f>
        <v>1.4779899383179917E-3</v>
      </c>
      <c r="N28" s="10">
        <f>AbsAAR!N27</f>
        <v>5.0272371942670906E-3</v>
      </c>
      <c r="O28" s="10">
        <f>AbsAAR!O27</f>
        <v>9.8583981920486001E-3</v>
      </c>
      <c r="P28" s="10">
        <f>AbsAAR!P27</f>
        <v>7.0077610334312607E-3</v>
      </c>
      <c r="Q28" s="10">
        <f>AbsAAR!Q27</f>
        <v>8.0466475023053333E-3</v>
      </c>
      <c r="R28" s="10">
        <f>AbsAAR!R27</f>
        <v>1.1470784699109353E-2</v>
      </c>
      <c r="S28" s="10">
        <f>AbsAAR!S27</f>
        <v>1.7817010705406186E-2</v>
      </c>
      <c r="T28" s="10">
        <f>AbsAAR!T27</f>
        <v>4.7651186823354862E-2</v>
      </c>
      <c r="U28" s="10">
        <f>AbsAAR!U27</f>
        <v>7.8627034971184024E-3</v>
      </c>
      <c r="V28" s="10">
        <f>AbsAAR!V27</f>
        <v>1.3988830528635371E-2</v>
      </c>
      <c r="W28" s="10">
        <f>AbsAAR!W27</f>
        <v>8.0995993876197513E-3</v>
      </c>
      <c r="X28" s="10">
        <f>AbsAAR!X27</f>
        <v>7.3003762506805743E-3</v>
      </c>
      <c r="Y28" s="10">
        <f>AbsAAR!Y27</f>
        <v>3.9454502226925056E-3</v>
      </c>
      <c r="Z28" s="10">
        <f>AbsAAR!Z27</f>
        <v>8.459247421926365E-3</v>
      </c>
      <c r="AA28" s="10">
        <f>AbsAAR!AA27</f>
        <v>7.1378651230350528E-4</v>
      </c>
      <c r="AB28" s="10">
        <f>AbsAAR!AB27</f>
        <v>1.7980192022272815E-4</v>
      </c>
      <c r="AC28" s="10">
        <f>AbsAAR!AC27</f>
        <v>2.2829867866983603E-2</v>
      </c>
      <c r="AD28" s="10">
        <f>AbsAAR!AD27</f>
        <v>1.3571974299756625E-2</v>
      </c>
      <c r="AE28" s="10">
        <f>AbsAAR!AE27</f>
        <v>2.212233317485806E-2</v>
      </c>
      <c r="AF28" s="10">
        <f>AbsAAR!AF27</f>
        <v>4.4945729672328048E-3</v>
      </c>
      <c r="AG28" s="10">
        <v>-75</v>
      </c>
    </row>
    <row r="29" spans="1:33" ht="13.5" customHeight="1" x14ac:dyDescent="0.2">
      <c r="A29" s="10">
        <v>26</v>
      </c>
      <c r="B29" s="10">
        <v>-74</v>
      </c>
      <c r="C29" s="10">
        <f>AbsAAR!C28</f>
        <v>1.0238073406439768E-2</v>
      </c>
      <c r="D29" s="10">
        <f>AbsAAR!D28</f>
        <v>3.7721593776534534E-3</v>
      </c>
      <c r="E29" s="10">
        <f>AbsAAR!E28</f>
        <v>1.0295181710524404E-2</v>
      </c>
      <c r="F29" s="10">
        <f>AbsAAR!F28</f>
        <v>3.8895607553282308E-3</v>
      </c>
      <c r="G29" s="10">
        <f>AbsAAR!G28</f>
        <v>4.2154423180791774E-3</v>
      </c>
      <c r="H29" s="10">
        <f>AbsAAR!H28</f>
        <v>1.258347857659293E-2</v>
      </c>
      <c r="I29" s="10">
        <f>AbsAAR!I28</f>
        <v>2.6459334086833628E-3</v>
      </c>
      <c r="J29" s="10">
        <f>AbsAAR!J28</f>
        <v>1.3626396007642438E-2</v>
      </c>
      <c r="K29" s="10">
        <f>AbsAAR!K28</f>
        <v>1.7433641121813587E-3</v>
      </c>
      <c r="L29" s="10">
        <f>AbsAAR!L28</f>
        <v>1.9931608799784031E-2</v>
      </c>
      <c r="M29" s="10">
        <f>AbsAAR!M28</f>
        <v>1.3678848045774079E-3</v>
      </c>
      <c r="N29" s="10">
        <f>AbsAAR!N28</f>
        <v>1.2621618884531529E-2</v>
      </c>
      <c r="O29" s="10">
        <f>AbsAAR!O28</f>
        <v>8.6186285077965649E-3</v>
      </c>
      <c r="P29" s="10">
        <f>AbsAAR!P28</f>
        <v>1.4191700042530135E-2</v>
      </c>
      <c r="Q29" s="10">
        <f>AbsAAR!Q28</f>
        <v>9.4706057278904285E-3</v>
      </c>
      <c r="R29" s="10">
        <f>AbsAAR!R28</f>
        <v>1.8077538816424037E-3</v>
      </c>
      <c r="S29" s="10">
        <f>AbsAAR!S28</f>
        <v>1.1643405956290731E-2</v>
      </c>
      <c r="T29" s="10">
        <f>AbsAAR!T28</f>
        <v>1.4033978674111183E-2</v>
      </c>
      <c r="U29" s="10">
        <f>AbsAAR!U28</f>
        <v>1.9715254911434308E-2</v>
      </c>
      <c r="V29" s="10">
        <f>AbsAAR!V28</f>
        <v>1.3423865755014784E-3</v>
      </c>
      <c r="W29" s="10">
        <f>AbsAAR!W28</f>
        <v>8.9689018866523293E-3</v>
      </c>
      <c r="X29" s="10">
        <f>AbsAAR!X28</f>
        <v>6.204517526450311E-3</v>
      </c>
      <c r="Y29" s="10">
        <f>AbsAAR!Y28</f>
        <v>1.5080822773875274E-3</v>
      </c>
      <c r="Z29" s="10">
        <f>AbsAAR!Z28</f>
        <v>1.1541323958376568E-2</v>
      </c>
      <c r="AA29" s="10">
        <f>AbsAAR!AA28</f>
        <v>1.025636052075145E-2</v>
      </c>
      <c r="AB29" s="10">
        <f>AbsAAR!AB28</f>
        <v>5.2796601063253438E-3</v>
      </c>
      <c r="AC29" s="10">
        <f>AbsAAR!AC28</f>
        <v>1.3490255823894769E-4</v>
      </c>
      <c r="AD29" s="10">
        <f>AbsAAR!AD28</f>
        <v>4.2699591761808965E-3</v>
      </c>
      <c r="AE29" s="10">
        <f>AbsAAR!AE28</f>
        <v>1.2691164242275321E-2</v>
      </c>
      <c r="AF29" s="10">
        <f>AbsAAR!AF28</f>
        <v>4.799928609053605E-4</v>
      </c>
      <c r="AG29" s="10">
        <v>-74</v>
      </c>
    </row>
    <row r="30" spans="1:33" ht="13.5" customHeight="1" x14ac:dyDescent="0.2">
      <c r="A30" s="10">
        <v>27</v>
      </c>
      <c r="B30" s="10">
        <v>-73</v>
      </c>
      <c r="C30" s="10">
        <f>AbsAAR!C29</f>
        <v>3.2698685164393955E-2</v>
      </c>
      <c r="D30" s="10">
        <f>AbsAAR!D29</f>
        <v>6.8051422457755112E-4</v>
      </c>
      <c r="E30" s="10">
        <f>AbsAAR!E29</f>
        <v>1.6541639363217384E-2</v>
      </c>
      <c r="F30" s="10">
        <f>AbsAAR!F29</f>
        <v>1.4668195277666777E-2</v>
      </c>
      <c r="G30" s="10">
        <f>AbsAAR!G29</f>
        <v>3.2785717437362524E-3</v>
      </c>
      <c r="H30" s="10">
        <f>AbsAAR!H29</f>
        <v>2.0766645320910205E-2</v>
      </c>
      <c r="I30" s="10">
        <f>AbsAAR!I29</f>
        <v>1.4380198942800584E-2</v>
      </c>
      <c r="J30" s="10">
        <f>AbsAAR!J29</f>
        <v>1.02158441650467E-2</v>
      </c>
      <c r="K30" s="10">
        <f>AbsAAR!K29</f>
        <v>2.3548203993666389E-2</v>
      </c>
      <c r="L30" s="10">
        <f>AbsAAR!L29</f>
        <v>1.0857600131060213E-2</v>
      </c>
      <c r="M30" s="10">
        <f>AbsAAR!M29</f>
        <v>8.6923372754940491E-4</v>
      </c>
      <c r="N30" s="10">
        <f>AbsAAR!N29</f>
        <v>2.7090205889819664E-3</v>
      </c>
      <c r="O30" s="10">
        <f>AbsAAR!O29</f>
        <v>1.0012515580267892E-2</v>
      </c>
      <c r="P30" s="10">
        <f>AbsAAR!P29</f>
        <v>1.7371335275324321E-2</v>
      </c>
      <c r="Q30" s="10">
        <f>AbsAAR!Q29</f>
        <v>1.6539702673404794E-2</v>
      </c>
      <c r="R30" s="10">
        <f>AbsAAR!R29</f>
        <v>5.9726399717225835E-3</v>
      </c>
      <c r="S30" s="10">
        <f>AbsAAR!S29</f>
        <v>7.6655834801767578E-3</v>
      </c>
      <c r="T30" s="10">
        <f>AbsAAR!T29</f>
        <v>4.6005123520401403E-3</v>
      </c>
      <c r="U30" s="10">
        <f>AbsAAR!U29</f>
        <v>2.2454446258002341E-2</v>
      </c>
      <c r="V30" s="10">
        <f>AbsAAR!V29</f>
        <v>1.0721201212235496E-3</v>
      </c>
      <c r="W30" s="10">
        <f>AbsAAR!W29</f>
        <v>9.5994779144959862E-4</v>
      </c>
      <c r="X30" s="10">
        <f>AbsAAR!X29</f>
        <v>1.1727729679856568E-3</v>
      </c>
      <c r="Y30" s="10">
        <f>AbsAAR!Y29</f>
        <v>1.3978080852463933E-2</v>
      </c>
      <c r="Z30" s="10">
        <f>AbsAAR!Z29</f>
        <v>7.1531508985768896E-3</v>
      </c>
      <c r="AA30" s="10">
        <f>AbsAAR!AA29</f>
        <v>2.0070834763706259E-3</v>
      </c>
      <c r="AB30" s="10">
        <f>AbsAAR!AB29</f>
        <v>1.1685700942820794E-2</v>
      </c>
      <c r="AC30" s="10">
        <f>AbsAAR!AC29</f>
        <v>1.5452194400263592E-2</v>
      </c>
      <c r="AD30" s="10">
        <f>AbsAAR!AD29</f>
        <v>7.8891986044983039E-3</v>
      </c>
      <c r="AE30" s="10">
        <f>AbsAAR!AE29</f>
        <v>2.8784396214904147E-2</v>
      </c>
      <c r="AF30" s="10">
        <f>AbsAAR!AF29</f>
        <v>4.9690721589644377E-3</v>
      </c>
      <c r="AG30" s="10">
        <v>-73</v>
      </c>
    </row>
    <row r="31" spans="1:33" ht="13.5" customHeight="1" x14ac:dyDescent="0.2">
      <c r="A31" s="10">
        <v>28</v>
      </c>
      <c r="B31" s="10">
        <v>-72</v>
      </c>
      <c r="C31" s="10">
        <f>AbsAAR!C30</f>
        <v>2.8645157543199526E-3</v>
      </c>
      <c r="D31" s="10">
        <f>AbsAAR!D30</f>
        <v>1.0557888998041425E-2</v>
      </c>
      <c r="E31" s="10">
        <f>AbsAAR!E30</f>
        <v>2.6393539318687369E-2</v>
      </c>
      <c r="F31" s="10">
        <f>AbsAAR!F30</f>
        <v>1.8765115456959375E-2</v>
      </c>
      <c r="G31" s="10">
        <f>AbsAAR!G30</f>
        <v>6.8372356612264699E-3</v>
      </c>
      <c r="H31" s="10">
        <f>AbsAAR!H30</f>
        <v>1.6044716217492681E-3</v>
      </c>
      <c r="I31" s="10">
        <f>AbsAAR!I30</f>
        <v>4.5998816949895816E-3</v>
      </c>
      <c r="J31" s="10">
        <f>AbsAAR!J30</f>
        <v>6.668764421834613E-3</v>
      </c>
      <c r="K31" s="10">
        <f>AbsAAR!K30</f>
        <v>6.089248917209928E-3</v>
      </c>
      <c r="L31" s="10">
        <f>AbsAAR!L30</f>
        <v>2.7160142401810985E-2</v>
      </c>
      <c r="M31" s="10">
        <f>AbsAAR!M30</f>
        <v>3.6288561992494413E-4</v>
      </c>
      <c r="N31" s="10">
        <f>AbsAAR!N30</f>
        <v>4.5344520124054703E-3</v>
      </c>
      <c r="O31" s="10">
        <f>AbsAAR!O30</f>
        <v>1.1489208272830315E-2</v>
      </c>
      <c r="P31" s="10">
        <f>AbsAAR!P30</f>
        <v>3.4359729196683777E-3</v>
      </c>
      <c r="Q31" s="10">
        <f>AbsAAR!Q30</f>
        <v>6.6261413623350703E-3</v>
      </c>
      <c r="R31" s="10">
        <f>AbsAAR!R30</f>
        <v>7.8059562771709366E-3</v>
      </c>
      <c r="S31" s="10">
        <f>AbsAAR!S30</f>
        <v>1.8383413107500926E-3</v>
      </c>
      <c r="T31" s="10">
        <f>AbsAAR!T30</f>
        <v>1.5594803263774302E-2</v>
      </c>
      <c r="U31" s="10">
        <f>AbsAAR!U30</f>
        <v>4.5404875445329965E-2</v>
      </c>
      <c r="V31" s="10">
        <f>AbsAAR!V30</f>
        <v>9.5609992146465164E-3</v>
      </c>
      <c r="W31" s="10">
        <f>AbsAAR!W30</f>
        <v>7.9728752329699566E-3</v>
      </c>
      <c r="X31" s="10">
        <f>AbsAAR!X30</f>
        <v>5.3118526684312328E-3</v>
      </c>
      <c r="Y31" s="10">
        <f>AbsAAR!Y30</f>
        <v>1.8848513987706824E-3</v>
      </c>
      <c r="Z31" s="10">
        <f>AbsAAR!Z30</f>
        <v>3.5394323569604945E-3</v>
      </c>
      <c r="AA31" s="10">
        <f>AbsAAR!AA30</f>
        <v>1.0160081317778916E-2</v>
      </c>
      <c r="AB31" s="10">
        <f>AbsAAR!AB30</f>
        <v>1.7617847932983422E-2</v>
      </c>
      <c r="AC31" s="10">
        <f>AbsAAR!AC30</f>
        <v>3.4914773338002724E-3</v>
      </c>
      <c r="AD31" s="10">
        <f>AbsAAR!AD30</f>
        <v>4.0698486832781069E-3</v>
      </c>
      <c r="AE31" s="10">
        <f>AbsAAR!AE30</f>
        <v>2.0357104534888051E-4</v>
      </c>
      <c r="AF31" s="10">
        <f>AbsAAR!AF30</f>
        <v>8.75962692036872E-3</v>
      </c>
      <c r="AG31" s="10">
        <v>-72</v>
      </c>
    </row>
    <row r="32" spans="1:33" ht="13.5" customHeight="1" x14ac:dyDescent="0.2">
      <c r="A32" s="10">
        <v>29</v>
      </c>
      <c r="B32" s="10">
        <v>-71</v>
      </c>
      <c r="C32" s="10">
        <f>AbsAAR!C31</f>
        <v>9.3112191989952568E-3</v>
      </c>
      <c r="D32" s="10">
        <f>AbsAAR!D31</f>
        <v>2.0053018126895555E-3</v>
      </c>
      <c r="E32" s="10">
        <f>AbsAAR!E31</f>
        <v>1.1725805872850881E-3</v>
      </c>
      <c r="F32" s="10">
        <f>AbsAAR!F31</f>
        <v>1.1027628589175461E-2</v>
      </c>
      <c r="G32" s="10">
        <f>AbsAAR!G31</f>
        <v>4.0593618864401097E-3</v>
      </c>
      <c r="H32" s="10">
        <f>AbsAAR!H31</f>
        <v>2.105762483556026E-2</v>
      </c>
      <c r="I32" s="10">
        <f>AbsAAR!I31</f>
        <v>6.4220440132063041E-3</v>
      </c>
      <c r="J32" s="10">
        <f>AbsAAR!J31</f>
        <v>1.0334037526281328E-2</v>
      </c>
      <c r="K32" s="10">
        <f>AbsAAR!K31</f>
        <v>1.5331688115376031E-2</v>
      </c>
      <c r="L32" s="10">
        <f>AbsAAR!L31</f>
        <v>2.3531398671097362E-3</v>
      </c>
      <c r="M32" s="10">
        <f>AbsAAR!M31</f>
        <v>1.0656891719728209E-2</v>
      </c>
      <c r="N32" s="10">
        <f>AbsAAR!N31</f>
        <v>5.4295831446627488E-3</v>
      </c>
      <c r="O32" s="10">
        <f>AbsAAR!O31</f>
        <v>4.9432915692737937E-3</v>
      </c>
      <c r="P32" s="10">
        <f>AbsAAR!P31</f>
        <v>2.2466416594818942E-3</v>
      </c>
      <c r="Q32" s="10">
        <f>AbsAAR!Q31</f>
        <v>1.0171412521433627E-3</v>
      </c>
      <c r="R32" s="10">
        <f>AbsAAR!R31</f>
        <v>1.3810428584334227E-4</v>
      </c>
      <c r="S32" s="10">
        <f>AbsAAR!S31</f>
        <v>4.1032316947445038E-3</v>
      </c>
      <c r="T32" s="10">
        <f>AbsAAR!T31</f>
        <v>8.1439481224272921E-4</v>
      </c>
      <c r="U32" s="10">
        <f>AbsAAR!U31</f>
        <v>2.4212240059337531E-4</v>
      </c>
      <c r="V32" s="10">
        <f>AbsAAR!V31</f>
        <v>2.9518891028496004E-3</v>
      </c>
      <c r="W32" s="10">
        <f>AbsAAR!W31</f>
        <v>7.8337883635953825E-3</v>
      </c>
      <c r="X32" s="10">
        <f>AbsAAR!X31</f>
        <v>6.7864487193924801E-3</v>
      </c>
      <c r="Y32" s="10">
        <f>AbsAAR!Y31</f>
        <v>2.508261426994653E-2</v>
      </c>
      <c r="Z32" s="10">
        <f>AbsAAR!Z31</f>
        <v>1.5120639553246244E-2</v>
      </c>
      <c r="AA32" s="10">
        <f>AbsAAR!AA31</f>
        <v>1.6671942283861757E-3</v>
      </c>
      <c r="AB32" s="10">
        <f>AbsAAR!AB31</f>
        <v>2.3511137773661391E-3</v>
      </c>
      <c r="AC32" s="10">
        <f>AbsAAR!AC31</f>
        <v>7.3856847126754039E-4</v>
      </c>
      <c r="AD32" s="10">
        <f>AbsAAR!AD31</f>
        <v>1.609715289045232E-2</v>
      </c>
      <c r="AE32" s="10">
        <f>AbsAAR!AE31</f>
        <v>8.1235242593694097E-3</v>
      </c>
      <c r="AF32" s="10">
        <f>AbsAAR!AF31</f>
        <v>4.1067969111068907E-3</v>
      </c>
      <c r="AG32" s="10">
        <v>-71</v>
      </c>
    </row>
    <row r="33" spans="1:33" ht="13.5" customHeight="1" x14ac:dyDescent="0.2">
      <c r="A33" s="10">
        <v>30</v>
      </c>
      <c r="B33" s="10">
        <v>-70</v>
      </c>
      <c r="C33" s="10">
        <f>AbsAAR!C32</f>
        <v>8.4244467765678191E-3</v>
      </c>
      <c r="D33" s="10">
        <f>AbsAAR!D32</f>
        <v>4.2374343141934837E-3</v>
      </c>
      <c r="E33" s="10">
        <f>AbsAAR!E32</f>
        <v>2.138048232453077E-2</v>
      </c>
      <c r="F33" s="10">
        <f>AbsAAR!F32</f>
        <v>6.3562212554677186E-2</v>
      </c>
      <c r="G33" s="10">
        <f>AbsAAR!G32</f>
        <v>2.3324665914641586E-2</v>
      </c>
      <c r="H33" s="10">
        <f>AbsAAR!H32</f>
        <v>1.89845222675478E-2</v>
      </c>
      <c r="I33" s="10">
        <f>AbsAAR!I32</f>
        <v>1.0057463925422862E-2</v>
      </c>
      <c r="J33" s="10">
        <f>AbsAAR!J32</f>
        <v>8.5798164239035205E-3</v>
      </c>
      <c r="K33" s="10">
        <f>AbsAAR!K32</f>
        <v>2.9781316113493129E-3</v>
      </c>
      <c r="L33" s="10">
        <f>AbsAAR!L32</f>
        <v>2.2491524963237693E-2</v>
      </c>
      <c r="M33" s="10">
        <f>AbsAAR!M32</f>
        <v>4.2328044137721326E-3</v>
      </c>
      <c r="N33" s="10">
        <f>AbsAAR!N32</f>
        <v>1.4627377960288636E-2</v>
      </c>
      <c r="O33" s="10">
        <f>AbsAAR!O32</f>
        <v>1.07666629485335E-2</v>
      </c>
      <c r="P33" s="10">
        <f>AbsAAR!P32</f>
        <v>8.350063574668571E-3</v>
      </c>
      <c r="Q33" s="10">
        <f>AbsAAR!Q32</f>
        <v>5.5201341382709601E-3</v>
      </c>
      <c r="R33" s="10">
        <f>AbsAAR!R32</f>
        <v>1.1087563634306994E-2</v>
      </c>
      <c r="S33" s="10">
        <f>AbsAAR!S32</f>
        <v>1.1625429904127928E-2</v>
      </c>
      <c r="T33" s="10">
        <f>AbsAAR!T32</f>
        <v>2.7977752287036351E-2</v>
      </c>
      <c r="U33" s="10">
        <f>AbsAAR!U32</f>
        <v>1.9682001502379178E-2</v>
      </c>
      <c r="V33" s="10">
        <f>AbsAAR!V32</f>
        <v>8.8583273798670051E-3</v>
      </c>
      <c r="W33" s="10">
        <f>AbsAAR!W32</f>
        <v>3.1989197908376156E-3</v>
      </c>
      <c r="X33" s="10">
        <f>AbsAAR!X32</f>
        <v>1.168069048327321E-2</v>
      </c>
      <c r="Y33" s="10">
        <f>AbsAAR!Y32</f>
        <v>9.8664823063921749E-3</v>
      </c>
      <c r="Z33" s="10">
        <f>AbsAAR!Z32</f>
        <v>2.0802811080378857E-3</v>
      </c>
      <c r="AA33" s="10">
        <f>AbsAAR!AA32</f>
        <v>1.4889862928212434E-2</v>
      </c>
      <c r="AB33" s="10">
        <f>AbsAAR!AB32</f>
        <v>1.421238528673816E-2</v>
      </c>
      <c r="AC33" s="10">
        <f>AbsAAR!AC32</f>
        <v>1.1919850026356261E-3</v>
      </c>
      <c r="AD33" s="10">
        <f>AbsAAR!AD32</f>
        <v>2.3414550843836712E-2</v>
      </c>
      <c r="AE33" s="10">
        <f>AbsAAR!AE32</f>
        <v>1.5458328484389921E-2</v>
      </c>
      <c r="AF33" s="10">
        <f>AbsAAR!AF32</f>
        <v>1.096804334701957E-2</v>
      </c>
      <c r="AG33" s="10">
        <v>-70</v>
      </c>
    </row>
    <row r="34" spans="1:33" ht="13.5" customHeight="1" x14ac:dyDescent="0.2">
      <c r="A34" s="10">
        <v>31</v>
      </c>
      <c r="B34" s="10">
        <v>-69</v>
      </c>
      <c r="C34" s="10">
        <f>AbsAAR!C33</f>
        <v>3.2006997595218772E-3</v>
      </c>
      <c r="D34" s="10">
        <f>AbsAAR!D33</f>
        <v>2.4346317564445815E-3</v>
      </c>
      <c r="E34" s="10">
        <f>AbsAAR!E33</f>
        <v>4.9624774780463211E-3</v>
      </c>
      <c r="F34" s="10">
        <f>AbsAAR!F33</f>
        <v>3.6644096024514711E-3</v>
      </c>
      <c r="G34" s="10">
        <f>AbsAAR!G33</f>
        <v>9.7704859999152311E-3</v>
      </c>
      <c r="H34" s="10">
        <f>AbsAAR!H33</f>
        <v>1.0537259259416705E-2</v>
      </c>
      <c r="I34" s="10">
        <f>AbsAAR!I33</f>
        <v>3.5522185510753522E-3</v>
      </c>
      <c r="J34" s="10">
        <f>AbsAAR!J33</f>
        <v>2.3134024376637759E-2</v>
      </c>
      <c r="K34" s="10">
        <f>AbsAAR!K33</f>
        <v>1.0943814386133229E-2</v>
      </c>
      <c r="L34" s="10">
        <f>AbsAAR!L33</f>
        <v>8.7339479583381733E-3</v>
      </c>
      <c r="M34" s="10">
        <f>AbsAAR!M33</f>
        <v>1.0616168775367854E-2</v>
      </c>
      <c r="N34" s="10">
        <f>AbsAAR!N33</f>
        <v>4.6246402228407989E-3</v>
      </c>
      <c r="O34" s="10">
        <f>AbsAAR!O33</f>
        <v>4.8283336047235626E-3</v>
      </c>
      <c r="P34" s="10">
        <f>AbsAAR!P33</f>
        <v>4.1937215099546003E-3</v>
      </c>
      <c r="Q34" s="10">
        <f>AbsAAR!Q33</f>
        <v>2.1679572892367334E-2</v>
      </c>
      <c r="R34" s="10">
        <f>AbsAAR!R33</f>
        <v>2.9403060158842476E-2</v>
      </c>
      <c r="S34" s="10">
        <f>AbsAAR!S33</f>
        <v>3.4572199493129651E-3</v>
      </c>
      <c r="T34" s="10">
        <f>AbsAAR!T33</f>
        <v>1.3538422704852469E-2</v>
      </c>
      <c r="U34" s="10">
        <f>AbsAAR!U33</f>
        <v>2.1013472266713899E-2</v>
      </c>
      <c r="V34" s="10">
        <f>AbsAAR!V33</f>
        <v>2.4175459906924473E-2</v>
      </c>
      <c r="W34" s="10">
        <f>AbsAAR!W33</f>
        <v>3.1240825971842129E-3</v>
      </c>
      <c r="X34" s="10">
        <f>AbsAAR!X33</f>
        <v>8.4042413451711449E-3</v>
      </c>
      <c r="Y34" s="10">
        <f>AbsAAR!Y33</f>
        <v>5.1898810053509119E-3</v>
      </c>
      <c r="Z34" s="10">
        <f>AbsAAR!Z33</f>
        <v>9.505173041755231E-4</v>
      </c>
      <c r="AA34" s="10">
        <f>AbsAAR!AA33</f>
        <v>1.342395328574395E-2</v>
      </c>
      <c r="AB34" s="10">
        <f>AbsAAR!AB33</f>
        <v>5.7946519257895002E-3</v>
      </c>
      <c r="AC34" s="10">
        <f>AbsAAR!AC33</f>
        <v>6.4842713175081949E-3</v>
      </c>
      <c r="AD34" s="10">
        <f>AbsAAR!AD33</f>
        <v>1.1113695570232394E-2</v>
      </c>
      <c r="AE34" s="10">
        <f>AbsAAR!AE33</f>
        <v>1.4150930217781309E-2</v>
      </c>
      <c r="AF34" s="10">
        <f>AbsAAR!AF33</f>
        <v>1.0679658119251622E-2</v>
      </c>
      <c r="AG34" s="10">
        <v>-69</v>
      </c>
    </row>
    <row r="35" spans="1:33" ht="13.5" customHeight="1" x14ac:dyDescent="0.2">
      <c r="A35" s="10">
        <v>32</v>
      </c>
      <c r="B35" s="10">
        <v>-68</v>
      </c>
      <c r="C35" s="10">
        <f>AbsAAR!C34</f>
        <v>4.0084886279775018E-3</v>
      </c>
      <c r="D35" s="10">
        <f>AbsAAR!D34</f>
        <v>1.3620557627987058E-2</v>
      </c>
      <c r="E35" s="10">
        <f>AbsAAR!E34</f>
        <v>6.0232345300557429E-3</v>
      </c>
      <c r="F35" s="10">
        <f>AbsAAR!F34</f>
        <v>1.6971781383463185E-3</v>
      </c>
      <c r="G35" s="10">
        <f>AbsAAR!G34</f>
        <v>5.5542542907325819E-3</v>
      </c>
      <c r="H35" s="10">
        <f>AbsAAR!H34</f>
        <v>2.2819665621383461E-3</v>
      </c>
      <c r="I35" s="10">
        <f>AbsAAR!I34</f>
        <v>8.0753121112479599E-3</v>
      </c>
      <c r="J35" s="10">
        <f>AbsAAR!J34</f>
        <v>2.6240851163347768E-2</v>
      </c>
      <c r="K35" s="10">
        <f>AbsAAR!K34</f>
        <v>1.3658085743394787E-2</v>
      </c>
      <c r="L35" s="10">
        <f>AbsAAR!L34</f>
        <v>5.8554519307395594E-3</v>
      </c>
      <c r="M35" s="10">
        <f>AbsAAR!M34</f>
        <v>3.446243627198994E-3</v>
      </c>
      <c r="N35" s="10">
        <f>AbsAAR!N34</f>
        <v>4.7368786895735536E-3</v>
      </c>
      <c r="O35" s="10">
        <f>AbsAAR!O34</f>
        <v>1.6400494503960604E-2</v>
      </c>
      <c r="P35" s="10">
        <f>AbsAAR!P34</f>
        <v>2.1966677450919802E-2</v>
      </c>
      <c r="Q35" s="10">
        <f>AbsAAR!Q34</f>
        <v>1.2779790792361453E-2</v>
      </c>
      <c r="R35" s="10">
        <f>AbsAAR!R34</f>
        <v>1.6477920063086779E-2</v>
      </c>
      <c r="S35" s="10">
        <f>AbsAAR!S34</f>
        <v>3.9390250954254771E-3</v>
      </c>
      <c r="T35" s="10">
        <f>AbsAAR!T34</f>
        <v>1.0894188620154909E-2</v>
      </c>
      <c r="U35" s="10">
        <f>AbsAAR!U34</f>
        <v>2.4349730404433015E-4</v>
      </c>
      <c r="V35" s="10">
        <f>AbsAAR!V34</f>
        <v>1.6159221215487291E-3</v>
      </c>
      <c r="W35" s="10">
        <f>AbsAAR!W34</f>
        <v>9.16051573075621E-4</v>
      </c>
      <c r="X35" s="10">
        <f>AbsAAR!X34</f>
        <v>1.9795319856074868E-3</v>
      </c>
      <c r="Y35" s="10">
        <f>AbsAAR!Y34</f>
        <v>1.4623796852206451E-2</v>
      </c>
      <c r="Z35" s="10">
        <f>AbsAAR!Z34</f>
        <v>1.8567839002994802E-2</v>
      </c>
      <c r="AA35" s="10">
        <f>AbsAAR!AA34</f>
        <v>9.8691693796047406E-4</v>
      </c>
      <c r="AB35" s="10">
        <f>AbsAAR!AB34</f>
        <v>4.950346241157812E-3</v>
      </c>
      <c r="AC35" s="10">
        <f>AbsAAR!AC34</f>
        <v>7.594966702378996E-3</v>
      </c>
      <c r="AD35" s="10">
        <f>AbsAAR!AD34</f>
        <v>6.3956113560680178E-3</v>
      </c>
      <c r="AE35" s="10">
        <f>AbsAAR!AE34</f>
        <v>1.3921212665853474E-2</v>
      </c>
      <c r="AF35" s="10">
        <f>AbsAAR!AF34</f>
        <v>1.2413602029416382E-2</v>
      </c>
      <c r="AG35" s="10">
        <v>-68</v>
      </c>
    </row>
    <row r="36" spans="1:33" ht="13.5" customHeight="1" x14ac:dyDescent="0.2">
      <c r="A36" s="10">
        <v>33</v>
      </c>
      <c r="B36" s="10">
        <v>-67</v>
      </c>
      <c r="C36" s="10">
        <f>AbsAAR!C35</f>
        <v>1.5075351237013606E-2</v>
      </c>
      <c r="D36" s="10">
        <f>AbsAAR!D35</f>
        <v>4.4337745748790798E-3</v>
      </c>
      <c r="E36" s="10">
        <f>AbsAAR!E35</f>
        <v>3.2063528377357462E-3</v>
      </c>
      <c r="F36" s="10">
        <f>AbsAAR!F35</f>
        <v>3.6507350416228176E-3</v>
      </c>
      <c r="G36" s="10">
        <f>AbsAAR!G35</f>
        <v>1.5942488709027779E-2</v>
      </c>
      <c r="H36" s="10">
        <f>AbsAAR!H35</f>
        <v>1.8163924103996709E-3</v>
      </c>
      <c r="I36" s="10">
        <f>AbsAAR!I35</f>
        <v>3.9698709531961595E-3</v>
      </c>
      <c r="J36" s="10">
        <f>AbsAAR!J35</f>
        <v>7.614342045340906E-3</v>
      </c>
      <c r="K36" s="10">
        <f>AbsAAR!K35</f>
        <v>9.7132741743897397E-3</v>
      </c>
      <c r="L36" s="10">
        <f>AbsAAR!L35</f>
        <v>1.1109883354397141E-2</v>
      </c>
      <c r="M36" s="10">
        <f>AbsAAR!M35</f>
        <v>1.7513895095173194E-2</v>
      </c>
      <c r="N36" s="10">
        <f>AbsAAR!N35</f>
        <v>2.0203029449994015E-3</v>
      </c>
      <c r="O36" s="10">
        <f>AbsAAR!O35</f>
        <v>1.5136832945285839E-3</v>
      </c>
      <c r="P36" s="10">
        <f>AbsAAR!P35</f>
        <v>1.591244162178029E-2</v>
      </c>
      <c r="Q36" s="10">
        <f>AbsAAR!Q35</f>
        <v>6.3591883329121746E-4</v>
      </c>
      <c r="R36" s="10">
        <f>AbsAAR!R35</f>
        <v>1.3855909258832091E-2</v>
      </c>
      <c r="S36" s="10">
        <f>AbsAAR!S35</f>
        <v>9.9069719279755789E-3</v>
      </c>
      <c r="T36" s="10">
        <f>AbsAAR!T35</f>
        <v>2.2338560327490677E-2</v>
      </c>
      <c r="U36" s="10">
        <f>AbsAAR!U35</f>
        <v>2.0692437937607513E-2</v>
      </c>
      <c r="V36" s="10">
        <f>AbsAAR!V35</f>
        <v>7.0819674372933801E-4</v>
      </c>
      <c r="W36" s="10">
        <f>AbsAAR!W35</f>
        <v>1.184362517593792E-3</v>
      </c>
      <c r="X36" s="10">
        <f>AbsAAR!X35</f>
        <v>1.7548455423171912E-2</v>
      </c>
      <c r="Y36" s="10">
        <f>AbsAAR!Y35</f>
        <v>6.8097727498444257E-3</v>
      </c>
      <c r="Z36" s="10">
        <f>AbsAAR!Z35</f>
        <v>3.6672218805040915E-3</v>
      </c>
      <c r="AA36" s="10">
        <f>AbsAAR!AA35</f>
        <v>5.0343185758316512E-2</v>
      </c>
      <c r="AB36" s="10">
        <f>AbsAAR!AB35</f>
        <v>6.0985232858769452E-3</v>
      </c>
      <c r="AC36" s="10">
        <f>AbsAAR!AC35</f>
        <v>1.4796330119509168E-2</v>
      </c>
      <c r="AD36" s="10">
        <f>AbsAAR!AD35</f>
        <v>3.9201972378132E-3</v>
      </c>
      <c r="AE36" s="10">
        <f>AbsAAR!AE35</f>
        <v>1.6413052614499272E-2</v>
      </c>
      <c r="AF36" s="10">
        <f>AbsAAR!AF35</f>
        <v>1.2565150467482772E-2</v>
      </c>
      <c r="AG36" s="10">
        <v>-67</v>
      </c>
    </row>
    <row r="37" spans="1:33" ht="13.5" customHeight="1" x14ac:dyDescent="0.2">
      <c r="A37" s="10">
        <v>34</v>
      </c>
      <c r="B37" s="10">
        <v>-66</v>
      </c>
      <c r="C37" s="10">
        <f>AbsAAR!C36</f>
        <v>1.8527492517418274E-3</v>
      </c>
      <c r="D37" s="10">
        <f>AbsAAR!D36</f>
        <v>3.7169303183014644E-3</v>
      </c>
      <c r="E37" s="10">
        <f>AbsAAR!E36</f>
        <v>1.1449684230044903E-3</v>
      </c>
      <c r="F37" s="10">
        <f>AbsAAR!F36</f>
        <v>1.9902366368329569E-2</v>
      </c>
      <c r="G37" s="10">
        <f>AbsAAR!G36</f>
        <v>4.3601504933338062E-3</v>
      </c>
      <c r="H37" s="10">
        <f>AbsAAR!H36</f>
        <v>3.9594064046916694E-3</v>
      </c>
      <c r="I37" s="10">
        <f>AbsAAR!I36</f>
        <v>9.7828233341594375E-3</v>
      </c>
      <c r="J37" s="10">
        <f>AbsAAR!J36</f>
        <v>3.8010235712601526E-3</v>
      </c>
      <c r="K37" s="10">
        <f>AbsAAR!K36</f>
        <v>8.2510543476401483E-3</v>
      </c>
      <c r="L37" s="10">
        <f>AbsAAR!L36</f>
        <v>1.451778594920103E-2</v>
      </c>
      <c r="M37" s="10">
        <f>AbsAAR!M36</f>
        <v>1.0106366507940667E-4</v>
      </c>
      <c r="N37" s="10">
        <f>AbsAAR!N36</f>
        <v>1.0486193456117465E-2</v>
      </c>
      <c r="O37" s="10">
        <f>AbsAAR!O36</f>
        <v>7.986074614743145E-4</v>
      </c>
      <c r="P37" s="10">
        <f>AbsAAR!P36</f>
        <v>1.2619036643985577E-2</v>
      </c>
      <c r="Q37" s="10">
        <f>AbsAAR!Q36</f>
        <v>1.0511577371361816E-2</v>
      </c>
      <c r="R37" s="10">
        <f>AbsAAR!R36</f>
        <v>2.734575655663294E-3</v>
      </c>
      <c r="S37" s="10">
        <f>AbsAAR!S36</f>
        <v>1.4932799750239957E-2</v>
      </c>
      <c r="T37" s="10">
        <f>AbsAAR!T36</f>
        <v>1.339642950605641E-2</v>
      </c>
      <c r="U37" s="10">
        <f>AbsAAR!U36</f>
        <v>2.1215886521343989E-2</v>
      </c>
      <c r="V37" s="10">
        <f>AbsAAR!V36</f>
        <v>2.1282731919158833E-3</v>
      </c>
      <c r="W37" s="10">
        <f>AbsAAR!W36</f>
        <v>2.417500768786494E-3</v>
      </c>
      <c r="X37" s="10">
        <f>AbsAAR!X36</f>
        <v>2.8670646426312944E-3</v>
      </c>
      <c r="Y37" s="10">
        <f>AbsAAR!Y36</f>
        <v>9.9676989310407138E-3</v>
      </c>
      <c r="Z37" s="10">
        <f>AbsAAR!Z36</f>
        <v>1.0568041850468599E-2</v>
      </c>
      <c r="AA37" s="10">
        <f>AbsAAR!AA36</f>
        <v>1.181039150509423E-2</v>
      </c>
      <c r="AB37" s="10">
        <f>AbsAAR!AB36</f>
        <v>4.8770335185196094E-3</v>
      </c>
      <c r="AC37" s="10">
        <f>AbsAAR!AC36</f>
        <v>1.4648594299737413E-3</v>
      </c>
      <c r="AD37" s="10">
        <f>AbsAAR!AD36</f>
        <v>5.1655335367578274E-3</v>
      </c>
      <c r="AE37" s="10">
        <f>AbsAAR!AE36</f>
        <v>3.7025448356427159E-3</v>
      </c>
      <c r="AF37" s="10">
        <f>AbsAAR!AF36</f>
        <v>6.2368416002151509E-3</v>
      </c>
      <c r="AG37" s="10">
        <v>-66</v>
      </c>
    </row>
    <row r="38" spans="1:33" ht="13.5" customHeight="1" x14ac:dyDescent="0.2">
      <c r="A38" s="10">
        <v>35</v>
      </c>
      <c r="B38" s="10">
        <v>-65</v>
      </c>
      <c r="C38" s="10">
        <f>AbsAAR!C37</f>
        <v>3.6078064435541499E-3</v>
      </c>
      <c r="D38" s="10">
        <f>AbsAAR!D37</f>
        <v>1.8356575509016853E-2</v>
      </c>
      <c r="E38" s="10">
        <f>AbsAAR!E37</f>
        <v>5.3058493715379285E-3</v>
      </c>
      <c r="F38" s="10">
        <f>AbsAAR!F37</f>
        <v>3.6714793595298521E-3</v>
      </c>
      <c r="G38" s="10">
        <f>AbsAAR!G37</f>
        <v>8.6721191150539965E-3</v>
      </c>
      <c r="H38" s="10">
        <f>AbsAAR!H37</f>
        <v>1.4543204639660148E-2</v>
      </c>
      <c r="I38" s="10">
        <f>AbsAAR!I37</f>
        <v>6.9237840362568574E-3</v>
      </c>
      <c r="J38" s="10">
        <f>AbsAAR!J37</f>
        <v>3.6841217371843277E-3</v>
      </c>
      <c r="K38" s="10">
        <f>AbsAAR!K37</f>
        <v>6.8499144601974656E-3</v>
      </c>
      <c r="L38" s="10">
        <f>AbsAAR!L37</f>
        <v>7.8416547583310299E-3</v>
      </c>
      <c r="M38" s="10">
        <f>AbsAAR!M37</f>
        <v>1.9228389982377234E-2</v>
      </c>
      <c r="N38" s="10">
        <f>AbsAAR!N37</f>
        <v>7.5998505181361191E-3</v>
      </c>
      <c r="O38" s="10">
        <f>AbsAAR!O37</f>
        <v>1.0601602853157935E-2</v>
      </c>
      <c r="P38" s="10">
        <f>AbsAAR!P37</f>
        <v>2.9674451276769888E-3</v>
      </c>
      <c r="Q38" s="10">
        <f>AbsAAR!Q37</f>
        <v>8.0067187883395871E-4</v>
      </c>
      <c r="R38" s="10">
        <f>AbsAAR!R37</f>
        <v>4.0571412289070637E-3</v>
      </c>
      <c r="S38" s="10">
        <f>AbsAAR!S37</f>
        <v>6.3166920852069357E-3</v>
      </c>
      <c r="T38" s="10">
        <f>AbsAAR!T37</f>
        <v>2.7681341172116739E-2</v>
      </c>
      <c r="U38" s="10">
        <f>AbsAAR!U37</f>
        <v>2.9407622129204856E-2</v>
      </c>
      <c r="V38" s="10">
        <f>AbsAAR!V37</f>
        <v>3.1262841948944122E-3</v>
      </c>
      <c r="W38" s="10">
        <f>AbsAAR!W37</f>
        <v>1.1710471697179734E-2</v>
      </c>
      <c r="X38" s="10">
        <f>AbsAAR!X37</f>
        <v>9.4748553352935871E-3</v>
      </c>
      <c r="Y38" s="10">
        <f>AbsAAR!Y37</f>
        <v>9.268850870788041E-3</v>
      </c>
      <c r="Z38" s="10">
        <f>AbsAAR!Z37</f>
        <v>2.1144284391187679E-2</v>
      </c>
      <c r="AA38" s="10">
        <f>AbsAAR!AA37</f>
        <v>1.0631304822553804E-2</v>
      </c>
      <c r="AB38" s="10">
        <f>AbsAAR!AB37</f>
        <v>7.3015899972078552E-3</v>
      </c>
      <c r="AC38" s="10">
        <f>AbsAAR!AC37</f>
        <v>9.0663201247702715E-3</v>
      </c>
      <c r="AD38" s="10">
        <f>AbsAAR!AD37</f>
        <v>1.1936343253090375E-2</v>
      </c>
      <c r="AE38" s="10">
        <f>AbsAAR!AE37</f>
        <v>9.6065133569688335E-4</v>
      </c>
      <c r="AF38" s="10">
        <f>AbsAAR!AF37</f>
        <v>1.6195301663883159E-2</v>
      </c>
      <c r="AG38" s="10">
        <v>-65</v>
      </c>
    </row>
    <row r="39" spans="1:33" ht="13.5" customHeight="1" x14ac:dyDescent="0.2">
      <c r="A39" s="10">
        <v>36</v>
      </c>
      <c r="B39" s="10">
        <v>-64</v>
      </c>
      <c r="C39" s="10">
        <f>AbsAAR!C38</f>
        <v>6.5106331945943736E-3</v>
      </c>
      <c r="D39" s="10">
        <f>AbsAAR!D38</f>
        <v>8.2376173700974484E-3</v>
      </c>
      <c r="E39" s="10">
        <f>AbsAAR!E38</f>
        <v>1.7848333095295432E-2</v>
      </c>
      <c r="F39" s="10">
        <f>AbsAAR!F38</f>
        <v>1.2220009627221388E-2</v>
      </c>
      <c r="G39" s="10">
        <f>AbsAAR!G38</f>
        <v>1.9013232759753959E-2</v>
      </c>
      <c r="H39" s="10">
        <f>AbsAAR!H38</f>
        <v>5.6244649554096533E-3</v>
      </c>
      <c r="I39" s="10">
        <f>AbsAAR!I38</f>
        <v>8.8919539970180213E-3</v>
      </c>
      <c r="J39" s="10">
        <f>AbsAAR!J38</f>
        <v>5.45890253626026E-3</v>
      </c>
      <c r="K39" s="10">
        <f>AbsAAR!K38</f>
        <v>1.2351420493481487E-3</v>
      </c>
      <c r="L39" s="10">
        <f>AbsAAR!L38</f>
        <v>9.6274877419727008E-3</v>
      </c>
      <c r="M39" s="10">
        <f>AbsAAR!M38</f>
        <v>6.8625686652485501E-3</v>
      </c>
      <c r="N39" s="10">
        <f>AbsAAR!N38</f>
        <v>1.1822851713651638E-2</v>
      </c>
      <c r="O39" s="10">
        <f>AbsAAR!O38</f>
        <v>1.2299447449235687E-2</v>
      </c>
      <c r="P39" s="10">
        <f>AbsAAR!P38</f>
        <v>9.2543708300446646E-3</v>
      </c>
      <c r="Q39" s="10">
        <f>AbsAAR!Q38</f>
        <v>1.278929953476512E-2</v>
      </c>
      <c r="R39" s="10">
        <f>AbsAAR!R38</f>
        <v>1.4549516527097709E-2</v>
      </c>
      <c r="S39" s="10">
        <f>AbsAAR!S38</f>
        <v>2.9154325118619512E-2</v>
      </c>
      <c r="T39" s="10">
        <f>AbsAAR!T38</f>
        <v>1.7979163371654207E-3</v>
      </c>
      <c r="U39" s="10">
        <f>AbsAAR!U38</f>
        <v>1.3644370665728399E-2</v>
      </c>
      <c r="V39" s="10">
        <f>AbsAAR!V38</f>
        <v>1.5401886518615859E-2</v>
      </c>
      <c r="W39" s="10">
        <f>AbsAAR!W38</f>
        <v>1.8827911477593436E-2</v>
      </c>
      <c r="X39" s="10">
        <f>AbsAAR!X38</f>
        <v>7.0311117846610129E-3</v>
      </c>
      <c r="Y39" s="10">
        <f>AbsAAR!Y38</f>
        <v>3.7972586249050526E-4</v>
      </c>
      <c r="Z39" s="10">
        <f>AbsAAR!Z38</f>
        <v>8.3316773521011789E-3</v>
      </c>
      <c r="AA39" s="10">
        <f>AbsAAR!AA38</f>
        <v>6.9009642520255054E-3</v>
      </c>
      <c r="AB39" s="10">
        <f>AbsAAR!AB38</f>
        <v>2.2800147554797486E-3</v>
      </c>
      <c r="AC39" s="10">
        <f>AbsAAR!AC38</f>
        <v>2.5689141069168246E-4</v>
      </c>
      <c r="AD39" s="10">
        <f>AbsAAR!AD38</f>
        <v>5.1338820018340808E-3</v>
      </c>
      <c r="AE39" s="10">
        <f>AbsAAR!AE38</f>
        <v>3.5192971048797449E-3</v>
      </c>
      <c r="AF39" s="10">
        <f>AbsAAR!AF38</f>
        <v>2.1555844064465847E-2</v>
      </c>
      <c r="AG39" s="10">
        <v>-64</v>
      </c>
    </row>
    <row r="40" spans="1:33" ht="13.5" customHeight="1" x14ac:dyDescent="0.2">
      <c r="A40" s="10">
        <v>37</v>
      </c>
      <c r="B40" s="10">
        <v>-63</v>
      </c>
      <c r="C40" s="10">
        <f>AbsAAR!C39</f>
        <v>1.33055656116308E-2</v>
      </c>
      <c r="D40" s="10">
        <f>AbsAAR!D39</f>
        <v>1.5251220717314447E-2</v>
      </c>
      <c r="E40" s="10">
        <f>AbsAAR!E39</f>
        <v>3.5435663492245414E-3</v>
      </c>
      <c r="F40" s="10">
        <f>AbsAAR!F39</f>
        <v>1.2708889814695676E-2</v>
      </c>
      <c r="G40" s="10">
        <f>AbsAAR!G39</f>
        <v>5.1081256754856134E-3</v>
      </c>
      <c r="H40" s="10">
        <f>AbsAAR!H39</f>
        <v>3.5685764032360461E-4</v>
      </c>
      <c r="I40" s="10">
        <f>AbsAAR!I39</f>
        <v>6.6674774034784553E-3</v>
      </c>
      <c r="J40" s="10">
        <f>AbsAAR!J39</f>
        <v>5.210559031662087E-3</v>
      </c>
      <c r="K40" s="10">
        <f>AbsAAR!K39</f>
        <v>8.1803411812107242E-3</v>
      </c>
      <c r="L40" s="10">
        <f>AbsAAR!L39</f>
        <v>1.7300889724978865E-2</v>
      </c>
      <c r="M40" s="10">
        <f>AbsAAR!M39</f>
        <v>2.4990014741870419E-3</v>
      </c>
      <c r="N40" s="10">
        <f>AbsAAR!N39</f>
        <v>3.7662752710442872E-3</v>
      </c>
      <c r="O40" s="10">
        <f>AbsAAR!O39</f>
        <v>2.9707075040860519E-2</v>
      </c>
      <c r="P40" s="10">
        <f>AbsAAR!P39</f>
        <v>4.8882831428624166E-3</v>
      </c>
      <c r="Q40" s="10">
        <f>AbsAAR!Q39</f>
        <v>4.9897100528193423E-3</v>
      </c>
      <c r="R40" s="10">
        <f>AbsAAR!R39</f>
        <v>1.2194077545669086E-2</v>
      </c>
      <c r="S40" s="10">
        <f>AbsAAR!S39</f>
        <v>2.0877528844320476E-3</v>
      </c>
      <c r="T40" s="10">
        <f>AbsAAR!T39</f>
        <v>2.0201929516350178E-2</v>
      </c>
      <c r="U40" s="10">
        <f>AbsAAR!U39</f>
        <v>4.8349796506991886E-3</v>
      </c>
      <c r="V40" s="10">
        <f>AbsAAR!V39</f>
        <v>6.0676252077463879E-3</v>
      </c>
      <c r="W40" s="10">
        <f>AbsAAR!W39</f>
        <v>9.290351399657934E-3</v>
      </c>
      <c r="X40" s="10">
        <f>AbsAAR!X39</f>
        <v>4.5533598954793078E-3</v>
      </c>
      <c r="Y40" s="10">
        <f>AbsAAR!Y39</f>
        <v>2.9406744629830789E-3</v>
      </c>
      <c r="Z40" s="10">
        <f>AbsAAR!Z39</f>
        <v>6.0991796831652602E-3</v>
      </c>
      <c r="AA40" s="10">
        <f>AbsAAR!AA39</f>
        <v>1.1429895212120116E-2</v>
      </c>
      <c r="AB40" s="10">
        <f>AbsAAR!AB39</f>
        <v>8.832082313352127E-3</v>
      </c>
      <c r="AC40" s="10">
        <f>AbsAAR!AC39</f>
        <v>7.5031714613634799E-3</v>
      </c>
      <c r="AD40" s="10">
        <f>AbsAAR!AD39</f>
        <v>9.6375384196466379E-3</v>
      </c>
      <c r="AE40" s="10">
        <f>AbsAAR!AE39</f>
        <v>2.6792341378995558E-2</v>
      </c>
      <c r="AF40" s="10">
        <f>AbsAAR!AF39</f>
        <v>7.3739657529721409E-3</v>
      </c>
      <c r="AG40" s="10">
        <v>-63</v>
      </c>
    </row>
    <row r="41" spans="1:33" ht="13.5" customHeight="1" x14ac:dyDescent="0.2">
      <c r="A41" s="10">
        <v>38</v>
      </c>
      <c r="B41" s="10">
        <v>-62</v>
      </c>
      <c r="C41" s="10">
        <f>AbsAAR!C40</f>
        <v>8.7967651395870101E-3</v>
      </c>
      <c r="D41" s="10">
        <f>AbsAAR!D40</f>
        <v>9.963955760156764E-3</v>
      </c>
      <c r="E41" s="10">
        <f>AbsAAR!E40</f>
        <v>1.2665737610295213E-2</v>
      </c>
      <c r="F41" s="10">
        <f>AbsAAR!F40</f>
        <v>1.5136417844408431E-2</v>
      </c>
      <c r="G41" s="10">
        <f>AbsAAR!G40</f>
        <v>5.04866059625918E-3</v>
      </c>
      <c r="H41" s="10">
        <f>AbsAAR!H40</f>
        <v>9.5125145729313305E-3</v>
      </c>
      <c r="I41" s="10">
        <f>AbsAAR!I40</f>
        <v>1.2486975104587399E-2</v>
      </c>
      <c r="J41" s="10">
        <f>AbsAAR!J40</f>
        <v>4.3263534493379972E-3</v>
      </c>
      <c r="K41" s="10">
        <f>AbsAAR!K40</f>
        <v>3.055794121715351E-3</v>
      </c>
      <c r="L41" s="10">
        <f>AbsAAR!L40</f>
        <v>1.4763731952648421E-4</v>
      </c>
      <c r="M41" s="10">
        <f>AbsAAR!M40</f>
        <v>1.5390492730997117E-3</v>
      </c>
      <c r="N41" s="10">
        <f>AbsAAR!N40</f>
        <v>8.9318217383445187E-3</v>
      </c>
      <c r="O41" s="10">
        <f>AbsAAR!O40</f>
        <v>3.3075173530974812E-3</v>
      </c>
      <c r="P41" s="10">
        <f>AbsAAR!P40</f>
        <v>9.583263595058086E-4</v>
      </c>
      <c r="Q41" s="10">
        <f>AbsAAR!Q40</f>
        <v>1.1682834754134086E-2</v>
      </c>
      <c r="R41" s="10">
        <f>AbsAAR!R40</f>
        <v>4.0447232301301719E-3</v>
      </c>
      <c r="S41" s="10">
        <f>AbsAAR!S40</f>
        <v>7.7224950644980248E-4</v>
      </c>
      <c r="T41" s="10">
        <f>AbsAAR!T40</f>
        <v>7.7652995591118972E-3</v>
      </c>
      <c r="U41" s="10">
        <f>AbsAAR!U40</f>
        <v>2.9345951623695209E-2</v>
      </c>
      <c r="V41" s="10">
        <f>AbsAAR!V40</f>
        <v>5.7916268146033225E-3</v>
      </c>
      <c r="W41" s="10">
        <f>AbsAAR!W40</f>
        <v>3.880823699366231E-3</v>
      </c>
      <c r="X41" s="10">
        <f>AbsAAR!X40</f>
        <v>1.0216312826436522E-2</v>
      </c>
      <c r="Y41" s="10">
        <f>AbsAAR!Y40</f>
        <v>5.6867514514139846E-3</v>
      </c>
      <c r="Z41" s="10">
        <f>AbsAAR!Z40</f>
        <v>3.4811907570393152E-3</v>
      </c>
      <c r="AA41" s="10">
        <f>AbsAAR!AA40</f>
        <v>2.3534588383576733E-3</v>
      </c>
      <c r="AB41" s="10">
        <f>AbsAAR!AB40</f>
        <v>9.8521288782354166E-3</v>
      </c>
      <c r="AC41" s="10">
        <f>AbsAAR!AC40</f>
        <v>1.3447150543887676E-3</v>
      </c>
      <c r="AD41" s="10">
        <f>AbsAAR!AD40</f>
        <v>7.2826716232144038E-3</v>
      </c>
      <c r="AE41" s="10">
        <f>AbsAAR!AE40</f>
        <v>9.3180503082335338E-3</v>
      </c>
      <c r="AF41" s="10">
        <f>AbsAAR!AF40</f>
        <v>4.9020439588830043E-3</v>
      </c>
      <c r="AG41" s="10">
        <v>-62</v>
      </c>
    </row>
    <row r="42" spans="1:33" ht="13.5" customHeight="1" x14ac:dyDescent="0.2">
      <c r="A42" s="10">
        <v>39</v>
      </c>
      <c r="B42" s="10">
        <v>-61</v>
      </c>
      <c r="C42" s="10">
        <f>AbsAAR!C41</f>
        <v>2.0028324438524855E-2</v>
      </c>
      <c r="D42" s="10">
        <f>AbsAAR!D41</f>
        <v>4.7125200727031642E-3</v>
      </c>
      <c r="E42" s="10">
        <f>AbsAAR!E41</f>
        <v>5.1448996740089716E-5</v>
      </c>
      <c r="F42" s="10">
        <f>AbsAAR!F41</f>
        <v>1.0558271200798571E-2</v>
      </c>
      <c r="G42" s="10">
        <f>AbsAAR!G41</f>
        <v>3.5996440623567733E-3</v>
      </c>
      <c r="H42" s="10">
        <f>AbsAAR!H41</f>
        <v>1.1446903490680671E-2</v>
      </c>
      <c r="I42" s="10">
        <f>AbsAAR!I41</f>
        <v>0.10820508749114287</v>
      </c>
      <c r="J42" s="10">
        <f>AbsAAR!J41</f>
        <v>2.7900292018547979E-2</v>
      </c>
      <c r="K42" s="10">
        <f>AbsAAR!K41</f>
        <v>6.3792303324388192E-3</v>
      </c>
      <c r="L42" s="10">
        <f>AbsAAR!L41</f>
        <v>1.3621396442794876E-2</v>
      </c>
      <c r="M42" s="10">
        <f>AbsAAR!M41</f>
        <v>1.0405832011431665E-2</v>
      </c>
      <c r="N42" s="10">
        <f>AbsAAR!N41</f>
        <v>1.1271502325992255E-2</v>
      </c>
      <c r="O42" s="10">
        <f>AbsAAR!O41</f>
        <v>1.3621855456411574E-2</v>
      </c>
      <c r="P42" s="10">
        <f>AbsAAR!P41</f>
        <v>1.2661454538725201E-3</v>
      </c>
      <c r="Q42" s="10">
        <f>AbsAAR!Q41</f>
        <v>1.2480226061245839E-2</v>
      </c>
      <c r="R42" s="10">
        <f>AbsAAR!R41</f>
        <v>8.6108879761583497E-3</v>
      </c>
      <c r="S42" s="10">
        <f>AbsAAR!S41</f>
        <v>6.975092230115814E-3</v>
      </c>
      <c r="T42" s="10">
        <f>AbsAAR!T41</f>
        <v>9.5412519541867892E-3</v>
      </c>
      <c r="U42" s="10">
        <f>AbsAAR!U41</f>
        <v>1.0277311774359883E-2</v>
      </c>
      <c r="V42" s="10">
        <f>AbsAAR!V41</f>
        <v>5.362221438871979E-3</v>
      </c>
      <c r="W42" s="10">
        <f>AbsAAR!W41</f>
        <v>1.3688694441591556E-3</v>
      </c>
      <c r="X42" s="10">
        <f>AbsAAR!X41</f>
        <v>5.4723028135179848E-3</v>
      </c>
      <c r="Y42" s="10">
        <f>AbsAAR!Y41</f>
        <v>1.2332008856174349E-3</v>
      </c>
      <c r="Z42" s="10">
        <f>AbsAAR!Z41</f>
        <v>2.3203153689013073E-2</v>
      </c>
      <c r="AA42" s="10">
        <f>AbsAAR!AA41</f>
        <v>1.5261828991281558E-2</v>
      </c>
      <c r="AB42" s="10">
        <f>AbsAAR!AB41</f>
        <v>6.3254528431463692E-3</v>
      </c>
      <c r="AC42" s="10">
        <f>AbsAAR!AC41</f>
        <v>9.7944300070270697E-4</v>
      </c>
      <c r="AD42" s="10">
        <f>AbsAAR!AD41</f>
        <v>5.9230453806283492E-3</v>
      </c>
      <c r="AE42" s="10">
        <f>AbsAAR!AE41</f>
        <v>1.6284634935648731E-3</v>
      </c>
      <c r="AF42" s="10">
        <f>AbsAAR!AF41</f>
        <v>1.426896851181178E-3</v>
      </c>
      <c r="AG42" s="10">
        <v>-61</v>
      </c>
    </row>
    <row r="43" spans="1:33" ht="13.5" customHeight="1" x14ac:dyDescent="0.2">
      <c r="A43" s="10">
        <v>40</v>
      </c>
      <c r="B43" s="10">
        <v>-60</v>
      </c>
      <c r="C43" s="10">
        <f>AbsAAR!C42</f>
        <v>2.9843356121647875E-4</v>
      </c>
      <c r="D43" s="10">
        <f>AbsAAR!D42</f>
        <v>4.6792072770853706E-3</v>
      </c>
      <c r="E43" s="10">
        <f>AbsAAR!E42</f>
        <v>2.1699067845320696E-3</v>
      </c>
      <c r="F43" s="10">
        <f>AbsAAR!F42</f>
        <v>2.6973114669622007E-3</v>
      </c>
      <c r="G43" s="10">
        <f>AbsAAR!G42</f>
        <v>7.4299275219064263E-3</v>
      </c>
      <c r="H43" s="10">
        <f>AbsAAR!H42</f>
        <v>1.0867024040878978E-3</v>
      </c>
      <c r="I43" s="10">
        <f>AbsAAR!I42</f>
        <v>4.9404537800844302E-3</v>
      </c>
      <c r="J43" s="10">
        <f>AbsAAR!J42</f>
        <v>6.7804724743546138E-3</v>
      </c>
      <c r="K43" s="10">
        <f>AbsAAR!K42</f>
        <v>5.8762115134046427E-3</v>
      </c>
      <c r="L43" s="10">
        <f>AbsAAR!L42</f>
        <v>2.3600790335544016E-3</v>
      </c>
      <c r="M43" s="10">
        <f>AbsAAR!M42</f>
        <v>1.6660548018104632E-3</v>
      </c>
      <c r="N43" s="10">
        <f>AbsAAR!N42</f>
        <v>1.22852596006798E-3</v>
      </c>
      <c r="O43" s="10">
        <f>AbsAAR!O42</f>
        <v>3.8691967647000807E-3</v>
      </c>
      <c r="P43" s="10">
        <f>AbsAAR!P42</f>
        <v>1.1800782531548267E-3</v>
      </c>
      <c r="Q43" s="10">
        <f>AbsAAR!Q42</f>
        <v>3.2371257600152348E-4</v>
      </c>
      <c r="R43" s="10">
        <f>AbsAAR!R42</f>
        <v>4.1928991727905266E-3</v>
      </c>
      <c r="S43" s="10">
        <f>AbsAAR!S42</f>
        <v>6.6543836177713361E-4</v>
      </c>
      <c r="T43" s="10">
        <f>AbsAAR!T42</f>
        <v>2.55765338670913E-3</v>
      </c>
      <c r="U43" s="10">
        <f>AbsAAR!U42</f>
        <v>1.2578696821930524E-2</v>
      </c>
      <c r="V43" s="10">
        <f>AbsAAR!V42</f>
        <v>4.4778042234935107E-4</v>
      </c>
      <c r="W43" s="10">
        <f>AbsAAR!W42</f>
        <v>5.3005321044775015E-3</v>
      </c>
      <c r="X43" s="10">
        <f>AbsAAR!X42</f>
        <v>4.4520000560848488E-3</v>
      </c>
      <c r="Y43" s="10">
        <f>AbsAAR!Y42</f>
        <v>5.1166975044601385E-3</v>
      </c>
      <c r="Z43" s="10">
        <f>AbsAAR!Z42</f>
        <v>8.779303451457398E-3</v>
      </c>
      <c r="AA43" s="10">
        <f>AbsAAR!AA42</f>
        <v>6.5883639566569228E-3</v>
      </c>
      <c r="AB43" s="10">
        <f>AbsAAR!AB42</f>
        <v>4.7260523628912688E-3</v>
      </c>
      <c r="AC43" s="10">
        <f>AbsAAR!AC42</f>
        <v>3.2443198039016395E-3</v>
      </c>
      <c r="AD43" s="10">
        <f>AbsAAR!AD42</f>
        <v>4.6427259402064538E-3</v>
      </c>
      <c r="AE43" s="10">
        <f>AbsAAR!AE42</f>
        <v>1.7098982208302593E-2</v>
      </c>
      <c r="AF43" s="10">
        <f>AbsAAR!AF42</f>
        <v>6.8769502094376475E-3</v>
      </c>
      <c r="AG43" s="10">
        <v>-60</v>
      </c>
    </row>
    <row r="44" spans="1:33" ht="13.5" customHeight="1" x14ac:dyDescent="0.2">
      <c r="A44" s="10">
        <v>41</v>
      </c>
      <c r="B44" s="10">
        <v>-59</v>
      </c>
      <c r="C44" s="10">
        <f>AbsAAR!C43</f>
        <v>6.2260519763784467E-3</v>
      </c>
      <c r="D44" s="10">
        <f>AbsAAR!D43</f>
        <v>7.7579003261219436E-3</v>
      </c>
      <c r="E44" s="10">
        <f>AbsAAR!E43</f>
        <v>4.762009251889663E-3</v>
      </c>
      <c r="F44" s="10">
        <f>AbsAAR!F43</f>
        <v>2.5206778812313306E-2</v>
      </c>
      <c r="G44" s="10">
        <f>AbsAAR!G43</f>
        <v>9.2954953941476563E-3</v>
      </c>
      <c r="H44" s="10">
        <f>AbsAAR!H43</f>
        <v>1.9551592433762734E-2</v>
      </c>
      <c r="I44" s="10">
        <f>AbsAAR!I43</f>
        <v>6.6186303861945125E-3</v>
      </c>
      <c r="J44" s="10">
        <f>AbsAAR!J43</f>
        <v>1.6253211647807971E-2</v>
      </c>
      <c r="K44" s="10">
        <f>AbsAAR!K43</f>
        <v>4.6342699749974507E-3</v>
      </c>
      <c r="L44" s="10">
        <f>AbsAAR!L43</f>
        <v>8.2919077873444785E-4</v>
      </c>
      <c r="M44" s="10">
        <f>AbsAAR!M43</f>
        <v>6.0696132770702944E-3</v>
      </c>
      <c r="N44" s="10">
        <f>AbsAAR!N43</f>
        <v>5.0462939774138862E-3</v>
      </c>
      <c r="O44" s="10">
        <f>AbsAAR!O43</f>
        <v>9.113069167027376E-3</v>
      </c>
      <c r="P44" s="10">
        <f>AbsAAR!P43</f>
        <v>1.133500896082598E-2</v>
      </c>
      <c r="Q44" s="10">
        <f>AbsAAR!Q43</f>
        <v>1.5157829786853273E-2</v>
      </c>
      <c r="R44" s="10">
        <f>AbsAAR!R43</f>
        <v>1.0293913643592086E-2</v>
      </c>
      <c r="S44" s="10">
        <f>AbsAAR!S43</f>
        <v>2.4512276697079118E-3</v>
      </c>
      <c r="T44" s="10">
        <f>AbsAAR!T43</f>
        <v>5.1974442854897437E-3</v>
      </c>
      <c r="U44" s="10">
        <f>AbsAAR!U43</f>
        <v>1.1639320526227754E-2</v>
      </c>
      <c r="V44" s="10">
        <f>AbsAAR!V43</f>
        <v>1.1712135516957715E-3</v>
      </c>
      <c r="W44" s="10">
        <f>AbsAAR!W43</f>
        <v>9.9149832403847178E-3</v>
      </c>
      <c r="X44" s="10">
        <f>AbsAAR!X43</f>
        <v>2.4652078552440775E-2</v>
      </c>
      <c r="Y44" s="10">
        <f>AbsAAR!Y43</f>
        <v>1.2846736695057252E-4</v>
      </c>
      <c r="Z44" s="10">
        <f>AbsAAR!Z43</f>
        <v>6.7593397702194816E-3</v>
      </c>
      <c r="AA44" s="10">
        <f>AbsAAR!AA43</f>
        <v>7.2464532793537284E-3</v>
      </c>
      <c r="AB44" s="10">
        <f>AbsAAR!AB43</f>
        <v>8.0053453873493424E-3</v>
      </c>
      <c r="AC44" s="10">
        <f>AbsAAR!AC43</f>
        <v>3.5378066766932389E-3</v>
      </c>
      <c r="AD44" s="10">
        <f>AbsAAR!AD43</f>
        <v>1.3519833216229843E-2</v>
      </c>
      <c r="AE44" s="10">
        <f>AbsAAR!AE43</f>
        <v>3.2608426205258251E-3</v>
      </c>
      <c r="AF44" s="10">
        <f>AbsAAR!AF43</f>
        <v>1.1218658644209173E-2</v>
      </c>
      <c r="AG44" s="10">
        <v>-59</v>
      </c>
    </row>
    <row r="45" spans="1:33" ht="13.5" customHeight="1" x14ac:dyDescent="0.2">
      <c r="A45" s="10">
        <v>42</v>
      </c>
      <c r="B45" s="10">
        <v>-58</v>
      </c>
      <c r="C45" s="10">
        <f>AbsAAR!C44</f>
        <v>4.4638792870611453E-3</v>
      </c>
      <c r="D45" s="10">
        <f>AbsAAR!D44</f>
        <v>2.755219406525589E-3</v>
      </c>
      <c r="E45" s="10">
        <f>AbsAAR!E44</f>
        <v>1.3015606143500268E-2</v>
      </c>
      <c r="F45" s="10">
        <f>AbsAAR!F44</f>
        <v>1.1966436551307752E-2</v>
      </c>
      <c r="G45" s="10">
        <f>AbsAAR!G44</f>
        <v>1.3869118361322385E-3</v>
      </c>
      <c r="H45" s="10">
        <f>AbsAAR!H44</f>
        <v>1.7790784386975411E-2</v>
      </c>
      <c r="I45" s="10">
        <f>AbsAAR!I44</f>
        <v>5.5902054229932255E-4</v>
      </c>
      <c r="J45" s="10">
        <f>AbsAAR!J44</f>
        <v>7.0518445021367669E-3</v>
      </c>
      <c r="K45" s="10">
        <f>AbsAAR!K44</f>
        <v>6.700532784351388E-3</v>
      </c>
      <c r="L45" s="10">
        <f>AbsAAR!L44</f>
        <v>8.2530880577424241E-3</v>
      </c>
      <c r="M45" s="10">
        <f>AbsAAR!M44</f>
        <v>4.0533488117846222E-3</v>
      </c>
      <c r="N45" s="10">
        <f>AbsAAR!N44</f>
        <v>7.8586259100176352E-3</v>
      </c>
      <c r="O45" s="10">
        <f>AbsAAR!O44</f>
        <v>2.907139712803937E-3</v>
      </c>
      <c r="P45" s="10">
        <f>AbsAAR!P44</f>
        <v>5.9470653505529682E-3</v>
      </c>
      <c r="Q45" s="10">
        <f>AbsAAR!Q44</f>
        <v>3.1368089796518553E-3</v>
      </c>
      <c r="R45" s="10">
        <f>AbsAAR!R44</f>
        <v>6.2577168974360066E-3</v>
      </c>
      <c r="S45" s="10">
        <f>AbsAAR!S44</f>
        <v>1.8238346457474033E-3</v>
      </c>
      <c r="T45" s="10">
        <f>AbsAAR!T44</f>
        <v>2.4550138795736025E-2</v>
      </c>
      <c r="U45" s="10">
        <f>AbsAAR!U44</f>
        <v>2.4388167778379086E-3</v>
      </c>
      <c r="V45" s="10">
        <f>AbsAAR!V44</f>
        <v>8.9506942332549556E-3</v>
      </c>
      <c r="W45" s="10">
        <f>AbsAAR!W44</f>
        <v>2.6308594357562914E-3</v>
      </c>
      <c r="X45" s="10">
        <f>AbsAAR!X44</f>
        <v>1.2308687515805874E-2</v>
      </c>
      <c r="Y45" s="10">
        <f>AbsAAR!Y44</f>
        <v>9.2899740739262847E-3</v>
      </c>
      <c r="Z45" s="10">
        <f>AbsAAR!Z44</f>
        <v>6.6196359423974574E-4</v>
      </c>
      <c r="AA45" s="10">
        <f>AbsAAR!AA44</f>
        <v>4.5706706961455524E-4</v>
      </c>
      <c r="AB45" s="10">
        <f>AbsAAR!AB44</f>
        <v>1.0357741047041718E-2</v>
      </c>
      <c r="AC45" s="10">
        <f>AbsAAR!AC44</f>
        <v>7.4748164939677925E-3</v>
      </c>
      <c r="AD45" s="10">
        <f>AbsAAR!AD44</f>
        <v>2.8429744029502711E-3</v>
      </c>
      <c r="AE45" s="10">
        <f>AbsAAR!AE44</f>
        <v>1.3609140273827553E-3</v>
      </c>
      <c r="AF45" s="10">
        <f>AbsAAR!AF44</f>
        <v>2.3575878360617922E-3</v>
      </c>
      <c r="AG45" s="10">
        <v>-58</v>
      </c>
    </row>
    <row r="46" spans="1:33" ht="13.5" customHeight="1" x14ac:dyDescent="0.2">
      <c r="A46" s="10">
        <v>43</v>
      </c>
      <c r="B46" s="10">
        <v>-57</v>
      </c>
      <c r="C46" s="10">
        <f>AbsAAR!C45</f>
        <v>4.1325306406321659E-3</v>
      </c>
      <c r="D46" s="10">
        <f>AbsAAR!D45</f>
        <v>5.9248605983797257E-3</v>
      </c>
      <c r="E46" s="10">
        <f>AbsAAR!E45</f>
        <v>8.9109770307323442E-3</v>
      </c>
      <c r="F46" s="10">
        <f>AbsAAR!F45</f>
        <v>5.6162056925968314E-3</v>
      </c>
      <c r="G46" s="10">
        <f>AbsAAR!G45</f>
        <v>2.9772633871994756E-3</v>
      </c>
      <c r="H46" s="10">
        <f>AbsAAR!H45</f>
        <v>4.9839129490936943E-3</v>
      </c>
      <c r="I46" s="10">
        <f>AbsAAR!I45</f>
        <v>2.0494002034222216E-3</v>
      </c>
      <c r="J46" s="10">
        <f>AbsAAR!J45</f>
        <v>3.2420920784972038E-3</v>
      </c>
      <c r="K46" s="10">
        <f>AbsAAR!K45</f>
        <v>2.1390732590130987E-3</v>
      </c>
      <c r="L46" s="10">
        <f>AbsAAR!L45</f>
        <v>1.1627853665018518E-3</v>
      </c>
      <c r="M46" s="10">
        <f>AbsAAR!M45</f>
        <v>8.6806882512671293E-3</v>
      </c>
      <c r="N46" s="10">
        <f>AbsAAR!N45</f>
        <v>2.9621225016126375E-3</v>
      </c>
      <c r="O46" s="10">
        <f>AbsAAR!O45</f>
        <v>9.0384182951633793E-3</v>
      </c>
      <c r="P46" s="10">
        <f>AbsAAR!P45</f>
        <v>2.9879376320700261E-3</v>
      </c>
      <c r="Q46" s="10">
        <f>AbsAAR!Q45</f>
        <v>4.681024292699839E-3</v>
      </c>
      <c r="R46" s="10">
        <f>AbsAAR!R45</f>
        <v>3.5894604519918468E-3</v>
      </c>
      <c r="S46" s="10">
        <f>AbsAAR!S45</f>
        <v>1.155334872712469E-2</v>
      </c>
      <c r="T46" s="10">
        <f>AbsAAR!T45</f>
        <v>7.3623176175922414E-3</v>
      </c>
      <c r="U46" s="10">
        <f>AbsAAR!U45</f>
        <v>8.6626186701344206E-4</v>
      </c>
      <c r="V46" s="10">
        <f>AbsAAR!V45</f>
        <v>1.8513567359159822E-2</v>
      </c>
      <c r="W46" s="10">
        <f>AbsAAR!W45</f>
        <v>1.5762823970432382E-2</v>
      </c>
      <c r="X46" s="10">
        <f>AbsAAR!X45</f>
        <v>5.2515456129658741E-3</v>
      </c>
      <c r="Y46" s="10">
        <f>AbsAAR!Y45</f>
        <v>3.5409752081825112E-3</v>
      </c>
      <c r="Z46" s="10">
        <f>AbsAAR!Z45</f>
        <v>9.5593667118873248E-3</v>
      </c>
      <c r="AA46" s="10">
        <f>AbsAAR!AA45</f>
        <v>1.4155974897796146E-3</v>
      </c>
      <c r="AB46" s="10">
        <f>AbsAAR!AB45</f>
        <v>9.7717372264094276E-4</v>
      </c>
      <c r="AC46" s="10">
        <f>AbsAAR!AC45</f>
        <v>1.1304529970041113E-3</v>
      </c>
      <c r="AD46" s="10">
        <f>AbsAAR!AD45</f>
        <v>1.2305805846577887E-2</v>
      </c>
      <c r="AE46" s="10">
        <f>AbsAAR!AE45</f>
        <v>8.3499305785812404E-3</v>
      </c>
      <c r="AF46" s="10">
        <f>AbsAAR!AF45</f>
        <v>1.0653661805283843E-2</v>
      </c>
      <c r="AG46" s="10">
        <v>-57</v>
      </c>
    </row>
    <row r="47" spans="1:33" ht="13.5" customHeight="1" x14ac:dyDescent="0.2">
      <c r="A47" s="10">
        <v>44</v>
      </c>
      <c r="B47" s="10">
        <v>-56</v>
      </c>
      <c r="C47" s="10">
        <f>AbsAAR!C46</f>
        <v>2.84442839557474E-3</v>
      </c>
      <c r="D47" s="10">
        <f>AbsAAR!D46</f>
        <v>6.1051392478719772E-3</v>
      </c>
      <c r="E47" s="10">
        <f>AbsAAR!E46</f>
        <v>1.635349461376915E-2</v>
      </c>
      <c r="F47" s="10">
        <f>AbsAAR!F46</f>
        <v>3.2897209190517612E-3</v>
      </c>
      <c r="G47" s="10">
        <f>AbsAAR!G46</f>
        <v>1.4265948382108356E-3</v>
      </c>
      <c r="H47" s="10">
        <f>AbsAAR!H46</f>
        <v>1.1366333779821413E-2</v>
      </c>
      <c r="I47" s="10">
        <f>AbsAAR!I46</f>
        <v>9.661092106229072E-3</v>
      </c>
      <c r="J47" s="10">
        <f>AbsAAR!J46</f>
        <v>1.3500797482794867E-2</v>
      </c>
      <c r="K47" s="10">
        <f>AbsAAR!K46</f>
        <v>1.4240641995190775E-3</v>
      </c>
      <c r="L47" s="10">
        <f>AbsAAR!L46</f>
        <v>1.3466664891109311E-2</v>
      </c>
      <c r="M47" s="10">
        <f>AbsAAR!M46</f>
        <v>4.0181251546424004E-3</v>
      </c>
      <c r="N47" s="10">
        <f>AbsAAR!N46</f>
        <v>3.9747172647038222E-3</v>
      </c>
      <c r="O47" s="10">
        <f>AbsAAR!O46</f>
        <v>3.1996674993520127E-3</v>
      </c>
      <c r="P47" s="10">
        <f>AbsAAR!P46</f>
        <v>8.6308692603588035E-4</v>
      </c>
      <c r="Q47" s="10">
        <f>AbsAAR!Q46</f>
        <v>3.7520665431224594E-3</v>
      </c>
      <c r="R47" s="10">
        <f>AbsAAR!R46</f>
        <v>1.087238934130064E-2</v>
      </c>
      <c r="S47" s="10">
        <f>AbsAAR!S46</f>
        <v>4.2754913567616751E-3</v>
      </c>
      <c r="T47" s="10">
        <f>AbsAAR!T46</f>
        <v>1.5993921959803554E-2</v>
      </c>
      <c r="U47" s="10">
        <f>AbsAAR!U46</f>
        <v>7.9990533458088962E-3</v>
      </c>
      <c r="V47" s="10">
        <f>AbsAAR!V46</f>
        <v>8.4230326119418453E-4</v>
      </c>
      <c r="W47" s="10">
        <f>AbsAAR!W46</f>
        <v>5.5878119165837618E-4</v>
      </c>
      <c r="X47" s="10">
        <f>AbsAAR!X46</f>
        <v>1.2433157209355086E-2</v>
      </c>
      <c r="Y47" s="10">
        <f>AbsAAR!Y46</f>
        <v>4.4265700870552427E-3</v>
      </c>
      <c r="Z47" s="10">
        <f>AbsAAR!Z46</f>
        <v>2.3179577277040956E-3</v>
      </c>
      <c r="AA47" s="10">
        <f>AbsAAR!AA46</f>
        <v>2.8484951468142885E-3</v>
      </c>
      <c r="AB47" s="10">
        <f>AbsAAR!AB46</f>
        <v>9.109630628229181E-3</v>
      </c>
      <c r="AC47" s="10">
        <f>AbsAAR!AC46</f>
        <v>1.5394492271166116E-3</v>
      </c>
      <c r="AD47" s="10">
        <f>AbsAAR!AD46</f>
        <v>1.2198453299381009E-2</v>
      </c>
      <c r="AE47" s="10">
        <f>AbsAAR!AE46</f>
        <v>3.662345794547793E-3</v>
      </c>
      <c r="AF47" s="10">
        <f>AbsAAR!AF46</f>
        <v>1.8707320016164992E-2</v>
      </c>
      <c r="AG47" s="10">
        <v>-56</v>
      </c>
    </row>
    <row r="48" spans="1:33" ht="13.5" customHeight="1" x14ac:dyDescent="0.2">
      <c r="A48" s="10">
        <v>45</v>
      </c>
      <c r="B48" s="10">
        <v>-55</v>
      </c>
      <c r="C48" s="10">
        <f>AbsAAR!C47</f>
        <v>9.2205429706622172E-3</v>
      </c>
      <c r="D48" s="10">
        <f>AbsAAR!D47</f>
        <v>5.9435721975516021E-3</v>
      </c>
      <c r="E48" s="10">
        <f>AbsAAR!E47</f>
        <v>1.6772944264012976E-2</v>
      </c>
      <c r="F48" s="10">
        <f>AbsAAR!F47</f>
        <v>2.0683436814016517E-2</v>
      </c>
      <c r="G48" s="10">
        <f>AbsAAR!G47</f>
        <v>5.2486584954798254E-3</v>
      </c>
      <c r="H48" s="10">
        <f>AbsAAR!H47</f>
        <v>1.0470364451158373E-3</v>
      </c>
      <c r="I48" s="10">
        <f>AbsAAR!I47</f>
        <v>8.1738451870041074E-3</v>
      </c>
      <c r="J48" s="10">
        <f>AbsAAR!J47</f>
        <v>3.6749710803458267E-3</v>
      </c>
      <c r="K48" s="10">
        <f>AbsAAR!K47</f>
        <v>4.0310275839667347E-3</v>
      </c>
      <c r="L48" s="10">
        <f>AbsAAR!L47</f>
        <v>1.4421018460974678E-2</v>
      </c>
      <c r="M48" s="10">
        <f>AbsAAR!M47</f>
        <v>5.1508714729829562E-3</v>
      </c>
      <c r="N48" s="10">
        <f>AbsAAR!N47</f>
        <v>2.0710010823681022E-3</v>
      </c>
      <c r="O48" s="10">
        <f>AbsAAR!O47</f>
        <v>1.5751464637358873E-3</v>
      </c>
      <c r="P48" s="10">
        <f>AbsAAR!P47</f>
        <v>5.609835076184606E-3</v>
      </c>
      <c r="Q48" s="10">
        <f>AbsAAR!Q47</f>
        <v>9.3024594284293327E-3</v>
      </c>
      <c r="R48" s="10">
        <f>AbsAAR!R47</f>
        <v>2.259748607122862E-2</v>
      </c>
      <c r="S48" s="10">
        <f>AbsAAR!S47</f>
        <v>1.8761788984481286E-2</v>
      </c>
      <c r="T48" s="10">
        <f>AbsAAR!T47</f>
        <v>3.7183693362171279E-3</v>
      </c>
      <c r="U48" s="10">
        <f>AbsAAR!U47</f>
        <v>1.7630624909021349E-2</v>
      </c>
      <c r="V48" s="10">
        <f>AbsAAR!V47</f>
        <v>5.1657525390924998E-3</v>
      </c>
      <c r="W48" s="10">
        <f>AbsAAR!W47</f>
        <v>1.608322337113814E-3</v>
      </c>
      <c r="X48" s="10">
        <f>AbsAAR!X47</f>
        <v>1.5844192745396741E-3</v>
      </c>
      <c r="Y48" s="10">
        <f>AbsAAR!Y47</f>
        <v>2.6758607492998864E-3</v>
      </c>
      <c r="Z48" s="10">
        <f>AbsAAR!Z47</f>
        <v>3.5175186589244431E-3</v>
      </c>
      <c r="AA48" s="10">
        <f>AbsAAR!AA47</f>
        <v>4.9449693056776095E-3</v>
      </c>
      <c r="AB48" s="10">
        <f>AbsAAR!AB47</f>
        <v>4.0100317916690132E-3</v>
      </c>
      <c r="AC48" s="10">
        <f>AbsAAR!AC47</f>
        <v>2.1595647079334589E-3</v>
      </c>
      <c r="AD48" s="10">
        <f>AbsAAR!AD47</f>
        <v>6.1725219094272152E-3</v>
      </c>
      <c r="AE48" s="10">
        <f>AbsAAR!AE47</f>
        <v>3.2640456907321361E-3</v>
      </c>
      <c r="AF48" s="10">
        <f>AbsAAR!AF47</f>
        <v>1.3226961157179577E-4</v>
      </c>
      <c r="AG48" s="10">
        <v>-55</v>
      </c>
    </row>
    <row r="49" spans="1:33" ht="13.5" customHeight="1" x14ac:dyDescent="0.2">
      <c r="A49" s="10">
        <v>46</v>
      </c>
      <c r="B49" s="10">
        <v>-54</v>
      </c>
      <c r="C49" s="10">
        <f>AbsAAR!C48</f>
        <v>9.0138728070900016E-3</v>
      </c>
      <c r="D49" s="10">
        <f>AbsAAR!D48</f>
        <v>2.3371888729356929E-3</v>
      </c>
      <c r="E49" s="10">
        <f>AbsAAR!E48</f>
        <v>1.0930713347657574E-2</v>
      </c>
      <c r="F49" s="10">
        <f>AbsAAR!F48</f>
        <v>8.5877882050804013E-3</v>
      </c>
      <c r="G49" s="10">
        <f>AbsAAR!G48</f>
        <v>2.8891569828011984E-3</v>
      </c>
      <c r="H49" s="10">
        <f>AbsAAR!H48</f>
        <v>4.9261943214516553E-3</v>
      </c>
      <c r="I49" s="10">
        <f>AbsAAR!I48</f>
        <v>1.3791820427108078E-2</v>
      </c>
      <c r="J49" s="10">
        <f>AbsAAR!J48</f>
        <v>2.2076773765269717E-2</v>
      </c>
      <c r="K49" s="10">
        <f>AbsAAR!K48</f>
        <v>1.2888689407319897E-2</v>
      </c>
      <c r="L49" s="10">
        <f>AbsAAR!L48</f>
        <v>1.6897457591752353E-2</v>
      </c>
      <c r="M49" s="10">
        <f>AbsAAR!M48</f>
        <v>2.3790092257389463E-3</v>
      </c>
      <c r="N49" s="10">
        <f>AbsAAR!N48</f>
        <v>1.0771434835476939E-2</v>
      </c>
      <c r="O49" s="10">
        <f>AbsAAR!O48</f>
        <v>6.9331540006817988E-4</v>
      </c>
      <c r="P49" s="10">
        <f>AbsAAR!P48</f>
        <v>1.8793636289777512E-3</v>
      </c>
      <c r="Q49" s="10">
        <f>AbsAAR!Q48</f>
        <v>2.2808609967506707E-3</v>
      </c>
      <c r="R49" s="10">
        <f>AbsAAR!R48</f>
        <v>1.6739972183568074E-3</v>
      </c>
      <c r="S49" s="10">
        <f>AbsAAR!S48</f>
        <v>1.2197549394172247E-2</v>
      </c>
      <c r="T49" s="10">
        <f>AbsAAR!T48</f>
        <v>7.3437198026205875E-3</v>
      </c>
      <c r="U49" s="10">
        <f>AbsAAR!U48</f>
        <v>2.3863681307173999E-2</v>
      </c>
      <c r="V49" s="10">
        <f>AbsAAR!V48</f>
        <v>3.0420240857565416E-4</v>
      </c>
      <c r="W49" s="10">
        <f>AbsAAR!W48</f>
        <v>3.2229187765174076E-3</v>
      </c>
      <c r="X49" s="10">
        <f>AbsAAR!X48</f>
        <v>6.4710787377361438E-3</v>
      </c>
      <c r="Y49" s="10">
        <f>AbsAAR!Y48</f>
        <v>3.6580493567786362E-3</v>
      </c>
      <c r="Z49" s="10">
        <f>AbsAAR!Z48</f>
        <v>1.6771260139432573E-3</v>
      </c>
      <c r="AA49" s="10">
        <f>AbsAAR!AA48</f>
        <v>1.7838022750534397E-2</v>
      </c>
      <c r="AB49" s="10">
        <f>AbsAAR!AB48</f>
        <v>2.7264606051279571E-2</v>
      </c>
      <c r="AC49" s="10">
        <f>AbsAAR!AC48</f>
        <v>2.5233978053211883E-3</v>
      </c>
      <c r="AD49" s="10">
        <f>AbsAAR!AD48</f>
        <v>1.5922011810209826E-3</v>
      </c>
      <c r="AE49" s="10">
        <f>AbsAAR!AE48</f>
        <v>1.9666187174501346E-2</v>
      </c>
      <c r="AF49" s="10">
        <f>AbsAAR!AF48</f>
        <v>2.4571530409273996E-3</v>
      </c>
      <c r="AG49" s="10">
        <v>-54</v>
      </c>
    </row>
    <row r="50" spans="1:33" ht="13.5" customHeight="1" x14ac:dyDescent="0.2">
      <c r="A50" s="10">
        <v>47</v>
      </c>
      <c r="B50" s="10">
        <v>-53</v>
      </c>
      <c r="C50" s="10">
        <f>AbsAAR!C49</f>
        <v>3.2554533803750541E-3</v>
      </c>
      <c r="D50" s="10">
        <f>AbsAAR!D49</f>
        <v>3.7945657750304588E-3</v>
      </c>
      <c r="E50" s="10">
        <f>AbsAAR!E49</f>
        <v>3.4144035746757381E-2</v>
      </c>
      <c r="F50" s="10">
        <f>AbsAAR!F49</f>
        <v>1.2241165195584472E-2</v>
      </c>
      <c r="G50" s="10">
        <f>AbsAAR!G49</f>
        <v>3.9132687993699792E-3</v>
      </c>
      <c r="H50" s="10">
        <f>AbsAAR!H49</f>
        <v>2.3073932105110422E-3</v>
      </c>
      <c r="I50" s="10">
        <f>AbsAAR!I49</f>
        <v>8.1074202101500646E-3</v>
      </c>
      <c r="J50" s="10">
        <f>AbsAAR!J49</f>
        <v>1.2042290832177211E-2</v>
      </c>
      <c r="K50" s="10">
        <f>AbsAAR!K49</f>
        <v>3.2870570712827514E-2</v>
      </c>
      <c r="L50" s="10">
        <f>AbsAAR!L49</f>
        <v>2.6625371323653439E-2</v>
      </c>
      <c r="M50" s="10">
        <f>AbsAAR!M49</f>
        <v>1.7857860976631026E-3</v>
      </c>
      <c r="N50" s="10">
        <f>AbsAAR!N49</f>
        <v>1.0289553792751538E-3</v>
      </c>
      <c r="O50" s="10">
        <f>AbsAAR!O49</f>
        <v>9.9730948361774381E-3</v>
      </c>
      <c r="P50" s="10">
        <f>AbsAAR!P49</f>
        <v>3.9042437257700577E-3</v>
      </c>
      <c r="Q50" s="10">
        <f>AbsAAR!Q49</f>
        <v>2.1346650891245615E-3</v>
      </c>
      <c r="R50" s="10">
        <f>AbsAAR!R49</f>
        <v>4.0797144689958282E-3</v>
      </c>
      <c r="S50" s="10">
        <f>AbsAAR!S49</f>
        <v>9.0340889367753249E-3</v>
      </c>
      <c r="T50" s="10">
        <f>AbsAAR!T49</f>
        <v>5.629986215039906E-3</v>
      </c>
      <c r="U50" s="10">
        <f>AbsAAR!U49</f>
        <v>7.1780672470690542E-3</v>
      </c>
      <c r="V50" s="10">
        <f>AbsAAR!V49</f>
        <v>2.2264209531240265E-3</v>
      </c>
      <c r="W50" s="10">
        <f>AbsAAR!W49</f>
        <v>3.7664602147976728E-3</v>
      </c>
      <c r="X50" s="10">
        <f>AbsAAR!X49</f>
        <v>9.1966858645553713E-5</v>
      </c>
      <c r="Y50" s="10">
        <f>AbsAAR!Y49</f>
        <v>5.5536224016434332E-3</v>
      </c>
      <c r="Z50" s="10">
        <f>AbsAAR!Z49</f>
        <v>7.4204784588683724E-3</v>
      </c>
      <c r="AA50" s="10">
        <f>AbsAAR!AA49</f>
        <v>2.4925606155435627E-3</v>
      </c>
      <c r="AB50" s="10">
        <f>AbsAAR!AB49</f>
        <v>1.7489340663123146E-2</v>
      </c>
      <c r="AC50" s="10">
        <f>AbsAAR!AC49</f>
        <v>1.2070493170042627E-3</v>
      </c>
      <c r="AD50" s="10">
        <f>AbsAAR!AD49</f>
        <v>5.4620796549328726E-3</v>
      </c>
      <c r="AE50" s="10">
        <f>AbsAAR!AE49</f>
        <v>2.0733355725266718E-3</v>
      </c>
      <c r="AF50" s="10">
        <f>AbsAAR!AF49</f>
        <v>7.3370043070234304E-3</v>
      </c>
      <c r="AG50" s="10">
        <v>-53</v>
      </c>
    </row>
    <row r="51" spans="1:33" ht="13.5" customHeight="1" x14ac:dyDescent="0.2">
      <c r="A51" s="10">
        <v>48</v>
      </c>
      <c r="B51" s="10">
        <v>-52</v>
      </c>
      <c r="C51" s="10">
        <f>AbsAAR!C50</f>
        <v>2.1478873717085088E-4</v>
      </c>
      <c r="D51" s="10">
        <f>AbsAAR!D50</f>
        <v>8.6642910191924837E-3</v>
      </c>
      <c r="E51" s="10">
        <f>AbsAAR!E50</f>
        <v>1.0232849929612698E-3</v>
      </c>
      <c r="F51" s="10">
        <f>AbsAAR!F50</f>
        <v>2.9295465926977734E-2</v>
      </c>
      <c r="G51" s="10">
        <f>AbsAAR!G50</f>
        <v>2.9318240313065554E-3</v>
      </c>
      <c r="H51" s="10">
        <f>AbsAAR!H50</f>
        <v>4.4214924105281505E-3</v>
      </c>
      <c r="I51" s="10">
        <f>AbsAAR!I50</f>
        <v>1.2979941256655383E-2</v>
      </c>
      <c r="J51" s="10">
        <f>AbsAAR!J50</f>
        <v>1.8197307152844122E-2</v>
      </c>
      <c r="K51" s="10">
        <f>AbsAAR!K50</f>
        <v>2.0353089535265576E-3</v>
      </c>
      <c r="L51" s="10">
        <f>AbsAAR!L50</f>
        <v>4.624448519536007E-2</v>
      </c>
      <c r="M51" s="10">
        <f>AbsAAR!M50</f>
        <v>1.0389241730021672E-2</v>
      </c>
      <c r="N51" s="10">
        <f>AbsAAR!N50</f>
        <v>5.6415970243526032E-3</v>
      </c>
      <c r="O51" s="10">
        <f>AbsAAR!O50</f>
        <v>2.065117588511424E-2</v>
      </c>
      <c r="P51" s="10">
        <f>AbsAAR!P50</f>
        <v>3.2488304886505934E-4</v>
      </c>
      <c r="Q51" s="10">
        <f>AbsAAR!Q50</f>
        <v>6.8712341735529293E-3</v>
      </c>
      <c r="R51" s="10">
        <f>AbsAAR!R50</f>
        <v>2.1520818506840823E-3</v>
      </c>
      <c r="S51" s="10">
        <f>AbsAAR!S50</f>
        <v>3.6783746230397651E-2</v>
      </c>
      <c r="T51" s="10">
        <f>AbsAAR!T50</f>
        <v>0.13860402935757854</v>
      </c>
      <c r="U51" s="10">
        <f>AbsAAR!U50</f>
        <v>1.6840303829424863E-2</v>
      </c>
      <c r="V51" s="10">
        <f>AbsAAR!V50</f>
        <v>4.971732624923445E-3</v>
      </c>
      <c r="W51" s="10">
        <f>AbsAAR!W50</f>
        <v>3.2559497750296006E-3</v>
      </c>
      <c r="X51" s="10">
        <f>AbsAAR!X50</f>
        <v>1.4645911021821176E-2</v>
      </c>
      <c r="Y51" s="10">
        <f>AbsAAR!Y50</f>
        <v>4.0657976250056682E-4</v>
      </c>
      <c r="Z51" s="10">
        <f>AbsAAR!Z50</f>
        <v>3.1024529148676896E-2</v>
      </c>
      <c r="AA51" s="10">
        <f>AbsAAR!AA50</f>
        <v>2.7933559332699413E-3</v>
      </c>
      <c r="AB51" s="10">
        <f>AbsAAR!AB50</f>
        <v>1.2540310344966995E-2</v>
      </c>
      <c r="AC51" s="10">
        <f>AbsAAR!AC50</f>
        <v>2.7187589609211282E-3</v>
      </c>
      <c r="AD51" s="10">
        <f>AbsAAR!AD50</f>
        <v>4.6313619990523969E-3</v>
      </c>
      <c r="AE51" s="10">
        <f>AbsAAR!AE50</f>
        <v>1.9334967100059698E-2</v>
      </c>
      <c r="AF51" s="10">
        <f>AbsAAR!AF50</f>
        <v>9.0306355795679097E-4</v>
      </c>
      <c r="AG51" s="10">
        <v>-52</v>
      </c>
    </row>
    <row r="52" spans="1:33" ht="13.5" customHeight="1" x14ac:dyDescent="0.2">
      <c r="A52" s="10">
        <v>49</v>
      </c>
      <c r="B52" s="10">
        <v>-51</v>
      </c>
      <c r="C52" s="10">
        <f>AbsAAR!C51</f>
        <v>4.6540019590012092E-4</v>
      </c>
      <c r="D52" s="10">
        <f>AbsAAR!D51</f>
        <v>2.0535398036393902E-2</v>
      </c>
      <c r="E52" s="10">
        <f>AbsAAR!E51</f>
        <v>1.2245540428966598E-2</v>
      </c>
      <c r="F52" s="10">
        <f>AbsAAR!F51</f>
        <v>1.228898189382489E-2</v>
      </c>
      <c r="G52" s="10">
        <f>AbsAAR!G51</f>
        <v>5.6970311211633207E-3</v>
      </c>
      <c r="H52" s="10">
        <f>AbsAAR!H51</f>
        <v>1.657702356405227E-2</v>
      </c>
      <c r="I52" s="10">
        <f>AbsAAR!I51</f>
        <v>2.3957644941010998E-3</v>
      </c>
      <c r="J52" s="10">
        <f>AbsAAR!J51</f>
        <v>8.7126414874509686E-3</v>
      </c>
      <c r="K52" s="10">
        <f>AbsAAR!K51</f>
        <v>2.2368158201540667E-3</v>
      </c>
      <c r="L52" s="10">
        <f>AbsAAR!L51</f>
        <v>8.7966564121155387E-4</v>
      </c>
      <c r="M52" s="10">
        <f>AbsAAR!M51</f>
        <v>8.7694996635693072E-3</v>
      </c>
      <c r="N52" s="10">
        <f>AbsAAR!N51</f>
        <v>4.6899744461974075E-3</v>
      </c>
      <c r="O52" s="10">
        <f>AbsAAR!O51</f>
        <v>1.424971354449692E-2</v>
      </c>
      <c r="P52" s="10">
        <f>AbsAAR!P51</f>
        <v>7.4482518823014363E-3</v>
      </c>
      <c r="Q52" s="10">
        <f>AbsAAR!Q51</f>
        <v>6.3603764312057231E-3</v>
      </c>
      <c r="R52" s="10">
        <f>AbsAAR!R51</f>
        <v>1.3335922317542069E-2</v>
      </c>
      <c r="S52" s="10">
        <f>AbsAAR!S51</f>
        <v>1.0580361783316047E-2</v>
      </c>
      <c r="T52" s="10">
        <f>AbsAAR!T51</f>
        <v>1.3982705824395964E-2</v>
      </c>
      <c r="U52" s="10">
        <f>AbsAAR!U51</f>
        <v>9.0665707353389073E-4</v>
      </c>
      <c r="V52" s="10">
        <f>AbsAAR!V51</f>
        <v>5.4108295149472947E-3</v>
      </c>
      <c r="W52" s="10">
        <f>AbsAAR!W51</f>
        <v>6.0274688225715502E-3</v>
      </c>
      <c r="X52" s="10">
        <f>AbsAAR!X51</f>
        <v>1.3155844700858805E-2</v>
      </c>
      <c r="Y52" s="10">
        <f>AbsAAR!Y51</f>
        <v>2.2741528427682248E-3</v>
      </c>
      <c r="Z52" s="10">
        <f>AbsAAR!Z51</f>
        <v>1.2730863571859902E-2</v>
      </c>
      <c r="AA52" s="10">
        <f>AbsAAR!AA51</f>
        <v>2.4227258043064623E-4</v>
      </c>
      <c r="AB52" s="10">
        <f>AbsAAR!AB51</f>
        <v>6.4898655976708929E-3</v>
      </c>
      <c r="AC52" s="10">
        <f>AbsAAR!AC51</f>
        <v>8.8396462501707487E-4</v>
      </c>
      <c r="AD52" s="10">
        <f>AbsAAR!AD51</f>
        <v>3.4806489593469029E-3</v>
      </c>
      <c r="AE52" s="10">
        <f>AbsAAR!AE51</f>
        <v>5.870870283530406E-3</v>
      </c>
      <c r="AF52" s="10">
        <f>AbsAAR!AF51</f>
        <v>3.232025185140263E-2</v>
      </c>
      <c r="AG52" s="10">
        <v>-51</v>
      </c>
    </row>
    <row r="53" spans="1:33" ht="13.5" customHeight="1" x14ac:dyDescent="0.2">
      <c r="A53" s="10">
        <v>50</v>
      </c>
      <c r="B53" s="10">
        <v>-50</v>
      </c>
      <c r="C53" s="10">
        <f>AbsAAR!C52</f>
        <v>1.4483084191847996E-2</v>
      </c>
      <c r="D53" s="10">
        <f>AbsAAR!D52</f>
        <v>1.6202771885640933E-2</v>
      </c>
      <c r="E53" s="10">
        <f>AbsAAR!E52</f>
        <v>8.1119457057415335E-3</v>
      </c>
      <c r="F53" s="10">
        <f>AbsAAR!F52</f>
        <v>3.0098076965941557E-2</v>
      </c>
      <c r="G53" s="10">
        <f>AbsAAR!G52</f>
        <v>8.3358189606748054E-3</v>
      </c>
      <c r="H53" s="10">
        <f>AbsAAR!H52</f>
        <v>9.3739346112536367E-3</v>
      </c>
      <c r="I53" s="10">
        <f>AbsAAR!I52</f>
        <v>4.0294967366212063E-3</v>
      </c>
      <c r="J53" s="10">
        <f>AbsAAR!J52</f>
        <v>8.7740082543465749E-3</v>
      </c>
      <c r="K53" s="10">
        <f>AbsAAR!K52</f>
        <v>1.6076938335213804E-2</v>
      </c>
      <c r="L53" s="10">
        <f>AbsAAR!L52</f>
        <v>1.1900365937663211E-2</v>
      </c>
      <c r="M53" s="10">
        <f>AbsAAR!M52</f>
        <v>6.4920009721781292E-3</v>
      </c>
      <c r="N53" s="10">
        <f>AbsAAR!N52</f>
        <v>2.6676225489368887E-4</v>
      </c>
      <c r="O53" s="10">
        <f>AbsAAR!O52</f>
        <v>8.5165227386096096E-3</v>
      </c>
      <c r="P53" s="10">
        <f>AbsAAR!P52</f>
        <v>1.0500102936277124E-2</v>
      </c>
      <c r="Q53" s="10">
        <f>AbsAAR!Q52</f>
        <v>5.95632140874746E-3</v>
      </c>
      <c r="R53" s="10">
        <f>AbsAAR!R52</f>
        <v>1.2484122660623698E-2</v>
      </c>
      <c r="S53" s="10">
        <f>AbsAAR!S52</f>
        <v>1.0709433462329228E-2</v>
      </c>
      <c r="T53" s="10">
        <f>AbsAAR!T52</f>
        <v>3.566017942837349E-2</v>
      </c>
      <c r="U53" s="10">
        <f>AbsAAR!U52</f>
        <v>1.0761515560789322E-2</v>
      </c>
      <c r="V53" s="10">
        <f>AbsAAR!V52</f>
        <v>3.0811713667069179E-2</v>
      </c>
      <c r="W53" s="10">
        <f>AbsAAR!W52</f>
        <v>1.1555447572759911E-2</v>
      </c>
      <c r="X53" s="10">
        <f>AbsAAR!X52</f>
        <v>1.6898560006837617E-2</v>
      </c>
      <c r="Y53" s="10">
        <f>AbsAAR!Y52</f>
        <v>2.1760716130756492E-3</v>
      </c>
      <c r="Z53" s="10">
        <f>AbsAAR!Z52</f>
        <v>7.0480636661595037E-3</v>
      </c>
      <c r="AA53" s="10">
        <f>AbsAAR!AA52</f>
        <v>5.6124305804753395E-3</v>
      </c>
      <c r="AB53" s="10">
        <f>AbsAAR!AB52</f>
        <v>2.0198969259971984E-3</v>
      </c>
      <c r="AC53" s="10">
        <f>AbsAAR!AC52</f>
        <v>3.7362293856959931E-3</v>
      </c>
      <c r="AD53" s="10">
        <f>AbsAAR!AD52</f>
        <v>1.3698385472409721E-2</v>
      </c>
      <c r="AE53" s="10">
        <f>AbsAAR!AE52</f>
        <v>6.0223924688484406E-3</v>
      </c>
      <c r="AF53" s="10">
        <f>AbsAAR!AF52</f>
        <v>1.3650409102302972E-2</v>
      </c>
      <c r="AG53" s="10">
        <v>-50</v>
      </c>
    </row>
    <row r="54" spans="1:33" ht="13.5" customHeight="1" x14ac:dyDescent="0.2">
      <c r="A54" s="10">
        <v>51</v>
      </c>
      <c r="B54" s="10">
        <v>-49</v>
      </c>
      <c r="C54" s="10">
        <f>AbsAAR!C53</f>
        <v>1.0454230572002919E-2</v>
      </c>
      <c r="D54" s="10">
        <f>AbsAAR!D53</f>
        <v>5.1242437889767022E-3</v>
      </c>
      <c r="E54" s="10">
        <f>AbsAAR!E53</f>
        <v>6.4706852190277095E-3</v>
      </c>
      <c r="F54" s="10">
        <f>AbsAAR!F53</f>
        <v>3.0849409901078016E-2</v>
      </c>
      <c r="G54" s="10">
        <f>AbsAAR!G53</f>
        <v>1.765391355448568E-3</v>
      </c>
      <c r="H54" s="10">
        <f>AbsAAR!H53</f>
        <v>4.1442635574364603E-3</v>
      </c>
      <c r="I54" s="10">
        <f>AbsAAR!I53</f>
        <v>1.3987563847979105E-3</v>
      </c>
      <c r="J54" s="10">
        <f>AbsAAR!J53</f>
        <v>1.2973864877524997E-2</v>
      </c>
      <c r="K54" s="10">
        <f>AbsAAR!K53</f>
        <v>7.8840108264539334E-3</v>
      </c>
      <c r="L54" s="10">
        <f>AbsAAR!L53</f>
        <v>1.2743060405687184E-2</v>
      </c>
      <c r="M54" s="10">
        <f>AbsAAR!M53</f>
        <v>1.0882242898401711E-2</v>
      </c>
      <c r="N54" s="10">
        <f>AbsAAR!N53</f>
        <v>1.9228109606681779E-4</v>
      </c>
      <c r="O54" s="10">
        <f>AbsAAR!O53</f>
        <v>7.9212806975789175E-3</v>
      </c>
      <c r="P54" s="10">
        <f>AbsAAR!P53</f>
        <v>1.2502502019943792E-3</v>
      </c>
      <c r="Q54" s="10">
        <f>AbsAAR!Q53</f>
        <v>6.4307851641388306E-3</v>
      </c>
      <c r="R54" s="10">
        <f>AbsAAR!R53</f>
        <v>7.1578606879467641E-3</v>
      </c>
      <c r="S54" s="10">
        <f>AbsAAR!S53</f>
        <v>6.7874882377312717E-3</v>
      </c>
      <c r="T54" s="10">
        <f>AbsAAR!T53</f>
        <v>2.7486350367543717E-2</v>
      </c>
      <c r="U54" s="10">
        <f>AbsAAR!U53</f>
        <v>2.4431982658492182E-3</v>
      </c>
      <c r="V54" s="10">
        <f>AbsAAR!V53</f>
        <v>1.9902079542143446E-3</v>
      </c>
      <c r="W54" s="10">
        <f>AbsAAR!W53</f>
        <v>4.1775282090244746E-3</v>
      </c>
      <c r="X54" s="10">
        <f>AbsAAR!X53</f>
        <v>1.3962953841628158E-3</v>
      </c>
      <c r="Y54" s="10">
        <f>AbsAAR!Y53</f>
        <v>1.5322388554497167E-3</v>
      </c>
      <c r="Z54" s="10">
        <f>AbsAAR!Z53</f>
        <v>1.8088231200993551E-2</v>
      </c>
      <c r="AA54" s="10">
        <f>AbsAAR!AA53</f>
        <v>9.1858978090722035E-3</v>
      </c>
      <c r="AB54" s="10">
        <f>AbsAAR!AB53</f>
        <v>2.3739033589953657E-3</v>
      </c>
      <c r="AC54" s="10">
        <f>AbsAAR!AC53</f>
        <v>3.5084702645076034E-3</v>
      </c>
      <c r="AD54" s="10">
        <f>AbsAAR!AD53</f>
        <v>8.8468288059551075E-3</v>
      </c>
      <c r="AE54" s="10">
        <f>AbsAAR!AE53</f>
        <v>5.9767683873571589E-3</v>
      </c>
      <c r="AF54" s="10">
        <f>AbsAAR!AF53</f>
        <v>4.8464176622446588E-3</v>
      </c>
      <c r="AG54" s="10">
        <v>-49</v>
      </c>
    </row>
    <row r="55" spans="1:33" ht="13.5" customHeight="1" x14ac:dyDescent="0.2">
      <c r="A55" s="10">
        <v>52</v>
      </c>
      <c r="B55" s="10">
        <v>-48</v>
      </c>
      <c r="C55" s="10">
        <f>AbsAAR!C54</f>
        <v>4.7209173879211759E-3</v>
      </c>
      <c r="D55" s="10">
        <f>AbsAAR!D54</f>
        <v>4.4113139074025429E-3</v>
      </c>
      <c r="E55" s="10">
        <f>AbsAAR!E54</f>
        <v>2.7588296692762932E-2</v>
      </c>
      <c r="F55" s="10">
        <f>AbsAAR!F54</f>
        <v>1.7546498759422414E-2</v>
      </c>
      <c r="G55" s="10">
        <f>AbsAAR!G54</f>
        <v>1.8943325418351926E-2</v>
      </c>
      <c r="H55" s="10">
        <f>AbsAAR!H54</f>
        <v>1.4394978112532538E-2</v>
      </c>
      <c r="I55" s="10">
        <f>AbsAAR!I54</f>
        <v>1.233516300982597E-2</v>
      </c>
      <c r="J55" s="10">
        <f>AbsAAR!J54</f>
        <v>3.8570811715244041E-2</v>
      </c>
      <c r="K55" s="10">
        <f>AbsAAR!K54</f>
        <v>6.0245820733358726E-3</v>
      </c>
      <c r="L55" s="10">
        <f>AbsAAR!L54</f>
        <v>2.6126038393198114E-3</v>
      </c>
      <c r="M55" s="10">
        <f>AbsAAR!M54</f>
        <v>1.3628301676029677E-4</v>
      </c>
      <c r="N55" s="10">
        <f>AbsAAR!N54</f>
        <v>1.731754634735682E-2</v>
      </c>
      <c r="O55" s="10">
        <f>AbsAAR!O54</f>
        <v>4.174618020240101E-3</v>
      </c>
      <c r="P55" s="10">
        <f>AbsAAR!P54</f>
        <v>6.1285971152378847E-3</v>
      </c>
      <c r="Q55" s="10">
        <f>AbsAAR!Q54</f>
        <v>1.6587880109405623E-2</v>
      </c>
      <c r="R55" s="10">
        <f>AbsAAR!R54</f>
        <v>1.1093648276735322E-2</v>
      </c>
      <c r="S55" s="10">
        <f>AbsAAR!S54</f>
        <v>1.8360499415065241E-2</v>
      </c>
      <c r="T55" s="10">
        <f>AbsAAR!T54</f>
        <v>7.3012167363176103E-3</v>
      </c>
      <c r="U55" s="10">
        <f>AbsAAR!U54</f>
        <v>5.2704503031090182E-3</v>
      </c>
      <c r="V55" s="10">
        <f>AbsAAR!V54</f>
        <v>1.282278377186971E-2</v>
      </c>
      <c r="W55" s="10">
        <f>AbsAAR!W54</f>
        <v>4.9980883431200961E-3</v>
      </c>
      <c r="X55" s="10">
        <f>AbsAAR!X54</f>
        <v>3.4068871461100576E-3</v>
      </c>
      <c r="Y55" s="10">
        <f>AbsAAR!Y54</f>
        <v>5.702346175207474E-3</v>
      </c>
      <c r="Z55" s="10">
        <f>AbsAAR!Z54</f>
        <v>1.7441005841494252E-2</v>
      </c>
      <c r="AA55" s="10">
        <f>AbsAAR!AA54</f>
        <v>1.1479788485850722E-2</v>
      </c>
      <c r="AB55" s="10">
        <f>AbsAAR!AB54</f>
        <v>3.5516736524639834E-3</v>
      </c>
      <c r="AC55" s="10">
        <f>AbsAAR!AC54</f>
        <v>3.3688942716862242E-3</v>
      </c>
      <c r="AD55" s="10">
        <f>AbsAAR!AD54</f>
        <v>3.7472398964073176E-3</v>
      </c>
      <c r="AE55" s="10">
        <f>AbsAAR!AE54</f>
        <v>3.3802521866753116E-2</v>
      </c>
      <c r="AF55" s="10">
        <f>AbsAAR!AF54</f>
        <v>5.3315340563217559E-2</v>
      </c>
      <c r="AG55" s="10">
        <v>-48</v>
      </c>
    </row>
    <row r="56" spans="1:33" ht="13.5" customHeight="1" x14ac:dyDescent="0.2">
      <c r="A56" s="10">
        <v>53</v>
      </c>
      <c r="B56" s="10">
        <v>-47</v>
      </c>
      <c r="C56" s="10">
        <f>AbsAAR!C55</f>
        <v>4.9507311784543484E-3</v>
      </c>
      <c r="D56" s="10">
        <f>AbsAAR!D55</f>
        <v>4.2411998396927955E-3</v>
      </c>
      <c r="E56" s="10">
        <f>AbsAAR!E55</f>
        <v>1.7812331384311562E-2</v>
      </c>
      <c r="F56" s="10">
        <f>AbsAAR!F55</f>
        <v>3.7891953321071453E-2</v>
      </c>
      <c r="G56" s="10">
        <f>AbsAAR!G55</f>
        <v>1.8197414359490613E-3</v>
      </c>
      <c r="H56" s="10">
        <f>AbsAAR!H55</f>
        <v>9.2752412056211295E-3</v>
      </c>
      <c r="I56" s="10">
        <f>AbsAAR!I55</f>
        <v>3.182098756544377E-4</v>
      </c>
      <c r="J56" s="10">
        <f>AbsAAR!J55</f>
        <v>1.0384947332912717E-2</v>
      </c>
      <c r="K56" s="10">
        <f>AbsAAR!K55</f>
        <v>2.402552927875435E-3</v>
      </c>
      <c r="L56" s="10">
        <f>AbsAAR!L55</f>
        <v>1.3698599819028727E-2</v>
      </c>
      <c r="M56" s="10">
        <f>AbsAAR!M55</f>
        <v>1.2939451917021807E-2</v>
      </c>
      <c r="N56" s="10">
        <f>AbsAAR!N55</f>
        <v>3.7802662016877351E-3</v>
      </c>
      <c r="O56" s="10">
        <f>AbsAAR!O55</f>
        <v>3.7191265893863849E-3</v>
      </c>
      <c r="P56" s="10">
        <f>AbsAAR!P55</f>
        <v>2.9183697679816961E-3</v>
      </c>
      <c r="Q56" s="10">
        <f>AbsAAR!Q55</f>
        <v>1.5769614908091756E-2</v>
      </c>
      <c r="R56" s="10">
        <f>AbsAAR!R55</f>
        <v>1.0318218764925197E-2</v>
      </c>
      <c r="S56" s="10">
        <f>AbsAAR!S55</f>
        <v>1.3814843068628672E-3</v>
      </c>
      <c r="T56" s="10">
        <f>AbsAAR!T55</f>
        <v>1.5699215443405856E-2</v>
      </c>
      <c r="U56" s="10">
        <f>AbsAAR!U55</f>
        <v>2.0401201562507482E-2</v>
      </c>
      <c r="V56" s="10">
        <f>AbsAAR!V55</f>
        <v>2.9861118069078998E-2</v>
      </c>
      <c r="W56" s="10">
        <f>AbsAAR!W55</f>
        <v>9.895064441435529E-3</v>
      </c>
      <c r="X56" s="10">
        <f>AbsAAR!X55</f>
        <v>1.0055493702298829E-2</v>
      </c>
      <c r="Y56" s="10">
        <f>AbsAAR!Y55</f>
        <v>9.6313171175890014E-3</v>
      </c>
      <c r="Z56" s="10">
        <f>AbsAAR!Z55</f>
        <v>1.4113493133062363E-2</v>
      </c>
      <c r="AA56" s="10">
        <f>AbsAAR!AA55</f>
        <v>4.0483668969929117E-3</v>
      </c>
      <c r="AB56" s="10">
        <f>AbsAAR!AB55</f>
        <v>6.542028626308382E-3</v>
      </c>
      <c r="AC56" s="10">
        <f>AbsAAR!AC55</f>
        <v>1.3074469586779294E-2</v>
      </c>
      <c r="AD56" s="10">
        <f>AbsAAR!AD55</f>
        <v>4.214914449885785E-4</v>
      </c>
      <c r="AE56" s="10">
        <f>AbsAAR!AE55</f>
        <v>3.2927941065163339E-3</v>
      </c>
      <c r="AF56" s="10">
        <f>AbsAAR!AF55</f>
        <v>8.1406331563823042E-3</v>
      </c>
      <c r="AG56" s="10">
        <v>-47</v>
      </c>
    </row>
    <row r="57" spans="1:33" ht="13.5" customHeight="1" x14ac:dyDescent="0.2">
      <c r="A57" s="10">
        <v>54</v>
      </c>
      <c r="B57" s="10">
        <v>-46</v>
      </c>
      <c r="C57" s="10">
        <f>AbsAAR!C56</f>
        <v>1.1378679706475735E-3</v>
      </c>
      <c r="D57" s="10">
        <f>AbsAAR!D56</f>
        <v>1.5958093216792486E-2</v>
      </c>
      <c r="E57" s="10">
        <f>AbsAAR!E56</f>
        <v>4.55023773259252E-3</v>
      </c>
      <c r="F57" s="10">
        <f>AbsAAR!F56</f>
        <v>9.4682426521311008E-3</v>
      </c>
      <c r="G57" s="10">
        <f>AbsAAR!G56</f>
        <v>3.1238329742054212E-3</v>
      </c>
      <c r="H57" s="10">
        <f>AbsAAR!H56</f>
        <v>1.3994511136607574E-3</v>
      </c>
      <c r="I57" s="10">
        <f>AbsAAR!I56</f>
        <v>1.4776088077648075E-2</v>
      </c>
      <c r="J57" s="10">
        <f>AbsAAR!J56</f>
        <v>4.1045052287158358E-3</v>
      </c>
      <c r="K57" s="10">
        <f>AbsAAR!K56</f>
        <v>8.8866290565289864E-3</v>
      </c>
      <c r="L57" s="10">
        <f>AbsAAR!L56</f>
        <v>1.9205756647720531E-2</v>
      </c>
      <c r="M57" s="10">
        <f>AbsAAR!M56</f>
        <v>1.5346169772959807E-2</v>
      </c>
      <c r="N57" s="10">
        <f>AbsAAR!N56</f>
        <v>8.3338180906474546E-3</v>
      </c>
      <c r="O57" s="10">
        <f>AbsAAR!O56</f>
        <v>5.5681281813695221E-3</v>
      </c>
      <c r="P57" s="10">
        <f>AbsAAR!P56</f>
        <v>3.5944127250545181E-3</v>
      </c>
      <c r="Q57" s="10">
        <f>AbsAAR!Q56</f>
        <v>6.6788055525959129E-3</v>
      </c>
      <c r="R57" s="10">
        <f>AbsAAR!R56</f>
        <v>5.0928095580082405E-3</v>
      </c>
      <c r="S57" s="10">
        <f>AbsAAR!S56</f>
        <v>7.2337759910925531E-3</v>
      </c>
      <c r="T57" s="10">
        <f>AbsAAR!T56</f>
        <v>1.2188016020549503E-2</v>
      </c>
      <c r="U57" s="10">
        <f>AbsAAR!U56</f>
        <v>2.0178631774331532E-3</v>
      </c>
      <c r="V57" s="10">
        <f>AbsAAR!V56</f>
        <v>2.5305058105027645E-3</v>
      </c>
      <c r="W57" s="10">
        <f>AbsAAR!W56</f>
        <v>8.486792215453275E-3</v>
      </c>
      <c r="X57" s="10">
        <f>AbsAAR!X56</f>
        <v>1.5809550531866855E-2</v>
      </c>
      <c r="Y57" s="10">
        <f>AbsAAR!Y56</f>
        <v>2.0920371190831996E-3</v>
      </c>
      <c r="Z57" s="10">
        <f>AbsAAR!Z56</f>
        <v>6.6882333100490889E-3</v>
      </c>
      <c r="AA57" s="10">
        <f>AbsAAR!AA56</f>
        <v>4.758476433012436E-4</v>
      </c>
      <c r="AB57" s="10">
        <f>AbsAAR!AB56</f>
        <v>1.2348425737331147E-2</v>
      </c>
      <c r="AC57" s="10">
        <f>AbsAAR!AC56</f>
        <v>1.1058243389890202E-2</v>
      </c>
      <c r="AD57" s="10">
        <f>AbsAAR!AD56</f>
        <v>1.3683357110161817E-3</v>
      </c>
      <c r="AE57" s="10">
        <f>AbsAAR!AE56</f>
        <v>1.5776893883130037E-3</v>
      </c>
      <c r="AF57" s="10">
        <f>AbsAAR!AF56</f>
        <v>1.2881477251428207E-3</v>
      </c>
      <c r="AG57" s="10">
        <v>-46</v>
      </c>
    </row>
    <row r="58" spans="1:33" ht="13.5" customHeight="1" x14ac:dyDescent="0.2">
      <c r="A58" s="10">
        <v>55</v>
      </c>
      <c r="B58" s="10">
        <v>-45</v>
      </c>
      <c r="C58" s="10">
        <f>AbsAAR!C57</f>
        <v>3.5266060008320595E-3</v>
      </c>
      <c r="D58" s="10">
        <f>AbsAAR!D57</f>
        <v>9.8590749385524899E-3</v>
      </c>
      <c r="E58" s="10">
        <f>AbsAAR!E57</f>
        <v>2.2315343942505331E-3</v>
      </c>
      <c r="F58" s="10">
        <f>AbsAAR!F57</f>
        <v>8.2699265405705748E-3</v>
      </c>
      <c r="G58" s="10">
        <f>AbsAAR!G57</f>
        <v>4.6477563166482574E-3</v>
      </c>
      <c r="H58" s="10">
        <f>AbsAAR!H57</f>
        <v>1.2226977949598693E-2</v>
      </c>
      <c r="I58" s="10">
        <f>AbsAAR!I57</f>
        <v>9.5612813943669848E-3</v>
      </c>
      <c r="J58" s="10">
        <f>AbsAAR!J57</f>
        <v>6.0132996010222491E-3</v>
      </c>
      <c r="K58" s="10">
        <f>AbsAAR!K57</f>
        <v>1.6549095038786959E-3</v>
      </c>
      <c r="L58" s="10">
        <f>AbsAAR!L57</f>
        <v>5.9936004998468635E-3</v>
      </c>
      <c r="M58" s="10">
        <f>AbsAAR!M57</f>
        <v>1.4812106378853288E-2</v>
      </c>
      <c r="N58" s="10">
        <f>AbsAAR!N57</f>
        <v>3.3816594374777506E-3</v>
      </c>
      <c r="O58" s="10">
        <f>AbsAAR!O57</f>
        <v>1.8019464423185735E-2</v>
      </c>
      <c r="P58" s="10">
        <f>AbsAAR!P57</f>
        <v>8.0300804786482584E-4</v>
      </c>
      <c r="Q58" s="10">
        <f>AbsAAR!Q57</f>
        <v>3.6652809714276084E-3</v>
      </c>
      <c r="R58" s="10">
        <f>AbsAAR!R57</f>
        <v>2.4980119270181719E-4</v>
      </c>
      <c r="S58" s="10">
        <f>AbsAAR!S57</f>
        <v>1.368527870257169E-2</v>
      </c>
      <c r="T58" s="10">
        <f>AbsAAR!T57</f>
        <v>1.3897198427457812E-2</v>
      </c>
      <c r="U58" s="10">
        <f>AbsAAR!U57</f>
        <v>1.9821027149035178E-2</v>
      </c>
      <c r="V58" s="10">
        <f>AbsAAR!V57</f>
        <v>1.2559304884018256E-2</v>
      </c>
      <c r="W58" s="10">
        <f>AbsAAR!W57</f>
        <v>1.3804113473298192E-2</v>
      </c>
      <c r="X58" s="10">
        <f>AbsAAR!X57</f>
        <v>6.6642850287763344E-3</v>
      </c>
      <c r="Y58" s="10">
        <f>AbsAAR!Y57</f>
        <v>8.5693759346931351E-4</v>
      </c>
      <c r="Z58" s="10">
        <f>AbsAAR!Z57</f>
        <v>6.8447915642431984E-3</v>
      </c>
      <c r="AA58" s="10">
        <f>AbsAAR!AA57</f>
        <v>1.1880207958197383E-2</v>
      </c>
      <c r="AB58" s="10">
        <f>AbsAAR!AB57</f>
        <v>2.1240334657966035E-3</v>
      </c>
      <c r="AC58" s="10">
        <f>AbsAAR!AC57</f>
        <v>1.0473109523895731E-3</v>
      </c>
      <c r="AD58" s="10">
        <f>AbsAAR!AD57</f>
        <v>1.1210237662225193E-2</v>
      </c>
      <c r="AE58" s="10">
        <f>AbsAAR!AE57</f>
        <v>1.0782370438227613E-2</v>
      </c>
      <c r="AF58" s="10">
        <f>AbsAAR!AF57</f>
        <v>1.0956820989918424E-2</v>
      </c>
      <c r="AG58" s="10">
        <v>-45</v>
      </c>
    </row>
    <row r="59" spans="1:33" ht="13.5" customHeight="1" x14ac:dyDescent="0.2">
      <c r="A59" s="10">
        <v>56</v>
      </c>
      <c r="B59" s="10">
        <v>-44</v>
      </c>
      <c r="C59" s="10">
        <f>AbsAAR!C58</f>
        <v>5.7233838430866789E-3</v>
      </c>
      <c r="D59" s="10">
        <f>AbsAAR!D58</f>
        <v>1.7970705314492574E-3</v>
      </c>
      <c r="E59" s="10">
        <f>AbsAAR!E58</f>
        <v>9.5998484921650841E-3</v>
      </c>
      <c r="F59" s="10">
        <f>AbsAAR!F58</f>
        <v>3.4769321053368801E-3</v>
      </c>
      <c r="G59" s="10">
        <f>AbsAAR!G58</f>
        <v>1.9965032764307611E-2</v>
      </c>
      <c r="H59" s="10">
        <f>AbsAAR!H58</f>
        <v>8.7784521682149341E-4</v>
      </c>
      <c r="I59" s="10">
        <f>AbsAAR!I58</f>
        <v>5.450493190381319E-3</v>
      </c>
      <c r="J59" s="10">
        <f>AbsAAR!J58</f>
        <v>6.1135484120305155E-3</v>
      </c>
      <c r="K59" s="10">
        <f>AbsAAR!K58</f>
        <v>8.6846793206505606E-3</v>
      </c>
      <c r="L59" s="10">
        <f>AbsAAR!L58</f>
        <v>3.6801253497310768E-3</v>
      </c>
      <c r="M59" s="10">
        <f>AbsAAR!M58</f>
        <v>9.4848343425929932E-3</v>
      </c>
      <c r="N59" s="10">
        <f>AbsAAR!N58</f>
        <v>4.6109535195917473E-3</v>
      </c>
      <c r="O59" s="10">
        <f>AbsAAR!O58</f>
        <v>1.1411782608505207E-2</v>
      </c>
      <c r="P59" s="10">
        <f>AbsAAR!P58</f>
        <v>1.0284113492603894E-2</v>
      </c>
      <c r="Q59" s="10">
        <f>AbsAAR!Q58</f>
        <v>5.9313989067348444E-3</v>
      </c>
      <c r="R59" s="10">
        <f>AbsAAR!R58</f>
        <v>3.1913895518279958E-3</v>
      </c>
      <c r="S59" s="10">
        <f>AbsAAR!S58</f>
        <v>4.7473650133835884E-3</v>
      </c>
      <c r="T59" s="10">
        <f>AbsAAR!T58</f>
        <v>9.2631230167887976E-3</v>
      </c>
      <c r="U59" s="10">
        <f>AbsAAR!U58</f>
        <v>3.4116374328544793E-2</v>
      </c>
      <c r="V59" s="10">
        <f>AbsAAR!V58</f>
        <v>6.5713874191713345E-3</v>
      </c>
      <c r="W59" s="10">
        <f>AbsAAR!W58</f>
        <v>4.9053576108972347E-3</v>
      </c>
      <c r="X59" s="10">
        <f>AbsAAR!X58</f>
        <v>1.3808824482967667E-2</v>
      </c>
      <c r="Y59" s="10">
        <f>AbsAAR!Y58</f>
        <v>6.0884788919154768E-4</v>
      </c>
      <c r="Z59" s="10">
        <f>AbsAAR!Z58</f>
        <v>2.1539887867823293E-3</v>
      </c>
      <c r="AA59" s="10">
        <f>AbsAAR!AA58</f>
        <v>2.2078901506971723E-2</v>
      </c>
      <c r="AB59" s="10">
        <f>AbsAAR!AB58</f>
        <v>2.9506461731580464E-3</v>
      </c>
      <c r="AC59" s="10">
        <f>AbsAAR!AC58</f>
        <v>4.4936674662451707E-3</v>
      </c>
      <c r="AD59" s="10">
        <f>AbsAAR!AD58</f>
        <v>2.6697599064311565E-3</v>
      </c>
      <c r="AE59" s="10">
        <f>AbsAAR!AE58</f>
        <v>1.117396683119207E-2</v>
      </c>
      <c r="AF59" s="10">
        <f>AbsAAR!AF58</f>
        <v>4.9108610508366117E-3</v>
      </c>
      <c r="AG59" s="10">
        <v>-44</v>
      </c>
    </row>
    <row r="60" spans="1:33" ht="13.5" customHeight="1" x14ac:dyDescent="0.2">
      <c r="A60" s="10">
        <v>57</v>
      </c>
      <c r="B60" s="10">
        <v>-43</v>
      </c>
      <c r="C60" s="10">
        <f>AbsAAR!C59</f>
        <v>6.4471816924333656E-3</v>
      </c>
      <c r="D60" s="10">
        <f>AbsAAR!D59</f>
        <v>2.9062123785366508E-3</v>
      </c>
      <c r="E60" s="10">
        <f>AbsAAR!E59</f>
        <v>1.2184772551871035E-2</v>
      </c>
      <c r="F60" s="10">
        <f>AbsAAR!F59</f>
        <v>1.3408206534414817E-2</v>
      </c>
      <c r="G60" s="10">
        <f>AbsAAR!G59</f>
        <v>1.9287527827869376E-2</v>
      </c>
      <c r="H60" s="10">
        <f>AbsAAR!H59</f>
        <v>8.8642028163521472E-3</v>
      </c>
      <c r="I60" s="10">
        <f>AbsAAR!I59</f>
        <v>9.7559561342349128E-3</v>
      </c>
      <c r="J60" s="10">
        <f>AbsAAR!J59</f>
        <v>1.8525713532881856E-2</v>
      </c>
      <c r="K60" s="10">
        <f>AbsAAR!K59</f>
        <v>4.5085094289352996E-3</v>
      </c>
      <c r="L60" s="10">
        <f>AbsAAR!L59</f>
        <v>4.8642476457221549E-4</v>
      </c>
      <c r="M60" s="10">
        <f>AbsAAR!M59</f>
        <v>9.3803094876037264E-4</v>
      </c>
      <c r="N60" s="10">
        <f>AbsAAR!N59</f>
        <v>3.7204961154537527E-3</v>
      </c>
      <c r="O60" s="10">
        <f>AbsAAR!O59</f>
        <v>9.8825380944107966E-3</v>
      </c>
      <c r="P60" s="10">
        <f>AbsAAR!P59</f>
        <v>2.4163853228796588E-3</v>
      </c>
      <c r="Q60" s="10">
        <f>AbsAAR!Q59</f>
        <v>2.5262330227176777E-3</v>
      </c>
      <c r="R60" s="10">
        <f>AbsAAR!R59</f>
        <v>4.6880064988772466E-3</v>
      </c>
      <c r="S60" s="10">
        <f>AbsAAR!S59</f>
        <v>8.179979135160699E-3</v>
      </c>
      <c r="T60" s="10">
        <f>AbsAAR!T59</f>
        <v>1.2835633493027361E-2</v>
      </c>
      <c r="U60" s="10">
        <f>AbsAAR!U59</f>
        <v>1.5872569344803713E-2</v>
      </c>
      <c r="V60" s="10">
        <f>AbsAAR!V59</f>
        <v>6.774484122138635E-4</v>
      </c>
      <c r="W60" s="10">
        <f>AbsAAR!W59</f>
        <v>8.5289710051847465E-3</v>
      </c>
      <c r="X60" s="10">
        <f>AbsAAR!X59</f>
        <v>1.1236432358804647E-2</v>
      </c>
      <c r="Y60" s="10">
        <f>AbsAAR!Y59</f>
        <v>3.9086539457235565E-3</v>
      </c>
      <c r="Z60" s="10">
        <f>AbsAAR!Z59</f>
        <v>2.0727073376490268E-3</v>
      </c>
      <c r="AA60" s="10">
        <f>AbsAAR!AA59</f>
        <v>1.1632874576934038E-2</v>
      </c>
      <c r="AB60" s="10">
        <f>AbsAAR!AB59</f>
        <v>1.3507167821546883E-3</v>
      </c>
      <c r="AC60" s="10">
        <f>AbsAAR!AC59</f>
        <v>3.9022437780689653E-3</v>
      </c>
      <c r="AD60" s="10">
        <f>AbsAAR!AD59</f>
        <v>6.7432556059443885E-4</v>
      </c>
      <c r="AE60" s="10">
        <f>AbsAAR!AE59</f>
        <v>1.6252630949892256E-2</v>
      </c>
      <c r="AF60" s="10">
        <f>AbsAAR!AF59</f>
        <v>3.5420758228940953E-3</v>
      </c>
      <c r="AG60" s="10">
        <v>-43</v>
      </c>
    </row>
    <row r="61" spans="1:33" ht="13.5" customHeight="1" x14ac:dyDescent="0.2">
      <c r="A61" s="10">
        <v>58</v>
      </c>
      <c r="B61" s="10">
        <v>-42</v>
      </c>
      <c r="C61" s="10">
        <f>AbsAAR!C60</f>
        <v>6.7118994778071518E-3</v>
      </c>
      <c r="D61" s="10">
        <f>AbsAAR!D60</f>
        <v>2.1491814550837797E-3</v>
      </c>
      <c r="E61" s="10">
        <f>AbsAAR!E60</f>
        <v>4.4101450064657627E-3</v>
      </c>
      <c r="F61" s="10">
        <f>AbsAAR!F60</f>
        <v>3.3788588167228129E-3</v>
      </c>
      <c r="G61" s="10">
        <f>AbsAAR!G60</f>
        <v>7.6708394227871322E-3</v>
      </c>
      <c r="H61" s="10">
        <f>AbsAAR!H60</f>
        <v>6.8353867384930503E-3</v>
      </c>
      <c r="I61" s="10">
        <f>AbsAAR!I60</f>
        <v>2.2389812324014706E-3</v>
      </c>
      <c r="J61" s="10">
        <f>AbsAAR!J60</f>
        <v>1.5580462926209192E-3</v>
      </c>
      <c r="K61" s="10">
        <f>AbsAAR!K60</f>
        <v>5.8126635993156761E-3</v>
      </c>
      <c r="L61" s="10">
        <f>AbsAAR!L60</f>
        <v>6.1713566536315493E-3</v>
      </c>
      <c r="M61" s="10">
        <f>AbsAAR!M60</f>
        <v>4.7950475971392775E-3</v>
      </c>
      <c r="N61" s="10">
        <f>AbsAAR!N60</f>
        <v>8.7336320615965003E-3</v>
      </c>
      <c r="O61" s="10">
        <f>AbsAAR!O60</f>
        <v>2.2818131664927195E-4</v>
      </c>
      <c r="P61" s="10">
        <f>AbsAAR!P60</f>
        <v>1.3196511695608601E-2</v>
      </c>
      <c r="Q61" s="10">
        <f>AbsAAR!Q60</f>
        <v>4.2561613017611868E-3</v>
      </c>
      <c r="R61" s="10">
        <f>AbsAAR!R60</f>
        <v>3.1887212244944008E-3</v>
      </c>
      <c r="S61" s="10">
        <f>AbsAAR!S60</f>
        <v>3.7911129375079494E-3</v>
      </c>
      <c r="T61" s="10">
        <f>AbsAAR!T60</f>
        <v>4.0505564603409393E-4</v>
      </c>
      <c r="U61" s="10">
        <f>AbsAAR!U60</f>
        <v>2.26375059970799E-3</v>
      </c>
      <c r="V61" s="10">
        <f>AbsAAR!V60</f>
        <v>6.8832953348835733E-3</v>
      </c>
      <c r="W61" s="10">
        <f>AbsAAR!W60</f>
        <v>4.6544465348548579E-3</v>
      </c>
      <c r="X61" s="10">
        <f>AbsAAR!X60</f>
        <v>3.0036886283154856E-3</v>
      </c>
      <c r="Y61" s="10">
        <f>AbsAAR!Y60</f>
        <v>7.1263192401108642E-4</v>
      </c>
      <c r="Z61" s="10">
        <f>AbsAAR!Z60</f>
        <v>6.0726732461100896E-3</v>
      </c>
      <c r="AA61" s="10">
        <f>AbsAAR!AA60</f>
        <v>7.2863498542451218E-3</v>
      </c>
      <c r="AB61" s="10">
        <f>AbsAAR!AB60</f>
        <v>1.1261436270517724E-2</v>
      </c>
      <c r="AC61" s="10">
        <f>AbsAAR!AC60</f>
        <v>2.9873017678471985E-3</v>
      </c>
      <c r="AD61" s="10">
        <f>AbsAAR!AD60</f>
        <v>2.0072587535017762E-3</v>
      </c>
      <c r="AE61" s="10">
        <f>AbsAAR!AE60</f>
        <v>1.290527176000311E-2</v>
      </c>
      <c r="AF61" s="10">
        <f>AbsAAR!AF60</f>
        <v>9.0645073169836003E-3</v>
      </c>
      <c r="AG61" s="10">
        <v>-42</v>
      </c>
    </row>
    <row r="62" spans="1:33" ht="13.5" customHeight="1" x14ac:dyDescent="0.2">
      <c r="A62" s="10">
        <v>59</v>
      </c>
      <c r="B62" s="10">
        <v>-41</v>
      </c>
      <c r="C62" s="10">
        <f>AbsAAR!C61</f>
        <v>2.9287038400207903E-3</v>
      </c>
      <c r="D62" s="10">
        <f>AbsAAR!D61</f>
        <v>5.2762643692624307E-3</v>
      </c>
      <c r="E62" s="10">
        <f>AbsAAR!E61</f>
        <v>5.4219818749036749E-3</v>
      </c>
      <c r="F62" s="10">
        <f>AbsAAR!F61</f>
        <v>1.6388107547434166E-2</v>
      </c>
      <c r="G62" s="10">
        <f>AbsAAR!G61</f>
        <v>9.3255367539787117E-3</v>
      </c>
      <c r="H62" s="10">
        <f>AbsAAR!H61</f>
        <v>7.3819031215762434E-3</v>
      </c>
      <c r="I62" s="10">
        <f>AbsAAR!I61</f>
        <v>6.1415454867401985E-4</v>
      </c>
      <c r="J62" s="10">
        <f>AbsAAR!J61</f>
        <v>1.5066977537988788E-4</v>
      </c>
      <c r="K62" s="10">
        <f>AbsAAR!K61</f>
        <v>7.2437904894295108E-4</v>
      </c>
      <c r="L62" s="10">
        <f>AbsAAR!L61</f>
        <v>1.2153071660979523E-2</v>
      </c>
      <c r="M62" s="10">
        <f>AbsAAR!M61</f>
        <v>1.9649107775210747E-3</v>
      </c>
      <c r="N62" s="10">
        <f>AbsAAR!N61</f>
        <v>2.0738505770788881E-3</v>
      </c>
      <c r="O62" s="10">
        <f>AbsAAR!O61</f>
        <v>8.2224671379604319E-3</v>
      </c>
      <c r="P62" s="10">
        <f>AbsAAR!P61</f>
        <v>6.3123692115238774E-4</v>
      </c>
      <c r="Q62" s="10">
        <f>AbsAAR!Q61</f>
        <v>2.8817437156893107E-3</v>
      </c>
      <c r="R62" s="10">
        <f>AbsAAR!R61</f>
        <v>6.5325019996426599E-3</v>
      </c>
      <c r="S62" s="10">
        <f>AbsAAR!S61</f>
        <v>1.875503533506824E-2</v>
      </c>
      <c r="T62" s="10">
        <f>AbsAAR!T61</f>
        <v>2.3258858050360688E-2</v>
      </c>
      <c r="U62" s="10">
        <f>AbsAAR!U61</f>
        <v>4.4659540454013175E-3</v>
      </c>
      <c r="V62" s="10">
        <f>AbsAAR!V61</f>
        <v>1.760815360795627E-2</v>
      </c>
      <c r="W62" s="10">
        <f>AbsAAR!W61</f>
        <v>3.1199452590040602E-4</v>
      </c>
      <c r="X62" s="10">
        <f>AbsAAR!X61</f>
        <v>1.1460734009604021E-2</v>
      </c>
      <c r="Y62" s="10">
        <f>AbsAAR!Y61</f>
        <v>9.6660528851003017E-3</v>
      </c>
      <c r="Z62" s="10">
        <f>AbsAAR!Z61</f>
        <v>8.3358322695827759E-3</v>
      </c>
      <c r="AA62" s="10">
        <f>AbsAAR!AA61</f>
        <v>2.6071243222751082E-3</v>
      </c>
      <c r="AB62" s="10">
        <f>AbsAAR!AB61</f>
        <v>1.147618635385159E-2</v>
      </c>
      <c r="AC62" s="10">
        <f>AbsAAR!AC61</f>
        <v>1.8324050352384025E-3</v>
      </c>
      <c r="AD62" s="10">
        <f>AbsAAR!AD61</f>
        <v>9.0753089939117661E-3</v>
      </c>
      <c r="AE62" s="10">
        <f>AbsAAR!AE61</f>
        <v>5.782153230351683E-3</v>
      </c>
      <c r="AF62" s="10">
        <f>AbsAAR!AF61</f>
        <v>6.8913223054288411E-3</v>
      </c>
      <c r="AG62" s="10">
        <v>-41</v>
      </c>
    </row>
    <row r="63" spans="1:33" ht="13.5" customHeight="1" x14ac:dyDescent="0.2">
      <c r="A63" s="10">
        <v>60</v>
      </c>
      <c r="B63" s="10">
        <v>-40</v>
      </c>
      <c r="C63" s="10">
        <f>AbsAAR!C62</f>
        <v>2.3199529637601465E-3</v>
      </c>
      <c r="D63" s="10">
        <f>AbsAAR!D62</f>
        <v>2.420313241299317E-2</v>
      </c>
      <c r="E63" s="10">
        <f>AbsAAR!E62</f>
        <v>5.1021458204386951E-3</v>
      </c>
      <c r="F63" s="10">
        <f>AbsAAR!F62</f>
        <v>1.596630585247797E-2</v>
      </c>
      <c r="G63" s="10">
        <f>AbsAAR!G62</f>
        <v>1.6121567326813076E-2</v>
      </c>
      <c r="H63" s="10">
        <f>AbsAAR!H62</f>
        <v>5.3501998153936241E-3</v>
      </c>
      <c r="I63" s="10">
        <f>AbsAAR!I62</f>
        <v>8.1396345278817641E-3</v>
      </c>
      <c r="J63" s="10">
        <f>AbsAAR!J62</f>
        <v>1.1704522812513048E-2</v>
      </c>
      <c r="K63" s="10">
        <f>AbsAAR!K62</f>
        <v>3.3744402812014331E-3</v>
      </c>
      <c r="L63" s="10">
        <f>AbsAAR!L62</f>
        <v>1.6420390929866298E-3</v>
      </c>
      <c r="M63" s="10">
        <f>AbsAAR!M62</f>
        <v>1.0915847933753922E-2</v>
      </c>
      <c r="N63" s="10">
        <f>AbsAAR!N62</f>
        <v>4.4026224390235243E-3</v>
      </c>
      <c r="O63" s="10">
        <f>AbsAAR!O62</f>
        <v>9.773078831552779E-3</v>
      </c>
      <c r="P63" s="10">
        <f>AbsAAR!P62</f>
        <v>2.4478663533428549E-4</v>
      </c>
      <c r="Q63" s="10">
        <f>AbsAAR!Q62</f>
        <v>1.2652513522313964E-2</v>
      </c>
      <c r="R63" s="10">
        <f>AbsAAR!R62</f>
        <v>5.1897258602877127E-3</v>
      </c>
      <c r="S63" s="10">
        <f>AbsAAR!S62</f>
        <v>1.0293516920520007E-2</v>
      </c>
      <c r="T63" s="10">
        <f>AbsAAR!T62</f>
        <v>7.0577255266711381E-4</v>
      </c>
      <c r="U63" s="10">
        <f>AbsAAR!U62</f>
        <v>8.3165273627594967E-3</v>
      </c>
      <c r="V63" s="10">
        <f>AbsAAR!V62</f>
        <v>1.3825795826674921E-2</v>
      </c>
      <c r="W63" s="10">
        <f>AbsAAR!W62</f>
        <v>3.2099539739211076E-3</v>
      </c>
      <c r="X63" s="10">
        <f>AbsAAR!X62</f>
        <v>2.0842033829054554E-3</v>
      </c>
      <c r="Y63" s="10">
        <f>AbsAAR!Y62</f>
        <v>1.6293035413577047E-3</v>
      </c>
      <c r="Z63" s="10">
        <f>AbsAAR!Z62</f>
        <v>5.3267178016511109E-3</v>
      </c>
      <c r="AA63" s="10">
        <f>AbsAAR!AA62</f>
        <v>1.5832839252077902E-2</v>
      </c>
      <c r="AB63" s="10">
        <f>AbsAAR!AB62</f>
        <v>9.2689496483761187E-3</v>
      </c>
      <c r="AC63" s="10">
        <f>AbsAAR!AC62</f>
        <v>1.8290126198892386E-3</v>
      </c>
      <c r="AD63" s="10">
        <f>AbsAAR!AD62</f>
        <v>7.9086334307971722E-3</v>
      </c>
      <c r="AE63" s="10">
        <f>AbsAAR!AE62</f>
        <v>6.3901828210986234E-3</v>
      </c>
      <c r="AF63" s="10">
        <f>AbsAAR!AF62</f>
        <v>1.0424187413778652E-2</v>
      </c>
      <c r="AG63" s="10">
        <v>-40</v>
      </c>
    </row>
    <row r="64" spans="1:33" ht="13.5" customHeight="1" x14ac:dyDescent="0.2">
      <c r="A64" s="10">
        <v>61</v>
      </c>
      <c r="B64" s="10">
        <v>-39</v>
      </c>
      <c r="C64" s="10">
        <f>AbsAAR!C63</f>
        <v>1.0292113950104358E-2</v>
      </c>
      <c r="D64" s="10">
        <f>AbsAAR!D63</f>
        <v>1.0385395777809132E-4</v>
      </c>
      <c r="E64" s="10">
        <f>AbsAAR!E63</f>
        <v>6.5073922766145462E-3</v>
      </c>
      <c r="F64" s="10">
        <f>AbsAAR!F63</f>
        <v>1.067729813840458E-3</v>
      </c>
      <c r="G64" s="10">
        <f>AbsAAR!G63</f>
        <v>2.8073147314765151E-2</v>
      </c>
      <c r="H64" s="10">
        <f>AbsAAR!H63</f>
        <v>1.131964263328903E-3</v>
      </c>
      <c r="I64" s="10">
        <f>AbsAAR!I63</f>
        <v>9.8447330133486985E-3</v>
      </c>
      <c r="J64" s="10">
        <f>AbsAAR!J63</f>
        <v>2.6287434110498643E-2</v>
      </c>
      <c r="K64" s="10">
        <f>AbsAAR!K63</f>
        <v>2.0475228992401107E-3</v>
      </c>
      <c r="L64" s="10">
        <f>AbsAAR!L63</f>
        <v>1.3982978230188512E-2</v>
      </c>
      <c r="M64" s="10">
        <f>AbsAAR!M63</f>
        <v>1.6043967302807635E-3</v>
      </c>
      <c r="N64" s="10">
        <f>AbsAAR!N63</f>
        <v>2.6791845719526743E-3</v>
      </c>
      <c r="O64" s="10">
        <f>AbsAAR!O63</f>
        <v>2.3328705250849478E-2</v>
      </c>
      <c r="P64" s="10">
        <f>AbsAAR!P63</f>
        <v>4.692636685483342E-3</v>
      </c>
      <c r="Q64" s="10">
        <f>AbsAAR!Q63</f>
        <v>2.9825625615940543E-4</v>
      </c>
      <c r="R64" s="10">
        <f>AbsAAR!R63</f>
        <v>1.28894280962372E-2</v>
      </c>
      <c r="S64" s="10">
        <f>AbsAAR!S63</f>
        <v>7.3525650927671491E-3</v>
      </c>
      <c r="T64" s="10">
        <f>AbsAAR!T63</f>
        <v>1.4351150313919713E-2</v>
      </c>
      <c r="U64" s="10">
        <f>AbsAAR!U63</f>
        <v>8.1117610047336634E-3</v>
      </c>
      <c r="V64" s="10">
        <f>AbsAAR!V63</f>
        <v>8.9073708440109423E-3</v>
      </c>
      <c r="W64" s="10">
        <f>AbsAAR!W63</f>
        <v>8.4296529484124069E-3</v>
      </c>
      <c r="X64" s="10">
        <f>AbsAAR!X63</f>
        <v>1.3274925037541244E-2</v>
      </c>
      <c r="Y64" s="10">
        <f>AbsAAR!Y63</f>
        <v>6.0094651135839594E-4</v>
      </c>
      <c r="Z64" s="10">
        <f>AbsAAR!Z63</f>
        <v>1.2208305370893919E-2</v>
      </c>
      <c r="AA64" s="10">
        <f>AbsAAR!AA63</f>
        <v>4.9764656772967666E-3</v>
      </c>
      <c r="AB64" s="10">
        <f>AbsAAR!AB63</f>
        <v>7.6066823721962903E-3</v>
      </c>
      <c r="AC64" s="10">
        <f>AbsAAR!AC63</f>
        <v>3.8799172822751677E-3</v>
      </c>
      <c r="AD64" s="10">
        <f>AbsAAR!AD63</f>
        <v>2.4076290822100822E-5</v>
      </c>
      <c r="AE64" s="10">
        <f>AbsAAR!AE63</f>
        <v>1.1796086820463033E-2</v>
      </c>
      <c r="AF64" s="10">
        <f>AbsAAR!AF63</f>
        <v>3.7892537032557013E-3</v>
      </c>
      <c r="AG64" s="10">
        <v>-39</v>
      </c>
    </row>
    <row r="65" spans="1:33" ht="13.5" customHeight="1" x14ac:dyDescent="0.2">
      <c r="A65" s="10">
        <v>62</v>
      </c>
      <c r="B65" s="10">
        <v>-38</v>
      </c>
      <c r="C65" s="10">
        <f>AbsAAR!C64</f>
        <v>1.2166132072128568E-2</v>
      </c>
      <c r="D65" s="10">
        <f>AbsAAR!D64</f>
        <v>1.7853165031381877E-2</v>
      </c>
      <c r="E65" s="10">
        <f>AbsAAR!E64</f>
        <v>6.756681327119496E-3</v>
      </c>
      <c r="F65" s="10">
        <f>AbsAAR!F64</f>
        <v>1.4028034490227683E-2</v>
      </c>
      <c r="G65" s="10">
        <f>AbsAAR!G64</f>
        <v>9.3572953347656751E-3</v>
      </c>
      <c r="H65" s="10">
        <f>AbsAAR!H64</f>
        <v>1.8542390518781513E-2</v>
      </c>
      <c r="I65" s="10">
        <f>AbsAAR!I64</f>
        <v>4.158973672062586E-3</v>
      </c>
      <c r="J65" s="10">
        <f>AbsAAR!J64</f>
        <v>3.7006335919786207E-2</v>
      </c>
      <c r="K65" s="10">
        <f>AbsAAR!K64</f>
        <v>4.2404888048386156E-3</v>
      </c>
      <c r="L65" s="10">
        <f>AbsAAR!L64</f>
        <v>9.6569870968258986E-3</v>
      </c>
      <c r="M65" s="10">
        <f>AbsAAR!M64</f>
        <v>1.1047428410832207E-2</v>
      </c>
      <c r="N65" s="10">
        <f>AbsAAR!N64</f>
        <v>1.837615660990592E-3</v>
      </c>
      <c r="O65" s="10">
        <f>AbsAAR!O64</f>
        <v>7.9958907934514281E-3</v>
      </c>
      <c r="P65" s="10">
        <f>AbsAAR!P64</f>
        <v>9.4638555318864535E-3</v>
      </c>
      <c r="Q65" s="10">
        <f>AbsAAR!Q64</f>
        <v>1.9174281675438162E-2</v>
      </c>
      <c r="R65" s="10">
        <f>AbsAAR!R64</f>
        <v>1.022222939471653E-2</v>
      </c>
      <c r="S65" s="10">
        <f>AbsAAR!S64</f>
        <v>9.2166652125697749E-3</v>
      </c>
      <c r="T65" s="10">
        <f>AbsAAR!T64</f>
        <v>6.1829515458559723E-3</v>
      </c>
      <c r="U65" s="10">
        <f>AbsAAR!U64</f>
        <v>1.1911613991807688E-2</v>
      </c>
      <c r="V65" s="10">
        <f>AbsAAR!V64</f>
        <v>8.670589104799618E-3</v>
      </c>
      <c r="W65" s="10">
        <f>AbsAAR!W64</f>
        <v>3.23257837107053E-3</v>
      </c>
      <c r="X65" s="10">
        <f>AbsAAR!X64</f>
        <v>1.2308664906557456E-2</v>
      </c>
      <c r="Y65" s="10">
        <f>AbsAAR!Y64</f>
        <v>4.4798730462007963E-3</v>
      </c>
      <c r="Z65" s="10">
        <f>AbsAAR!Z64</f>
        <v>2.4458914447272485E-3</v>
      </c>
      <c r="AA65" s="10">
        <f>AbsAAR!AA64</f>
        <v>7.9083901162064346E-4</v>
      </c>
      <c r="AB65" s="10">
        <f>AbsAAR!AB64</f>
        <v>3.2330087007161282E-3</v>
      </c>
      <c r="AC65" s="10">
        <f>AbsAAR!AC64</f>
        <v>5.1533779444696949E-3</v>
      </c>
      <c r="AD65" s="10">
        <f>AbsAAR!AD64</f>
        <v>1.381991315464588E-3</v>
      </c>
      <c r="AE65" s="10">
        <f>AbsAAR!AE64</f>
        <v>1.6064003971421183E-2</v>
      </c>
      <c r="AF65" s="10">
        <f>AbsAAR!AF64</f>
        <v>4.8350880771002268E-3</v>
      </c>
      <c r="AG65" s="10">
        <v>-38</v>
      </c>
    </row>
    <row r="66" spans="1:33" ht="13.5" customHeight="1" x14ac:dyDescent="0.2">
      <c r="A66" s="10">
        <v>63</v>
      </c>
      <c r="B66" s="10">
        <v>-37</v>
      </c>
      <c r="C66" s="10">
        <f>AbsAAR!C65</f>
        <v>1.3363182241428486E-2</v>
      </c>
      <c r="D66" s="10">
        <f>AbsAAR!D65</f>
        <v>1.3564874338118083E-2</v>
      </c>
      <c r="E66" s="10">
        <f>AbsAAR!E65</f>
        <v>2.1162403188351958E-4</v>
      </c>
      <c r="F66" s="10">
        <f>AbsAAR!F65</f>
        <v>6.0494385862575085E-3</v>
      </c>
      <c r="G66" s="10">
        <f>AbsAAR!G65</f>
        <v>1.3287432428973813E-2</v>
      </c>
      <c r="H66" s="10">
        <f>AbsAAR!H65</f>
        <v>4.5285223198294183E-3</v>
      </c>
      <c r="I66" s="10">
        <f>AbsAAR!I65</f>
        <v>3.4336342957298526E-3</v>
      </c>
      <c r="J66" s="10">
        <f>AbsAAR!J65</f>
        <v>1.5817048459578736E-2</v>
      </c>
      <c r="K66" s="10">
        <f>AbsAAR!K65</f>
        <v>9.5903410813182846E-4</v>
      </c>
      <c r="L66" s="10">
        <f>AbsAAR!L65</f>
        <v>6.9398872410778424E-4</v>
      </c>
      <c r="M66" s="10">
        <f>AbsAAR!M65</f>
        <v>1.4843606051830396E-3</v>
      </c>
      <c r="N66" s="10">
        <f>AbsAAR!N65</f>
        <v>6.8747192551171839E-3</v>
      </c>
      <c r="O66" s="10">
        <f>AbsAAR!O65</f>
        <v>8.8461304751152308E-3</v>
      </c>
      <c r="P66" s="10">
        <f>AbsAAR!P65</f>
        <v>6.5962764523847701E-3</v>
      </c>
      <c r="Q66" s="10">
        <f>AbsAAR!Q65</f>
        <v>9.3795399345689698E-4</v>
      </c>
      <c r="R66" s="10">
        <f>AbsAAR!R65</f>
        <v>5.8035842174406407E-3</v>
      </c>
      <c r="S66" s="10">
        <f>AbsAAR!S65</f>
        <v>1.0475935070626625E-2</v>
      </c>
      <c r="T66" s="10">
        <f>AbsAAR!T65</f>
        <v>2.7333501622354497E-3</v>
      </c>
      <c r="U66" s="10">
        <f>AbsAAR!U65</f>
        <v>3.7079699889636503E-3</v>
      </c>
      <c r="V66" s="10">
        <f>AbsAAR!V65</f>
        <v>2.1809925797032664E-3</v>
      </c>
      <c r="W66" s="10">
        <f>AbsAAR!W65</f>
        <v>2.4602432749543983E-2</v>
      </c>
      <c r="X66" s="10">
        <f>AbsAAR!X65</f>
        <v>1.0827520341614248E-3</v>
      </c>
      <c r="Y66" s="10">
        <f>AbsAAR!Y65</f>
        <v>1.4968382844754073E-3</v>
      </c>
      <c r="Z66" s="10">
        <f>AbsAAR!Z65</f>
        <v>2.0335282056669298E-3</v>
      </c>
      <c r="AA66" s="10">
        <f>AbsAAR!AA65</f>
        <v>1.2434645051467488E-3</v>
      </c>
      <c r="AB66" s="10">
        <f>AbsAAR!AB65</f>
        <v>1.3407333042004671E-3</v>
      </c>
      <c r="AC66" s="10">
        <f>AbsAAR!AC65</f>
        <v>4.4713892896138122E-3</v>
      </c>
      <c r="AD66" s="10">
        <f>AbsAAR!AD65</f>
        <v>8.6214301961173283E-3</v>
      </c>
      <c r="AE66" s="10">
        <f>AbsAAR!AE65</f>
        <v>2.2924176543438441E-2</v>
      </c>
      <c r="AF66" s="10">
        <f>AbsAAR!AF65</f>
        <v>1.252328682168927E-2</v>
      </c>
      <c r="AG66" s="10">
        <v>-37</v>
      </c>
    </row>
    <row r="67" spans="1:33" ht="13.5" customHeight="1" x14ac:dyDescent="0.2">
      <c r="A67" s="10">
        <v>64</v>
      </c>
      <c r="B67" s="10">
        <v>-36</v>
      </c>
      <c r="C67" s="10">
        <f>AbsAAR!C66</f>
        <v>4.379953655289608E-3</v>
      </c>
      <c r="D67" s="10">
        <f>AbsAAR!D66</f>
        <v>1.0659560000035508E-3</v>
      </c>
      <c r="E67" s="10">
        <f>AbsAAR!E66</f>
        <v>8.3338981179602208E-3</v>
      </c>
      <c r="F67" s="10">
        <f>AbsAAR!F66</f>
        <v>2.0409132400797635E-2</v>
      </c>
      <c r="G67" s="10">
        <f>AbsAAR!G66</f>
        <v>2.3542784941829546E-3</v>
      </c>
      <c r="H67" s="10">
        <f>AbsAAR!H66</f>
        <v>3.8234001843893283E-3</v>
      </c>
      <c r="I67" s="10">
        <f>AbsAAR!I66</f>
        <v>8.5256880690527566E-3</v>
      </c>
      <c r="J67" s="10">
        <f>AbsAAR!J66</f>
        <v>2.9694145422768051E-3</v>
      </c>
      <c r="K67" s="10">
        <f>AbsAAR!K66</f>
        <v>2.9225473726104487E-3</v>
      </c>
      <c r="L67" s="10">
        <f>AbsAAR!L66</f>
        <v>5.2457655977820603E-3</v>
      </c>
      <c r="M67" s="10">
        <f>AbsAAR!M66</f>
        <v>6.7499093405531726E-3</v>
      </c>
      <c r="N67" s="10">
        <f>AbsAAR!N66</f>
        <v>1.9610107585728124E-2</v>
      </c>
      <c r="O67" s="10">
        <f>AbsAAR!O66</f>
        <v>2.9636432404258075E-3</v>
      </c>
      <c r="P67" s="10">
        <f>AbsAAR!P66</f>
        <v>3.3423073466842292E-3</v>
      </c>
      <c r="Q67" s="10">
        <f>AbsAAR!Q66</f>
        <v>9.2162073928674995E-3</v>
      </c>
      <c r="R67" s="10">
        <f>AbsAAR!R66</f>
        <v>3.101963731232853E-3</v>
      </c>
      <c r="S67" s="10">
        <f>AbsAAR!S66</f>
        <v>2.0009186703092256E-3</v>
      </c>
      <c r="T67" s="10">
        <f>AbsAAR!T66</f>
        <v>3.5513416999293952E-3</v>
      </c>
      <c r="U67" s="10">
        <f>AbsAAR!U66</f>
        <v>2.189445778011969E-2</v>
      </c>
      <c r="V67" s="10">
        <f>AbsAAR!V66</f>
        <v>3.7899020527263701E-3</v>
      </c>
      <c r="W67" s="10">
        <f>AbsAAR!W66</f>
        <v>6.7658830569485504E-3</v>
      </c>
      <c r="X67" s="10">
        <f>AbsAAR!X66</f>
        <v>8.6836690842898683E-3</v>
      </c>
      <c r="Y67" s="10">
        <f>AbsAAR!Y66</f>
        <v>2.858834175176904E-3</v>
      </c>
      <c r="Z67" s="10">
        <f>AbsAAR!Z66</f>
        <v>3.4019864399173023E-3</v>
      </c>
      <c r="AA67" s="10">
        <f>AbsAAR!AA66</f>
        <v>6.7177138276433932E-3</v>
      </c>
      <c r="AB67" s="10">
        <f>AbsAAR!AB66</f>
        <v>1.8628446809900556E-2</v>
      </c>
      <c r="AC67" s="10">
        <f>AbsAAR!AC66</f>
        <v>6.5210286918243165E-4</v>
      </c>
      <c r="AD67" s="10">
        <f>AbsAAR!AD66</f>
        <v>3.4915583873939976E-3</v>
      </c>
      <c r="AE67" s="10">
        <f>AbsAAR!AE66</f>
        <v>2.1032764591683815E-3</v>
      </c>
      <c r="AF67" s="10">
        <f>AbsAAR!AF66</f>
        <v>1.2495034511478119E-2</v>
      </c>
      <c r="AG67" s="10">
        <v>-36</v>
      </c>
    </row>
    <row r="68" spans="1:33" ht="13.5" customHeight="1" x14ac:dyDescent="0.2">
      <c r="A68" s="10">
        <v>65</v>
      </c>
      <c r="B68" s="10">
        <v>-35</v>
      </c>
      <c r="C68" s="10">
        <f>AbsAAR!C67</f>
        <v>1.698216104946193E-2</v>
      </c>
      <c r="D68" s="10">
        <f>AbsAAR!D67</f>
        <v>1.6922828674681444E-2</v>
      </c>
      <c r="E68" s="10">
        <f>AbsAAR!E67</f>
        <v>1.0296980708514114E-2</v>
      </c>
      <c r="F68" s="10">
        <f>AbsAAR!F67</f>
        <v>3.6594978349466852E-2</v>
      </c>
      <c r="G68" s="10">
        <f>AbsAAR!G67</f>
        <v>1.2590170067856316E-2</v>
      </c>
      <c r="H68" s="10">
        <f>AbsAAR!H67</f>
        <v>5.8211278314361202E-3</v>
      </c>
      <c r="I68" s="10">
        <f>AbsAAR!I67</f>
        <v>7.4865198223084059E-3</v>
      </c>
      <c r="J68" s="10">
        <f>AbsAAR!J67</f>
        <v>4.711098723218822E-3</v>
      </c>
      <c r="K68" s="10">
        <f>AbsAAR!K67</f>
        <v>1.1202179286894792E-2</v>
      </c>
      <c r="L68" s="10">
        <f>AbsAAR!L67</f>
        <v>1.0198118959205846E-2</v>
      </c>
      <c r="M68" s="10">
        <f>AbsAAR!M67</f>
        <v>1.160554159277153E-2</v>
      </c>
      <c r="N68" s="10">
        <f>AbsAAR!N67</f>
        <v>1.5744726590230879E-2</v>
      </c>
      <c r="O68" s="10">
        <f>AbsAAR!O67</f>
        <v>9.8775568672848126E-3</v>
      </c>
      <c r="P68" s="10">
        <f>AbsAAR!P67</f>
        <v>1.5372595286354436E-3</v>
      </c>
      <c r="Q68" s="10">
        <f>AbsAAR!Q67</f>
        <v>1.758603005134609E-2</v>
      </c>
      <c r="R68" s="10">
        <f>AbsAAR!R67</f>
        <v>1.2805202952991816E-2</v>
      </c>
      <c r="S68" s="10">
        <f>AbsAAR!S67</f>
        <v>1.1880340594813854E-2</v>
      </c>
      <c r="T68" s="10">
        <f>AbsAAR!T67</f>
        <v>7.2387916528298176E-3</v>
      </c>
      <c r="U68" s="10">
        <f>AbsAAR!U67</f>
        <v>1.9687504027450911E-2</v>
      </c>
      <c r="V68" s="10">
        <f>AbsAAR!V67</f>
        <v>1.1900147180953032E-2</v>
      </c>
      <c r="W68" s="10">
        <f>AbsAAR!W67</f>
        <v>1.6505538744251619E-2</v>
      </c>
      <c r="X68" s="10">
        <f>AbsAAR!X67</f>
        <v>3.9057536289020169E-3</v>
      </c>
      <c r="Y68" s="10">
        <f>AbsAAR!Y67</f>
        <v>1.2106494504514663E-3</v>
      </c>
      <c r="Z68" s="10">
        <f>AbsAAR!Z67</f>
        <v>2.4340141969752052E-4</v>
      </c>
      <c r="AA68" s="10">
        <f>AbsAAR!AA67</f>
        <v>1.3973514240437102E-2</v>
      </c>
      <c r="AB68" s="10">
        <f>AbsAAR!AB67</f>
        <v>1.0333712394679551E-2</v>
      </c>
      <c r="AC68" s="10">
        <f>AbsAAR!AC67</f>
        <v>1.8916026271643613E-4</v>
      </c>
      <c r="AD68" s="10">
        <f>AbsAAR!AD67</f>
        <v>1.0230809519835727E-2</v>
      </c>
      <c r="AE68" s="10">
        <f>AbsAAR!AE67</f>
        <v>5.3489407047353325E-3</v>
      </c>
      <c r="AF68" s="10">
        <f>AbsAAR!AF67</f>
        <v>2.2820585206985086E-5</v>
      </c>
      <c r="AG68" s="10">
        <v>-35</v>
      </c>
    </row>
    <row r="69" spans="1:33" ht="13.5" customHeight="1" x14ac:dyDescent="0.2">
      <c r="A69" s="10">
        <v>66</v>
      </c>
      <c r="B69" s="10">
        <v>-34</v>
      </c>
      <c r="C69" s="10">
        <f>AbsAAR!C68</f>
        <v>4.2442848185157787E-4</v>
      </c>
      <c r="D69" s="10">
        <f>AbsAAR!D68</f>
        <v>6.4375928112417359E-3</v>
      </c>
      <c r="E69" s="10">
        <f>AbsAAR!E68</f>
        <v>5.9129846313812177E-3</v>
      </c>
      <c r="F69" s="10">
        <f>AbsAAR!F68</f>
        <v>5.9829816013815106E-3</v>
      </c>
      <c r="G69" s="10">
        <f>AbsAAR!G68</f>
        <v>8.9204002668300825E-3</v>
      </c>
      <c r="H69" s="10">
        <f>AbsAAR!H68</f>
        <v>9.4514240253402645E-5</v>
      </c>
      <c r="I69" s="10">
        <f>AbsAAR!I68</f>
        <v>2.0528427597466875E-3</v>
      </c>
      <c r="J69" s="10">
        <f>AbsAAR!J68</f>
        <v>5.6341602579387789E-3</v>
      </c>
      <c r="K69" s="10">
        <f>AbsAAR!K68</f>
        <v>3.2243960495049202E-3</v>
      </c>
      <c r="L69" s="10">
        <f>AbsAAR!L68</f>
        <v>1.48354161344771E-2</v>
      </c>
      <c r="M69" s="10">
        <f>AbsAAR!M68</f>
        <v>3.5372157750369533E-3</v>
      </c>
      <c r="N69" s="10">
        <f>AbsAAR!N68</f>
        <v>1.056692727747569E-2</v>
      </c>
      <c r="O69" s="10">
        <f>AbsAAR!O68</f>
        <v>4.2980065104682797E-3</v>
      </c>
      <c r="P69" s="10">
        <f>AbsAAR!P68</f>
        <v>2.8896172481845308E-3</v>
      </c>
      <c r="Q69" s="10">
        <f>AbsAAR!Q68</f>
        <v>9.401771109618956E-3</v>
      </c>
      <c r="R69" s="10">
        <f>AbsAAR!R68</f>
        <v>3.7024315849065216E-3</v>
      </c>
      <c r="S69" s="10">
        <f>AbsAAR!S68</f>
        <v>1.6617911620258469E-2</v>
      </c>
      <c r="T69" s="10">
        <f>AbsAAR!T68</f>
        <v>2.1363535505643863E-2</v>
      </c>
      <c r="U69" s="10">
        <f>AbsAAR!U68</f>
        <v>5.085382011232575E-3</v>
      </c>
      <c r="V69" s="10">
        <f>AbsAAR!V68</f>
        <v>1.1262346133672919E-2</v>
      </c>
      <c r="W69" s="10">
        <f>AbsAAR!W68</f>
        <v>1.0129352718834087E-2</v>
      </c>
      <c r="X69" s="10">
        <f>AbsAAR!X68</f>
        <v>3.7355670972168097E-3</v>
      </c>
      <c r="Y69" s="10">
        <f>AbsAAR!Y68</f>
        <v>5.5351016237969166E-3</v>
      </c>
      <c r="Z69" s="10">
        <f>AbsAAR!Z68</f>
        <v>1.2518407407068244E-3</v>
      </c>
      <c r="AA69" s="10">
        <f>AbsAAR!AA68</f>
        <v>1.5844627008894219E-2</v>
      </c>
      <c r="AB69" s="10">
        <f>AbsAAR!AB68</f>
        <v>1.9628924219576238E-2</v>
      </c>
      <c r="AC69" s="10">
        <f>AbsAAR!AC68</f>
        <v>3.1011132119499558E-3</v>
      </c>
      <c r="AD69" s="10">
        <f>AbsAAR!AD68</f>
        <v>5.3129500603621618E-3</v>
      </c>
      <c r="AE69" s="10">
        <f>AbsAAR!AE68</f>
        <v>6.977670525407681E-3</v>
      </c>
      <c r="AF69" s="10">
        <f>AbsAAR!AF68</f>
        <v>6.1584068643201345E-3</v>
      </c>
      <c r="AG69" s="10">
        <v>-34</v>
      </c>
    </row>
    <row r="70" spans="1:33" ht="13.5" customHeight="1" x14ac:dyDescent="0.2">
      <c r="A70" s="10">
        <v>67</v>
      </c>
      <c r="B70" s="10">
        <v>-33</v>
      </c>
      <c r="C70" s="10">
        <f>AbsAAR!C69</f>
        <v>1.0145855969231368E-2</v>
      </c>
      <c r="D70" s="10">
        <f>AbsAAR!D69</f>
        <v>4.3553124683214928E-3</v>
      </c>
      <c r="E70" s="10">
        <f>AbsAAR!E69</f>
        <v>1.7293716488953264E-2</v>
      </c>
      <c r="F70" s="10">
        <f>AbsAAR!F69</f>
        <v>3.1596306872306371E-3</v>
      </c>
      <c r="G70" s="10">
        <f>AbsAAR!G69</f>
        <v>3.184695076699131E-3</v>
      </c>
      <c r="H70" s="10">
        <f>AbsAAR!H69</f>
        <v>1.236834667074492E-3</v>
      </c>
      <c r="I70" s="10">
        <f>AbsAAR!I69</f>
        <v>9.5724240087330971E-3</v>
      </c>
      <c r="J70" s="10">
        <f>AbsAAR!J69</f>
        <v>3.6683889171914806E-3</v>
      </c>
      <c r="K70" s="10">
        <f>AbsAAR!K69</f>
        <v>3.6505672643468018E-3</v>
      </c>
      <c r="L70" s="10">
        <f>AbsAAR!L69</f>
        <v>2.1255252258892951E-2</v>
      </c>
      <c r="M70" s="10">
        <f>AbsAAR!M69</f>
        <v>1.053816077475728E-3</v>
      </c>
      <c r="N70" s="10">
        <f>AbsAAR!N69</f>
        <v>1.2998440173624034E-2</v>
      </c>
      <c r="O70" s="10">
        <f>AbsAAR!O69</f>
        <v>1.4617342908378142E-2</v>
      </c>
      <c r="P70" s="10">
        <f>AbsAAR!P69</f>
        <v>2.3800553785542815E-3</v>
      </c>
      <c r="Q70" s="10">
        <f>AbsAAR!Q69</f>
        <v>6.7468716963549856E-3</v>
      </c>
      <c r="R70" s="10">
        <f>AbsAAR!R69</f>
        <v>1.0317098192577617E-2</v>
      </c>
      <c r="S70" s="10">
        <f>AbsAAR!S69</f>
        <v>7.2664546785723816E-2</v>
      </c>
      <c r="T70" s="10">
        <f>AbsAAR!T69</f>
        <v>6.1200984068466066E-2</v>
      </c>
      <c r="U70" s="10">
        <f>AbsAAR!U69</f>
        <v>2.7986789086790614E-3</v>
      </c>
      <c r="V70" s="10">
        <f>AbsAAR!V69</f>
        <v>1.0327051888083402E-2</v>
      </c>
      <c r="W70" s="10">
        <f>AbsAAR!W69</f>
        <v>6.4933722893050841E-3</v>
      </c>
      <c r="X70" s="10">
        <f>AbsAAR!X69</f>
        <v>1.351476147908949E-2</v>
      </c>
      <c r="Y70" s="10">
        <f>AbsAAR!Y69</f>
        <v>7.6283652758584418E-4</v>
      </c>
      <c r="Z70" s="10">
        <f>AbsAAR!Z69</f>
        <v>1.0538504991317386E-2</v>
      </c>
      <c r="AA70" s="10">
        <f>AbsAAR!AA69</f>
        <v>1.7117530433544245E-2</v>
      </c>
      <c r="AB70" s="10">
        <f>AbsAAR!AB69</f>
        <v>8.8963451464506155E-3</v>
      </c>
      <c r="AC70" s="10">
        <f>AbsAAR!AC69</f>
        <v>7.5585788356069081E-3</v>
      </c>
      <c r="AD70" s="10">
        <f>AbsAAR!AD69</f>
        <v>1.2948184556280752E-2</v>
      </c>
      <c r="AE70" s="10">
        <f>AbsAAR!AE69</f>
        <v>5.414172437714946E-3</v>
      </c>
      <c r="AF70" s="10">
        <f>AbsAAR!AF69</f>
        <v>8.3701225758477243E-3</v>
      </c>
      <c r="AG70" s="10">
        <v>-33</v>
      </c>
    </row>
    <row r="71" spans="1:33" ht="13.5" customHeight="1" x14ac:dyDescent="0.2">
      <c r="A71" s="10">
        <v>68</v>
      </c>
      <c r="B71" s="10">
        <v>-32</v>
      </c>
      <c r="C71" s="10">
        <f>AbsAAR!C70</f>
        <v>7.8341605817998771E-3</v>
      </c>
      <c r="D71" s="10">
        <f>AbsAAR!D70</f>
        <v>3.2708732524153825E-3</v>
      </c>
      <c r="E71" s="10">
        <f>AbsAAR!E70</f>
        <v>7.7875162461695634E-3</v>
      </c>
      <c r="F71" s="10">
        <f>AbsAAR!F70</f>
        <v>4.0978238312581886E-3</v>
      </c>
      <c r="G71" s="10">
        <f>AbsAAR!G70</f>
        <v>5.6982587725271476E-3</v>
      </c>
      <c r="H71" s="10">
        <f>AbsAAR!H70</f>
        <v>1.0931602067161015E-2</v>
      </c>
      <c r="I71" s="10">
        <f>AbsAAR!I70</f>
        <v>1.3353844391501222E-2</v>
      </c>
      <c r="J71" s="10">
        <f>AbsAAR!J70</f>
        <v>6.0948451877034741E-3</v>
      </c>
      <c r="K71" s="10">
        <f>AbsAAR!K70</f>
        <v>8.5984285490762092E-4</v>
      </c>
      <c r="L71" s="10">
        <f>AbsAAR!L70</f>
        <v>8.2408725746104406E-4</v>
      </c>
      <c r="M71" s="10">
        <f>AbsAAR!M70</f>
        <v>5.268175274318096E-3</v>
      </c>
      <c r="N71" s="10">
        <f>AbsAAR!N70</f>
        <v>8.0718005566922E-4</v>
      </c>
      <c r="O71" s="10">
        <f>AbsAAR!O70</f>
        <v>6.024571116605819E-3</v>
      </c>
      <c r="P71" s="10">
        <f>AbsAAR!P70</f>
        <v>6.2907106582283327E-3</v>
      </c>
      <c r="Q71" s="10">
        <f>AbsAAR!Q70</f>
        <v>6.193690385972562E-3</v>
      </c>
      <c r="R71" s="10">
        <f>AbsAAR!R70</f>
        <v>8.922179277336616E-3</v>
      </c>
      <c r="S71" s="10">
        <f>AbsAAR!S70</f>
        <v>1.3624026244143286E-2</v>
      </c>
      <c r="T71" s="10">
        <f>AbsAAR!T70</f>
        <v>8.9678376989256355E-3</v>
      </c>
      <c r="U71" s="10">
        <f>AbsAAR!U70</f>
        <v>3.7860887189648904E-2</v>
      </c>
      <c r="V71" s="10">
        <f>AbsAAR!V70</f>
        <v>7.549300616096339E-3</v>
      </c>
      <c r="W71" s="10">
        <f>AbsAAR!W70</f>
        <v>4.1152887855715872E-2</v>
      </c>
      <c r="X71" s="10">
        <f>AbsAAR!X70</f>
        <v>3.7437503699055499E-3</v>
      </c>
      <c r="Y71" s="10">
        <f>AbsAAR!Y70</f>
        <v>2.6727396864123397E-3</v>
      </c>
      <c r="Z71" s="10">
        <f>AbsAAR!Z70</f>
        <v>1.2943594826331723E-3</v>
      </c>
      <c r="AA71" s="10">
        <f>AbsAAR!AA70</f>
        <v>8.8264798304733237E-3</v>
      </c>
      <c r="AB71" s="10">
        <f>AbsAAR!AB70</f>
        <v>5.2203386625403149E-4</v>
      </c>
      <c r="AC71" s="10">
        <f>AbsAAR!AC70</f>
        <v>4.4603495018328485E-3</v>
      </c>
      <c r="AD71" s="10">
        <f>AbsAAR!AD70</f>
        <v>1.0345172957625386E-4</v>
      </c>
      <c r="AE71" s="10">
        <f>AbsAAR!AE70</f>
        <v>3.9324848868253553E-3</v>
      </c>
      <c r="AF71" s="10">
        <f>AbsAAR!AF70</f>
        <v>1.6773928803854934E-3</v>
      </c>
      <c r="AG71" s="10">
        <v>-32</v>
      </c>
    </row>
    <row r="72" spans="1:33" ht="13.5" customHeight="1" x14ac:dyDescent="0.2">
      <c r="A72" s="10">
        <v>69</v>
      </c>
      <c r="B72" s="10">
        <v>-31</v>
      </c>
      <c r="C72" s="10">
        <f>AbsAAR!C71</f>
        <v>9.489706937944568E-3</v>
      </c>
      <c r="D72" s="10">
        <f>AbsAAR!D71</f>
        <v>1.9372740690591153E-3</v>
      </c>
      <c r="E72" s="10">
        <f>AbsAAR!E71</f>
        <v>9.0433369309721838E-3</v>
      </c>
      <c r="F72" s="10">
        <f>AbsAAR!F71</f>
        <v>1.2228783260959008E-2</v>
      </c>
      <c r="G72" s="10">
        <f>AbsAAR!G71</f>
        <v>2.2633231107647986E-3</v>
      </c>
      <c r="H72" s="10">
        <f>AbsAAR!H71</f>
        <v>7.6163465708579698E-3</v>
      </c>
      <c r="I72" s="10">
        <f>AbsAAR!I71</f>
        <v>1.146614151922286E-2</v>
      </c>
      <c r="J72" s="10">
        <f>AbsAAR!J71</f>
        <v>1.4830203169879309E-2</v>
      </c>
      <c r="K72" s="10">
        <f>AbsAAR!K71</f>
        <v>5.3292507660335931E-3</v>
      </c>
      <c r="L72" s="10">
        <f>AbsAAR!L71</f>
        <v>1.5072801730753663E-4</v>
      </c>
      <c r="M72" s="10">
        <f>AbsAAR!M71</f>
        <v>4.7677720711238152E-3</v>
      </c>
      <c r="N72" s="10">
        <f>AbsAAR!N71</f>
        <v>2.0670046574703897E-3</v>
      </c>
      <c r="O72" s="10">
        <f>AbsAAR!O71</f>
        <v>2.1610505831933967E-3</v>
      </c>
      <c r="P72" s="10">
        <f>AbsAAR!P71</f>
        <v>9.4218388462178476E-4</v>
      </c>
      <c r="Q72" s="10">
        <f>AbsAAR!Q71</f>
        <v>1.0375926482769512E-2</v>
      </c>
      <c r="R72" s="10">
        <f>AbsAAR!R71</f>
        <v>2.6421243899402667E-3</v>
      </c>
      <c r="S72" s="10">
        <f>AbsAAR!S71</f>
        <v>1.7559482690973651E-2</v>
      </c>
      <c r="T72" s="10">
        <f>AbsAAR!T71</f>
        <v>8.2782008507530334E-3</v>
      </c>
      <c r="U72" s="10">
        <f>AbsAAR!U71</f>
        <v>4.3671173054999415E-2</v>
      </c>
      <c r="V72" s="10">
        <f>AbsAAR!V71</f>
        <v>8.2898203305587764E-3</v>
      </c>
      <c r="W72" s="10">
        <f>AbsAAR!W71</f>
        <v>1.0137256371198718E-2</v>
      </c>
      <c r="X72" s="10">
        <f>AbsAAR!X71</f>
        <v>4.3171098598257188E-3</v>
      </c>
      <c r="Y72" s="10">
        <f>AbsAAR!Y71</f>
        <v>2.8450270489070511E-3</v>
      </c>
      <c r="Z72" s="10">
        <f>AbsAAR!Z71</f>
        <v>2.6176488795113095E-3</v>
      </c>
      <c r="AA72" s="10">
        <f>AbsAAR!AA71</f>
        <v>5.2042083879905946E-3</v>
      </c>
      <c r="AB72" s="10">
        <f>AbsAAR!AB71</f>
        <v>1.7132183249943509E-2</v>
      </c>
      <c r="AC72" s="10">
        <f>AbsAAR!AC71</f>
        <v>3.3115861926994502E-3</v>
      </c>
      <c r="AD72" s="10">
        <f>AbsAAR!AD71</f>
        <v>5.2619085771722848E-3</v>
      </c>
      <c r="AE72" s="10">
        <f>AbsAAR!AE71</f>
        <v>6.8406829899945419E-3</v>
      </c>
      <c r="AF72" s="10">
        <f>AbsAAR!AF71</f>
        <v>1.1812381733984356E-3</v>
      </c>
      <c r="AG72" s="10">
        <v>-31</v>
      </c>
    </row>
    <row r="73" spans="1:33" ht="13.5" customHeight="1" x14ac:dyDescent="0.2">
      <c r="A73" s="10">
        <v>70</v>
      </c>
      <c r="B73" s="10">
        <v>-30</v>
      </c>
      <c r="C73" s="10">
        <f>AbsAAR!C72</f>
        <v>8.4516496132333533E-3</v>
      </c>
      <c r="D73" s="10">
        <f>AbsAAR!D72</f>
        <v>1.8805331141584503E-3</v>
      </c>
      <c r="E73" s="10">
        <f>AbsAAR!E72</f>
        <v>1.0762634811768604E-2</v>
      </c>
      <c r="F73" s="10">
        <f>AbsAAR!F72</f>
        <v>1.2649707358240239E-2</v>
      </c>
      <c r="G73" s="10">
        <f>AbsAAR!G72</f>
        <v>1.0592896242700182E-2</v>
      </c>
      <c r="H73" s="10">
        <f>AbsAAR!H72</f>
        <v>1.9974132609506152E-3</v>
      </c>
      <c r="I73" s="10">
        <f>AbsAAR!I72</f>
        <v>5.6507105707239748E-3</v>
      </c>
      <c r="J73" s="10">
        <f>AbsAAR!J72</f>
        <v>2.0260499407286428E-3</v>
      </c>
      <c r="K73" s="10">
        <f>AbsAAR!K72</f>
        <v>3.742657007209365E-3</v>
      </c>
      <c r="L73" s="10">
        <f>AbsAAR!L72</f>
        <v>1.1777802113231976E-2</v>
      </c>
      <c r="M73" s="10">
        <f>AbsAAR!M72</f>
        <v>7.3439597141813154E-3</v>
      </c>
      <c r="N73" s="10">
        <f>AbsAAR!N72</f>
        <v>2.2680670949432663E-3</v>
      </c>
      <c r="O73" s="10">
        <f>AbsAAR!O72</f>
        <v>1.4736164802924348E-3</v>
      </c>
      <c r="P73" s="10">
        <f>AbsAAR!P72</f>
        <v>2.278696801194793E-3</v>
      </c>
      <c r="Q73" s="10">
        <f>AbsAAR!Q72</f>
        <v>9.4260944316579363E-3</v>
      </c>
      <c r="R73" s="10">
        <f>AbsAAR!R72</f>
        <v>7.433202797991487E-4</v>
      </c>
      <c r="S73" s="10">
        <f>AbsAAR!S72</f>
        <v>5.5703894639541696E-3</v>
      </c>
      <c r="T73" s="10">
        <f>AbsAAR!T72</f>
        <v>1.3384346717081989E-2</v>
      </c>
      <c r="U73" s="10">
        <f>AbsAAR!U72</f>
        <v>2.4492631733928127E-2</v>
      </c>
      <c r="V73" s="10">
        <f>AbsAAR!V72</f>
        <v>3.5026727492973603E-3</v>
      </c>
      <c r="W73" s="10">
        <f>AbsAAR!W72</f>
        <v>7.3118803894273478E-3</v>
      </c>
      <c r="X73" s="10">
        <f>AbsAAR!X72</f>
        <v>5.6432545119129672E-3</v>
      </c>
      <c r="Y73" s="10">
        <f>AbsAAR!Y72</f>
        <v>3.0552027814322838E-3</v>
      </c>
      <c r="Z73" s="10">
        <f>AbsAAR!Z72</f>
        <v>5.743171606717095E-3</v>
      </c>
      <c r="AA73" s="10">
        <f>AbsAAR!AA72</f>
        <v>4.2199463659269541E-3</v>
      </c>
      <c r="AB73" s="10">
        <f>AbsAAR!AB72</f>
        <v>9.9398320439482851E-3</v>
      </c>
      <c r="AC73" s="10">
        <f>AbsAAR!AC72</f>
        <v>7.8372323943937672E-3</v>
      </c>
      <c r="AD73" s="10">
        <f>AbsAAR!AD72</f>
        <v>3.6976625877592224E-3</v>
      </c>
      <c r="AE73" s="10">
        <f>AbsAAR!AE72</f>
        <v>6.6505960087808041E-3</v>
      </c>
      <c r="AF73" s="10">
        <f>AbsAAR!AF72</f>
        <v>5.7811284764877824E-3</v>
      </c>
      <c r="AG73" s="10">
        <v>-30</v>
      </c>
    </row>
    <row r="74" spans="1:33" ht="13.5" customHeight="1" x14ac:dyDescent="0.2">
      <c r="A74" s="10">
        <v>71</v>
      </c>
      <c r="B74" s="10">
        <v>-29</v>
      </c>
      <c r="C74" s="10">
        <f>AbsAAR!C73</f>
        <v>8.2458011876491259E-3</v>
      </c>
      <c r="D74" s="10">
        <f>AbsAAR!D73</f>
        <v>1.2265100230101373E-3</v>
      </c>
      <c r="E74" s="10">
        <f>AbsAAR!E73</f>
        <v>2.2823422971578267E-3</v>
      </c>
      <c r="F74" s="10">
        <f>AbsAAR!F73</f>
        <v>3.5781454121314137E-3</v>
      </c>
      <c r="G74" s="10">
        <f>AbsAAR!G73</f>
        <v>6.0388184468237478E-3</v>
      </c>
      <c r="H74" s="10">
        <f>AbsAAR!H73</f>
        <v>6.9489251004249894E-3</v>
      </c>
      <c r="I74" s="10">
        <f>AbsAAR!I73</f>
        <v>4.569641781864418E-3</v>
      </c>
      <c r="J74" s="10">
        <f>AbsAAR!J73</f>
        <v>8.7237186049493043E-3</v>
      </c>
      <c r="K74" s="10">
        <f>AbsAAR!K73</f>
        <v>7.0505820587406821E-3</v>
      </c>
      <c r="L74" s="10">
        <f>AbsAAR!L73</f>
        <v>8.6722834949573661E-3</v>
      </c>
      <c r="M74" s="10">
        <f>AbsAAR!M73</f>
        <v>2.6121490348885346E-3</v>
      </c>
      <c r="N74" s="10">
        <f>AbsAAR!N73</f>
        <v>1.5505753425585922E-3</v>
      </c>
      <c r="O74" s="10">
        <f>AbsAAR!O73</f>
        <v>6.7291874732000375E-3</v>
      </c>
      <c r="P74" s="10">
        <f>AbsAAR!P73</f>
        <v>7.8987729449483558E-3</v>
      </c>
      <c r="Q74" s="10">
        <f>AbsAAR!Q73</f>
        <v>8.8386047084060802E-3</v>
      </c>
      <c r="R74" s="10">
        <f>AbsAAR!R73</f>
        <v>9.9465369482080943E-3</v>
      </c>
      <c r="S74" s="10">
        <f>AbsAAR!S73</f>
        <v>8.6214207532354838E-3</v>
      </c>
      <c r="T74" s="10">
        <f>AbsAAR!T73</f>
        <v>6.9628159306923043E-3</v>
      </c>
      <c r="U74" s="10">
        <f>AbsAAR!U73</f>
        <v>5.3139477047238134E-4</v>
      </c>
      <c r="V74" s="10">
        <f>AbsAAR!V73</f>
        <v>5.0594379020049186E-4</v>
      </c>
      <c r="W74" s="10">
        <f>AbsAAR!W73</f>
        <v>4.038970782481742E-3</v>
      </c>
      <c r="X74" s="10">
        <f>AbsAAR!X73</f>
        <v>1.0327586755919157E-3</v>
      </c>
      <c r="Y74" s="10">
        <f>AbsAAR!Y73</f>
        <v>3.1720887411621447E-3</v>
      </c>
      <c r="Z74" s="10">
        <f>AbsAAR!Z73</f>
        <v>1.2003352192907902E-2</v>
      </c>
      <c r="AA74" s="10">
        <f>AbsAAR!AA73</f>
        <v>2.9236672563889374E-3</v>
      </c>
      <c r="AB74" s="10">
        <f>AbsAAR!AB73</f>
        <v>5.3541261794350925E-3</v>
      </c>
      <c r="AC74" s="10">
        <f>AbsAAR!AC73</f>
        <v>1.1464340002584447E-4</v>
      </c>
      <c r="AD74" s="10">
        <f>AbsAAR!AD73</f>
        <v>3.063143480985484E-3</v>
      </c>
      <c r="AE74" s="10">
        <f>AbsAAR!AE73</f>
        <v>6.0427289175877009E-3</v>
      </c>
      <c r="AF74" s="10">
        <f>AbsAAR!AF73</f>
        <v>6.3565828837988027E-3</v>
      </c>
      <c r="AG74" s="10">
        <v>-29</v>
      </c>
    </row>
    <row r="75" spans="1:33" ht="13.5" customHeight="1" x14ac:dyDescent="0.2">
      <c r="A75" s="10">
        <v>72</v>
      </c>
      <c r="B75" s="10">
        <v>-28</v>
      </c>
      <c r="C75" s="10">
        <f>AbsAAR!C74</f>
        <v>8.758020667447285E-3</v>
      </c>
      <c r="D75" s="10">
        <f>AbsAAR!D74</f>
        <v>1.2006489361959133E-2</v>
      </c>
      <c r="E75" s="10">
        <f>AbsAAR!E74</f>
        <v>1.4067094409917777E-2</v>
      </c>
      <c r="F75" s="10">
        <f>AbsAAR!F74</f>
        <v>5.7177448905486299E-3</v>
      </c>
      <c r="G75" s="10">
        <f>AbsAAR!G74</f>
        <v>4.9496844653006133E-4</v>
      </c>
      <c r="H75" s="10">
        <f>AbsAAR!H74</f>
        <v>1.0486156389146574E-2</v>
      </c>
      <c r="I75" s="10">
        <f>AbsAAR!I74</f>
        <v>6.0984007234961453E-4</v>
      </c>
      <c r="J75" s="10">
        <f>AbsAAR!J74</f>
        <v>4.19427707991042E-3</v>
      </c>
      <c r="K75" s="10">
        <f>AbsAAR!K74</f>
        <v>1.3675706991318606E-2</v>
      </c>
      <c r="L75" s="10">
        <f>AbsAAR!L74</f>
        <v>1.0462009815031172E-3</v>
      </c>
      <c r="M75" s="10">
        <f>AbsAAR!M74</f>
        <v>5.3225372090019091E-3</v>
      </c>
      <c r="N75" s="10">
        <f>AbsAAR!N74</f>
        <v>4.4446319517014877E-3</v>
      </c>
      <c r="O75" s="10">
        <f>AbsAAR!O74</f>
        <v>1.3915218466745843E-4</v>
      </c>
      <c r="P75" s="10">
        <f>AbsAAR!P74</f>
        <v>3.6562643496072665E-3</v>
      </c>
      <c r="Q75" s="10">
        <f>AbsAAR!Q74</f>
        <v>4.3023079519512453E-3</v>
      </c>
      <c r="R75" s="10">
        <f>AbsAAR!R74</f>
        <v>3.4494833499977562E-4</v>
      </c>
      <c r="S75" s="10">
        <f>AbsAAR!S74</f>
        <v>1.5639891180537099E-2</v>
      </c>
      <c r="T75" s="10">
        <f>AbsAAR!T74</f>
        <v>6.7452754369665552E-3</v>
      </c>
      <c r="U75" s="10">
        <f>AbsAAR!U74</f>
        <v>1.1905241419593917E-2</v>
      </c>
      <c r="V75" s="10">
        <f>AbsAAR!V74</f>
        <v>3.1749418260607933E-4</v>
      </c>
      <c r="W75" s="10">
        <f>AbsAAR!W74</f>
        <v>8.6796845869698408E-3</v>
      </c>
      <c r="X75" s="10">
        <f>AbsAAR!X74</f>
        <v>9.698325140934343E-3</v>
      </c>
      <c r="Y75" s="10">
        <f>AbsAAR!Y74</f>
        <v>5.9785088066046758E-3</v>
      </c>
      <c r="Z75" s="10">
        <f>AbsAAR!Z74</f>
        <v>2.2204871803952059E-3</v>
      </c>
      <c r="AA75" s="10">
        <f>AbsAAR!AA74</f>
        <v>1.9688674388935443E-2</v>
      </c>
      <c r="AB75" s="10">
        <f>AbsAAR!AB74</f>
        <v>1.3181947235833408E-2</v>
      </c>
      <c r="AC75" s="10">
        <f>AbsAAR!AC74</f>
        <v>1.4087148549467654E-3</v>
      </c>
      <c r="AD75" s="10">
        <f>AbsAAR!AD74</f>
        <v>9.0356674054707636E-3</v>
      </c>
      <c r="AE75" s="10">
        <f>AbsAAR!AE74</f>
        <v>6.9379935696634223E-3</v>
      </c>
      <c r="AF75" s="10">
        <f>AbsAAR!AF74</f>
        <v>1.5604426783937454E-2</v>
      </c>
      <c r="AG75" s="10">
        <v>-28</v>
      </c>
    </row>
    <row r="76" spans="1:33" ht="13.5" customHeight="1" x14ac:dyDescent="0.2">
      <c r="A76" s="10">
        <v>73</v>
      </c>
      <c r="B76" s="10">
        <v>-27</v>
      </c>
      <c r="C76" s="10">
        <f>AbsAAR!C75</f>
        <v>4.4048411489499215E-3</v>
      </c>
      <c r="D76" s="10">
        <f>AbsAAR!D75</f>
        <v>1.7970471707435872E-2</v>
      </c>
      <c r="E76" s="10">
        <f>AbsAAR!E75</f>
        <v>4.1638452625009084E-3</v>
      </c>
      <c r="F76" s="10">
        <f>AbsAAR!F75</f>
        <v>1.7514793899010457E-3</v>
      </c>
      <c r="G76" s="10">
        <f>AbsAAR!G75</f>
        <v>8.6003104827493768E-3</v>
      </c>
      <c r="H76" s="10">
        <f>AbsAAR!H75</f>
        <v>1.2347545278736714E-2</v>
      </c>
      <c r="I76" s="10">
        <f>AbsAAR!I75</f>
        <v>1.0147360637707849E-2</v>
      </c>
      <c r="J76" s="10">
        <f>AbsAAR!J75</f>
        <v>7.2947845577323832E-3</v>
      </c>
      <c r="K76" s="10">
        <f>AbsAAR!K75</f>
        <v>7.9703270720698962E-4</v>
      </c>
      <c r="L76" s="10">
        <f>AbsAAR!L75</f>
        <v>1.4235716043171871E-2</v>
      </c>
      <c r="M76" s="10">
        <f>AbsAAR!M75</f>
        <v>2.8369120042188133E-4</v>
      </c>
      <c r="N76" s="10">
        <f>AbsAAR!N75</f>
        <v>1.1006058929660664E-2</v>
      </c>
      <c r="O76" s="10">
        <f>AbsAAR!O75</f>
        <v>1.3659766764765054E-2</v>
      </c>
      <c r="P76" s="10">
        <f>AbsAAR!P75</f>
        <v>2.7544406077364349E-3</v>
      </c>
      <c r="Q76" s="10">
        <f>AbsAAR!Q75</f>
        <v>1.416971258572992E-2</v>
      </c>
      <c r="R76" s="10">
        <f>AbsAAR!R75</f>
        <v>2.1840573559084777E-3</v>
      </c>
      <c r="S76" s="10">
        <f>AbsAAR!S75</f>
        <v>1.414860834927428E-3</v>
      </c>
      <c r="T76" s="10">
        <f>AbsAAR!T75</f>
        <v>1.5774981321813791E-2</v>
      </c>
      <c r="U76" s="10">
        <f>AbsAAR!U75</f>
        <v>2.0427932315795348E-2</v>
      </c>
      <c r="V76" s="10">
        <f>AbsAAR!V75</f>
        <v>2.2915987504098403E-3</v>
      </c>
      <c r="W76" s="10">
        <f>AbsAAR!W75</f>
        <v>7.2758965136375383E-3</v>
      </c>
      <c r="X76" s="10">
        <f>AbsAAR!X75</f>
        <v>6.1944662903748136E-3</v>
      </c>
      <c r="Y76" s="10">
        <f>AbsAAR!Y75</f>
        <v>5.2377264412982439E-4</v>
      </c>
      <c r="Z76" s="10">
        <f>AbsAAR!Z75</f>
        <v>1.9396904106404578E-3</v>
      </c>
      <c r="AA76" s="10">
        <f>AbsAAR!AA75</f>
        <v>1.7144655821061748E-2</v>
      </c>
      <c r="AB76" s="10">
        <f>AbsAAR!AB75</f>
        <v>5.7264413574668882E-5</v>
      </c>
      <c r="AC76" s="10">
        <f>AbsAAR!AC75</f>
        <v>5.4682207998611363E-4</v>
      </c>
      <c r="AD76" s="10">
        <f>AbsAAR!AD75</f>
        <v>1.1397451834258497E-2</v>
      </c>
      <c r="AE76" s="10">
        <f>AbsAAR!AE75</f>
        <v>7.6227500164447572E-3</v>
      </c>
      <c r="AF76" s="10">
        <f>AbsAAR!AF75</f>
        <v>1.9110510685898648E-2</v>
      </c>
      <c r="AG76" s="10">
        <v>-27</v>
      </c>
    </row>
    <row r="77" spans="1:33" ht="13.5" customHeight="1" x14ac:dyDescent="0.2">
      <c r="A77" s="10">
        <v>74</v>
      </c>
      <c r="B77" s="10">
        <v>-26</v>
      </c>
      <c r="C77" s="10">
        <f>AbsAAR!C76</f>
        <v>4.6886972890503491E-3</v>
      </c>
      <c r="D77" s="10">
        <f>AbsAAR!D76</f>
        <v>8.0472424869473379E-3</v>
      </c>
      <c r="E77" s="10">
        <f>AbsAAR!E76</f>
        <v>2.0986804075572178E-2</v>
      </c>
      <c r="F77" s="10">
        <f>AbsAAR!F76</f>
        <v>2.8092276284758869E-3</v>
      </c>
      <c r="G77" s="10">
        <f>AbsAAR!G76</f>
        <v>1.460280896282087E-2</v>
      </c>
      <c r="H77" s="10">
        <f>AbsAAR!H76</f>
        <v>4.689836636994623E-3</v>
      </c>
      <c r="I77" s="10">
        <f>AbsAAR!I76</f>
        <v>9.690553063326968E-3</v>
      </c>
      <c r="J77" s="10">
        <f>AbsAAR!J76</f>
        <v>1.4138908285899086E-2</v>
      </c>
      <c r="K77" s="10">
        <f>AbsAAR!K76</f>
        <v>9.0469964932987541E-3</v>
      </c>
      <c r="L77" s="10">
        <f>AbsAAR!L76</f>
        <v>1.892973741057179E-2</v>
      </c>
      <c r="M77" s="10">
        <f>AbsAAR!M76</f>
        <v>9.9445474294939697E-3</v>
      </c>
      <c r="N77" s="10">
        <f>AbsAAR!N76</f>
        <v>2.3006535914622053E-3</v>
      </c>
      <c r="O77" s="10">
        <f>AbsAAR!O76</f>
        <v>3.1754912646239815E-4</v>
      </c>
      <c r="P77" s="10">
        <f>AbsAAR!P76</f>
        <v>1.4466315476787048E-2</v>
      </c>
      <c r="Q77" s="10">
        <f>AbsAAR!Q76</f>
        <v>3.9231489357248687E-3</v>
      </c>
      <c r="R77" s="10">
        <f>AbsAAR!R76</f>
        <v>3.3477026080475682E-3</v>
      </c>
      <c r="S77" s="10">
        <f>AbsAAR!S76</f>
        <v>1.7455170102576457E-3</v>
      </c>
      <c r="T77" s="10">
        <f>AbsAAR!T76</f>
        <v>1.986847055251522E-3</v>
      </c>
      <c r="U77" s="10">
        <f>AbsAAR!U76</f>
        <v>6.9290432066725612E-3</v>
      </c>
      <c r="V77" s="10">
        <f>AbsAAR!V76</f>
        <v>3.6161933361233199E-3</v>
      </c>
      <c r="W77" s="10">
        <f>AbsAAR!W76</f>
        <v>2.7232137701733231E-3</v>
      </c>
      <c r="X77" s="10">
        <f>AbsAAR!X76</f>
        <v>1.4364733371456473E-2</v>
      </c>
      <c r="Y77" s="10">
        <f>AbsAAR!Y76</f>
        <v>1.3857303957598458E-3</v>
      </c>
      <c r="Z77" s="10">
        <f>AbsAAR!Z76</f>
        <v>8.460101080358046E-4</v>
      </c>
      <c r="AA77" s="10">
        <f>AbsAAR!AA76</f>
        <v>5.1361485195285687E-3</v>
      </c>
      <c r="AB77" s="10">
        <f>AbsAAR!AB76</f>
        <v>7.0628928809707671E-4</v>
      </c>
      <c r="AC77" s="10">
        <f>AbsAAR!AC76</f>
        <v>3.9180884770567146E-3</v>
      </c>
      <c r="AD77" s="10">
        <f>AbsAAR!AD76</f>
        <v>7.7208402481433215E-4</v>
      </c>
      <c r="AE77" s="10">
        <f>AbsAAR!AE76</f>
        <v>1.7019978246677347E-2</v>
      </c>
      <c r="AF77" s="10">
        <f>AbsAAR!AF76</f>
        <v>4.5655339224003177E-3</v>
      </c>
      <c r="AG77" s="10">
        <v>-26</v>
      </c>
    </row>
    <row r="78" spans="1:33" ht="13.5" customHeight="1" x14ac:dyDescent="0.2">
      <c r="A78" s="10">
        <v>75</v>
      </c>
      <c r="B78" s="10">
        <v>-25</v>
      </c>
      <c r="C78" s="10">
        <f>AbsAAR!C77</f>
        <v>5.7932317243180598E-3</v>
      </c>
      <c r="D78" s="10">
        <f>AbsAAR!D77</f>
        <v>9.2270519450719443E-4</v>
      </c>
      <c r="E78" s="10">
        <f>AbsAAR!E77</f>
        <v>2.3128289773407508E-2</v>
      </c>
      <c r="F78" s="10">
        <f>AbsAAR!F77</f>
        <v>5.363176833359861E-3</v>
      </c>
      <c r="G78" s="10">
        <f>AbsAAR!G77</f>
        <v>6.0338636828792189E-4</v>
      </c>
      <c r="H78" s="10">
        <f>AbsAAR!H77</f>
        <v>1.5617532922264643E-3</v>
      </c>
      <c r="I78" s="10">
        <f>AbsAAR!I77</f>
        <v>6.9558881212989938E-3</v>
      </c>
      <c r="J78" s="10">
        <f>AbsAAR!J77</f>
        <v>3.8539225911196351E-3</v>
      </c>
      <c r="K78" s="10">
        <f>AbsAAR!K77</f>
        <v>6.1440992920160295E-3</v>
      </c>
      <c r="L78" s="10">
        <f>AbsAAR!L77</f>
        <v>2.5542613295208589E-3</v>
      </c>
      <c r="M78" s="10">
        <f>AbsAAR!M77</f>
        <v>3.9384156590879169E-3</v>
      </c>
      <c r="N78" s="10">
        <f>AbsAAR!N77</f>
        <v>3.0328772427223299E-3</v>
      </c>
      <c r="O78" s="10">
        <f>AbsAAR!O77</f>
        <v>6.0744793177852432E-3</v>
      </c>
      <c r="P78" s="10">
        <f>AbsAAR!P77</f>
        <v>6.4645144274831801E-3</v>
      </c>
      <c r="Q78" s="10">
        <f>AbsAAR!Q77</f>
        <v>7.5709408298412469E-3</v>
      </c>
      <c r="R78" s="10">
        <f>AbsAAR!R77</f>
        <v>1.4353724698684435E-3</v>
      </c>
      <c r="S78" s="10">
        <f>AbsAAR!S77</f>
        <v>3.9465205130335239E-3</v>
      </c>
      <c r="T78" s="10">
        <f>AbsAAR!T77</f>
        <v>1.9982926193955891E-3</v>
      </c>
      <c r="U78" s="10">
        <f>AbsAAR!U77</f>
        <v>1.432933923769129E-2</v>
      </c>
      <c r="V78" s="10">
        <f>AbsAAR!V77</f>
        <v>1.2787218239749968E-2</v>
      </c>
      <c r="W78" s="10">
        <f>AbsAAR!W77</f>
        <v>1.2113760798047759E-2</v>
      </c>
      <c r="X78" s="10">
        <f>AbsAAR!X77</f>
        <v>2.2444710893643298E-3</v>
      </c>
      <c r="Y78" s="10">
        <f>AbsAAR!Y77</f>
        <v>1.3275641201582616E-3</v>
      </c>
      <c r="Z78" s="10">
        <f>AbsAAR!Z77</f>
        <v>1.1922951602206855E-2</v>
      </c>
      <c r="AA78" s="10">
        <f>AbsAAR!AA77</f>
        <v>2.632994744981576E-4</v>
      </c>
      <c r="AB78" s="10">
        <f>AbsAAR!AB77</f>
        <v>6.5537712760792982E-3</v>
      </c>
      <c r="AC78" s="10">
        <f>AbsAAR!AC77</f>
        <v>2.3317020643650026E-4</v>
      </c>
      <c r="AD78" s="10">
        <f>AbsAAR!AD77</f>
        <v>6.2116545077690929E-3</v>
      </c>
      <c r="AE78" s="10">
        <f>AbsAAR!AE77</f>
        <v>7.7742689706025818E-3</v>
      </c>
      <c r="AF78" s="10">
        <f>AbsAAR!AF77</f>
        <v>4.9061211202358207E-3</v>
      </c>
      <c r="AG78" s="10">
        <v>-25</v>
      </c>
    </row>
    <row r="79" spans="1:33" ht="13.5" customHeight="1" x14ac:dyDescent="0.2">
      <c r="A79" s="10">
        <v>76</v>
      </c>
      <c r="B79" s="10">
        <v>-24</v>
      </c>
      <c r="C79" s="10">
        <f>AbsAAR!C78</f>
        <v>6.4309680597377239E-3</v>
      </c>
      <c r="D79" s="10">
        <f>AbsAAR!D78</f>
        <v>9.2567236014402549E-3</v>
      </c>
      <c r="E79" s="10">
        <f>AbsAAR!E78</f>
        <v>5.2403424412506717E-3</v>
      </c>
      <c r="F79" s="10">
        <f>AbsAAR!F78</f>
        <v>2.0808472379619004E-3</v>
      </c>
      <c r="G79" s="10">
        <f>AbsAAR!G78</f>
        <v>3.3273114765609343E-3</v>
      </c>
      <c r="H79" s="10">
        <f>AbsAAR!H78</f>
        <v>4.7012039550011018E-3</v>
      </c>
      <c r="I79" s="10">
        <f>AbsAAR!I78</f>
        <v>6.5276299320627361E-3</v>
      </c>
      <c r="J79" s="10">
        <f>AbsAAR!J78</f>
        <v>4.4320295610103862E-3</v>
      </c>
      <c r="K79" s="10">
        <f>AbsAAR!K78</f>
        <v>2.2564030133253588E-3</v>
      </c>
      <c r="L79" s="10">
        <f>AbsAAR!L78</f>
        <v>1.2110187812313895E-2</v>
      </c>
      <c r="M79" s="10">
        <f>AbsAAR!M78</f>
        <v>1.2989607752019575E-2</v>
      </c>
      <c r="N79" s="10">
        <f>AbsAAR!N78</f>
        <v>3.880308241648478E-3</v>
      </c>
      <c r="O79" s="10">
        <f>AbsAAR!O78</f>
        <v>3.2782650855914816E-3</v>
      </c>
      <c r="P79" s="10">
        <f>AbsAAR!P78</f>
        <v>7.1015486190229363E-4</v>
      </c>
      <c r="Q79" s="10">
        <f>AbsAAR!Q78</f>
        <v>1.0596453503165171E-2</v>
      </c>
      <c r="R79" s="10">
        <f>AbsAAR!R78</f>
        <v>2.7471493397959318E-3</v>
      </c>
      <c r="S79" s="10">
        <f>AbsAAR!S78</f>
        <v>8.0685981455373111E-3</v>
      </c>
      <c r="T79" s="10">
        <f>AbsAAR!T78</f>
        <v>9.5932904406606425E-4</v>
      </c>
      <c r="U79" s="10">
        <f>AbsAAR!U78</f>
        <v>4.7478649962839417E-2</v>
      </c>
      <c r="V79" s="10">
        <f>AbsAAR!V78</f>
        <v>1.9199061080251226E-4</v>
      </c>
      <c r="W79" s="10">
        <f>AbsAAR!W78</f>
        <v>6.4521742123716096E-3</v>
      </c>
      <c r="X79" s="10">
        <f>AbsAAR!X78</f>
        <v>6.0808397583420673E-3</v>
      </c>
      <c r="Y79" s="10">
        <f>AbsAAR!Y78</f>
        <v>9.9703286800589715E-3</v>
      </c>
      <c r="Z79" s="10">
        <f>AbsAAR!Z78</f>
        <v>2.2958547288929021E-3</v>
      </c>
      <c r="AA79" s="10">
        <f>AbsAAR!AA78</f>
        <v>6.5421218953006753E-3</v>
      </c>
      <c r="AB79" s="10">
        <f>AbsAAR!AB78</f>
        <v>3.4199824748720291E-3</v>
      </c>
      <c r="AC79" s="10">
        <f>AbsAAR!AC78</f>
        <v>3.4100878079655114E-3</v>
      </c>
      <c r="AD79" s="10">
        <f>AbsAAR!AD78</f>
        <v>2.0909903094189723E-3</v>
      </c>
      <c r="AE79" s="10">
        <f>AbsAAR!AE78</f>
        <v>1.2820132304942718E-2</v>
      </c>
      <c r="AF79" s="10">
        <f>AbsAAR!AF78</f>
        <v>2.8473679313745295E-3</v>
      </c>
      <c r="AG79" s="10">
        <v>-24</v>
      </c>
    </row>
    <row r="80" spans="1:33" ht="13.5" customHeight="1" x14ac:dyDescent="0.2">
      <c r="A80" s="10">
        <v>77</v>
      </c>
      <c r="B80" s="10">
        <v>-23</v>
      </c>
      <c r="C80" s="10">
        <f>AbsAAR!C79</f>
        <v>6.049114737204965E-3</v>
      </c>
      <c r="D80" s="10">
        <f>AbsAAR!D79</f>
        <v>7.9331635382507704E-3</v>
      </c>
      <c r="E80" s="10">
        <f>AbsAAR!E79</f>
        <v>9.3375449734524139E-3</v>
      </c>
      <c r="F80" s="10">
        <f>AbsAAR!F79</f>
        <v>3.005911814510133E-3</v>
      </c>
      <c r="G80" s="10">
        <f>AbsAAR!G79</f>
        <v>6.1385774918694402E-4</v>
      </c>
      <c r="H80" s="10">
        <f>AbsAAR!H79</f>
        <v>4.5150168024263339E-3</v>
      </c>
      <c r="I80" s="10">
        <f>AbsAAR!I79</f>
        <v>1.2966470478187019E-2</v>
      </c>
      <c r="J80" s="10">
        <f>AbsAAR!J79</f>
        <v>1.4569345541846381E-2</v>
      </c>
      <c r="K80" s="10">
        <f>AbsAAR!K79</f>
        <v>4.0684004466175587E-3</v>
      </c>
      <c r="L80" s="10">
        <f>AbsAAR!L79</f>
        <v>1.7739576575826241E-2</v>
      </c>
      <c r="M80" s="10">
        <f>AbsAAR!M79</f>
        <v>8.6593029892741841E-4</v>
      </c>
      <c r="N80" s="10">
        <f>AbsAAR!N79</f>
        <v>6.3512946093645037E-4</v>
      </c>
      <c r="O80" s="10">
        <f>AbsAAR!O79</f>
        <v>1.4102294599756086E-3</v>
      </c>
      <c r="P80" s="10">
        <f>AbsAAR!P79</f>
        <v>3.525364750545627E-3</v>
      </c>
      <c r="Q80" s="10">
        <f>AbsAAR!Q79</f>
        <v>4.0079873282062887E-3</v>
      </c>
      <c r="R80" s="10">
        <f>AbsAAR!R79</f>
        <v>4.5406688693839133E-3</v>
      </c>
      <c r="S80" s="10">
        <f>AbsAAR!S79</f>
        <v>7.5316523726801157E-3</v>
      </c>
      <c r="T80" s="10">
        <f>AbsAAR!T79</f>
        <v>2.9832446980374155E-3</v>
      </c>
      <c r="U80" s="10">
        <f>AbsAAR!U79</f>
        <v>6.4247307577816326E-3</v>
      </c>
      <c r="V80" s="10">
        <f>AbsAAR!V79</f>
        <v>1.4545914243959228E-3</v>
      </c>
      <c r="W80" s="10">
        <f>AbsAAR!W79</f>
        <v>9.5962698099243075E-3</v>
      </c>
      <c r="X80" s="10">
        <f>AbsAAR!X79</f>
        <v>4.8337123162391013E-3</v>
      </c>
      <c r="Y80" s="10">
        <f>AbsAAR!Y79</f>
        <v>7.2526744607616725E-6</v>
      </c>
      <c r="Z80" s="10">
        <f>AbsAAR!Z79</f>
        <v>1.2991122517497823E-3</v>
      </c>
      <c r="AA80" s="10">
        <f>AbsAAR!AA79</f>
        <v>6.6407235276203201E-3</v>
      </c>
      <c r="AB80" s="10">
        <f>AbsAAR!AB79</f>
        <v>8.0778275101046453E-3</v>
      </c>
      <c r="AC80" s="10">
        <f>AbsAAR!AC79</f>
        <v>6.3990032583792246E-3</v>
      </c>
      <c r="AD80" s="10">
        <f>AbsAAR!AD79</f>
        <v>1.1213340351587973E-2</v>
      </c>
      <c r="AE80" s="10">
        <f>AbsAAR!AE79</f>
        <v>2.4179400380013386E-4</v>
      </c>
      <c r="AF80" s="10">
        <f>AbsAAR!AF79</f>
        <v>1.6455994426039348E-3</v>
      </c>
      <c r="AG80" s="10">
        <v>-23</v>
      </c>
    </row>
    <row r="81" spans="1:33" ht="13.5" customHeight="1" x14ac:dyDescent="0.2">
      <c r="A81" s="10">
        <v>78</v>
      </c>
      <c r="B81" s="10">
        <v>-22</v>
      </c>
      <c r="C81" s="10">
        <f>AbsAAR!C80</f>
        <v>7.9612511229972156E-5</v>
      </c>
      <c r="D81" s="10">
        <f>AbsAAR!D80</f>
        <v>4.9994891841623444E-3</v>
      </c>
      <c r="E81" s="10">
        <f>AbsAAR!E80</f>
        <v>4.5328975537439323E-2</v>
      </c>
      <c r="F81" s="10">
        <f>AbsAAR!F80</f>
        <v>1.9072025985153888E-2</v>
      </c>
      <c r="G81" s="10">
        <f>AbsAAR!G80</f>
        <v>1.7096514758033077E-3</v>
      </c>
      <c r="H81" s="10">
        <f>AbsAAR!H80</f>
        <v>2.7756258025780495E-3</v>
      </c>
      <c r="I81" s="10">
        <f>AbsAAR!I80</f>
        <v>1.1282893361021732E-2</v>
      </c>
      <c r="J81" s="10">
        <f>AbsAAR!J80</f>
        <v>8.2945382250278893E-3</v>
      </c>
      <c r="K81" s="10">
        <f>AbsAAR!K80</f>
        <v>3.4633341927386065E-3</v>
      </c>
      <c r="L81" s="10">
        <f>AbsAAR!L80</f>
        <v>4.892181866478048E-3</v>
      </c>
      <c r="M81" s="10">
        <f>AbsAAR!M80</f>
        <v>4.3218089449610919E-2</v>
      </c>
      <c r="N81" s="10">
        <f>AbsAAR!N80</f>
        <v>6.1695445950479127E-3</v>
      </c>
      <c r="O81" s="10">
        <f>AbsAAR!O80</f>
        <v>4.1496416704589478E-4</v>
      </c>
      <c r="P81" s="10">
        <f>AbsAAR!P80</f>
        <v>8.3581479696775447E-3</v>
      </c>
      <c r="Q81" s="10">
        <f>AbsAAR!Q80</f>
        <v>8.496739950643116E-3</v>
      </c>
      <c r="R81" s="10">
        <f>AbsAAR!R80</f>
        <v>2.0619026531036398E-2</v>
      </c>
      <c r="S81" s="10">
        <f>AbsAAR!S80</f>
        <v>6.0527261037121279E-4</v>
      </c>
      <c r="T81" s="10">
        <f>AbsAAR!T80</f>
        <v>2.9075437878066913E-2</v>
      </c>
      <c r="U81" s="10">
        <f>AbsAAR!U80</f>
        <v>7.2593517351049845E-3</v>
      </c>
      <c r="V81" s="10">
        <f>AbsAAR!V80</f>
        <v>9.9669222893930647E-3</v>
      </c>
      <c r="W81" s="10">
        <f>AbsAAR!W80</f>
        <v>6.1527448702390179E-3</v>
      </c>
      <c r="X81" s="10">
        <f>AbsAAR!X80</f>
        <v>5.5929115164721288E-3</v>
      </c>
      <c r="Y81" s="10">
        <f>AbsAAR!Y80</f>
        <v>7.316029440375009E-3</v>
      </c>
      <c r="Z81" s="10">
        <f>AbsAAR!Z80</f>
        <v>8.7951785674048738E-4</v>
      </c>
      <c r="AA81" s="10">
        <f>AbsAAR!AA80</f>
        <v>1.2269774774392941E-2</v>
      </c>
      <c r="AB81" s="10">
        <f>AbsAAR!AB80</f>
        <v>9.8772066988367831E-3</v>
      </c>
      <c r="AC81" s="10">
        <f>AbsAAR!AC80</f>
        <v>1.2536982464159088E-2</v>
      </c>
      <c r="AD81" s="10">
        <f>AbsAAR!AD80</f>
        <v>4.4847876604501664E-3</v>
      </c>
      <c r="AE81" s="10">
        <f>AbsAAR!AE80</f>
        <v>6.8320949243702855E-3</v>
      </c>
      <c r="AF81" s="10">
        <f>AbsAAR!AF80</f>
        <v>9.13950235812672E-3</v>
      </c>
      <c r="AG81" s="10">
        <v>-22</v>
      </c>
    </row>
    <row r="82" spans="1:33" ht="13.5" customHeight="1" x14ac:dyDescent="0.2">
      <c r="A82" s="10">
        <v>79</v>
      </c>
      <c r="B82" s="10">
        <v>-21</v>
      </c>
      <c r="C82" s="10">
        <f>AbsAAR!C81</f>
        <v>1.2938016576187553E-2</v>
      </c>
      <c r="D82" s="10">
        <f>AbsAAR!D81</f>
        <v>9.232594432274123E-3</v>
      </c>
      <c r="E82" s="10">
        <f>AbsAAR!E81</f>
        <v>2.46822346856879E-2</v>
      </c>
      <c r="F82" s="10">
        <f>AbsAAR!F81</f>
        <v>7.815561874031679E-3</v>
      </c>
      <c r="G82" s="10">
        <f>AbsAAR!G81</f>
        <v>2.061474005925671E-2</v>
      </c>
      <c r="H82" s="10">
        <f>AbsAAR!H81</f>
        <v>1.1227725665336686E-2</v>
      </c>
      <c r="I82" s="10">
        <f>AbsAAR!I81</f>
        <v>1.0965969163819699E-3</v>
      </c>
      <c r="J82" s="10">
        <f>AbsAAR!J81</f>
        <v>1.0775273202384127E-2</v>
      </c>
      <c r="K82" s="10">
        <f>AbsAAR!K81</f>
        <v>4.9905981215330074E-3</v>
      </c>
      <c r="L82" s="10">
        <f>AbsAAR!L81</f>
        <v>1.1874260843558474E-2</v>
      </c>
      <c r="M82" s="10">
        <f>AbsAAR!M81</f>
        <v>2.4408356710725602E-2</v>
      </c>
      <c r="N82" s="10">
        <f>AbsAAR!N81</f>
        <v>9.8364403762391233E-3</v>
      </c>
      <c r="O82" s="10">
        <f>AbsAAR!O81</f>
        <v>4.1706354236224676E-4</v>
      </c>
      <c r="P82" s="10">
        <f>AbsAAR!P81</f>
        <v>7.779042258883621E-3</v>
      </c>
      <c r="Q82" s="10">
        <f>AbsAAR!Q81</f>
        <v>4.5304645474022465E-3</v>
      </c>
      <c r="R82" s="10">
        <f>AbsAAR!R81</f>
        <v>4.3484019300512808E-4</v>
      </c>
      <c r="S82" s="10">
        <f>AbsAAR!S81</f>
        <v>1.0149113272297332E-3</v>
      </c>
      <c r="T82" s="10">
        <f>AbsAAR!T81</f>
        <v>6.6258303029486307E-3</v>
      </c>
      <c r="U82" s="10">
        <f>AbsAAR!U81</f>
        <v>1.884388223342498E-3</v>
      </c>
      <c r="V82" s="10">
        <f>AbsAAR!V81</f>
        <v>5.7278342125164005E-3</v>
      </c>
      <c r="W82" s="10">
        <f>AbsAAR!W81</f>
        <v>1.1678294088638531E-3</v>
      </c>
      <c r="X82" s="10">
        <f>AbsAAR!X81</f>
        <v>4.7503527954420839E-3</v>
      </c>
      <c r="Y82" s="10">
        <f>AbsAAR!Y81</f>
        <v>3.628158859225677E-3</v>
      </c>
      <c r="Z82" s="10">
        <f>AbsAAR!Z81</f>
        <v>5.7802552796054618E-3</v>
      </c>
      <c r="AA82" s="10">
        <f>AbsAAR!AA81</f>
        <v>5.0040182886350159E-3</v>
      </c>
      <c r="AB82" s="10">
        <f>AbsAAR!AB81</f>
        <v>9.8209980529886092E-3</v>
      </c>
      <c r="AC82" s="10">
        <f>AbsAAR!AC81</f>
        <v>1.6301471974477949E-3</v>
      </c>
      <c r="AD82" s="10">
        <f>AbsAAR!AD81</f>
        <v>7.8395550896196466E-3</v>
      </c>
      <c r="AE82" s="10">
        <f>AbsAAR!AE81</f>
        <v>9.8534472278984063E-3</v>
      </c>
      <c r="AF82" s="10">
        <f>AbsAAR!AF81</f>
        <v>8.2440864910164439E-4</v>
      </c>
      <c r="AG82" s="10">
        <v>-21</v>
      </c>
    </row>
    <row r="83" spans="1:33" ht="13.5" customHeight="1" x14ac:dyDescent="0.2">
      <c r="A83" s="10">
        <v>80</v>
      </c>
      <c r="B83" s="10">
        <v>-20</v>
      </c>
      <c r="C83" s="10">
        <f>AbsAAR!C82</f>
        <v>5.0679134247001868E-3</v>
      </c>
      <c r="D83" s="10">
        <f>AbsAAR!D82</f>
        <v>2.863088085831311E-3</v>
      </c>
      <c r="E83" s="10">
        <f>AbsAAR!E82</f>
        <v>1.0265373534983583E-3</v>
      </c>
      <c r="F83" s="10">
        <f>AbsAAR!F82</f>
        <v>2.8763813261540427E-2</v>
      </c>
      <c r="G83" s="10">
        <f>AbsAAR!G82</f>
        <v>1.8005290572091652E-2</v>
      </c>
      <c r="H83" s="10">
        <f>AbsAAR!H82</f>
        <v>1.0664293198612578E-2</v>
      </c>
      <c r="I83" s="10">
        <f>AbsAAR!I82</f>
        <v>1.4299018071652417E-3</v>
      </c>
      <c r="J83" s="10">
        <f>AbsAAR!J82</f>
        <v>2.1685366278530217E-2</v>
      </c>
      <c r="K83" s="10">
        <f>AbsAAR!K82</f>
        <v>2.0000603541172534E-3</v>
      </c>
      <c r="L83" s="10">
        <f>AbsAAR!L82</f>
        <v>1.379374183271935E-3</v>
      </c>
      <c r="M83" s="10">
        <f>AbsAAR!M82</f>
        <v>7.4757498060570391E-3</v>
      </c>
      <c r="N83" s="10">
        <f>AbsAAR!N82</f>
        <v>1.0035253102007357E-3</v>
      </c>
      <c r="O83" s="10">
        <f>AbsAAR!O82</f>
        <v>4.6299661256325349E-3</v>
      </c>
      <c r="P83" s="10">
        <f>AbsAAR!P82</f>
        <v>6.007141408382332E-3</v>
      </c>
      <c r="Q83" s="10">
        <f>AbsAAR!Q82</f>
        <v>8.6349505634000633E-3</v>
      </c>
      <c r="R83" s="10">
        <f>AbsAAR!R82</f>
        <v>7.5899091249159861E-3</v>
      </c>
      <c r="S83" s="10">
        <f>AbsAAR!S82</f>
        <v>2.569982488984001E-3</v>
      </c>
      <c r="T83" s="10">
        <f>AbsAAR!T82</f>
        <v>9.4516105142971891E-3</v>
      </c>
      <c r="U83" s="10">
        <f>AbsAAR!U82</f>
        <v>9.8910797147631277E-3</v>
      </c>
      <c r="V83" s="10">
        <f>AbsAAR!V82</f>
        <v>1.7238132608713959E-3</v>
      </c>
      <c r="W83" s="10">
        <f>AbsAAR!W82</f>
        <v>1.9278718211215722E-2</v>
      </c>
      <c r="X83" s="10">
        <f>AbsAAR!X82</f>
        <v>2.2038377241937381E-3</v>
      </c>
      <c r="Y83" s="10">
        <f>AbsAAR!Y82</f>
        <v>3.0202982177583281E-3</v>
      </c>
      <c r="Z83" s="10">
        <f>AbsAAR!Z82</f>
        <v>6.4342156933322112E-4</v>
      </c>
      <c r="AA83" s="10">
        <f>AbsAAR!AA82</f>
        <v>1.0953405424905065E-3</v>
      </c>
      <c r="AB83" s="10">
        <f>AbsAAR!AB82</f>
        <v>9.672364976487987E-4</v>
      </c>
      <c r="AC83" s="10">
        <f>AbsAAR!AC82</f>
        <v>1.4055562945473818E-3</v>
      </c>
      <c r="AD83" s="10">
        <f>AbsAAR!AD82</f>
        <v>7.8490358721842648E-3</v>
      </c>
      <c r="AE83" s="10">
        <f>AbsAAR!AE82</f>
        <v>1.2332590812832996E-2</v>
      </c>
      <c r="AF83" s="10">
        <f>AbsAAR!AF82</f>
        <v>5.510351260002367E-3</v>
      </c>
      <c r="AG83" s="10">
        <v>-20</v>
      </c>
    </row>
    <row r="84" spans="1:33" ht="13.5" customHeight="1" x14ac:dyDescent="0.2">
      <c r="A84" s="10">
        <v>81</v>
      </c>
      <c r="B84" s="10">
        <v>-19</v>
      </c>
      <c r="C84" s="10">
        <f>AbsAAR!C83</f>
        <v>2.6300263973356303E-3</v>
      </c>
      <c r="D84" s="10">
        <f>AbsAAR!D83</f>
        <v>9.7133211036066688E-4</v>
      </c>
      <c r="E84" s="10">
        <f>AbsAAR!E83</f>
        <v>1.7486519645253877E-2</v>
      </c>
      <c r="F84" s="10">
        <f>AbsAAR!F83</f>
        <v>2.0737383635087536E-2</v>
      </c>
      <c r="G84" s="10">
        <f>AbsAAR!G83</f>
        <v>1.7478344517451956E-2</v>
      </c>
      <c r="H84" s="10">
        <f>AbsAAR!H83</f>
        <v>1.3923563017440715E-3</v>
      </c>
      <c r="I84" s="10">
        <f>AbsAAR!I83</f>
        <v>7.0028843210027947E-4</v>
      </c>
      <c r="J84" s="10">
        <f>AbsAAR!J83</f>
        <v>1.4711473502951341E-2</v>
      </c>
      <c r="K84" s="10">
        <f>AbsAAR!K83</f>
        <v>5.1229024697702179E-3</v>
      </c>
      <c r="L84" s="10">
        <f>AbsAAR!L83</f>
        <v>1.9550007227596765E-3</v>
      </c>
      <c r="M84" s="10">
        <f>AbsAAR!M83</f>
        <v>1.0860725754547267E-2</v>
      </c>
      <c r="N84" s="10">
        <f>AbsAAR!N83</f>
        <v>1.9948953838393922E-2</v>
      </c>
      <c r="O84" s="10">
        <f>AbsAAR!O83</f>
        <v>2.156674679826897E-3</v>
      </c>
      <c r="P84" s="10">
        <f>AbsAAR!P83</f>
        <v>3.4805753759067108E-3</v>
      </c>
      <c r="Q84" s="10">
        <f>AbsAAR!Q83</f>
        <v>1.2416629270448874E-2</v>
      </c>
      <c r="R84" s="10">
        <f>AbsAAR!R83</f>
        <v>7.3314289945569872E-3</v>
      </c>
      <c r="S84" s="10">
        <f>AbsAAR!S83</f>
        <v>3.5080104666118839E-3</v>
      </c>
      <c r="T84" s="10">
        <f>AbsAAR!T83</f>
        <v>7.3279528975088632E-4</v>
      </c>
      <c r="U84" s="10">
        <f>AbsAAR!U83</f>
        <v>1.7434787642250926E-2</v>
      </c>
      <c r="V84" s="10">
        <f>AbsAAR!V83</f>
        <v>1.0658015119931245E-2</v>
      </c>
      <c r="W84" s="10">
        <f>AbsAAR!W83</f>
        <v>4.1485499451227731E-4</v>
      </c>
      <c r="X84" s="10">
        <f>AbsAAR!X83</f>
        <v>9.5912148238951264E-3</v>
      </c>
      <c r="Y84" s="10">
        <f>AbsAAR!Y83</f>
        <v>6.4368647547042028E-4</v>
      </c>
      <c r="Z84" s="10">
        <f>AbsAAR!Z83</f>
        <v>1.5885814001146671E-2</v>
      </c>
      <c r="AA84" s="10">
        <f>AbsAAR!AA83</f>
        <v>1.76224766989466E-2</v>
      </c>
      <c r="AB84" s="10">
        <f>AbsAAR!AB83</f>
        <v>2.022024808475827E-3</v>
      </c>
      <c r="AC84" s="10">
        <f>AbsAAR!AC83</f>
        <v>1.8874614989423349E-3</v>
      </c>
      <c r="AD84" s="10">
        <f>AbsAAR!AD83</f>
        <v>6.5216637422529245E-3</v>
      </c>
      <c r="AE84" s="10">
        <f>AbsAAR!AE83</f>
        <v>6.5341613789302293E-3</v>
      </c>
      <c r="AF84" s="10">
        <f>AbsAAR!AF83</f>
        <v>1.4433200402360978E-2</v>
      </c>
      <c r="AG84" s="10">
        <v>-19</v>
      </c>
    </row>
    <row r="85" spans="1:33" ht="13.5" customHeight="1" x14ac:dyDescent="0.2">
      <c r="A85" s="10">
        <v>82</v>
      </c>
      <c r="B85" s="10">
        <v>-18</v>
      </c>
      <c r="C85" s="10">
        <f>AbsAAR!C84</f>
        <v>3.8515625765389574E-3</v>
      </c>
      <c r="D85" s="10">
        <f>AbsAAR!D84</f>
        <v>4.2547380789746273E-3</v>
      </c>
      <c r="E85" s="10">
        <f>AbsAAR!E84</f>
        <v>1.8401048866640464E-2</v>
      </c>
      <c r="F85" s="10">
        <f>AbsAAR!F84</f>
        <v>1.138362460688672E-2</v>
      </c>
      <c r="G85" s="10">
        <f>AbsAAR!G84</f>
        <v>8.714065213708995E-4</v>
      </c>
      <c r="H85" s="10">
        <f>AbsAAR!H84</f>
        <v>5.5810317041317618E-3</v>
      </c>
      <c r="I85" s="10">
        <f>AbsAAR!I84</f>
        <v>5.0060565401947518E-3</v>
      </c>
      <c r="J85" s="10">
        <f>AbsAAR!J84</f>
        <v>2.0164453239948886E-3</v>
      </c>
      <c r="K85" s="10">
        <f>AbsAAR!K84</f>
        <v>7.0735799533619961E-3</v>
      </c>
      <c r="L85" s="10">
        <f>AbsAAR!L84</f>
        <v>3.5514832140949269E-3</v>
      </c>
      <c r="M85" s="10">
        <f>AbsAAR!M84</f>
        <v>5.571886015943924E-3</v>
      </c>
      <c r="N85" s="10">
        <f>AbsAAR!N84</f>
        <v>5.6586755029815411E-4</v>
      </c>
      <c r="O85" s="10">
        <f>AbsAAR!O84</f>
        <v>4.5505427141711392E-3</v>
      </c>
      <c r="P85" s="10">
        <f>AbsAAR!P84</f>
        <v>8.1325398778304588E-3</v>
      </c>
      <c r="Q85" s="10">
        <f>AbsAAR!Q84</f>
        <v>5.9021793210387889E-3</v>
      </c>
      <c r="R85" s="10">
        <f>AbsAAR!R84</f>
        <v>7.8671611504514665E-3</v>
      </c>
      <c r="S85" s="10">
        <f>AbsAAR!S84</f>
        <v>2.0767291876560359E-3</v>
      </c>
      <c r="T85" s="10">
        <f>AbsAAR!T84</f>
        <v>2.7181294634509648E-3</v>
      </c>
      <c r="U85" s="10">
        <f>AbsAAR!U84</f>
        <v>1.3187005232905138E-2</v>
      </c>
      <c r="V85" s="10">
        <f>AbsAAR!V84</f>
        <v>9.8385566299717545E-4</v>
      </c>
      <c r="W85" s="10">
        <f>AbsAAR!W84</f>
        <v>4.3834921647142901E-3</v>
      </c>
      <c r="X85" s="10">
        <f>AbsAAR!X84</f>
        <v>3.2232098174994964E-4</v>
      </c>
      <c r="Y85" s="10">
        <f>AbsAAR!Y84</f>
        <v>2.9250086350350157E-3</v>
      </c>
      <c r="Z85" s="10">
        <f>AbsAAR!Z84</f>
        <v>8.258932333570633E-3</v>
      </c>
      <c r="AA85" s="10">
        <f>AbsAAR!AA84</f>
        <v>7.3175669528563227E-3</v>
      </c>
      <c r="AB85" s="10">
        <f>AbsAAR!AB84</f>
        <v>1.75331807744168E-2</v>
      </c>
      <c r="AC85" s="10">
        <f>AbsAAR!AC84</f>
        <v>1.316495413172122E-2</v>
      </c>
      <c r="AD85" s="10">
        <f>AbsAAR!AD84</f>
        <v>1.9109640841917189E-3</v>
      </c>
      <c r="AE85" s="10">
        <f>AbsAAR!AE84</f>
        <v>1.1109569795379722E-2</v>
      </c>
      <c r="AF85" s="10">
        <f>AbsAAR!AF84</f>
        <v>6.4467863945351905E-3</v>
      </c>
      <c r="AG85" s="10">
        <v>-18</v>
      </c>
    </row>
    <row r="86" spans="1:33" ht="13.5" customHeight="1" x14ac:dyDescent="0.2">
      <c r="A86" s="10">
        <v>83</v>
      </c>
      <c r="B86" s="10">
        <v>-17</v>
      </c>
      <c r="C86" s="10">
        <f>AbsAAR!C85</f>
        <v>4.0087526899096598E-3</v>
      </c>
      <c r="D86" s="10">
        <f>AbsAAR!D85</f>
        <v>1.1391674822785598E-2</v>
      </c>
      <c r="E86" s="10">
        <f>AbsAAR!E85</f>
        <v>7.5855321952363487E-3</v>
      </c>
      <c r="F86" s="10">
        <f>AbsAAR!F85</f>
        <v>1.7835862715091386E-2</v>
      </c>
      <c r="G86" s="10">
        <f>AbsAAR!G85</f>
        <v>7.8572231996032992E-3</v>
      </c>
      <c r="H86" s="10">
        <f>AbsAAR!H85</f>
        <v>2.1169576102348774E-4</v>
      </c>
      <c r="I86" s="10">
        <f>AbsAAR!I85</f>
        <v>7.5227826245492374E-3</v>
      </c>
      <c r="J86" s="10">
        <f>AbsAAR!J85</f>
        <v>3.2526563002119001E-3</v>
      </c>
      <c r="K86" s="10">
        <f>AbsAAR!K85</f>
        <v>5.2949132473424062E-3</v>
      </c>
      <c r="L86" s="10">
        <f>AbsAAR!L85</f>
        <v>7.1252506695691567E-3</v>
      </c>
      <c r="M86" s="10">
        <f>AbsAAR!M85</f>
        <v>9.3250810168027543E-3</v>
      </c>
      <c r="N86" s="10">
        <f>AbsAAR!N85</f>
        <v>2.8250439439930844E-3</v>
      </c>
      <c r="O86" s="10">
        <f>AbsAAR!O85</f>
        <v>4.1984193628711031E-3</v>
      </c>
      <c r="P86" s="10">
        <f>AbsAAR!P85</f>
        <v>7.1257407746413218E-3</v>
      </c>
      <c r="Q86" s="10">
        <f>AbsAAR!Q85</f>
        <v>1.0802704662978472E-2</v>
      </c>
      <c r="R86" s="10">
        <f>AbsAAR!R85</f>
        <v>4.4649087995158859E-3</v>
      </c>
      <c r="S86" s="10">
        <f>AbsAAR!S85</f>
        <v>7.4755485054164086E-3</v>
      </c>
      <c r="T86" s="10">
        <f>AbsAAR!T85</f>
        <v>1.7140352032140451E-2</v>
      </c>
      <c r="U86" s="10">
        <f>AbsAAR!U85</f>
        <v>2.983221945472514E-3</v>
      </c>
      <c r="V86" s="10">
        <f>AbsAAR!V85</f>
        <v>4.6845835649007746E-3</v>
      </c>
      <c r="W86" s="10">
        <f>AbsAAR!W85</f>
        <v>2.0114257777967767E-2</v>
      </c>
      <c r="X86" s="10">
        <f>AbsAAR!X85</f>
        <v>3.3600603163446521E-3</v>
      </c>
      <c r="Y86" s="10">
        <f>AbsAAR!Y85</f>
        <v>1.8151876541956935E-3</v>
      </c>
      <c r="Z86" s="10">
        <f>AbsAAR!Z85</f>
        <v>3.5821603105830793E-3</v>
      </c>
      <c r="AA86" s="10">
        <f>AbsAAR!AA85</f>
        <v>5.798843680244966E-3</v>
      </c>
      <c r="AB86" s="10">
        <f>AbsAAR!AB85</f>
        <v>6.9807589691506366E-3</v>
      </c>
      <c r="AC86" s="10">
        <f>AbsAAR!AC85</f>
        <v>5.4771899368370068E-3</v>
      </c>
      <c r="AD86" s="10">
        <f>AbsAAR!AD85</f>
        <v>1.1466887842733258E-2</v>
      </c>
      <c r="AE86" s="10">
        <f>AbsAAR!AE85</f>
        <v>3.6834352073112892E-2</v>
      </c>
      <c r="AF86" s="10">
        <f>AbsAAR!AF85</f>
        <v>6.8769640758057733E-3</v>
      </c>
      <c r="AG86" s="10">
        <v>-17</v>
      </c>
    </row>
    <row r="87" spans="1:33" ht="13.5" customHeight="1" x14ac:dyDescent="0.2">
      <c r="A87" s="10">
        <v>84</v>
      </c>
      <c r="B87" s="10">
        <v>-16</v>
      </c>
      <c r="C87" s="10">
        <f>AbsAAR!C86</f>
        <v>2.3014826048414084E-3</v>
      </c>
      <c r="D87" s="10">
        <f>AbsAAR!D86</f>
        <v>1.6019162170022782E-3</v>
      </c>
      <c r="E87" s="10">
        <f>AbsAAR!E86</f>
        <v>2.4290983876579897E-3</v>
      </c>
      <c r="F87" s="10">
        <f>AbsAAR!F86</f>
        <v>1.7837948466651803E-2</v>
      </c>
      <c r="G87" s="10">
        <f>AbsAAR!G86</f>
        <v>1.3892287516766766E-2</v>
      </c>
      <c r="H87" s="10">
        <f>AbsAAR!H86</f>
        <v>7.6761497296607261E-3</v>
      </c>
      <c r="I87" s="10">
        <f>AbsAAR!I86</f>
        <v>1.8109289118839592E-3</v>
      </c>
      <c r="J87" s="10">
        <f>AbsAAR!J86</f>
        <v>5.2963303002658817E-3</v>
      </c>
      <c r="K87" s="10">
        <f>AbsAAR!K86</f>
        <v>5.2849356405092231E-3</v>
      </c>
      <c r="L87" s="10">
        <f>AbsAAR!L86</f>
        <v>3.4338604693114651E-3</v>
      </c>
      <c r="M87" s="10">
        <f>AbsAAR!M86</f>
        <v>9.6074735378474073E-4</v>
      </c>
      <c r="N87" s="10">
        <f>AbsAAR!N86</f>
        <v>2.5955870714984394E-3</v>
      </c>
      <c r="O87" s="10">
        <f>AbsAAR!O86</f>
        <v>2.4932486850027221E-3</v>
      </c>
      <c r="P87" s="10">
        <f>AbsAAR!P86</f>
        <v>5.5759646331980401E-3</v>
      </c>
      <c r="Q87" s="10">
        <f>AbsAAR!Q86</f>
        <v>4.5088051203167898E-3</v>
      </c>
      <c r="R87" s="10">
        <f>AbsAAR!R86</f>
        <v>2.3367252899509543E-5</v>
      </c>
      <c r="S87" s="10">
        <f>AbsAAR!S86</f>
        <v>1.4434527464540804E-2</v>
      </c>
      <c r="T87" s="10">
        <f>AbsAAR!T86</f>
        <v>6.5600306979523449E-3</v>
      </c>
      <c r="U87" s="10">
        <f>AbsAAR!U86</f>
        <v>9.2800469858819613E-3</v>
      </c>
      <c r="V87" s="10">
        <f>AbsAAR!V86</f>
        <v>1.4884913599607047E-3</v>
      </c>
      <c r="W87" s="10">
        <f>AbsAAR!W86</f>
        <v>1.1821018247880771E-2</v>
      </c>
      <c r="X87" s="10">
        <f>AbsAAR!X86</f>
        <v>3.5035573847785667E-3</v>
      </c>
      <c r="Y87" s="10">
        <f>AbsAAR!Y86</f>
        <v>2.2802617051123036E-3</v>
      </c>
      <c r="Z87" s="10">
        <f>AbsAAR!Z86</f>
        <v>5.717286596081725E-3</v>
      </c>
      <c r="AA87" s="10">
        <f>AbsAAR!AA86</f>
        <v>3.9275424476128053E-3</v>
      </c>
      <c r="AB87" s="10">
        <f>AbsAAR!AB86</f>
        <v>1.1962660458441325E-2</v>
      </c>
      <c r="AC87" s="10">
        <f>AbsAAR!AC86</f>
        <v>4.9206770771454376E-3</v>
      </c>
      <c r="AD87" s="10">
        <f>AbsAAR!AD86</f>
        <v>1.2522014573881782E-4</v>
      </c>
      <c r="AE87" s="10">
        <f>AbsAAR!AE86</f>
        <v>9.1256741022119319E-3</v>
      </c>
      <c r="AF87" s="10">
        <f>AbsAAR!AF86</f>
        <v>7.3948285508914826E-3</v>
      </c>
      <c r="AG87" s="10">
        <v>-16</v>
      </c>
    </row>
    <row r="88" spans="1:33" ht="13.5" customHeight="1" x14ac:dyDescent="0.2">
      <c r="A88" s="10">
        <v>85</v>
      </c>
      <c r="B88" s="10">
        <v>-15</v>
      </c>
      <c r="C88" s="10">
        <f>AbsAAR!C87</f>
        <v>1.8822813579416082E-3</v>
      </c>
      <c r="D88" s="10">
        <f>AbsAAR!D87</f>
        <v>1.4019326073914365E-2</v>
      </c>
      <c r="E88" s="10">
        <f>AbsAAR!E87</f>
        <v>5.7444039313488161E-3</v>
      </c>
      <c r="F88" s="10">
        <f>AbsAAR!F87</f>
        <v>1.2107301853983381E-2</v>
      </c>
      <c r="G88" s="10">
        <f>AbsAAR!G87</f>
        <v>8.8942353469662755E-4</v>
      </c>
      <c r="H88" s="10">
        <f>AbsAAR!H87</f>
        <v>6.9061979370844337E-3</v>
      </c>
      <c r="I88" s="10">
        <f>AbsAAR!I87</f>
        <v>1.105360587320257E-2</v>
      </c>
      <c r="J88" s="10">
        <f>AbsAAR!J87</f>
        <v>1.4264000764925861E-3</v>
      </c>
      <c r="K88" s="10">
        <f>AbsAAR!K87</f>
        <v>6.1802716813104622E-3</v>
      </c>
      <c r="L88" s="10">
        <f>AbsAAR!L87</f>
        <v>2.5417119668997259E-2</v>
      </c>
      <c r="M88" s="10">
        <f>AbsAAR!M87</f>
        <v>3.04376448674491E-3</v>
      </c>
      <c r="N88" s="10">
        <f>AbsAAR!N87</f>
        <v>1.6227757028769274E-2</v>
      </c>
      <c r="O88" s="10">
        <f>AbsAAR!O87</f>
        <v>7.39699739351906E-3</v>
      </c>
      <c r="P88" s="10">
        <f>AbsAAR!P87</f>
        <v>8.8329172226921521E-3</v>
      </c>
      <c r="Q88" s="10">
        <f>AbsAAR!Q87</f>
        <v>4.5234969102937294E-3</v>
      </c>
      <c r="R88" s="10">
        <f>AbsAAR!R87</f>
        <v>3.59925366353437E-3</v>
      </c>
      <c r="S88" s="10">
        <f>AbsAAR!S87</f>
        <v>1.4996872862574513E-3</v>
      </c>
      <c r="T88" s="10">
        <f>AbsAAR!T87</f>
        <v>4.4923587926178638E-3</v>
      </c>
      <c r="U88" s="10">
        <f>AbsAAR!U87</f>
        <v>1.772662510851768E-2</v>
      </c>
      <c r="V88" s="10">
        <f>AbsAAR!V87</f>
        <v>1.922224774731909E-3</v>
      </c>
      <c r="W88" s="10">
        <f>AbsAAR!W87</f>
        <v>1.2677925974703705E-2</v>
      </c>
      <c r="X88" s="10">
        <f>AbsAAR!X87</f>
        <v>2.9898048344404078E-4</v>
      </c>
      <c r="Y88" s="10">
        <f>AbsAAR!Y87</f>
        <v>7.3839630951172807E-3</v>
      </c>
      <c r="Z88" s="10">
        <f>AbsAAR!Z87</f>
        <v>3.625860074399823E-3</v>
      </c>
      <c r="AA88" s="10">
        <f>AbsAAR!AA87</f>
        <v>9.7537632422202425E-3</v>
      </c>
      <c r="AB88" s="10">
        <f>AbsAAR!AB87</f>
        <v>4.4363642683367243E-3</v>
      </c>
      <c r="AC88" s="10">
        <f>AbsAAR!AC87</f>
        <v>8.0589228653335232E-3</v>
      </c>
      <c r="AD88" s="10">
        <f>AbsAAR!AD87</f>
        <v>1.1866360972639829E-3</v>
      </c>
      <c r="AE88" s="10">
        <f>AbsAAR!AE87</f>
        <v>7.6202397629418547E-3</v>
      </c>
      <c r="AF88" s="10">
        <f>AbsAAR!AF87</f>
        <v>3.3290244072414574E-3</v>
      </c>
      <c r="AG88" s="10">
        <v>-15</v>
      </c>
    </row>
    <row r="89" spans="1:33" ht="13.5" customHeight="1" x14ac:dyDescent="0.2">
      <c r="A89" s="10">
        <v>86</v>
      </c>
      <c r="B89" s="10">
        <v>-14</v>
      </c>
      <c r="C89" s="10">
        <f>AbsAAR!C88</f>
        <v>8.3328179406093449E-3</v>
      </c>
      <c r="D89" s="10">
        <f>AbsAAR!D88</f>
        <v>3.6137950931279614E-4</v>
      </c>
      <c r="E89" s="10">
        <f>AbsAAR!E88</f>
        <v>9.6047449371973719E-3</v>
      </c>
      <c r="F89" s="10">
        <f>AbsAAR!F88</f>
        <v>5.5527138965204568E-3</v>
      </c>
      <c r="G89" s="10">
        <f>AbsAAR!G88</f>
        <v>3.4169709518501951E-3</v>
      </c>
      <c r="H89" s="10">
        <f>AbsAAR!H88</f>
        <v>1.2872134093686521E-2</v>
      </c>
      <c r="I89" s="10">
        <f>AbsAAR!I88</f>
        <v>1.0964688323670998E-2</v>
      </c>
      <c r="J89" s="10">
        <f>AbsAAR!J88</f>
        <v>4.2598354005768729E-3</v>
      </c>
      <c r="K89" s="10">
        <f>AbsAAR!K88</f>
        <v>4.072204306959289E-3</v>
      </c>
      <c r="L89" s="10">
        <f>AbsAAR!L88</f>
        <v>1.1668571598323019E-2</v>
      </c>
      <c r="M89" s="10">
        <f>AbsAAR!M88</f>
        <v>5.4056049441952227E-2</v>
      </c>
      <c r="N89" s="10">
        <f>AbsAAR!N88</f>
        <v>2.8475700428553931E-3</v>
      </c>
      <c r="O89" s="10">
        <f>AbsAAR!O88</f>
        <v>1.1506981845610487E-2</v>
      </c>
      <c r="P89" s="10">
        <f>AbsAAR!P88</f>
        <v>1.1917992018466873E-2</v>
      </c>
      <c r="Q89" s="10">
        <f>AbsAAR!Q88</f>
        <v>3.4099136603441618E-3</v>
      </c>
      <c r="R89" s="10">
        <f>AbsAAR!R88</f>
        <v>1.4661135840694251E-2</v>
      </c>
      <c r="S89" s="10">
        <f>AbsAAR!S88</f>
        <v>8.6860217397010542E-3</v>
      </c>
      <c r="T89" s="10">
        <f>AbsAAR!T88</f>
        <v>3.5120325179855687E-2</v>
      </c>
      <c r="U89" s="10">
        <f>AbsAAR!U88</f>
        <v>2.3507971112103959E-3</v>
      </c>
      <c r="V89" s="10">
        <f>AbsAAR!V88</f>
        <v>7.0957640244470425E-3</v>
      </c>
      <c r="W89" s="10">
        <f>AbsAAR!W88</f>
        <v>1.0300061210892419E-2</v>
      </c>
      <c r="X89" s="10">
        <f>AbsAAR!X88</f>
        <v>1.0163041138771497E-2</v>
      </c>
      <c r="Y89" s="10">
        <f>AbsAAR!Y88</f>
        <v>3.2429949381615644E-3</v>
      </c>
      <c r="Z89" s="10">
        <f>AbsAAR!Z88</f>
        <v>3.4193815114844546E-2</v>
      </c>
      <c r="AA89" s="10">
        <f>AbsAAR!AA88</f>
        <v>4.7822200071395895E-3</v>
      </c>
      <c r="AB89" s="10">
        <f>AbsAAR!AB88</f>
        <v>1.2353540618220368E-3</v>
      </c>
      <c r="AC89" s="10">
        <f>AbsAAR!AC88</f>
        <v>1.9397225210801515E-3</v>
      </c>
      <c r="AD89" s="10">
        <f>AbsAAR!AD88</f>
        <v>3.2437295157697783E-3</v>
      </c>
      <c r="AE89" s="10">
        <f>AbsAAR!AE88</f>
        <v>6.0642970067629511E-3</v>
      </c>
      <c r="AF89" s="10">
        <f>AbsAAR!AF88</f>
        <v>1.1615374119162383E-2</v>
      </c>
      <c r="AG89" s="10">
        <v>-14</v>
      </c>
    </row>
    <row r="90" spans="1:33" ht="13.5" customHeight="1" x14ac:dyDescent="0.2">
      <c r="A90" s="10">
        <v>87</v>
      </c>
      <c r="B90" s="10">
        <v>-13</v>
      </c>
      <c r="C90" s="10">
        <f>AbsAAR!C89</f>
        <v>1.3839582031335267E-3</v>
      </c>
      <c r="D90" s="10">
        <f>AbsAAR!D89</f>
        <v>1.1471553174284929E-2</v>
      </c>
      <c r="E90" s="10">
        <f>AbsAAR!E89</f>
        <v>2.2325121113294585E-3</v>
      </c>
      <c r="F90" s="10">
        <f>AbsAAR!F89</f>
        <v>1.5810889430613803E-3</v>
      </c>
      <c r="G90" s="10">
        <f>AbsAAR!G89</f>
        <v>7.5407241861965776E-4</v>
      </c>
      <c r="H90" s="10">
        <f>AbsAAR!H89</f>
        <v>1.2843310090920875E-2</v>
      </c>
      <c r="I90" s="10">
        <f>AbsAAR!I89</f>
        <v>6.1148606557917973E-4</v>
      </c>
      <c r="J90" s="10">
        <f>AbsAAR!J89</f>
        <v>3.7008904101472426E-3</v>
      </c>
      <c r="K90" s="10">
        <f>AbsAAR!K89</f>
        <v>5.432006212940859E-3</v>
      </c>
      <c r="L90" s="10">
        <f>AbsAAR!L89</f>
        <v>8.3735354465958138E-3</v>
      </c>
      <c r="M90" s="10">
        <f>AbsAAR!M89</f>
        <v>8.1163757945345721E-3</v>
      </c>
      <c r="N90" s="10">
        <f>AbsAAR!N89</f>
        <v>1.8488517913252747E-4</v>
      </c>
      <c r="O90" s="10">
        <f>AbsAAR!O89</f>
        <v>1.2257182942679355E-2</v>
      </c>
      <c r="P90" s="10">
        <f>AbsAAR!P89</f>
        <v>7.1727612033236771E-3</v>
      </c>
      <c r="Q90" s="10">
        <f>AbsAAR!Q89</f>
        <v>4.7839644549202065E-3</v>
      </c>
      <c r="R90" s="10">
        <f>AbsAAR!R89</f>
        <v>1.6918822668175334E-3</v>
      </c>
      <c r="S90" s="10">
        <f>AbsAAR!S89</f>
        <v>9.8648221444579843E-3</v>
      </c>
      <c r="T90" s="10">
        <f>AbsAAR!T89</f>
        <v>2.2643980054900422E-2</v>
      </c>
      <c r="U90" s="10">
        <f>AbsAAR!U89</f>
        <v>1.1882815441767877E-2</v>
      </c>
      <c r="V90" s="10">
        <f>AbsAAR!V89</f>
        <v>3.4292417082830966E-3</v>
      </c>
      <c r="W90" s="10">
        <f>AbsAAR!W89</f>
        <v>2.7506365063524555E-2</v>
      </c>
      <c r="X90" s="10">
        <f>AbsAAR!X89</f>
        <v>1.9655046617002543E-3</v>
      </c>
      <c r="Y90" s="10">
        <f>AbsAAR!Y89</f>
        <v>7.6534258568805476E-3</v>
      </c>
      <c r="Z90" s="10">
        <f>AbsAAR!Z89</f>
        <v>5.3781284987254707E-2</v>
      </c>
      <c r="AA90" s="10">
        <f>AbsAAR!AA89</f>
        <v>8.3517609692701413E-3</v>
      </c>
      <c r="AB90" s="10">
        <f>AbsAAR!AB89</f>
        <v>1.9899123902696546E-3</v>
      </c>
      <c r="AC90" s="10">
        <f>AbsAAR!AC89</f>
        <v>5.4515290245529665E-3</v>
      </c>
      <c r="AD90" s="10">
        <f>AbsAAR!AD89</f>
        <v>5.2711518066815991E-3</v>
      </c>
      <c r="AE90" s="10">
        <f>AbsAAR!AE89</f>
        <v>6.5563213887191761E-4</v>
      </c>
      <c r="AF90" s="10">
        <f>AbsAAR!AF89</f>
        <v>4.175320529244614E-3</v>
      </c>
      <c r="AG90" s="10">
        <v>-13</v>
      </c>
    </row>
    <row r="91" spans="1:33" ht="13.5" customHeight="1" x14ac:dyDescent="0.2">
      <c r="A91" s="10">
        <v>88</v>
      </c>
      <c r="B91" s="10">
        <v>-12</v>
      </c>
      <c r="C91" s="10">
        <f>AbsAAR!C90</f>
        <v>3.8222303959515626E-3</v>
      </c>
      <c r="D91" s="10">
        <f>AbsAAR!D90</f>
        <v>2.0211384049038335E-2</v>
      </c>
      <c r="E91" s="10">
        <f>AbsAAR!E90</f>
        <v>9.1410860648887069E-4</v>
      </c>
      <c r="F91" s="10">
        <f>AbsAAR!F90</f>
        <v>1.4513154139152318E-2</v>
      </c>
      <c r="G91" s="10">
        <f>AbsAAR!G90</f>
        <v>4.6566686468742496E-3</v>
      </c>
      <c r="H91" s="10">
        <f>AbsAAR!H90</f>
        <v>1.7279203288480663E-2</v>
      </c>
      <c r="I91" s="10">
        <f>AbsAAR!I90</f>
        <v>1.184943370552044E-2</v>
      </c>
      <c r="J91" s="10">
        <f>AbsAAR!J90</f>
        <v>6.3354498520894059E-3</v>
      </c>
      <c r="K91" s="10">
        <f>AbsAAR!K90</f>
        <v>1.4011709270203707E-2</v>
      </c>
      <c r="L91" s="10">
        <f>AbsAAR!L90</f>
        <v>9.0054200268198017E-3</v>
      </c>
      <c r="M91" s="10">
        <f>AbsAAR!M90</f>
        <v>2.445740813868464E-3</v>
      </c>
      <c r="N91" s="10">
        <f>AbsAAR!N90</f>
        <v>4.7097105280369837E-3</v>
      </c>
      <c r="O91" s="10">
        <f>AbsAAR!O90</f>
        <v>2.2363409180977616E-2</v>
      </c>
      <c r="P91" s="10">
        <f>AbsAAR!P90</f>
        <v>2.6574765599398855E-3</v>
      </c>
      <c r="Q91" s="10">
        <f>AbsAAR!Q90</f>
        <v>1.1155881245515864E-2</v>
      </c>
      <c r="R91" s="10">
        <f>AbsAAR!R90</f>
        <v>1.8513411405536423E-3</v>
      </c>
      <c r="S91" s="10">
        <f>AbsAAR!S90</f>
        <v>1.0410956735476116E-2</v>
      </c>
      <c r="T91" s="10">
        <f>AbsAAR!T90</f>
        <v>6.8937992109560295E-4</v>
      </c>
      <c r="U91" s="10">
        <f>AbsAAR!U90</f>
        <v>1.4696966196717579E-2</v>
      </c>
      <c r="V91" s="10">
        <f>AbsAAR!V90</f>
        <v>7.0597757098779315E-3</v>
      </c>
      <c r="W91" s="10">
        <f>AbsAAR!W90</f>
        <v>1.2543056862950215E-4</v>
      </c>
      <c r="X91" s="10">
        <f>AbsAAR!X90</f>
        <v>1.3420446970538687E-2</v>
      </c>
      <c r="Y91" s="10">
        <f>AbsAAR!Y90</f>
        <v>1.552863093450706E-2</v>
      </c>
      <c r="Z91" s="10">
        <f>AbsAAR!Z90</f>
        <v>9.7342595701467062E-4</v>
      </c>
      <c r="AA91" s="10">
        <f>AbsAAR!AA90</f>
        <v>5.1739949976802278E-3</v>
      </c>
      <c r="AB91" s="10">
        <f>AbsAAR!AB90</f>
        <v>4.5489545405052872E-3</v>
      </c>
      <c r="AC91" s="10">
        <f>AbsAAR!AC90</f>
        <v>6.8874424075590999E-3</v>
      </c>
      <c r="AD91" s="10">
        <f>AbsAAR!AD90</f>
        <v>3.5768004122417813E-3</v>
      </c>
      <c r="AE91" s="10">
        <f>AbsAAR!AE90</f>
        <v>9.2873359976163652E-3</v>
      </c>
      <c r="AF91" s="10">
        <f>AbsAAR!AF90</f>
        <v>9.0206565376057049E-3</v>
      </c>
      <c r="AG91" s="10">
        <v>-12</v>
      </c>
    </row>
    <row r="92" spans="1:33" ht="13.5" customHeight="1" x14ac:dyDescent="0.2">
      <c r="A92" s="10">
        <v>89</v>
      </c>
      <c r="B92" s="10">
        <v>-11</v>
      </c>
      <c r="C92" s="10">
        <f>AbsAAR!C91</f>
        <v>1.2089363857408116E-4</v>
      </c>
      <c r="D92" s="10">
        <f>AbsAAR!D91</f>
        <v>2.6851170656175767E-2</v>
      </c>
      <c r="E92" s="10">
        <f>AbsAAR!E91</f>
        <v>9.8135898936023112E-3</v>
      </c>
      <c r="F92" s="10">
        <f>AbsAAR!F91</f>
        <v>9.251087273158938E-3</v>
      </c>
      <c r="G92" s="10">
        <f>AbsAAR!G91</f>
        <v>2.4289955687850804E-3</v>
      </c>
      <c r="H92" s="10">
        <f>AbsAAR!H91</f>
        <v>1.6917633424887342E-3</v>
      </c>
      <c r="I92" s="10">
        <f>AbsAAR!I91</f>
        <v>4.662955892158609E-3</v>
      </c>
      <c r="J92" s="10">
        <f>AbsAAR!J91</f>
        <v>7.9488187859390533E-3</v>
      </c>
      <c r="K92" s="10">
        <f>AbsAAR!K91</f>
        <v>8.4257527355203771E-4</v>
      </c>
      <c r="L92" s="10">
        <f>AbsAAR!L91</f>
        <v>9.3553182903753487E-2</v>
      </c>
      <c r="M92" s="10">
        <f>AbsAAR!M91</f>
        <v>1.4058532837487417E-2</v>
      </c>
      <c r="N92" s="10">
        <f>AbsAAR!N91</f>
        <v>3.1018607774917304E-3</v>
      </c>
      <c r="O92" s="10">
        <f>AbsAAR!O91</f>
        <v>1.5867589871671854E-2</v>
      </c>
      <c r="P92" s="10">
        <f>AbsAAR!P91</f>
        <v>2.1197858267131831E-3</v>
      </c>
      <c r="Q92" s="10">
        <f>AbsAAR!Q91</f>
        <v>1.160727129645979E-2</v>
      </c>
      <c r="R92" s="10">
        <f>AbsAAR!R91</f>
        <v>8.4474386457003732E-3</v>
      </c>
      <c r="S92" s="10">
        <f>AbsAAR!S91</f>
        <v>1.2650862205998096E-2</v>
      </c>
      <c r="T92" s="10">
        <f>AbsAAR!T91</f>
        <v>3.8425462598697863E-2</v>
      </c>
      <c r="U92" s="10">
        <f>AbsAAR!U91</f>
        <v>1.8572048518034658E-3</v>
      </c>
      <c r="V92" s="10">
        <f>AbsAAR!V91</f>
        <v>3.1337045356648547E-4</v>
      </c>
      <c r="W92" s="10">
        <f>AbsAAR!W91</f>
        <v>2.5533373705249676E-3</v>
      </c>
      <c r="X92" s="10">
        <f>AbsAAR!X91</f>
        <v>3.5880112119659573E-3</v>
      </c>
      <c r="Y92" s="10">
        <f>AbsAAR!Y91</f>
        <v>7.3509378737716411E-3</v>
      </c>
      <c r="Z92" s="10">
        <f>AbsAAR!Z91</f>
        <v>2.323337857459533E-3</v>
      </c>
      <c r="AA92" s="10">
        <f>AbsAAR!AA91</f>
        <v>1.1902684461211187E-3</v>
      </c>
      <c r="AB92" s="10">
        <f>AbsAAR!AB91</f>
        <v>1.5514659024537535E-2</v>
      </c>
      <c r="AC92" s="10">
        <f>AbsAAR!AC91</f>
        <v>1.3714776170339983E-2</v>
      </c>
      <c r="AD92" s="10">
        <f>AbsAAR!AD91</f>
        <v>5.4914387196959343E-3</v>
      </c>
      <c r="AE92" s="10">
        <f>AbsAAR!AE91</f>
        <v>2.5551734529598826E-2</v>
      </c>
      <c r="AF92" s="10">
        <f>AbsAAR!AF91</f>
        <v>2.9891558060157319E-3</v>
      </c>
      <c r="AG92" s="10">
        <v>-11</v>
      </c>
    </row>
    <row r="93" spans="1:33" ht="13.5" customHeight="1" x14ac:dyDescent="0.2">
      <c r="A93" s="10">
        <v>90</v>
      </c>
      <c r="B93" s="10">
        <v>-10</v>
      </c>
      <c r="C93" s="10">
        <f>AbsAAR!C92</f>
        <v>4.824401227977726E-3</v>
      </c>
      <c r="D93" s="10">
        <f>AbsAAR!D92</f>
        <v>4.0351504324407442E-3</v>
      </c>
      <c r="E93" s="10">
        <f>AbsAAR!E92</f>
        <v>9.0762418852008888E-3</v>
      </c>
      <c r="F93" s="10">
        <f>AbsAAR!F92</f>
        <v>1.2212077216208404E-2</v>
      </c>
      <c r="G93" s="10">
        <f>AbsAAR!G92</f>
        <v>3.056939800343994E-3</v>
      </c>
      <c r="H93" s="10">
        <f>AbsAAR!H92</f>
        <v>6.8837725775332988E-3</v>
      </c>
      <c r="I93" s="10">
        <f>AbsAAR!I92</f>
        <v>2.0262569983421099E-2</v>
      </c>
      <c r="J93" s="10">
        <f>AbsAAR!J92</f>
        <v>6.0157235984225864E-3</v>
      </c>
      <c r="K93" s="10">
        <f>AbsAAR!K92</f>
        <v>7.1642574350752955E-4</v>
      </c>
      <c r="L93" s="10">
        <f>AbsAAR!L92</f>
        <v>1.5982463978795464E-2</v>
      </c>
      <c r="M93" s="10">
        <f>AbsAAR!M92</f>
        <v>8.5720767297932064E-3</v>
      </c>
      <c r="N93" s="10">
        <f>AbsAAR!N92</f>
        <v>2.8978919954123755E-3</v>
      </c>
      <c r="O93" s="10">
        <f>AbsAAR!O92</f>
        <v>6.8161014731657511E-3</v>
      </c>
      <c r="P93" s="10">
        <f>AbsAAR!P92</f>
        <v>2.0294574346622282E-3</v>
      </c>
      <c r="Q93" s="10">
        <f>AbsAAR!Q92</f>
        <v>3.5341726524127526E-3</v>
      </c>
      <c r="R93" s="10">
        <f>AbsAAR!R92</f>
        <v>1.0914897372482635E-2</v>
      </c>
      <c r="S93" s="10">
        <f>AbsAAR!S92</f>
        <v>1.5401451269196786E-2</v>
      </c>
      <c r="T93" s="10">
        <f>AbsAAR!T92</f>
        <v>6.7146292144267018E-3</v>
      </c>
      <c r="U93" s="10">
        <f>AbsAAR!U92</f>
        <v>1.5779692397314159E-2</v>
      </c>
      <c r="V93" s="10">
        <f>AbsAAR!V92</f>
        <v>5.4840068548828603E-3</v>
      </c>
      <c r="W93" s="10">
        <f>AbsAAR!W92</f>
        <v>1.4274473536365358E-2</v>
      </c>
      <c r="X93" s="10">
        <f>AbsAAR!X92</f>
        <v>5.6824915949499066E-3</v>
      </c>
      <c r="Y93" s="10">
        <f>AbsAAR!Y92</f>
        <v>5.2945958643946245E-4</v>
      </c>
      <c r="Z93" s="10">
        <f>AbsAAR!Z92</f>
        <v>5.7484385265424327E-3</v>
      </c>
      <c r="AA93" s="10">
        <f>AbsAAR!AA92</f>
        <v>3.5462151218029724E-3</v>
      </c>
      <c r="AB93" s="10">
        <f>AbsAAR!AB92</f>
        <v>1.0408188369573426E-3</v>
      </c>
      <c r="AC93" s="10">
        <f>AbsAAR!AC92</f>
        <v>9.6640167822394877E-3</v>
      </c>
      <c r="AD93" s="10">
        <f>AbsAAR!AD92</f>
        <v>2.4304202759171875E-3</v>
      </c>
      <c r="AE93" s="10">
        <f>AbsAAR!AE92</f>
        <v>6.8064689405082611E-3</v>
      </c>
      <c r="AF93" s="10">
        <f>AbsAAR!AF92</f>
        <v>1.0248444632594583E-2</v>
      </c>
      <c r="AG93" s="10">
        <v>-10</v>
      </c>
    </row>
    <row r="94" spans="1:33" ht="13.5" customHeight="1" x14ac:dyDescent="0.2">
      <c r="A94" s="10">
        <v>91</v>
      </c>
      <c r="B94" s="10">
        <v>-9</v>
      </c>
      <c r="C94" s="10">
        <f>AbsAAR!C93</f>
        <v>1.1218623722138402E-2</v>
      </c>
      <c r="D94" s="10">
        <f>AbsAAR!D93</f>
        <v>5.8376218878954146E-3</v>
      </c>
      <c r="E94" s="10">
        <f>AbsAAR!E93</f>
        <v>8.2658097562588965E-3</v>
      </c>
      <c r="F94" s="10">
        <f>AbsAAR!F93</f>
        <v>3.6308306471128371E-3</v>
      </c>
      <c r="G94" s="10">
        <f>AbsAAR!G93</f>
        <v>8.5444379897428695E-3</v>
      </c>
      <c r="H94" s="10">
        <f>AbsAAR!H93</f>
        <v>9.0977362209948912E-4</v>
      </c>
      <c r="I94" s="10">
        <f>AbsAAR!I93</f>
        <v>1.3256414657701533E-2</v>
      </c>
      <c r="J94" s="10">
        <f>AbsAAR!J93</f>
        <v>2.1235043992185933E-2</v>
      </c>
      <c r="K94" s="10">
        <f>AbsAAR!K93</f>
        <v>5.7561284118249137E-4</v>
      </c>
      <c r="L94" s="10">
        <f>AbsAAR!L93</f>
        <v>1.4490922806343755E-2</v>
      </c>
      <c r="M94" s="10">
        <f>AbsAAR!M93</f>
        <v>4.7336874679303545E-3</v>
      </c>
      <c r="N94" s="10">
        <f>AbsAAR!N93</f>
        <v>1.3388289391229125E-3</v>
      </c>
      <c r="O94" s="10">
        <f>AbsAAR!O93</f>
        <v>4.8885464589680169E-4</v>
      </c>
      <c r="P94" s="10">
        <f>AbsAAR!P93</f>
        <v>2.6132324754738964E-4</v>
      </c>
      <c r="Q94" s="10">
        <f>AbsAAR!Q93</f>
        <v>4.8989223586673328E-3</v>
      </c>
      <c r="R94" s="10">
        <f>AbsAAR!R93</f>
        <v>3.3095576857645921E-3</v>
      </c>
      <c r="S94" s="10">
        <f>AbsAAR!S93</f>
        <v>2.5549468090338601E-3</v>
      </c>
      <c r="T94" s="10">
        <f>AbsAAR!T93</f>
        <v>1.6497476670089894E-2</v>
      </c>
      <c r="U94" s="10">
        <f>AbsAAR!U93</f>
        <v>3.7325144579425443E-3</v>
      </c>
      <c r="V94" s="10">
        <f>AbsAAR!V93</f>
        <v>1.1599270007778949E-2</v>
      </c>
      <c r="W94" s="10">
        <f>AbsAAR!W93</f>
        <v>1.0467468218328172E-2</v>
      </c>
      <c r="X94" s="10">
        <f>AbsAAR!X93</f>
        <v>4.7005424000923033E-3</v>
      </c>
      <c r="Y94" s="10">
        <f>AbsAAR!Y93</f>
        <v>8.1750824751702662E-3</v>
      </c>
      <c r="Z94" s="10">
        <f>AbsAAR!Z93</f>
        <v>2.725679852280654E-3</v>
      </c>
      <c r="AA94" s="10">
        <f>AbsAAR!AA93</f>
        <v>5.2366495741776884E-3</v>
      </c>
      <c r="AB94" s="10">
        <f>AbsAAR!AB93</f>
        <v>1.5825501423729071E-3</v>
      </c>
      <c r="AC94" s="10">
        <f>AbsAAR!AC93</f>
        <v>1.1348503314843718E-3</v>
      </c>
      <c r="AD94" s="10">
        <f>AbsAAR!AD93</f>
        <v>1.2436765174909463E-2</v>
      </c>
      <c r="AE94" s="10">
        <f>AbsAAR!AE93</f>
        <v>9.5028768116739402E-3</v>
      </c>
      <c r="AF94" s="10">
        <f>AbsAAR!AF93</f>
        <v>5.3138556513301289E-3</v>
      </c>
      <c r="AG94" s="10">
        <v>-9</v>
      </c>
    </row>
    <row r="95" spans="1:33" ht="13.5" customHeight="1" x14ac:dyDescent="0.2">
      <c r="A95" s="10">
        <v>92</v>
      </c>
      <c r="B95" s="10">
        <v>-8</v>
      </c>
      <c r="C95" s="10">
        <f>AbsAAR!C94</f>
        <v>8.7539553639498086E-3</v>
      </c>
      <c r="D95" s="10">
        <f>AbsAAR!D94</f>
        <v>7.0241895525442188E-3</v>
      </c>
      <c r="E95" s="10">
        <f>AbsAAR!E94</f>
        <v>3.5163618648531153E-3</v>
      </c>
      <c r="F95" s="10">
        <f>AbsAAR!F94</f>
        <v>2.2291473637662429E-2</v>
      </c>
      <c r="G95" s="10">
        <f>AbsAAR!G94</f>
        <v>1.8781402597635832E-2</v>
      </c>
      <c r="H95" s="10">
        <f>AbsAAR!H94</f>
        <v>1.2187668623960361E-2</v>
      </c>
      <c r="I95" s="10">
        <f>AbsAAR!I94</f>
        <v>1.3582328245686295E-2</v>
      </c>
      <c r="J95" s="10">
        <f>AbsAAR!J94</f>
        <v>4.7839273748974467E-3</v>
      </c>
      <c r="K95" s="10">
        <f>AbsAAR!K94</f>
        <v>1.9281001409440085E-4</v>
      </c>
      <c r="L95" s="10">
        <f>AbsAAR!L94</f>
        <v>2.6798064753697642E-4</v>
      </c>
      <c r="M95" s="10">
        <f>AbsAAR!M94</f>
        <v>1.1778170372838143E-2</v>
      </c>
      <c r="N95" s="10">
        <f>AbsAAR!N94</f>
        <v>1.1544690248030905E-2</v>
      </c>
      <c r="O95" s="10">
        <f>AbsAAR!O94</f>
        <v>6.5178599364544114E-3</v>
      </c>
      <c r="P95" s="10">
        <f>AbsAAR!P94</f>
        <v>1.573853714508525E-2</v>
      </c>
      <c r="Q95" s="10">
        <f>AbsAAR!Q94</f>
        <v>1.5455686416472256E-3</v>
      </c>
      <c r="R95" s="10">
        <f>AbsAAR!R94</f>
        <v>7.5613730141897428E-3</v>
      </c>
      <c r="S95" s="10">
        <f>AbsAAR!S94</f>
        <v>1.4527482682096075E-2</v>
      </c>
      <c r="T95" s="10">
        <f>AbsAAR!T94</f>
        <v>2.7484145259748516E-3</v>
      </c>
      <c r="U95" s="10">
        <f>AbsAAR!U94</f>
        <v>8.2160277583665439E-3</v>
      </c>
      <c r="V95" s="10">
        <f>AbsAAR!V94</f>
        <v>1.6006882935699816E-2</v>
      </c>
      <c r="W95" s="10">
        <f>AbsAAR!W94</f>
        <v>1.2311435712896342E-3</v>
      </c>
      <c r="X95" s="10">
        <f>AbsAAR!X94</f>
        <v>9.3589139703248864E-3</v>
      </c>
      <c r="Y95" s="10">
        <f>AbsAAR!Y94</f>
        <v>1.3146663383159101E-2</v>
      </c>
      <c r="Z95" s="10">
        <f>AbsAAR!Z94</f>
        <v>4.1619660583468582E-2</v>
      </c>
      <c r="AA95" s="10">
        <f>AbsAAR!AA94</f>
        <v>4.3847396666098978E-3</v>
      </c>
      <c r="AB95" s="10">
        <f>AbsAAR!AB94</f>
        <v>4.1297152704627207E-3</v>
      </c>
      <c r="AC95" s="10">
        <f>AbsAAR!AC94</f>
        <v>3.9961319075174969E-3</v>
      </c>
      <c r="AD95" s="10">
        <f>AbsAAR!AD94</f>
        <v>1.1005497880506553E-2</v>
      </c>
      <c r="AE95" s="10">
        <f>AbsAAR!AE94</f>
        <v>2.6595190355840043E-2</v>
      </c>
      <c r="AF95" s="10">
        <f>AbsAAR!AF94</f>
        <v>5.4233546765816015E-4</v>
      </c>
      <c r="AG95" s="10">
        <v>-8</v>
      </c>
    </row>
    <row r="96" spans="1:33" ht="13.5" customHeight="1" x14ac:dyDescent="0.2">
      <c r="A96" s="10">
        <v>93</v>
      </c>
      <c r="B96" s="10">
        <v>-7</v>
      </c>
      <c r="C96" s="10">
        <f>AbsAAR!C95</f>
        <v>2.2504972436139833E-3</v>
      </c>
      <c r="D96" s="10">
        <f>AbsAAR!D95</f>
        <v>8.5425316929806944E-3</v>
      </c>
      <c r="E96" s="10">
        <f>AbsAAR!E95</f>
        <v>8.3331906891968288E-3</v>
      </c>
      <c r="F96" s="10">
        <f>AbsAAR!F95</f>
        <v>9.418427132790879E-3</v>
      </c>
      <c r="G96" s="10">
        <f>AbsAAR!G95</f>
        <v>1.7760126877080326E-2</v>
      </c>
      <c r="H96" s="10">
        <f>AbsAAR!H95</f>
        <v>1.6648697229831359E-2</v>
      </c>
      <c r="I96" s="10">
        <f>AbsAAR!I95</f>
        <v>1.1542716251876688E-2</v>
      </c>
      <c r="J96" s="10">
        <f>AbsAAR!J95</f>
        <v>1.579582504419642E-2</v>
      </c>
      <c r="K96" s="10">
        <f>AbsAAR!K95</f>
        <v>1.4989912248281913E-2</v>
      </c>
      <c r="L96" s="10">
        <f>AbsAAR!L95</f>
        <v>1.9339810121885972E-2</v>
      </c>
      <c r="M96" s="10">
        <f>AbsAAR!M95</f>
        <v>1.8154441484142751E-2</v>
      </c>
      <c r="N96" s="10">
        <f>AbsAAR!N95</f>
        <v>1.3817507700821404E-2</v>
      </c>
      <c r="O96" s="10">
        <f>AbsAAR!O95</f>
        <v>3.6273405131720319E-3</v>
      </c>
      <c r="P96" s="10">
        <f>AbsAAR!P95</f>
        <v>3.3802364937891229E-3</v>
      </c>
      <c r="Q96" s="10">
        <f>AbsAAR!Q95</f>
        <v>1.2641641950841295E-2</v>
      </c>
      <c r="R96" s="10">
        <f>AbsAAR!R95</f>
        <v>8.9139679675696686E-4</v>
      </c>
      <c r="S96" s="10">
        <f>AbsAAR!S95</f>
        <v>1.728671641857938E-2</v>
      </c>
      <c r="T96" s="10">
        <f>AbsAAR!T95</f>
        <v>7.3332574327073102E-3</v>
      </c>
      <c r="U96" s="10">
        <f>AbsAAR!U95</f>
        <v>3.1876847241911815E-3</v>
      </c>
      <c r="V96" s="10">
        <f>AbsAAR!V95</f>
        <v>3.0080992326057144E-3</v>
      </c>
      <c r="W96" s="10">
        <f>AbsAAR!W95</f>
        <v>5.4025598994288755E-3</v>
      </c>
      <c r="X96" s="10">
        <f>AbsAAR!X95</f>
        <v>2.4189432397045416E-3</v>
      </c>
      <c r="Y96" s="10">
        <f>AbsAAR!Y95</f>
        <v>6.483371514511508E-3</v>
      </c>
      <c r="Z96" s="10">
        <f>AbsAAR!Z95</f>
        <v>5.2262321420299632E-3</v>
      </c>
      <c r="AA96" s="10">
        <f>AbsAAR!AA95</f>
        <v>3.4826907810653826E-2</v>
      </c>
      <c r="AB96" s="10">
        <f>AbsAAR!AB95</f>
        <v>1.5487740467126927E-2</v>
      </c>
      <c r="AC96" s="10">
        <f>AbsAAR!AC95</f>
        <v>6.8716884210465994E-3</v>
      </c>
      <c r="AD96" s="10">
        <f>AbsAAR!AD95</f>
        <v>1.9019927886222733E-2</v>
      </c>
      <c r="AE96" s="10">
        <f>AbsAAR!AE95</f>
        <v>3.2927487773162976E-2</v>
      </c>
      <c r="AF96" s="10">
        <f>AbsAAR!AF95</f>
        <v>1.1037076996795818E-2</v>
      </c>
      <c r="AG96" s="10">
        <v>-7</v>
      </c>
    </row>
    <row r="97" spans="1:36" ht="13.5" customHeight="1" x14ac:dyDescent="0.2">
      <c r="A97" s="10">
        <v>94</v>
      </c>
      <c r="B97" s="10">
        <v>-6</v>
      </c>
      <c r="C97" s="10">
        <f>AbsAAR!C96</f>
        <v>8.8108986400952261E-3</v>
      </c>
      <c r="D97" s="10">
        <f>AbsAAR!D96</f>
        <v>2.3129744904419663E-3</v>
      </c>
      <c r="E97" s="10">
        <f>AbsAAR!E96</f>
        <v>1.6734524421139672E-2</v>
      </c>
      <c r="F97" s="10">
        <f>AbsAAR!F96</f>
        <v>2.6898622846337573E-2</v>
      </c>
      <c r="G97" s="10">
        <f>AbsAAR!G96</f>
        <v>1.4789727323276547E-2</v>
      </c>
      <c r="H97" s="10">
        <f>AbsAAR!H96</f>
        <v>1.0204653022055657E-2</v>
      </c>
      <c r="I97" s="10">
        <f>AbsAAR!I96</f>
        <v>1.2993801473273007E-2</v>
      </c>
      <c r="J97" s="10">
        <f>AbsAAR!J96</f>
        <v>1.8750522025578364E-2</v>
      </c>
      <c r="K97" s="10">
        <f>AbsAAR!K96</f>
        <v>4.6242011869790621E-3</v>
      </c>
      <c r="L97" s="10">
        <f>AbsAAR!L96</f>
        <v>5.1740537028677359E-3</v>
      </c>
      <c r="M97" s="10">
        <f>AbsAAR!M96</f>
        <v>2.014143341999736E-2</v>
      </c>
      <c r="N97" s="10">
        <f>AbsAAR!N96</f>
        <v>4.1371760330037831E-3</v>
      </c>
      <c r="O97" s="10">
        <f>AbsAAR!O96</f>
        <v>6.2155035390427443E-3</v>
      </c>
      <c r="P97" s="10">
        <f>AbsAAR!P96</f>
        <v>9.1974154021457026E-3</v>
      </c>
      <c r="Q97" s="10">
        <f>AbsAAR!Q96</f>
        <v>2.353119076589077E-3</v>
      </c>
      <c r="R97" s="10">
        <f>AbsAAR!R96</f>
        <v>1.3431939843566443E-2</v>
      </c>
      <c r="S97" s="10">
        <f>AbsAAR!S96</f>
        <v>1.9985625125407781E-2</v>
      </c>
      <c r="T97" s="10">
        <f>AbsAAR!T96</f>
        <v>3.5816503625095038E-3</v>
      </c>
      <c r="U97" s="10">
        <f>AbsAAR!U96</f>
        <v>2.932455210946612E-2</v>
      </c>
      <c r="V97" s="10">
        <f>AbsAAR!V96</f>
        <v>2.9765130629794108E-3</v>
      </c>
      <c r="W97" s="10">
        <f>AbsAAR!W96</f>
        <v>1.8456222694265959E-3</v>
      </c>
      <c r="X97" s="10">
        <f>AbsAAR!X96</f>
        <v>4.3384839327980313E-3</v>
      </c>
      <c r="Y97" s="10">
        <f>AbsAAR!Y96</f>
        <v>2.3359709839936736E-3</v>
      </c>
      <c r="Z97" s="10">
        <f>AbsAAR!Z96</f>
        <v>1.4712703795155737E-2</v>
      </c>
      <c r="AA97" s="10">
        <f>AbsAAR!AA96</f>
        <v>3.2562197422266784E-3</v>
      </c>
      <c r="AB97" s="10">
        <f>AbsAAR!AB96</f>
        <v>7.7337777494279527E-3</v>
      </c>
      <c r="AC97" s="10">
        <f>AbsAAR!AC96</f>
        <v>3.8304481405418856E-3</v>
      </c>
      <c r="AD97" s="10">
        <f>AbsAAR!AD96</f>
        <v>7.9187229175199485E-3</v>
      </c>
      <c r="AE97" s="10">
        <f>AbsAAR!AE96</f>
        <v>7.7743119357368395E-3</v>
      </c>
      <c r="AF97" s="10">
        <f>AbsAAR!AF96</f>
        <v>4.6742560222047605E-3</v>
      </c>
      <c r="AG97" s="10">
        <v>-6</v>
      </c>
    </row>
    <row r="98" spans="1:36" ht="13.5" customHeight="1" x14ac:dyDescent="0.2">
      <c r="A98" s="10">
        <v>95</v>
      </c>
      <c r="B98" s="10">
        <v>-5</v>
      </c>
      <c r="C98" s="10">
        <f>AbsAAR!C97</f>
        <v>4.8256546975532846E-3</v>
      </c>
      <c r="D98" s="10">
        <f>AbsAAR!D97</f>
        <v>7.4290027585082012E-3</v>
      </c>
      <c r="E98" s="10">
        <f>AbsAAR!E97</f>
        <v>8.6033750288113699E-4</v>
      </c>
      <c r="F98" s="10">
        <f>AbsAAR!F97</f>
        <v>1.5786109310409451E-2</v>
      </c>
      <c r="G98" s="10">
        <f>AbsAAR!G97</f>
        <v>8.582751057537516E-3</v>
      </c>
      <c r="H98" s="10">
        <f>AbsAAR!H97</f>
        <v>6.6570936552552001E-3</v>
      </c>
      <c r="I98" s="10">
        <f>AbsAAR!I97</f>
        <v>1.7928076954019895E-2</v>
      </c>
      <c r="J98" s="10">
        <f>AbsAAR!J97</f>
        <v>9.9551580162461281E-3</v>
      </c>
      <c r="K98" s="10">
        <f>AbsAAR!K97</f>
        <v>2.2462333100624125E-2</v>
      </c>
      <c r="L98" s="10">
        <f>AbsAAR!L97</f>
        <v>6.9498748302881551E-3</v>
      </c>
      <c r="M98" s="10">
        <f>AbsAAR!M97</f>
        <v>5.0718586566680709E-3</v>
      </c>
      <c r="N98" s="10">
        <f>AbsAAR!N97</f>
        <v>2.7661671476644969E-3</v>
      </c>
      <c r="O98" s="10">
        <f>AbsAAR!O97</f>
        <v>5.3006672408755402E-3</v>
      </c>
      <c r="P98" s="10">
        <f>AbsAAR!P97</f>
        <v>7.72230323413629E-3</v>
      </c>
      <c r="Q98" s="10">
        <f>AbsAAR!Q97</f>
        <v>8.127383650593685E-3</v>
      </c>
      <c r="R98" s="10">
        <f>AbsAAR!R97</f>
        <v>1.0845860498316734E-2</v>
      </c>
      <c r="S98" s="10">
        <f>AbsAAR!S97</f>
        <v>1.1302859535228946E-2</v>
      </c>
      <c r="T98" s="10">
        <f>AbsAAR!T97</f>
        <v>7.3276108658525945E-3</v>
      </c>
      <c r="U98" s="10">
        <f>AbsAAR!U97</f>
        <v>9.2190342055229677E-3</v>
      </c>
      <c r="V98" s="10">
        <f>AbsAAR!V97</f>
        <v>3.8006511850690438E-3</v>
      </c>
      <c r="W98" s="10">
        <f>AbsAAR!W97</f>
        <v>2.4125447438651713E-2</v>
      </c>
      <c r="X98" s="10">
        <f>AbsAAR!X97</f>
        <v>8.1348666360065158E-3</v>
      </c>
      <c r="Y98" s="10">
        <f>AbsAAR!Y97</f>
        <v>4.2863577055862597E-3</v>
      </c>
      <c r="Z98" s="10">
        <f>AbsAAR!Z97</f>
        <v>1.5005687865533753E-3</v>
      </c>
      <c r="AA98" s="10">
        <f>AbsAAR!AA97</f>
        <v>1.1007281607338125E-2</v>
      </c>
      <c r="AB98" s="10">
        <f>AbsAAR!AB97</f>
        <v>1.3211697484578001E-2</v>
      </c>
      <c r="AC98" s="10">
        <f>AbsAAR!AC97</f>
        <v>5.5583875050799585E-3</v>
      </c>
      <c r="AD98" s="10">
        <f>AbsAAR!AD97</f>
        <v>3.2884123762475567E-3</v>
      </c>
      <c r="AE98" s="10">
        <f>AbsAAR!AE97</f>
        <v>2.4547284705035116E-2</v>
      </c>
      <c r="AF98" s="10">
        <f>AbsAAR!AF97</f>
        <v>7.5734646595414278E-3</v>
      </c>
      <c r="AG98" s="10">
        <v>-5</v>
      </c>
    </row>
    <row r="99" spans="1:36" ht="13.5" customHeight="1" x14ac:dyDescent="0.2">
      <c r="A99" s="10">
        <v>96</v>
      </c>
      <c r="B99" s="10">
        <v>-4</v>
      </c>
      <c r="C99" s="10">
        <f>AbsAAR!C98</f>
        <v>6.0569623879129439E-3</v>
      </c>
      <c r="D99" s="10">
        <f>AbsAAR!D98</f>
        <v>1.7522172548941409E-3</v>
      </c>
      <c r="E99" s="10">
        <f>AbsAAR!E98</f>
        <v>1.7933945846160771E-3</v>
      </c>
      <c r="F99" s="10">
        <f>AbsAAR!F98</f>
        <v>8.3356323616175718E-3</v>
      </c>
      <c r="G99" s="10">
        <f>AbsAAR!G98</f>
        <v>3.183636931714532E-3</v>
      </c>
      <c r="H99" s="10">
        <f>AbsAAR!H98</f>
        <v>3.0504539839762024E-2</v>
      </c>
      <c r="I99" s="10">
        <f>AbsAAR!I98</f>
        <v>1.5610450160730666E-2</v>
      </c>
      <c r="J99" s="10">
        <f>AbsAAR!J98</f>
        <v>7.6953916039078883E-3</v>
      </c>
      <c r="K99" s="10">
        <f>AbsAAR!K98</f>
        <v>5.4253084624922288E-3</v>
      </c>
      <c r="L99" s="10">
        <f>AbsAAR!L98</f>
        <v>6.0055764009452756E-5</v>
      </c>
      <c r="M99" s="10">
        <f>AbsAAR!M98</f>
        <v>7.74076077556278E-3</v>
      </c>
      <c r="N99" s="10">
        <f>AbsAAR!N98</f>
        <v>1.0505347458797771E-2</v>
      </c>
      <c r="O99" s="10">
        <f>AbsAAR!O98</f>
        <v>1.9483414658020698E-3</v>
      </c>
      <c r="P99" s="10">
        <f>AbsAAR!P98</f>
        <v>3.4503259275449095E-3</v>
      </c>
      <c r="Q99" s="10">
        <f>AbsAAR!Q98</f>
        <v>2.2876610932768713E-3</v>
      </c>
      <c r="R99" s="10">
        <f>AbsAAR!R98</f>
        <v>1.9042430028372859E-3</v>
      </c>
      <c r="S99" s="10">
        <f>AbsAAR!S98</f>
        <v>1.1237526738471518E-2</v>
      </c>
      <c r="T99" s="10">
        <f>AbsAAR!T98</f>
        <v>1.7030683369290783E-2</v>
      </c>
      <c r="U99" s="10">
        <f>AbsAAR!U98</f>
        <v>1.5104397739098739E-2</v>
      </c>
      <c r="V99" s="10">
        <f>AbsAAR!V98</f>
        <v>2.4128905401539589E-3</v>
      </c>
      <c r="W99" s="10">
        <f>AbsAAR!W98</f>
        <v>9.327463144892259E-3</v>
      </c>
      <c r="X99" s="10">
        <f>AbsAAR!X98</f>
        <v>6.3578856560046297E-3</v>
      </c>
      <c r="Y99" s="10">
        <f>AbsAAR!Y98</f>
        <v>1.3021270019736679E-2</v>
      </c>
      <c r="Z99" s="10">
        <f>AbsAAR!Z98</f>
        <v>8.4917490588676085E-3</v>
      </c>
      <c r="AA99" s="10">
        <f>AbsAAR!AA98</f>
        <v>9.854332822313433E-4</v>
      </c>
      <c r="AB99" s="10">
        <f>AbsAAR!AB98</f>
        <v>7.1780120404017836E-3</v>
      </c>
      <c r="AC99" s="10">
        <f>AbsAAR!AC98</f>
        <v>9.5728767208194364E-3</v>
      </c>
      <c r="AD99" s="10">
        <f>AbsAAR!AD98</f>
        <v>2.3526111707766993E-3</v>
      </c>
      <c r="AE99" s="10">
        <f>AbsAAR!AE98</f>
        <v>1.8342608930590736E-2</v>
      </c>
      <c r="AF99" s="10">
        <f>AbsAAR!AF98</f>
        <v>1.4235790950596993E-2</v>
      </c>
      <c r="AG99" s="10">
        <v>-4</v>
      </c>
    </row>
    <row r="100" spans="1:36" ht="13.5" customHeight="1" x14ac:dyDescent="0.2">
      <c r="A100" s="10">
        <v>97</v>
      </c>
      <c r="B100" s="10">
        <v>-3</v>
      </c>
      <c r="C100" s="10">
        <f>AbsAAR!C99</f>
        <v>1.7142725433176343E-2</v>
      </c>
      <c r="D100" s="10">
        <f>AbsAAR!D99</f>
        <v>2.7106754499595331E-2</v>
      </c>
      <c r="E100" s="10">
        <f>AbsAAR!E99</f>
        <v>3.0506334517367666E-2</v>
      </c>
      <c r="F100" s="10">
        <f>AbsAAR!F99</f>
        <v>2.6865520749964983E-2</v>
      </c>
      <c r="G100" s="10">
        <f>AbsAAR!G99</f>
        <v>4.9919079865950941E-2</v>
      </c>
      <c r="H100" s="10">
        <f>AbsAAR!H99</f>
        <v>2.5312831000684016E-2</v>
      </c>
      <c r="I100" s="10">
        <f>AbsAAR!I99</f>
        <v>4.637077500050997E-3</v>
      </c>
      <c r="J100" s="10">
        <f>AbsAAR!J99</f>
        <v>2.7513460970198661E-3</v>
      </c>
      <c r="K100" s="10">
        <f>AbsAAR!K99</f>
        <v>1.0816501650641153E-2</v>
      </c>
      <c r="L100" s="10">
        <f>AbsAAR!L99</f>
        <v>4.5800745606299278E-3</v>
      </c>
      <c r="M100" s="10">
        <f>AbsAAR!M99</f>
        <v>1.3369767725121499E-2</v>
      </c>
      <c r="N100" s="10">
        <f>AbsAAR!N99</f>
        <v>4.9308424733882994E-3</v>
      </c>
      <c r="O100" s="10">
        <f>AbsAAR!O99</f>
        <v>5.4009738729237575E-3</v>
      </c>
      <c r="P100" s="10">
        <f>AbsAAR!P99</f>
        <v>2.2430908526056281E-2</v>
      </c>
      <c r="Q100" s="10">
        <f>AbsAAR!Q99</f>
        <v>4.0520567234190306E-2</v>
      </c>
      <c r="R100" s="10">
        <f>AbsAAR!R99</f>
        <v>1.3570918070620996E-2</v>
      </c>
      <c r="S100" s="10">
        <f>AbsAAR!S99</f>
        <v>1.6396964640703476E-3</v>
      </c>
      <c r="T100" s="10">
        <f>AbsAAR!T99</f>
        <v>2.9014262530615009E-3</v>
      </c>
      <c r="U100" s="10">
        <f>AbsAAR!U99</f>
        <v>3.7589023224419097E-3</v>
      </c>
      <c r="V100" s="10">
        <f>AbsAAR!V99</f>
        <v>3.4721896976131848E-3</v>
      </c>
      <c r="W100" s="10">
        <f>AbsAAR!W99</f>
        <v>1.57694450953655E-2</v>
      </c>
      <c r="X100" s="10">
        <f>AbsAAR!X99</f>
        <v>1.0760158380729558E-2</v>
      </c>
      <c r="Y100" s="10">
        <f>AbsAAR!Y99</f>
        <v>1.9139060604686828E-2</v>
      </c>
      <c r="Z100" s="10">
        <f>AbsAAR!Z99</f>
        <v>1.2118892206204809E-3</v>
      </c>
      <c r="AA100" s="10">
        <f>AbsAAR!AA99</f>
        <v>2.7372483156933108E-2</v>
      </c>
      <c r="AB100" s="10">
        <f>AbsAAR!AB99</f>
        <v>7.4790541458546106E-2</v>
      </c>
      <c r="AC100" s="10">
        <f>AbsAAR!AC99</f>
        <v>1.2782588901254105E-2</v>
      </c>
      <c r="AD100" s="10">
        <f>AbsAAR!AD99</f>
        <v>5.3591717628692845E-3</v>
      </c>
      <c r="AE100" s="10">
        <f>AbsAAR!AE99</f>
        <v>5.8593351261596142E-3</v>
      </c>
      <c r="AF100" s="10">
        <f>AbsAAR!AF99</f>
        <v>2.9570127588445072E-2</v>
      </c>
      <c r="AG100" s="10">
        <v>-3</v>
      </c>
    </row>
    <row r="101" spans="1:36" ht="13.5" customHeight="1" x14ac:dyDescent="0.2">
      <c r="A101" s="10">
        <v>98</v>
      </c>
      <c r="B101" s="10">
        <v>-2</v>
      </c>
      <c r="C101" s="10">
        <f>AbsAAR!C100</f>
        <v>8.9040595486232985E-3</v>
      </c>
      <c r="D101" s="10">
        <f>AbsAAR!D100</f>
        <v>1.7907581742512765E-2</v>
      </c>
      <c r="E101" s="10">
        <f>AbsAAR!E100</f>
        <v>7.9691174523298658E-3</v>
      </c>
      <c r="F101" s="10">
        <f>AbsAAR!F100</f>
        <v>2.1484579455710751E-2</v>
      </c>
      <c r="G101" s="10">
        <f>AbsAAR!G100</f>
        <v>1.569180147182906E-2</v>
      </c>
      <c r="H101" s="10">
        <f>AbsAAR!H100</f>
        <v>2.5424512577352478E-2</v>
      </c>
      <c r="I101" s="10">
        <f>AbsAAR!I100</f>
        <v>9.8340796666960412E-4</v>
      </c>
      <c r="J101" s="10">
        <f>AbsAAR!J100</f>
        <v>9.5787635720181383E-3</v>
      </c>
      <c r="K101" s="10">
        <f>AbsAAR!K100</f>
        <v>8.6428005554472533E-3</v>
      </c>
      <c r="L101" s="10">
        <f>AbsAAR!L100</f>
        <v>8.1509655084229162E-3</v>
      </c>
      <c r="M101" s="10">
        <f>AbsAAR!M100</f>
        <v>6.0831123750788967E-3</v>
      </c>
      <c r="N101" s="10">
        <f>AbsAAR!N100</f>
        <v>7.3815360238284541E-3</v>
      </c>
      <c r="O101" s="10">
        <f>AbsAAR!O100</f>
        <v>9.2446891339349642E-3</v>
      </c>
      <c r="P101" s="10">
        <f>AbsAAR!P100</f>
        <v>3.31836580175389E-3</v>
      </c>
      <c r="Q101" s="10">
        <f>AbsAAR!Q100</f>
        <v>1.3619919704208366E-2</v>
      </c>
      <c r="R101" s="10">
        <f>AbsAAR!R100</f>
        <v>1.7323487584452145E-2</v>
      </c>
      <c r="S101" s="10">
        <f>AbsAAR!S100</f>
        <v>1.7523314007168028E-4</v>
      </c>
      <c r="T101" s="10">
        <f>AbsAAR!T100</f>
        <v>1.4635070394230155E-2</v>
      </c>
      <c r="U101" s="10">
        <f>AbsAAR!U100</f>
        <v>1.043342417813823E-2</v>
      </c>
      <c r="V101" s="10">
        <f>AbsAAR!V100</f>
        <v>1.2116803500525831E-2</v>
      </c>
      <c r="W101" s="10">
        <f>AbsAAR!W100</f>
        <v>8.1671367940281403E-3</v>
      </c>
      <c r="X101" s="10">
        <f>AbsAAR!X100</f>
        <v>1.6165254990316812E-4</v>
      </c>
      <c r="Y101" s="10">
        <f>AbsAAR!Y100</f>
        <v>5.9455657920345351E-3</v>
      </c>
      <c r="Z101" s="10">
        <f>AbsAAR!Z100</f>
        <v>1.5046535477514084E-3</v>
      </c>
      <c r="AA101" s="10">
        <f>AbsAAR!AA100</f>
        <v>4.7128002530230605E-3</v>
      </c>
      <c r="AB101" s="10">
        <f>AbsAAR!AB100</f>
        <v>1.4449151711812878E-2</v>
      </c>
      <c r="AC101" s="10">
        <f>AbsAAR!AC100</f>
        <v>7.3822297141619888E-3</v>
      </c>
      <c r="AD101" s="10">
        <f>AbsAAR!AD100</f>
        <v>4.7399327171212743E-4</v>
      </c>
      <c r="AE101" s="10">
        <f>AbsAAR!AE100</f>
        <v>5.2740529109466805E-3</v>
      </c>
      <c r="AF101" s="10">
        <f>AbsAAR!AF100</f>
        <v>8.1448931684671329E-3</v>
      </c>
      <c r="AG101" s="10">
        <v>-2</v>
      </c>
    </row>
    <row r="102" spans="1:36" ht="13.5" customHeight="1" x14ac:dyDescent="0.2">
      <c r="A102" s="10">
        <v>99</v>
      </c>
      <c r="B102" s="10">
        <v>-1</v>
      </c>
      <c r="C102" s="10">
        <f>AbsAAR!C101</f>
        <v>5.6240716249095282E-3</v>
      </c>
      <c r="D102" s="10">
        <f>AbsAAR!D101</f>
        <v>5.1253218171758552E-3</v>
      </c>
      <c r="E102" s="10">
        <f>AbsAAR!E101</f>
        <v>8.4803912241029553E-3</v>
      </c>
      <c r="F102" s="10">
        <f>AbsAAR!F101</f>
        <v>1.1583818187190398E-2</v>
      </c>
      <c r="G102" s="10">
        <f>AbsAAR!G101</f>
        <v>3.878426846638282E-3</v>
      </c>
      <c r="H102" s="10">
        <f>AbsAAR!H101</f>
        <v>8.6754630668485974E-3</v>
      </c>
      <c r="I102" s="10">
        <f>AbsAAR!I101</f>
        <v>7.8047608281067125E-3</v>
      </c>
      <c r="J102" s="10">
        <f>AbsAAR!J101</f>
        <v>5.4681543502345959E-3</v>
      </c>
      <c r="K102" s="10">
        <f>AbsAAR!K101</f>
        <v>1.1569211824332582E-2</v>
      </c>
      <c r="L102" s="10">
        <f>AbsAAR!L101</f>
        <v>1.621615427952197E-3</v>
      </c>
      <c r="M102" s="10">
        <f>AbsAAR!M101</f>
        <v>2.8685974955508352E-3</v>
      </c>
      <c r="N102" s="10">
        <f>AbsAAR!N101</f>
        <v>1.8842410470495143E-2</v>
      </c>
      <c r="O102" s="10">
        <f>AbsAAR!O101</f>
        <v>7.2834060978087404E-3</v>
      </c>
      <c r="P102" s="10">
        <f>AbsAAR!P101</f>
        <v>5.0820469037733511E-3</v>
      </c>
      <c r="Q102" s="10">
        <f>AbsAAR!Q101</f>
        <v>6.4936700554204488E-4</v>
      </c>
      <c r="R102" s="10">
        <f>AbsAAR!R101</f>
        <v>6.0051922796429827E-3</v>
      </c>
      <c r="S102" s="10">
        <f>AbsAAR!S101</f>
        <v>2.6948644150296963E-3</v>
      </c>
      <c r="T102" s="10">
        <f>AbsAAR!T101</f>
        <v>1.0991635415526472E-2</v>
      </c>
      <c r="U102" s="10">
        <f>AbsAAR!U101</f>
        <v>1.697778911815782E-2</v>
      </c>
      <c r="V102" s="10">
        <f>AbsAAR!V101</f>
        <v>3.2105405621003173E-3</v>
      </c>
      <c r="W102" s="10">
        <f>AbsAAR!W101</f>
        <v>4.4696189699428871E-3</v>
      </c>
      <c r="X102" s="10">
        <f>AbsAAR!X101</f>
        <v>4.305566862782927E-3</v>
      </c>
      <c r="Y102" s="10">
        <f>AbsAAR!Y101</f>
        <v>5.6061070045716737E-3</v>
      </c>
      <c r="Z102" s="10">
        <f>AbsAAR!Z101</f>
        <v>4.9785382644898426E-4</v>
      </c>
      <c r="AA102" s="10">
        <f>AbsAAR!AA101</f>
        <v>8.2304264910661243E-3</v>
      </c>
      <c r="AB102" s="10">
        <f>AbsAAR!AB101</f>
        <v>1.5854344392359325E-2</v>
      </c>
      <c r="AC102" s="10">
        <f>AbsAAR!AC101</f>
        <v>9.5571284563522943E-3</v>
      </c>
      <c r="AD102" s="10">
        <f>AbsAAR!AD101</f>
        <v>4.3840154353698086E-3</v>
      </c>
      <c r="AE102" s="10">
        <f>AbsAAR!AE101</f>
        <v>2.8733417297168128E-3</v>
      </c>
      <c r="AF102" s="10">
        <f>AbsAAR!AF101</f>
        <v>9.0572492404224995E-3</v>
      </c>
      <c r="AG102" s="10">
        <v>-1</v>
      </c>
    </row>
    <row r="103" spans="1:36" ht="13.5" customHeight="1" x14ac:dyDescent="0.2">
      <c r="A103" s="10">
        <v>100</v>
      </c>
      <c r="B103" s="10">
        <v>0</v>
      </c>
      <c r="C103" s="10">
        <f>AbsAAR!C102</f>
        <v>3.3726191533059599E-2</v>
      </c>
      <c r="D103" s="10">
        <f>AbsAAR!D102</f>
        <v>0.11476733835678948</v>
      </c>
      <c r="E103" s="10">
        <f>AbsAAR!E102</f>
        <v>3.3771771192191588E-2</v>
      </c>
      <c r="F103" s="10">
        <f>AbsAAR!F102</f>
        <v>1.1635945050692792E-2</v>
      </c>
      <c r="G103" s="10">
        <f>AbsAAR!G102</f>
        <v>3.7742947021803669E-4</v>
      </c>
      <c r="H103" s="10">
        <f>AbsAAR!H102</f>
        <v>9.7953126051638639E-3</v>
      </c>
      <c r="I103" s="10">
        <f>AbsAAR!I102</f>
        <v>1.0139994092731693E-2</v>
      </c>
      <c r="J103" s="10">
        <f>AbsAAR!J102</f>
        <v>2.387686828121599E-3</v>
      </c>
      <c r="K103" s="10">
        <f>AbsAAR!K102</f>
        <v>1.2789607850052905E-2</v>
      </c>
      <c r="L103" s="10">
        <f>AbsAAR!L102</f>
        <v>4.0667749637123357E-2</v>
      </c>
      <c r="M103" s="10">
        <f>AbsAAR!M102</f>
        <v>1.9312030487610349E-2</v>
      </c>
      <c r="N103" s="10">
        <f>AbsAAR!N102</f>
        <v>1.6784564058530169E-2</v>
      </c>
      <c r="O103" s="10">
        <f>AbsAAR!O102</f>
        <v>4.0696977126422285E-2</v>
      </c>
      <c r="P103" s="10">
        <f>AbsAAR!P102</f>
        <v>2.356386595364909E-2</v>
      </c>
      <c r="Q103" s="10">
        <f>AbsAAR!Q102</f>
        <v>4.629404405688012E-3</v>
      </c>
      <c r="R103" s="10">
        <f>AbsAAR!R102</f>
        <v>1.8690833813960868E-2</v>
      </c>
      <c r="S103" s="10">
        <f>AbsAAR!S102</f>
        <v>6.1160204409234165E-3</v>
      </c>
      <c r="T103" s="10">
        <f>AbsAAR!T102</f>
        <v>1.6439665886509192E-2</v>
      </c>
      <c r="U103" s="10">
        <f>AbsAAR!U102</f>
        <v>3.2655191821428231E-2</v>
      </c>
      <c r="V103" s="10">
        <f>AbsAAR!V102</f>
        <v>2.306038359167379E-2</v>
      </c>
      <c r="W103" s="10">
        <f>AbsAAR!W102</f>
        <v>1.9103261785162973E-2</v>
      </c>
      <c r="X103" s="10">
        <f>AbsAAR!X102</f>
        <v>5.592084676778878E-2</v>
      </c>
      <c r="Y103" s="10">
        <f>AbsAAR!Y102</f>
        <v>4.4472917501589493E-2</v>
      </c>
      <c r="Z103" s="10">
        <f>AbsAAR!Z102</f>
        <v>2.358331339572179E-2</v>
      </c>
      <c r="AA103" s="10">
        <f>AbsAAR!AA102</f>
        <v>8.7881723843953152E-2</v>
      </c>
      <c r="AB103" s="10">
        <f>AbsAAR!AB102</f>
        <v>1.1907972856557361E-2</v>
      </c>
      <c r="AC103" s="10">
        <f>AbsAAR!AC102</f>
        <v>7.6148979226599856E-3</v>
      </c>
      <c r="AD103" s="10">
        <f>AbsAAR!AD102</f>
        <v>5.4073139630498299E-2</v>
      </c>
      <c r="AE103" s="10">
        <f>AbsAAR!AE102</f>
        <v>1.5450036824114388E-2</v>
      </c>
      <c r="AF103" s="10">
        <f>AbsAAR!AF102</f>
        <v>3.150834923652026E-2</v>
      </c>
      <c r="AG103" s="10">
        <v>0</v>
      </c>
    </row>
    <row r="104" spans="1:36" ht="13.5" customHeight="1" x14ac:dyDescent="0.2">
      <c r="A104" s="10">
        <v>101</v>
      </c>
      <c r="B104" s="10">
        <v>1</v>
      </c>
      <c r="C104" s="10">
        <f>AbsAAR!C103</f>
        <v>2.0235079768830176E-2</v>
      </c>
      <c r="D104" s="10">
        <f>AbsAAR!D103</f>
        <v>3.244734313693589E-2</v>
      </c>
      <c r="E104" s="10">
        <f>AbsAAR!E103</f>
        <v>2.2146375446895433E-2</v>
      </c>
      <c r="F104" s="10">
        <f>AbsAAR!F103</f>
        <v>9.904675030611293E-3</v>
      </c>
      <c r="G104" s="10">
        <f>AbsAAR!G103</f>
        <v>1.0422028166651194E-2</v>
      </c>
      <c r="H104" s="10">
        <f>AbsAAR!H103</f>
        <v>2.3493836795763893E-2</v>
      </c>
      <c r="I104" s="10">
        <f>AbsAAR!I103</f>
        <v>2.4358911513172009E-3</v>
      </c>
      <c r="J104" s="10">
        <f>AbsAAR!J103</f>
        <v>5.1165597254393402E-4</v>
      </c>
      <c r="K104" s="10">
        <f>AbsAAR!K103</f>
        <v>7.4148935721183445E-3</v>
      </c>
      <c r="L104" s="10">
        <f>AbsAAR!L103</f>
        <v>1.6346587017944544E-2</v>
      </c>
      <c r="M104" s="10">
        <f>AbsAAR!M103</f>
        <v>7.5840018767070576E-3</v>
      </c>
      <c r="N104" s="10">
        <f>AbsAAR!N103</f>
        <v>9.6067026026925139E-3</v>
      </c>
      <c r="O104" s="10">
        <f>AbsAAR!O103</f>
        <v>2.0931968820785848E-2</v>
      </c>
      <c r="P104" s="10">
        <f>AbsAAR!P103</f>
        <v>2.5632197731903189E-3</v>
      </c>
      <c r="Q104" s="10">
        <f>AbsAAR!Q103</f>
        <v>2.2743908580449054E-4</v>
      </c>
      <c r="R104" s="10">
        <f>AbsAAR!R103</f>
        <v>3.4871214369995879E-2</v>
      </c>
      <c r="S104" s="10">
        <f>AbsAAR!S103</f>
        <v>9.3342654612018176E-3</v>
      </c>
      <c r="T104" s="10">
        <f>AbsAAR!T103</f>
        <v>3.5638963513239065E-2</v>
      </c>
      <c r="U104" s="10">
        <f>AbsAAR!U103</f>
        <v>2.5759645404789751E-2</v>
      </c>
      <c r="V104" s="10">
        <f>AbsAAR!V103</f>
        <v>1.6805441216640682E-2</v>
      </c>
      <c r="W104" s="10">
        <f>AbsAAR!W103</f>
        <v>6.4359104210482028E-3</v>
      </c>
      <c r="X104" s="10">
        <f>AbsAAR!X103</f>
        <v>1.775358884588326E-2</v>
      </c>
      <c r="Y104" s="10">
        <f>AbsAAR!Y103</f>
        <v>1.2813385953022045E-2</v>
      </c>
      <c r="Z104" s="10">
        <f>AbsAAR!Z103</f>
        <v>1.1516547614937051E-3</v>
      </c>
      <c r="AA104" s="10">
        <f>AbsAAR!AA103</f>
        <v>2.4917319309166403E-3</v>
      </c>
      <c r="AB104" s="10">
        <f>AbsAAR!AB103</f>
        <v>4.9921491708156277E-3</v>
      </c>
      <c r="AC104" s="10">
        <f>AbsAAR!AC103</f>
        <v>1.6143133326436115E-2</v>
      </c>
      <c r="AD104" s="10">
        <f>AbsAAR!AD103</f>
        <v>2.267097686595772E-3</v>
      </c>
      <c r="AE104" s="10">
        <f>AbsAAR!AE103</f>
        <v>4.4430506373861187E-2</v>
      </c>
      <c r="AF104" s="10">
        <f>AbsAAR!AF103</f>
        <v>1.3023951417773943E-2</v>
      </c>
      <c r="AG104" s="10">
        <v>1</v>
      </c>
    </row>
    <row r="105" spans="1:36" ht="13.5" customHeight="1" x14ac:dyDescent="0.2">
      <c r="A105" s="10">
        <v>102</v>
      </c>
      <c r="B105" s="10">
        <v>2</v>
      </c>
      <c r="C105" s="10">
        <f>AbsAAR!C104</f>
        <v>1.1760761987636568E-2</v>
      </c>
      <c r="D105" s="10">
        <f>AbsAAR!D104</f>
        <v>2.5908176995846809E-2</v>
      </c>
      <c r="E105" s="10">
        <f>AbsAAR!E104</f>
        <v>1.8835532986420628E-2</v>
      </c>
      <c r="F105" s="10">
        <f>AbsAAR!F104</f>
        <v>3.9512246657440117E-3</v>
      </c>
      <c r="G105" s="10">
        <f>AbsAAR!G104</f>
        <v>3.5584485289744811E-3</v>
      </c>
      <c r="H105" s="10">
        <f>AbsAAR!H104</f>
        <v>1.5745907470052162E-3</v>
      </c>
      <c r="I105" s="10">
        <f>AbsAAR!I104</f>
        <v>1.4443032662883127E-2</v>
      </c>
      <c r="J105" s="10">
        <f>AbsAAR!J104</f>
        <v>5.0376989603990244E-3</v>
      </c>
      <c r="K105" s="10">
        <f>AbsAAR!K104</f>
        <v>3.913775782718806E-3</v>
      </c>
      <c r="L105" s="10">
        <f>AbsAAR!L104</f>
        <v>2.2199659093026181E-2</v>
      </c>
      <c r="M105" s="10">
        <f>AbsAAR!M104</f>
        <v>7.6240133444504497E-3</v>
      </c>
      <c r="N105" s="10">
        <f>AbsAAR!N104</f>
        <v>3.9546499340639809E-3</v>
      </c>
      <c r="O105" s="10">
        <f>AbsAAR!O104</f>
        <v>3.1534135663830835E-3</v>
      </c>
      <c r="P105" s="10">
        <f>AbsAAR!P104</f>
        <v>2.6034641037488634E-2</v>
      </c>
      <c r="Q105" s="10">
        <f>AbsAAR!Q104</f>
        <v>2.1775895179815047E-3</v>
      </c>
      <c r="R105" s="10">
        <f>AbsAAR!R104</f>
        <v>4.7182767216429021E-3</v>
      </c>
      <c r="S105" s="10">
        <f>AbsAAR!S104</f>
        <v>3.3239442293248717E-3</v>
      </c>
      <c r="T105" s="10">
        <f>AbsAAR!T104</f>
        <v>5.0293018692995732E-3</v>
      </c>
      <c r="U105" s="10">
        <f>AbsAAR!U104</f>
        <v>1.6128390108932935E-2</v>
      </c>
      <c r="V105" s="10">
        <f>AbsAAR!V104</f>
        <v>3.7355914215781881E-3</v>
      </c>
      <c r="W105" s="10">
        <f>AbsAAR!W104</f>
        <v>9.5723810133610636E-3</v>
      </c>
      <c r="X105" s="10">
        <f>AbsAAR!X104</f>
        <v>5.5397705589524037E-3</v>
      </c>
      <c r="Y105" s="10">
        <f>AbsAAR!Y104</f>
        <v>9.3779266748312655E-3</v>
      </c>
      <c r="Z105" s="10">
        <f>AbsAAR!Z104</f>
        <v>8.6517444535476849E-4</v>
      </c>
      <c r="AA105" s="10">
        <f>AbsAAR!AA104</f>
        <v>2.7420853743754386E-2</v>
      </c>
      <c r="AB105" s="10">
        <f>AbsAAR!AB104</f>
        <v>3.2806026795821697E-3</v>
      </c>
      <c r="AC105" s="10">
        <f>AbsAAR!AC104</f>
        <v>2.1002144081887714E-3</v>
      </c>
      <c r="AD105" s="10">
        <f>AbsAAR!AD104</f>
        <v>6.2217925765883581E-3</v>
      </c>
      <c r="AE105" s="10">
        <f>AbsAAR!AE104</f>
        <v>4.6429701997890774E-3</v>
      </c>
      <c r="AF105" s="10">
        <f>AbsAAR!AF104</f>
        <v>1.9373645235598678E-3</v>
      </c>
      <c r="AG105" s="10">
        <v>2</v>
      </c>
    </row>
    <row r="106" spans="1:36" ht="13.5" customHeight="1" x14ac:dyDescent="0.2">
      <c r="A106" s="10">
        <v>103</v>
      </c>
      <c r="B106" s="10">
        <v>3</v>
      </c>
      <c r="C106" s="10">
        <f>AbsAAR!C105</f>
        <v>1.4222371466530992E-4</v>
      </c>
      <c r="D106" s="10">
        <f>AbsAAR!D105</f>
        <v>1.9575273142786453E-2</v>
      </c>
      <c r="E106" s="10">
        <f>AbsAAR!E105</f>
        <v>1.18224683398908E-2</v>
      </c>
      <c r="F106" s="10">
        <f>AbsAAR!F105</f>
        <v>3.6145933520426062E-3</v>
      </c>
      <c r="G106" s="10">
        <f>AbsAAR!G105</f>
        <v>1.4329429020133429E-2</v>
      </c>
      <c r="H106" s="10">
        <f>AbsAAR!H105</f>
        <v>2.7266879747484957E-3</v>
      </c>
      <c r="I106" s="10">
        <f>AbsAAR!I105</f>
        <v>9.3712367509515455E-3</v>
      </c>
      <c r="J106" s="10">
        <f>AbsAAR!J105</f>
        <v>2.4587408897513464E-3</v>
      </c>
      <c r="K106" s="10">
        <f>AbsAAR!K105</f>
        <v>6.2699218467665279E-3</v>
      </c>
      <c r="L106" s="10">
        <f>AbsAAR!L105</f>
        <v>2.3963724648777048E-2</v>
      </c>
      <c r="M106" s="10">
        <f>AbsAAR!M105</f>
        <v>1.354663395694322E-2</v>
      </c>
      <c r="N106" s="10">
        <f>AbsAAR!N105</f>
        <v>8.3918936200771035E-3</v>
      </c>
      <c r="O106" s="10">
        <f>AbsAAR!O105</f>
        <v>6.5363085434004247E-3</v>
      </c>
      <c r="P106" s="10">
        <f>AbsAAR!P105</f>
        <v>1.7074970603824423E-2</v>
      </c>
      <c r="Q106" s="10">
        <f>AbsAAR!Q105</f>
        <v>1.0453917295370884E-2</v>
      </c>
      <c r="R106" s="10">
        <f>AbsAAR!R105</f>
        <v>3.0814319526423191E-3</v>
      </c>
      <c r="S106" s="10">
        <f>AbsAAR!S105</f>
        <v>1.4422547966810393E-3</v>
      </c>
      <c r="T106" s="10">
        <f>AbsAAR!T105</f>
        <v>5.9066871965739037E-3</v>
      </c>
      <c r="U106" s="10">
        <f>AbsAAR!U105</f>
        <v>3.7573293273932412E-3</v>
      </c>
      <c r="V106" s="10">
        <f>AbsAAR!V105</f>
        <v>3.9492034284761141E-4</v>
      </c>
      <c r="W106" s="10">
        <f>AbsAAR!W105</f>
        <v>3.7619478903611336E-3</v>
      </c>
      <c r="X106" s="10">
        <f>AbsAAR!X105</f>
        <v>1.2532797176263476E-3</v>
      </c>
      <c r="Y106" s="10">
        <f>AbsAAR!Y105</f>
        <v>4.1626482045622479E-3</v>
      </c>
      <c r="Z106" s="10">
        <f>AbsAAR!Z105</f>
        <v>7.0514191703625537E-4</v>
      </c>
      <c r="AA106" s="10">
        <f>AbsAAR!AA105</f>
        <v>6.4071541637944207E-3</v>
      </c>
      <c r="AB106" s="10">
        <f>AbsAAR!AB105</f>
        <v>1.6632814192162854E-2</v>
      </c>
      <c r="AC106" s="10">
        <f>AbsAAR!AC105</f>
        <v>1.5275475699213807E-3</v>
      </c>
      <c r="AD106" s="10">
        <f>AbsAAR!AD105</f>
        <v>1.0966395176864785E-2</v>
      </c>
      <c r="AE106" s="10">
        <f>AbsAAR!AE105</f>
        <v>2.1717404730137516E-4</v>
      </c>
      <c r="AF106" s="10">
        <f>AbsAAR!AF105</f>
        <v>5.0901311378152101E-3</v>
      </c>
      <c r="AG106" s="10">
        <v>3</v>
      </c>
    </row>
    <row r="107" spans="1:36" ht="13.5" customHeight="1" x14ac:dyDescent="0.2">
      <c r="A107" s="10">
        <v>104</v>
      </c>
      <c r="B107" s="10">
        <v>4</v>
      </c>
      <c r="C107" s="10">
        <f>AbsAAR!C106</f>
        <v>3.9647025036388429E-3</v>
      </c>
      <c r="D107" s="10">
        <f>AbsAAR!D106</f>
        <v>5.2646941703364189E-3</v>
      </c>
      <c r="E107" s="10">
        <f>AbsAAR!E106</f>
        <v>9.1180299955982962E-3</v>
      </c>
      <c r="F107" s="10">
        <f>AbsAAR!F106</f>
        <v>6.2278025927969367E-3</v>
      </c>
      <c r="G107" s="10">
        <f>AbsAAR!G106</f>
        <v>1.1717877605136149E-2</v>
      </c>
      <c r="H107" s="10">
        <f>AbsAAR!H106</f>
        <v>7.3452039281718048E-4</v>
      </c>
      <c r="I107" s="10">
        <f>AbsAAR!I106</f>
        <v>5.36976571707556E-2</v>
      </c>
      <c r="J107" s="10">
        <f>AbsAAR!J106</f>
        <v>1.7114094861473909E-2</v>
      </c>
      <c r="K107" s="10">
        <f>AbsAAR!K106</f>
        <v>3.7268367599572784E-3</v>
      </c>
      <c r="L107" s="10">
        <f>AbsAAR!L106</f>
        <v>5.1626843757782278E-3</v>
      </c>
      <c r="M107" s="10">
        <f>AbsAAR!M106</f>
        <v>7.966251254003253E-3</v>
      </c>
      <c r="N107" s="10">
        <f>AbsAAR!N106</f>
        <v>4.5613761291712638E-3</v>
      </c>
      <c r="O107" s="10">
        <f>AbsAAR!O106</f>
        <v>2.1954404340749602E-2</v>
      </c>
      <c r="P107" s="10">
        <f>AbsAAR!P106</f>
        <v>3.7908099080234568E-3</v>
      </c>
      <c r="Q107" s="10">
        <f>AbsAAR!Q106</f>
        <v>7.7603693212747902E-3</v>
      </c>
      <c r="R107" s="10">
        <f>AbsAAR!R106</f>
        <v>2.8417272015219272E-3</v>
      </c>
      <c r="S107" s="10">
        <f>AbsAAR!S106</f>
        <v>4.3143798684052662E-3</v>
      </c>
      <c r="T107" s="10">
        <f>AbsAAR!T106</f>
        <v>1.3512088310975012E-2</v>
      </c>
      <c r="U107" s="10">
        <f>AbsAAR!U106</f>
        <v>2.2187447824814938E-2</v>
      </c>
      <c r="V107" s="10">
        <f>AbsAAR!V106</f>
        <v>5.8440201050575739E-3</v>
      </c>
      <c r="W107" s="10">
        <f>AbsAAR!W106</f>
        <v>9.017510649505657E-3</v>
      </c>
      <c r="X107" s="10">
        <f>AbsAAR!X106</f>
        <v>1.7258125008651755E-3</v>
      </c>
      <c r="Y107" s="10">
        <f>AbsAAR!Y106</f>
        <v>1.0967819531229453E-2</v>
      </c>
      <c r="Z107" s="10">
        <f>AbsAAR!Z106</f>
        <v>1.1765476435150097E-2</v>
      </c>
      <c r="AA107" s="10">
        <f>AbsAAR!AA106</f>
        <v>1.5866636961966909E-2</v>
      </c>
      <c r="AB107" s="10">
        <f>AbsAAR!AB106</f>
        <v>4.1964203644812084E-3</v>
      </c>
      <c r="AC107" s="10">
        <f>AbsAAR!AC106</f>
        <v>1.201731678070494E-3</v>
      </c>
      <c r="AD107" s="10">
        <f>AbsAAR!AD106</f>
        <v>1.2138278659125281E-3</v>
      </c>
      <c r="AE107" s="10">
        <f>AbsAAR!AE106</f>
        <v>2.1171941745630838E-2</v>
      </c>
      <c r="AF107" s="10">
        <f>AbsAAR!AF106</f>
        <v>1.1130803078116085E-2</v>
      </c>
      <c r="AG107" s="10">
        <v>4</v>
      </c>
    </row>
    <row r="108" spans="1:36" ht="13.5" customHeight="1" x14ac:dyDescent="0.2">
      <c r="A108" s="10">
        <v>105</v>
      </c>
      <c r="B108" s="10">
        <v>5</v>
      </c>
      <c r="C108" s="10">
        <f>AbsAAR!C107</f>
        <v>9.1386173340947795E-3</v>
      </c>
      <c r="D108" s="10">
        <f>AbsAAR!D107</f>
        <v>1.4454623544657569E-3</v>
      </c>
      <c r="E108" s="10">
        <f>AbsAAR!E107</f>
        <v>4.0020589427524431E-3</v>
      </c>
      <c r="F108" s="10">
        <f>AbsAAR!F107</f>
        <v>6.3060485663734211E-3</v>
      </c>
      <c r="G108" s="10">
        <f>AbsAAR!G107</f>
        <v>1.3279102228271389E-2</v>
      </c>
      <c r="H108" s="10">
        <f>AbsAAR!H107</f>
        <v>2.802218775070054E-2</v>
      </c>
      <c r="I108" s="10">
        <f>AbsAAR!I107</f>
        <v>1.7103615190403598E-2</v>
      </c>
      <c r="J108" s="10">
        <f>AbsAAR!J107</f>
        <v>1.0526849661469957E-2</v>
      </c>
      <c r="K108" s="10">
        <f>AbsAAR!K107</f>
        <v>1.1390478042307906E-2</v>
      </c>
      <c r="L108" s="10">
        <f>AbsAAR!L107</f>
        <v>7.4449235711144569E-4</v>
      </c>
      <c r="M108" s="10">
        <f>AbsAAR!M107</f>
        <v>2.1160385062090319E-3</v>
      </c>
      <c r="N108" s="10">
        <f>AbsAAR!N107</f>
        <v>1.139047516657994E-3</v>
      </c>
      <c r="O108" s="10">
        <f>AbsAAR!O107</f>
        <v>9.9630544698429413E-3</v>
      </c>
      <c r="P108" s="10">
        <f>AbsAAR!P107</f>
        <v>9.5041090308185111E-3</v>
      </c>
      <c r="Q108" s="10">
        <f>AbsAAR!Q107</f>
        <v>1.2905987428792046E-2</v>
      </c>
      <c r="R108" s="10">
        <f>AbsAAR!R107</f>
        <v>6.8290755222427382E-3</v>
      </c>
      <c r="S108" s="10">
        <f>AbsAAR!S107</f>
        <v>6.727618469806327E-3</v>
      </c>
      <c r="T108" s="10">
        <f>AbsAAR!T107</f>
        <v>1.5841556212860385E-2</v>
      </c>
      <c r="U108" s="10">
        <f>AbsAAR!U107</f>
        <v>3.561815864795595E-2</v>
      </c>
      <c r="V108" s="10">
        <f>AbsAAR!V107</f>
        <v>1.0242437385775197E-2</v>
      </c>
      <c r="W108" s="10">
        <f>AbsAAR!W107</f>
        <v>2.4012073473155343E-2</v>
      </c>
      <c r="X108" s="10">
        <f>AbsAAR!X107</f>
        <v>1.1891115036529723E-3</v>
      </c>
      <c r="Y108" s="10">
        <f>AbsAAR!Y107</f>
        <v>1.7561577042663524E-2</v>
      </c>
      <c r="Z108" s="10">
        <f>AbsAAR!Z107</f>
        <v>2.3503486503635099E-2</v>
      </c>
      <c r="AA108" s="10">
        <f>AbsAAR!AA107</f>
        <v>2.2977986083081253E-2</v>
      </c>
      <c r="AB108" s="10">
        <f>AbsAAR!AB107</f>
        <v>9.5335710327886739E-3</v>
      </c>
      <c r="AC108" s="10">
        <f>AbsAAR!AC107</f>
        <v>9.5616501378125787E-3</v>
      </c>
      <c r="AD108" s="10">
        <f>AbsAAR!AD107</f>
        <v>2.7364872215782047E-3</v>
      </c>
      <c r="AE108" s="10">
        <f>AbsAAR!AE107</f>
        <v>5.7180706286319438E-4</v>
      </c>
      <c r="AF108" s="10">
        <f>AbsAAR!AF107</f>
        <v>6.2512458946250606E-4</v>
      </c>
      <c r="AG108" s="10">
        <v>5</v>
      </c>
    </row>
    <row r="109" spans="1:36" ht="13.5" customHeight="1" x14ac:dyDescent="0.2">
      <c r="A109" s="10">
        <v>106</v>
      </c>
      <c r="B109" s="10">
        <v>6</v>
      </c>
      <c r="C109" s="10">
        <f>AbsAAR!C108</f>
        <v>1.8037571866243443E-3</v>
      </c>
      <c r="D109" s="10">
        <f>AbsAAR!D108</f>
        <v>4.9765952983467365E-3</v>
      </c>
      <c r="E109" s="10">
        <f>AbsAAR!E108</f>
        <v>3.261002922868575E-2</v>
      </c>
      <c r="F109" s="10">
        <f>AbsAAR!F108</f>
        <v>1.4326041162239563E-2</v>
      </c>
      <c r="G109" s="10">
        <f>AbsAAR!G108</f>
        <v>2.1715597823873476E-3</v>
      </c>
      <c r="H109" s="10">
        <f>AbsAAR!H108</f>
        <v>4.3479630244999332E-3</v>
      </c>
      <c r="I109" s="10">
        <f>AbsAAR!I108</f>
        <v>1.6259999739742362E-2</v>
      </c>
      <c r="J109" s="10">
        <f>AbsAAR!J108</f>
        <v>1.5493459579206243E-2</v>
      </c>
      <c r="K109" s="10">
        <f>AbsAAR!K108</f>
        <v>9.2946914362158628E-3</v>
      </c>
      <c r="L109" s="10">
        <f>AbsAAR!L108</f>
        <v>4.4972212205391868E-3</v>
      </c>
      <c r="M109" s="10">
        <f>AbsAAR!M108</f>
        <v>1.1991889045662608E-4</v>
      </c>
      <c r="N109" s="10">
        <f>AbsAAR!N108</f>
        <v>9.0735491570080127E-3</v>
      </c>
      <c r="O109" s="10">
        <f>AbsAAR!O108</f>
        <v>6.2982863796405258E-3</v>
      </c>
      <c r="P109" s="10">
        <f>AbsAAR!P108</f>
        <v>8.5948321991720844E-4</v>
      </c>
      <c r="Q109" s="10">
        <f>AbsAAR!Q108</f>
        <v>1.3378402294556703E-2</v>
      </c>
      <c r="R109" s="10">
        <f>AbsAAR!R108</f>
        <v>1.3245924349693447E-2</v>
      </c>
      <c r="S109" s="10">
        <f>AbsAAR!S108</f>
        <v>1.8893295940796782E-2</v>
      </c>
      <c r="T109" s="10">
        <f>AbsAAR!T108</f>
        <v>2.6270920289639448E-2</v>
      </c>
      <c r="U109" s="10">
        <f>AbsAAR!U108</f>
        <v>5.6693597614666399E-2</v>
      </c>
      <c r="V109" s="10">
        <f>AbsAAR!V108</f>
        <v>3.9836796283043308E-3</v>
      </c>
      <c r="W109" s="10">
        <f>AbsAAR!W108</f>
        <v>2.541523083767264E-2</v>
      </c>
      <c r="X109" s="10">
        <f>AbsAAR!X108</f>
        <v>2.2334624974629194E-2</v>
      </c>
      <c r="Y109" s="10">
        <f>AbsAAR!Y108</f>
        <v>2.800788638191555E-3</v>
      </c>
      <c r="Z109" s="10">
        <f>AbsAAR!Z108</f>
        <v>4.8483487404241774E-3</v>
      </c>
      <c r="AA109" s="10">
        <f>AbsAAR!AA108</f>
        <v>1.5008492937123924E-2</v>
      </c>
      <c r="AB109" s="10">
        <f>AbsAAR!AB108</f>
        <v>6.0836232873439731E-3</v>
      </c>
      <c r="AC109" s="10">
        <f>AbsAAR!AC108</f>
        <v>1.1297705573738476E-3</v>
      </c>
      <c r="AD109" s="10">
        <f>AbsAAR!AD108</f>
        <v>5.7168604830859235E-3</v>
      </c>
      <c r="AE109" s="10">
        <f>AbsAAR!AE108</f>
        <v>8.6843997621774277E-2</v>
      </c>
      <c r="AF109" s="10">
        <f>AbsAAR!AF108</f>
        <v>1.6865953095906935E-2</v>
      </c>
      <c r="AG109" s="10">
        <v>6</v>
      </c>
    </row>
    <row r="110" spans="1:36" ht="13.5" customHeight="1" x14ac:dyDescent="0.2">
      <c r="A110" s="10">
        <v>107</v>
      </c>
      <c r="B110" s="10">
        <v>7</v>
      </c>
      <c r="C110" s="10">
        <f>AbsAAR!C109</f>
        <v>7.5854102560468694E-3</v>
      </c>
      <c r="D110" s="10">
        <f>AbsAAR!D109</f>
        <v>1.1653458106496897E-2</v>
      </c>
      <c r="E110" s="10">
        <f>AbsAAR!E109</f>
        <v>9.4213924489425331E-3</v>
      </c>
      <c r="F110" s="10">
        <f>AbsAAR!F109</f>
        <v>1.6685806948989551E-2</v>
      </c>
      <c r="G110" s="10">
        <f>AbsAAR!G109</f>
        <v>1.1003405800809146E-2</v>
      </c>
      <c r="H110" s="10">
        <f>AbsAAR!H109</f>
        <v>2.1199949226141268E-2</v>
      </c>
      <c r="I110" s="10">
        <f>AbsAAR!I109</f>
        <v>6.3120392140302269E-3</v>
      </c>
      <c r="J110" s="10">
        <f>AbsAAR!J109</f>
        <v>2.054279145772879E-2</v>
      </c>
      <c r="K110" s="10">
        <f>AbsAAR!K109</f>
        <v>1.0797230386859674E-2</v>
      </c>
      <c r="L110" s="10">
        <f>AbsAAR!L109</f>
        <v>2.2574867612379316E-3</v>
      </c>
      <c r="M110" s="10">
        <f>AbsAAR!M109</f>
        <v>2.6356083724360987E-3</v>
      </c>
      <c r="N110" s="10">
        <f>AbsAAR!N109</f>
        <v>5.8573986204044281E-3</v>
      </c>
      <c r="O110" s="10">
        <f>AbsAAR!O109</f>
        <v>1.3921229106826898E-4</v>
      </c>
      <c r="P110" s="10">
        <f>AbsAAR!P109</f>
        <v>3.4669920159701318E-3</v>
      </c>
      <c r="Q110" s="10">
        <f>AbsAAR!Q109</f>
        <v>8.149106665757206E-3</v>
      </c>
      <c r="R110" s="10">
        <f>AbsAAR!R109</f>
        <v>6.8838467449729678E-3</v>
      </c>
      <c r="S110" s="10">
        <f>AbsAAR!S109</f>
        <v>2.8925258087041782E-3</v>
      </c>
      <c r="T110" s="10">
        <f>AbsAAR!T109</f>
        <v>2.1509796383795205E-2</v>
      </c>
      <c r="U110" s="10">
        <f>AbsAAR!U109</f>
        <v>1.6658579462650414E-2</v>
      </c>
      <c r="V110" s="10">
        <f>AbsAAR!V109</f>
        <v>1.2117881693836369E-2</v>
      </c>
      <c r="W110" s="10">
        <f>AbsAAR!W109</f>
        <v>1.0216938012570244E-2</v>
      </c>
      <c r="X110" s="10">
        <f>AbsAAR!X109</f>
        <v>1.6976111304381394E-3</v>
      </c>
      <c r="Y110" s="10">
        <f>AbsAAR!Y109</f>
        <v>7.8709575024320279E-3</v>
      </c>
      <c r="Z110" s="10">
        <f>AbsAAR!Z109</f>
        <v>2.535028057652349E-3</v>
      </c>
      <c r="AA110" s="10">
        <f>AbsAAR!AA109</f>
        <v>6.9066853286403685E-3</v>
      </c>
      <c r="AB110" s="10">
        <f>AbsAAR!AB109</f>
        <v>1.0659320959554014E-2</v>
      </c>
      <c r="AC110" s="10">
        <f>AbsAAR!AC109</f>
        <v>2.9106165857300595E-3</v>
      </c>
      <c r="AD110" s="10">
        <f>AbsAAR!AD109</f>
        <v>9.3227214953149444E-4</v>
      </c>
      <c r="AE110" s="10">
        <f>AbsAAR!AE109</f>
        <v>3.8320913996600356E-2</v>
      </c>
      <c r="AF110" s="10">
        <f>AbsAAR!AF109</f>
        <v>9.4806773725276561E-3</v>
      </c>
      <c r="AG110" s="10">
        <v>7</v>
      </c>
      <c r="AI110" s="10" t="s">
        <v>52</v>
      </c>
      <c r="AJ110" s="10" t="s">
        <v>31</v>
      </c>
    </row>
    <row r="111" spans="1:36" ht="13.5" customHeight="1" x14ac:dyDescent="0.2">
      <c r="A111" s="10">
        <v>108</v>
      </c>
      <c r="B111" s="10">
        <v>8</v>
      </c>
      <c r="C111" s="10">
        <f>AbsAAR!C110</f>
        <v>3.8484200870552735E-3</v>
      </c>
      <c r="D111" s="10">
        <f>AbsAAR!D110</f>
        <v>6.5301553002109815E-4</v>
      </c>
      <c r="E111" s="10">
        <f>AbsAAR!E110</f>
        <v>2.2439852486529802E-2</v>
      </c>
      <c r="F111" s="10">
        <f>AbsAAR!F110</f>
        <v>5.7857129879043245E-3</v>
      </c>
      <c r="G111" s="10">
        <f>AbsAAR!G110</f>
        <v>8.7574064557828946E-4</v>
      </c>
      <c r="H111" s="10">
        <f>AbsAAR!H110</f>
        <v>8.7837952424542481E-3</v>
      </c>
      <c r="I111" s="10">
        <f>AbsAAR!I110</f>
        <v>8.9595458672110696E-3</v>
      </c>
      <c r="J111" s="10">
        <f>AbsAAR!J110</f>
        <v>9.3304866357195879E-4</v>
      </c>
      <c r="K111" s="10">
        <f>AbsAAR!K110</f>
        <v>7.2027358038459794E-3</v>
      </c>
      <c r="L111" s="10">
        <f>AbsAAR!L110</f>
        <v>1.3556543051246893E-2</v>
      </c>
      <c r="M111" s="10">
        <f>AbsAAR!M110</f>
        <v>1.1356953878183907E-2</v>
      </c>
      <c r="N111" s="10">
        <f>AbsAAR!N110</f>
        <v>1.551054601286754E-3</v>
      </c>
      <c r="O111" s="10">
        <f>AbsAAR!O110</f>
        <v>2.5888661009023672E-3</v>
      </c>
      <c r="P111" s="10">
        <f>AbsAAR!P110</f>
        <v>2.2947745261104181E-3</v>
      </c>
      <c r="Q111" s="10">
        <f>AbsAAR!Q110</f>
        <v>1.1524867426258979E-3</v>
      </c>
      <c r="R111" s="10">
        <f>AbsAAR!R110</f>
        <v>4.411155300391289E-3</v>
      </c>
      <c r="S111" s="10">
        <f>AbsAAR!S110</f>
        <v>6.7756763074064922E-3</v>
      </c>
      <c r="T111" s="10">
        <f>AbsAAR!T110</f>
        <v>1.4345552461715694E-2</v>
      </c>
      <c r="U111" s="10">
        <f>AbsAAR!U110</f>
        <v>1.419901652419992E-2</v>
      </c>
      <c r="V111" s="10">
        <f>AbsAAR!V110</f>
        <v>7.930725653160919E-3</v>
      </c>
      <c r="W111" s="10">
        <f>AbsAAR!W110</f>
        <v>7.0848314495066938E-3</v>
      </c>
      <c r="X111" s="10">
        <f>AbsAAR!X110</f>
        <v>5.2419552756718243E-3</v>
      </c>
      <c r="Y111" s="10">
        <f>AbsAAR!Y110</f>
        <v>2.7488793757136894E-3</v>
      </c>
      <c r="Z111" s="10">
        <f>AbsAAR!Z110</f>
        <v>1.0535601844904546E-2</v>
      </c>
      <c r="AA111" s="10">
        <f>AbsAAR!AA110</f>
        <v>1.233984932827038E-2</v>
      </c>
      <c r="AB111" s="10">
        <f>AbsAAR!AB110</f>
        <v>1.93470428146683E-2</v>
      </c>
      <c r="AC111" s="10">
        <f>AbsAAR!AC110</f>
        <v>1.750568910940881E-4</v>
      </c>
      <c r="AD111" s="10">
        <f>AbsAAR!AD110</f>
        <v>3.906140723564511E-3</v>
      </c>
      <c r="AE111" s="10">
        <f>AbsAAR!AE110</f>
        <v>1.0494416982638477E-2</v>
      </c>
      <c r="AF111" s="10">
        <f>AbsAAR!AF110</f>
        <v>8.3605894718866442E-3</v>
      </c>
      <c r="AG111" s="10">
        <v>8</v>
      </c>
      <c r="AI111" s="10">
        <f>SUM(A118:A227)</f>
        <v>6105</v>
      </c>
      <c r="AJ111" s="10">
        <f>AVERAGE(A118:A227)</f>
        <v>55.5</v>
      </c>
    </row>
    <row r="112" spans="1:36" ht="13.5" customHeight="1" x14ac:dyDescent="0.2">
      <c r="A112" s="10">
        <v>109</v>
      </c>
      <c r="B112" s="10">
        <v>9</v>
      </c>
      <c r="C112" s="10">
        <f>AbsAAR!C111</f>
        <v>1.1539160550863011E-2</v>
      </c>
      <c r="D112" s="10">
        <f>AbsAAR!D111</f>
        <v>6.1461055547469626E-3</v>
      </c>
      <c r="E112" s="10">
        <f>AbsAAR!E111</f>
        <v>2.927336967243305E-3</v>
      </c>
      <c r="F112" s="10">
        <f>AbsAAR!F111</f>
        <v>1.982025892240875E-3</v>
      </c>
      <c r="G112" s="10">
        <f>AbsAAR!G111</f>
        <v>1.3474400709731775E-3</v>
      </c>
      <c r="H112" s="10">
        <f>AbsAAR!H111</f>
        <v>1.0685608117607362E-2</v>
      </c>
      <c r="I112" s="10">
        <f>AbsAAR!I111</f>
        <v>7.293098019819956E-4</v>
      </c>
      <c r="J112" s="10">
        <f>AbsAAR!J111</f>
        <v>5.8618146004994825E-3</v>
      </c>
      <c r="K112" s="10">
        <f>AbsAAR!K111</f>
        <v>3.732335363084521E-3</v>
      </c>
      <c r="L112" s="10">
        <f>AbsAAR!L111</f>
        <v>1.985955531159646E-3</v>
      </c>
      <c r="M112" s="10">
        <f>AbsAAR!M111</f>
        <v>1.3254858507468553E-3</v>
      </c>
      <c r="N112" s="10">
        <f>AbsAAR!N111</f>
        <v>1.311909281832245E-3</v>
      </c>
      <c r="O112" s="10">
        <f>AbsAAR!O111</f>
        <v>2.2378433943480609E-4</v>
      </c>
      <c r="P112" s="10">
        <f>AbsAAR!P111</f>
        <v>1.0512184502360212E-3</v>
      </c>
      <c r="Q112" s="10">
        <f>AbsAAR!Q111</f>
        <v>3.9347444375080632E-3</v>
      </c>
      <c r="R112" s="10">
        <f>AbsAAR!R111</f>
        <v>2.8669622433350299E-3</v>
      </c>
      <c r="S112" s="10">
        <f>AbsAAR!S111</f>
        <v>1.3295790702567256E-2</v>
      </c>
      <c r="T112" s="10">
        <f>AbsAAR!T111</f>
        <v>1.261097496355385E-2</v>
      </c>
      <c r="U112" s="10">
        <f>AbsAAR!U111</f>
        <v>1.7028081984569503E-2</v>
      </c>
      <c r="V112" s="10">
        <f>AbsAAR!V111</f>
        <v>2.7474350068275224E-3</v>
      </c>
      <c r="W112" s="10">
        <f>AbsAAR!W111</f>
        <v>5.0726530587074988E-3</v>
      </c>
      <c r="X112" s="10">
        <f>AbsAAR!X111</f>
        <v>2.3851027889796308E-3</v>
      </c>
      <c r="Y112" s="10">
        <f>AbsAAR!Y111</f>
        <v>2.4066178779041155E-3</v>
      </c>
      <c r="Z112" s="10">
        <f>AbsAAR!Z111</f>
        <v>1.3230194232540536E-2</v>
      </c>
      <c r="AA112" s="10">
        <f>AbsAAR!AA111</f>
        <v>4.3762120522778643E-3</v>
      </c>
      <c r="AB112" s="10">
        <f>AbsAAR!AB111</f>
        <v>1.6887816248851214E-4</v>
      </c>
      <c r="AC112" s="10">
        <f>AbsAAR!AC111</f>
        <v>5.5443644162814741E-5</v>
      </c>
      <c r="AD112" s="10">
        <f>AbsAAR!AD111</f>
        <v>9.9321558937728819E-3</v>
      </c>
      <c r="AE112" s="10">
        <f>AbsAAR!AE111</f>
        <v>3.1715583327891457E-3</v>
      </c>
      <c r="AF112" s="10">
        <f>AbsAAR!AF111</f>
        <v>5.4323324174330601E-3</v>
      </c>
      <c r="AG112" s="10">
        <v>9</v>
      </c>
    </row>
    <row r="113" spans="1:39" ht="13.5" customHeight="1" x14ac:dyDescent="0.2">
      <c r="A113" s="10">
        <v>110</v>
      </c>
      <c r="B113" s="10">
        <v>10</v>
      </c>
      <c r="C113" s="10">
        <f>AbsAAR!C112</f>
        <v>3.9675218991317819E-3</v>
      </c>
      <c r="D113" s="10">
        <f>AbsAAR!D112</f>
        <v>3.1055637130541526E-3</v>
      </c>
      <c r="E113" s="10">
        <f>AbsAAR!E112</f>
        <v>9.9623669271923579E-3</v>
      </c>
      <c r="F113" s="10">
        <f>AbsAAR!F112</f>
        <v>2.2810758111745502E-2</v>
      </c>
      <c r="G113" s="10">
        <f>AbsAAR!G112</f>
        <v>2.0125799545631963E-3</v>
      </c>
      <c r="H113" s="10">
        <f>AbsAAR!H112</f>
        <v>2.6364616341954167E-2</v>
      </c>
      <c r="I113" s="10">
        <f>AbsAAR!I112</f>
        <v>1.1246688666903489E-2</v>
      </c>
      <c r="J113" s="10">
        <f>AbsAAR!J112</f>
        <v>1.4692178849951693E-3</v>
      </c>
      <c r="K113" s="10">
        <f>AbsAAR!K112</f>
        <v>4.4420990426102674E-3</v>
      </c>
      <c r="L113" s="10">
        <f>AbsAAR!L112</f>
        <v>6.8353591529355696E-4</v>
      </c>
      <c r="M113" s="10">
        <f>AbsAAR!M112</f>
        <v>1.5692900815250758E-2</v>
      </c>
      <c r="N113" s="10">
        <f>AbsAAR!N112</f>
        <v>2.0082841426782311E-2</v>
      </c>
      <c r="O113" s="10">
        <f>AbsAAR!O112</f>
        <v>2.5495548354950923E-3</v>
      </c>
      <c r="P113" s="10">
        <f>AbsAAR!P112</f>
        <v>7.5147502198785717E-3</v>
      </c>
      <c r="Q113" s="10">
        <f>AbsAAR!Q112</f>
        <v>1.0924271314360899E-3</v>
      </c>
      <c r="R113" s="10">
        <f>AbsAAR!R112</f>
        <v>1.8444087082737171E-3</v>
      </c>
      <c r="S113" s="10">
        <f>AbsAAR!S112</f>
        <v>3.5699383933052685E-3</v>
      </c>
      <c r="T113" s="10">
        <f>AbsAAR!T112</f>
        <v>5.9881344620834158E-3</v>
      </c>
      <c r="U113" s="10">
        <f>AbsAAR!U112</f>
        <v>2.1846409289352185E-2</v>
      </c>
      <c r="V113" s="10">
        <f>AbsAAR!V112</f>
        <v>1.3506724326333477E-2</v>
      </c>
      <c r="W113" s="10">
        <f>AbsAAR!W112</f>
        <v>5.6844687685021593E-3</v>
      </c>
      <c r="X113" s="10">
        <f>AbsAAR!X112</f>
        <v>1.1588582033873482E-3</v>
      </c>
      <c r="Y113" s="10">
        <f>AbsAAR!Y112</f>
        <v>6.1543268384757904E-3</v>
      </c>
      <c r="Z113" s="10">
        <f>AbsAAR!Z112</f>
        <v>2.7500489873422029E-2</v>
      </c>
      <c r="AA113" s="10">
        <f>AbsAAR!AA112</f>
        <v>1.4584008639567613E-2</v>
      </c>
      <c r="AB113" s="10">
        <f>AbsAAR!AB112</f>
        <v>9.3899783475853912E-3</v>
      </c>
      <c r="AC113" s="10">
        <f>AbsAAR!AC112</f>
        <v>2.7552253977350732E-3</v>
      </c>
      <c r="AD113" s="10">
        <f>AbsAAR!AD112</f>
        <v>1.3023168844485882E-2</v>
      </c>
      <c r="AE113" s="10">
        <f>AbsAAR!AE112</f>
        <v>1.5598740289212354E-2</v>
      </c>
      <c r="AF113" s="10">
        <f>AbsAAR!AF112</f>
        <v>9.4720059258704154E-4</v>
      </c>
      <c r="AG113" s="10">
        <v>10</v>
      </c>
      <c r="AI113" s="10" t="s">
        <v>53</v>
      </c>
      <c r="AJ113" s="10" t="s">
        <v>54</v>
      </c>
    </row>
    <row r="114" spans="1:39" ht="13.5" customHeight="1" x14ac:dyDescent="0.2">
      <c r="AI114" s="10">
        <f>AF1</f>
        <v>30</v>
      </c>
      <c r="AJ114" s="10">
        <f>COUNT(A118:A227)</f>
        <v>110</v>
      </c>
      <c r="AL114" s="10">
        <f>SQRT(SUMSQ(AI118:AI227)/AJ114)</f>
        <v>8.3607935440883043</v>
      </c>
      <c r="AM114" s="10" t="s">
        <v>55</v>
      </c>
    </row>
    <row r="115" spans="1:39" ht="13.5" customHeight="1" x14ac:dyDescent="0.2"/>
    <row r="116" spans="1:39" ht="13.5" customHeight="1" x14ac:dyDescent="0.2"/>
    <row r="117" spans="1:39" ht="13.5" customHeight="1" x14ac:dyDescent="0.2"/>
    <row r="118" spans="1:39" ht="13.5" customHeight="1" x14ac:dyDescent="0.2">
      <c r="A118" s="10">
        <v>1</v>
      </c>
      <c r="B118" s="10">
        <f t="shared" ref="B118:B227" si="0">B4</f>
        <v>-99</v>
      </c>
      <c r="C118" s="10">
        <f t="shared" ref="C118:AF118" si="1">RANK(C4,C$4:C$113,1)+(COUNT($B$4:$B$113)+1-RANK(C4,C$4:C$113,0)-RANK(C4,C$4:C$113,1))/2</f>
        <v>38</v>
      </c>
      <c r="D118" s="10">
        <f t="shared" si="1"/>
        <v>63</v>
      </c>
      <c r="E118" s="10">
        <f t="shared" si="1"/>
        <v>103</v>
      </c>
      <c r="F118" s="10">
        <f t="shared" si="1"/>
        <v>20</v>
      </c>
      <c r="G118" s="10">
        <f t="shared" si="1"/>
        <v>5</v>
      </c>
      <c r="H118" s="10">
        <f t="shared" si="1"/>
        <v>77</v>
      </c>
      <c r="I118" s="10">
        <f t="shared" si="1"/>
        <v>91</v>
      </c>
      <c r="J118" s="10">
        <f t="shared" si="1"/>
        <v>5</v>
      </c>
      <c r="K118" s="10">
        <f t="shared" si="1"/>
        <v>103</v>
      </c>
      <c r="L118" s="10">
        <f t="shared" si="1"/>
        <v>42</v>
      </c>
      <c r="M118" s="10">
        <f t="shared" si="1"/>
        <v>42</v>
      </c>
      <c r="N118" s="10">
        <f t="shared" si="1"/>
        <v>80</v>
      </c>
      <c r="O118" s="10">
        <f t="shared" si="1"/>
        <v>62</v>
      </c>
      <c r="P118" s="10">
        <f t="shared" si="1"/>
        <v>67</v>
      </c>
      <c r="Q118" s="10">
        <f t="shared" si="1"/>
        <v>109</v>
      </c>
      <c r="R118" s="10">
        <f t="shared" si="1"/>
        <v>34</v>
      </c>
      <c r="S118" s="10">
        <f t="shared" si="1"/>
        <v>93</v>
      </c>
      <c r="T118" s="10">
        <f t="shared" si="1"/>
        <v>13</v>
      </c>
      <c r="U118" s="10">
        <f t="shared" si="1"/>
        <v>53</v>
      </c>
      <c r="V118" s="10">
        <f t="shared" si="1"/>
        <v>100</v>
      </c>
      <c r="W118" s="10">
        <f t="shared" si="1"/>
        <v>57</v>
      </c>
      <c r="X118" s="10">
        <f t="shared" si="1"/>
        <v>10</v>
      </c>
      <c r="Y118" s="10">
        <f t="shared" si="1"/>
        <v>24</v>
      </c>
      <c r="Z118" s="10">
        <f t="shared" si="1"/>
        <v>55</v>
      </c>
      <c r="AA118" s="10">
        <f t="shared" si="1"/>
        <v>85</v>
      </c>
      <c r="AB118" s="10">
        <f t="shared" si="1"/>
        <v>86</v>
      </c>
      <c r="AC118" s="10">
        <f t="shared" si="1"/>
        <v>85</v>
      </c>
      <c r="AD118" s="10">
        <f t="shared" si="1"/>
        <v>7</v>
      </c>
      <c r="AE118" s="10">
        <f t="shared" si="1"/>
        <v>109</v>
      </c>
      <c r="AF118" s="10">
        <f t="shared" si="1"/>
        <v>100</v>
      </c>
      <c r="AG118" s="10">
        <f t="shared" ref="AG118:AG227" si="2">AG4</f>
        <v>-99</v>
      </c>
      <c r="AH118" s="10">
        <v>1</v>
      </c>
      <c r="AI118" s="10">
        <f t="shared" ref="AI118:AI227" si="3">AVERAGE(C118:AF118)-$AJ$111</f>
        <v>5.1000000000000014</v>
      </c>
      <c r="AJ118" s="10">
        <f t="shared" ref="AJ118:AJ227" si="4">AI118/$AL$114</f>
        <v>0.60998994570390708</v>
      </c>
    </row>
    <row r="119" spans="1:39" ht="13.5" customHeight="1" x14ac:dyDescent="0.2">
      <c r="A119" s="10">
        <v>2</v>
      </c>
      <c r="B119" s="10">
        <f t="shared" si="0"/>
        <v>-98</v>
      </c>
      <c r="C119" s="10">
        <f t="shared" ref="C119:AF119" si="5">RANK(C5,C$4:C$113,1)+(COUNT($B$4:$B$113)+1-RANK(C5,C$4:C$113,0)-RANK(C5,C$4:C$113,1))/2</f>
        <v>31</v>
      </c>
      <c r="D119" s="10">
        <f t="shared" si="5"/>
        <v>81</v>
      </c>
      <c r="E119" s="10">
        <f t="shared" si="5"/>
        <v>96</v>
      </c>
      <c r="F119" s="10">
        <f t="shared" si="5"/>
        <v>57</v>
      </c>
      <c r="G119" s="10">
        <f t="shared" si="5"/>
        <v>53</v>
      </c>
      <c r="H119" s="10">
        <f t="shared" si="5"/>
        <v>62</v>
      </c>
      <c r="I119" s="10">
        <f t="shared" si="5"/>
        <v>10</v>
      </c>
      <c r="J119" s="10">
        <f t="shared" si="5"/>
        <v>89</v>
      </c>
      <c r="K119" s="10">
        <f t="shared" si="5"/>
        <v>2</v>
      </c>
      <c r="L119" s="10">
        <f t="shared" si="5"/>
        <v>63</v>
      </c>
      <c r="M119" s="10">
        <f t="shared" si="5"/>
        <v>24</v>
      </c>
      <c r="N119" s="10">
        <f t="shared" si="5"/>
        <v>54</v>
      </c>
      <c r="O119" s="10">
        <f t="shared" si="5"/>
        <v>91</v>
      </c>
      <c r="P119" s="10">
        <f t="shared" si="5"/>
        <v>22</v>
      </c>
      <c r="Q119" s="10">
        <f t="shared" si="5"/>
        <v>91</v>
      </c>
      <c r="R119" s="10">
        <f t="shared" si="5"/>
        <v>13</v>
      </c>
      <c r="S119" s="10">
        <f t="shared" si="5"/>
        <v>105</v>
      </c>
      <c r="T119" s="10">
        <f t="shared" si="5"/>
        <v>88</v>
      </c>
      <c r="U119" s="10">
        <f t="shared" si="5"/>
        <v>36</v>
      </c>
      <c r="V119" s="10">
        <f t="shared" si="5"/>
        <v>76</v>
      </c>
      <c r="W119" s="10">
        <f t="shared" si="5"/>
        <v>14</v>
      </c>
      <c r="X119" s="10">
        <f t="shared" si="5"/>
        <v>11</v>
      </c>
      <c r="Y119" s="10">
        <f t="shared" si="5"/>
        <v>103</v>
      </c>
      <c r="Z119" s="10">
        <f t="shared" si="5"/>
        <v>67</v>
      </c>
      <c r="AA119" s="10">
        <f t="shared" si="5"/>
        <v>50</v>
      </c>
      <c r="AB119" s="10">
        <f t="shared" si="5"/>
        <v>20</v>
      </c>
      <c r="AC119" s="10">
        <f t="shared" si="5"/>
        <v>89</v>
      </c>
      <c r="AD119" s="10">
        <f t="shared" si="5"/>
        <v>25</v>
      </c>
      <c r="AE119" s="10">
        <f t="shared" si="5"/>
        <v>80</v>
      </c>
      <c r="AF119" s="10">
        <f t="shared" si="5"/>
        <v>5</v>
      </c>
      <c r="AG119" s="10">
        <f t="shared" si="2"/>
        <v>-98</v>
      </c>
      <c r="AH119" s="10">
        <v>2</v>
      </c>
      <c r="AI119" s="10">
        <f t="shared" si="3"/>
        <v>-1.8999999999999986</v>
      </c>
      <c r="AJ119" s="10">
        <f t="shared" si="4"/>
        <v>-0.22725115624263181</v>
      </c>
    </row>
    <row r="120" spans="1:39" ht="13.5" customHeight="1" x14ac:dyDescent="0.2">
      <c r="A120" s="10">
        <v>3</v>
      </c>
      <c r="B120" s="10">
        <f t="shared" si="0"/>
        <v>-97</v>
      </c>
      <c r="C120" s="10">
        <f t="shared" ref="C120:AF120" si="6">RANK(C6,C$4:C$113,1)+(COUNT($B$4:$B$113)+1-RANK(C6,C$4:C$113,0)-RANK(C6,C$4:C$113,1))/2</f>
        <v>68</v>
      </c>
      <c r="D120" s="10">
        <f t="shared" si="6"/>
        <v>31</v>
      </c>
      <c r="E120" s="10">
        <f t="shared" si="6"/>
        <v>43</v>
      </c>
      <c r="F120" s="10">
        <f t="shared" si="6"/>
        <v>1</v>
      </c>
      <c r="G120" s="10">
        <f t="shared" si="6"/>
        <v>50</v>
      </c>
      <c r="H120" s="10">
        <f t="shared" si="6"/>
        <v>25</v>
      </c>
      <c r="I120" s="10">
        <f t="shared" si="6"/>
        <v>26</v>
      </c>
      <c r="J120" s="10">
        <f t="shared" si="6"/>
        <v>41</v>
      </c>
      <c r="K120" s="10">
        <f t="shared" si="6"/>
        <v>18</v>
      </c>
      <c r="L120" s="10">
        <f t="shared" si="6"/>
        <v>31</v>
      </c>
      <c r="M120" s="10">
        <f t="shared" si="6"/>
        <v>92</v>
      </c>
      <c r="N120" s="10">
        <f t="shared" si="6"/>
        <v>78</v>
      </c>
      <c r="O120" s="10">
        <f t="shared" si="6"/>
        <v>97</v>
      </c>
      <c r="P120" s="10">
        <f t="shared" si="6"/>
        <v>71</v>
      </c>
      <c r="Q120" s="10">
        <f t="shared" si="6"/>
        <v>2</v>
      </c>
      <c r="R120" s="10">
        <f t="shared" si="6"/>
        <v>85</v>
      </c>
      <c r="S120" s="10">
        <f t="shared" si="6"/>
        <v>96</v>
      </c>
      <c r="T120" s="10">
        <f t="shared" si="6"/>
        <v>103</v>
      </c>
      <c r="U120" s="10">
        <f t="shared" si="6"/>
        <v>13</v>
      </c>
      <c r="V120" s="10">
        <f t="shared" si="6"/>
        <v>42</v>
      </c>
      <c r="W120" s="10">
        <f t="shared" si="6"/>
        <v>52</v>
      </c>
      <c r="X120" s="10">
        <f t="shared" si="6"/>
        <v>29</v>
      </c>
      <c r="Y120" s="10">
        <f t="shared" si="6"/>
        <v>59</v>
      </c>
      <c r="Z120" s="10">
        <f t="shared" si="6"/>
        <v>27</v>
      </c>
      <c r="AA120" s="10">
        <f t="shared" si="6"/>
        <v>20</v>
      </c>
      <c r="AB120" s="10">
        <f t="shared" si="6"/>
        <v>82</v>
      </c>
      <c r="AC120" s="10">
        <f t="shared" si="6"/>
        <v>104</v>
      </c>
      <c r="AD120" s="10">
        <f t="shared" si="6"/>
        <v>68</v>
      </c>
      <c r="AE120" s="10">
        <f t="shared" si="6"/>
        <v>19</v>
      </c>
      <c r="AF120" s="10">
        <f t="shared" si="6"/>
        <v>87</v>
      </c>
      <c r="AG120" s="10">
        <f t="shared" si="2"/>
        <v>-97</v>
      </c>
      <c r="AH120" s="10">
        <v>3</v>
      </c>
      <c r="AI120" s="10">
        <f t="shared" si="3"/>
        <v>-3.5</v>
      </c>
      <c r="AJ120" s="10">
        <f t="shared" si="4"/>
        <v>-0.41862055097326945</v>
      </c>
    </row>
    <row r="121" spans="1:39" ht="13.5" customHeight="1" x14ac:dyDescent="0.2">
      <c r="A121" s="10">
        <v>4</v>
      </c>
      <c r="B121" s="10">
        <f t="shared" si="0"/>
        <v>-96</v>
      </c>
      <c r="C121" s="10">
        <f t="shared" ref="C121:AF121" si="7">RANK(C7,C$4:C$113,1)+(COUNT($B$4:$B$113)+1-RANK(C7,C$4:C$113,0)-RANK(C7,C$4:C$113,1))/2</f>
        <v>53</v>
      </c>
      <c r="D121" s="10">
        <f t="shared" si="7"/>
        <v>46</v>
      </c>
      <c r="E121" s="10">
        <f t="shared" si="7"/>
        <v>36</v>
      </c>
      <c r="F121" s="10">
        <f t="shared" si="7"/>
        <v>46</v>
      </c>
      <c r="G121" s="10">
        <f t="shared" si="7"/>
        <v>39</v>
      </c>
      <c r="H121" s="10">
        <f t="shared" si="7"/>
        <v>1</v>
      </c>
      <c r="I121" s="10">
        <f t="shared" si="7"/>
        <v>18</v>
      </c>
      <c r="J121" s="10">
        <f t="shared" si="7"/>
        <v>105</v>
      </c>
      <c r="K121" s="10">
        <f t="shared" si="7"/>
        <v>68</v>
      </c>
      <c r="L121" s="10">
        <f t="shared" si="7"/>
        <v>71</v>
      </c>
      <c r="M121" s="10">
        <f t="shared" si="7"/>
        <v>36</v>
      </c>
      <c r="N121" s="10">
        <f t="shared" si="7"/>
        <v>73</v>
      </c>
      <c r="O121" s="10">
        <f t="shared" si="7"/>
        <v>43</v>
      </c>
      <c r="P121" s="10">
        <f t="shared" si="7"/>
        <v>55</v>
      </c>
      <c r="Q121" s="10">
        <f t="shared" si="7"/>
        <v>19</v>
      </c>
      <c r="R121" s="10">
        <f t="shared" si="7"/>
        <v>8</v>
      </c>
      <c r="S121" s="10">
        <f t="shared" si="7"/>
        <v>23</v>
      </c>
      <c r="T121" s="10">
        <f t="shared" si="7"/>
        <v>12</v>
      </c>
      <c r="U121" s="10">
        <f t="shared" si="7"/>
        <v>16</v>
      </c>
      <c r="V121" s="10">
        <f t="shared" si="7"/>
        <v>31</v>
      </c>
      <c r="W121" s="10">
        <f t="shared" si="7"/>
        <v>66</v>
      </c>
      <c r="X121" s="10">
        <f t="shared" si="7"/>
        <v>32</v>
      </c>
      <c r="Y121" s="10">
        <f t="shared" si="7"/>
        <v>5</v>
      </c>
      <c r="Z121" s="10">
        <f t="shared" si="7"/>
        <v>71</v>
      </c>
      <c r="AA121" s="10">
        <f t="shared" si="7"/>
        <v>87</v>
      </c>
      <c r="AB121" s="10">
        <f t="shared" si="7"/>
        <v>31</v>
      </c>
      <c r="AC121" s="10">
        <f t="shared" si="7"/>
        <v>63</v>
      </c>
      <c r="AD121" s="10">
        <f t="shared" si="7"/>
        <v>82</v>
      </c>
      <c r="AE121" s="10">
        <f t="shared" si="7"/>
        <v>24</v>
      </c>
      <c r="AF121" s="10">
        <f t="shared" si="7"/>
        <v>2</v>
      </c>
      <c r="AG121" s="10">
        <f t="shared" si="2"/>
        <v>-96</v>
      </c>
      <c r="AH121" s="10">
        <v>4</v>
      </c>
      <c r="AI121" s="10">
        <f t="shared" si="3"/>
        <v>-13.43333333333333</v>
      </c>
      <c r="AJ121" s="10">
        <f t="shared" si="4"/>
        <v>-1.6067055432593098</v>
      </c>
    </row>
    <row r="122" spans="1:39" ht="13.5" customHeight="1" x14ac:dyDescent="0.2">
      <c r="A122" s="10">
        <v>5</v>
      </c>
      <c r="B122" s="10">
        <f t="shared" si="0"/>
        <v>-95</v>
      </c>
      <c r="C122" s="10">
        <f t="shared" ref="C122:AF122" si="8">RANK(C8,C$4:C$113,1)+(COUNT($B$4:$B$113)+1-RANK(C8,C$4:C$113,0)-RANK(C8,C$4:C$113,1))/2</f>
        <v>34</v>
      </c>
      <c r="D122" s="10">
        <f t="shared" si="8"/>
        <v>2</v>
      </c>
      <c r="E122" s="10">
        <f t="shared" si="8"/>
        <v>20</v>
      </c>
      <c r="F122" s="10">
        <f t="shared" si="8"/>
        <v>32</v>
      </c>
      <c r="G122" s="10">
        <f t="shared" si="8"/>
        <v>41</v>
      </c>
      <c r="H122" s="10">
        <f t="shared" si="8"/>
        <v>44</v>
      </c>
      <c r="I122" s="10">
        <f t="shared" si="8"/>
        <v>24</v>
      </c>
      <c r="J122" s="10">
        <f t="shared" si="8"/>
        <v>36</v>
      </c>
      <c r="K122" s="10">
        <f t="shared" si="8"/>
        <v>61</v>
      </c>
      <c r="L122" s="10">
        <f t="shared" si="8"/>
        <v>73</v>
      </c>
      <c r="M122" s="10">
        <f t="shared" si="8"/>
        <v>83</v>
      </c>
      <c r="N122" s="10">
        <f t="shared" si="8"/>
        <v>75</v>
      </c>
      <c r="O122" s="10">
        <f t="shared" si="8"/>
        <v>86</v>
      </c>
      <c r="P122" s="10">
        <f t="shared" si="8"/>
        <v>95</v>
      </c>
      <c r="Q122" s="10">
        <f t="shared" si="8"/>
        <v>8</v>
      </c>
      <c r="R122" s="10">
        <f t="shared" si="8"/>
        <v>50</v>
      </c>
      <c r="S122" s="10">
        <f t="shared" si="8"/>
        <v>40</v>
      </c>
      <c r="T122" s="10">
        <f t="shared" si="8"/>
        <v>23</v>
      </c>
      <c r="U122" s="10">
        <f t="shared" si="8"/>
        <v>103</v>
      </c>
      <c r="V122" s="10">
        <f t="shared" si="8"/>
        <v>54</v>
      </c>
      <c r="W122" s="10">
        <f t="shared" si="8"/>
        <v>100</v>
      </c>
      <c r="X122" s="10">
        <f t="shared" si="8"/>
        <v>71</v>
      </c>
      <c r="Y122" s="10">
        <f t="shared" si="8"/>
        <v>87</v>
      </c>
      <c r="Z122" s="10">
        <f t="shared" si="8"/>
        <v>72</v>
      </c>
      <c r="AA122" s="10">
        <f t="shared" si="8"/>
        <v>51</v>
      </c>
      <c r="AB122" s="10">
        <f t="shared" si="8"/>
        <v>103</v>
      </c>
      <c r="AC122" s="10">
        <f t="shared" si="8"/>
        <v>30</v>
      </c>
      <c r="AD122" s="10">
        <f t="shared" si="8"/>
        <v>27</v>
      </c>
      <c r="AE122" s="10">
        <f t="shared" si="8"/>
        <v>1</v>
      </c>
      <c r="AF122" s="10">
        <f t="shared" si="8"/>
        <v>56</v>
      </c>
      <c r="AG122" s="10">
        <f t="shared" si="2"/>
        <v>-95</v>
      </c>
      <c r="AH122" s="10">
        <v>5</v>
      </c>
      <c r="AI122" s="10">
        <f t="shared" si="3"/>
        <v>-2.7666666666666657</v>
      </c>
      <c r="AJ122" s="10">
        <f t="shared" si="4"/>
        <v>-0.3309095783883938</v>
      </c>
    </row>
    <row r="123" spans="1:39" ht="13.5" customHeight="1" x14ac:dyDescent="0.2">
      <c r="A123" s="10">
        <v>6</v>
      </c>
      <c r="B123" s="10">
        <f t="shared" si="0"/>
        <v>-94</v>
      </c>
      <c r="C123" s="10">
        <f t="shared" ref="C123:AF123" si="9">RANK(C9,C$4:C$113,1)+(COUNT($B$4:$B$113)+1-RANK(C9,C$4:C$113,0)-RANK(C9,C$4:C$113,1))/2</f>
        <v>76</v>
      </c>
      <c r="D123" s="10">
        <f t="shared" si="9"/>
        <v>87</v>
      </c>
      <c r="E123" s="10">
        <f t="shared" si="9"/>
        <v>5</v>
      </c>
      <c r="F123" s="10">
        <f t="shared" si="9"/>
        <v>11</v>
      </c>
      <c r="G123" s="10">
        <f t="shared" si="9"/>
        <v>58</v>
      </c>
      <c r="H123" s="10">
        <f t="shared" si="9"/>
        <v>4</v>
      </c>
      <c r="I123" s="10">
        <f t="shared" si="9"/>
        <v>108</v>
      </c>
      <c r="J123" s="10">
        <f t="shared" si="9"/>
        <v>98</v>
      </c>
      <c r="K123" s="10">
        <f t="shared" si="9"/>
        <v>10</v>
      </c>
      <c r="L123" s="10">
        <f t="shared" si="9"/>
        <v>30</v>
      </c>
      <c r="M123" s="10">
        <f t="shared" si="9"/>
        <v>20</v>
      </c>
      <c r="N123" s="10">
        <f t="shared" si="9"/>
        <v>11</v>
      </c>
      <c r="O123" s="10">
        <f t="shared" si="9"/>
        <v>108</v>
      </c>
      <c r="P123" s="10">
        <f t="shared" si="9"/>
        <v>26</v>
      </c>
      <c r="Q123" s="10">
        <f t="shared" si="9"/>
        <v>67</v>
      </c>
      <c r="R123" s="10">
        <f t="shared" si="9"/>
        <v>105</v>
      </c>
      <c r="S123" s="10">
        <f t="shared" si="9"/>
        <v>109</v>
      </c>
      <c r="T123" s="10">
        <f t="shared" si="9"/>
        <v>102</v>
      </c>
      <c r="U123" s="10">
        <f t="shared" si="9"/>
        <v>95</v>
      </c>
      <c r="V123" s="10">
        <f t="shared" si="9"/>
        <v>71</v>
      </c>
      <c r="W123" s="10">
        <f t="shared" si="9"/>
        <v>110</v>
      </c>
      <c r="X123" s="10">
        <f t="shared" si="9"/>
        <v>76</v>
      </c>
      <c r="Y123" s="10">
        <f t="shared" si="9"/>
        <v>97</v>
      </c>
      <c r="Z123" s="10">
        <f t="shared" si="9"/>
        <v>3</v>
      </c>
      <c r="AA123" s="10">
        <f t="shared" si="9"/>
        <v>102</v>
      </c>
      <c r="AB123" s="10">
        <f t="shared" si="9"/>
        <v>27</v>
      </c>
      <c r="AC123" s="10">
        <f t="shared" si="9"/>
        <v>88</v>
      </c>
      <c r="AD123" s="10">
        <f t="shared" si="9"/>
        <v>76</v>
      </c>
      <c r="AE123" s="10">
        <f t="shared" si="9"/>
        <v>17</v>
      </c>
      <c r="AF123" s="10">
        <f t="shared" si="9"/>
        <v>30</v>
      </c>
      <c r="AG123" s="10">
        <f t="shared" si="2"/>
        <v>-94</v>
      </c>
      <c r="AH123" s="10">
        <v>6</v>
      </c>
      <c r="AI123" s="10">
        <f t="shared" si="3"/>
        <v>5.3999999999999986</v>
      </c>
      <c r="AJ123" s="10">
        <f t="shared" si="4"/>
        <v>0.64587170721590126</v>
      </c>
    </row>
    <row r="124" spans="1:39" ht="13.5" customHeight="1" x14ac:dyDescent="0.2">
      <c r="A124" s="10">
        <v>7</v>
      </c>
      <c r="B124" s="10">
        <f t="shared" si="0"/>
        <v>-93</v>
      </c>
      <c r="C124" s="10">
        <f t="shared" ref="C124:AF124" si="10">RANK(C10,C$4:C$113,1)+(COUNT($B$4:$B$113)+1-RANK(C10,C$4:C$113,0)-RANK(C10,C$4:C$113,1))/2</f>
        <v>65</v>
      </c>
      <c r="D124" s="10">
        <f t="shared" si="10"/>
        <v>104</v>
      </c>
      <c r="E124" s="10">
        <f t="shared" si="10"/>
        <v>81</v>
      </c>
      <c r="F124" s="10">
        <f t="shared" si="10"/>
        <v>7</v>
      </c>
      <c r="G124" s="10">
        <f t="shared" si="10"/>
        <v>49</v>
      </c>
      <c r="H124" s="10">
        <f t="shared" si="10"/>
        <v>65</v>
      </c>
      <c r="I124" s="10">
        <f t="shared" si="10"/>
        <v>97</v>
      </c>
      <c r="J124" s="10">
        <f t="shared" si="10"/>
        <v>33</v>
      </c>
      <c r="K124" s="10">
        <f t="shared" si="10"/>
        <v>52</v>
      </c>
      <c r="L124" s="10">
        <f t="shared" si="10"/>
        <v>61</v>
      </c>
      <c r="M124" s="10">
        <f t="shared" si="10"/>
        <v>62</v>
      </c>
      <c r="N124" s="10">
        <f t="shared" si="10"/>
        <v>65</v>
      </c>
      <c r="O124" s="10">
        <f t="shared" si="10"/>
        <v>100</v>
      </c>
      <c r="P124" s="10">
        <f t="shared" si="10"/>
        <v>10</v>
      </c>
      <c r="Q124" s="10">
        <f t="shared" si="10"/>
        <v>23</v>
      </c>
      <c r="R124" s="10">
        <f t="shared" si="10"/>
        <v>62</v>
      </c>
      <c r="S124" s="10">
        <f t="shared" si="10"/>
        <v>3</v>
      </c>
      <c r="T124" s="10">
        <f t="shared" si="10"/>
        <v>51</v>
      </c>
      <c r="U124" s="10">
        <f t="shared" si="10"/>
        <v>110</v>
      </c>
      <c r="V124" s="10">
        <f t="shared" si="10"/>
        <v>1</v>
      </c>
      <c r="W124" s="10">
        <f t="shared" si="10"/>
        <v>16</v>
      </c>
      <c r="X124" s="10">
        <f t="shared" si="10"/>
        <v>5</v>
      </c>
      <c r="Y124" s="10">
        <f t="shared" si="10"/>
        <v>98</v>
      </c>
      <c r="Z124" s="10">
        <f t="shared" si="10"/>
        <v>38</v>
      </c>
      <c r="AA124" s="10">
        <f t="shared" si="10"/>
        <v>4</v>
      </c>
      <c r="AB124" s="10">
        <f t="shared" si="10"/>
        <v>93</v>
      </c>
      <c r="AC124" s="10">
        <f t="shared" si="10"/>
        <v>106</v>
      </c>
      <c r="AD124" s="10">
        <f t="shared" si="10"/>
        <v>86</v>
      </c>
      <c r="AE124" s="10">
        <f t="shared" si="10"/>
        <v>33</v>
      </c>
      <c r="AF124" s="10">
        <f t="shared" si="10"/>
        <v>58</v>
      </c>
      <c r="AG124" s="10">
        <f t="shared" si="2"/>
        <v>-93</v>
      </c>
      <c r="AH124" s="10">
        <v>7</v>
      </c>
      <c r="AI124" s="10">
        <f t="shared" si="3"/>
        <v>-0.89999999999999858</v>
      </c>
      <c r="AJ124" s="10">
        <f t="shared" si="4"/>
        <v>-0.1076452845359834</v>
      </c>
    </row>
    <row r="125" spans="1:39" ht="13.5" customHeight="1" x14ac:dyDescent="0.2">
      <c r="A125" s="10">
        <v>8</v>
      </c>
      <c r="B125" s="10">
        <f t="shared" si="0"/>
        <v>-92</v>
      </c>
      <c r="C125" s="10">
        <f t="shared" ref="C125:AF125" si="11">RANK(C11,C$4:C$113,1)+(COUNT($B$4:$B$113)+1-RANK(C11,C$4:C$113,0)-RANK(C11,C$4:C$113,1))/2</f>
        <v>9</v>
      </c>
      <c r="D125" s="10">
        <f t="shared" si="11"/>
        <v>32</v>
      </c>
      <c r="E125" s="10">
        <f t="shared" si="11"/>
        <v>70</v>
      </c>
      <c r="F125" s="10">
        <f t="shared" si="11"/>
        <v>76</v>
      </c>
      <c r="G125" s="10">
        <f t="shared" si="11"/>
        <v>65</v>
      </c>
      <c r="H125" s="10">
        <f t="shared" si="11"/>
        <v>70</v>
      </c>
      <c r="I125" s="10">
        <f t="shared" si="11"/>
        <v>40</v>
      </c>
      <c r="J125" s="10">
        <f t="shared" si="11"/>
        <v>45</v>
      </c>
      <c r="K125" s="10">
        <f t="shared" si="11"/>
        <v>38</v>
      </c>
      <c r="L125" s="10">
        <f t="shared" si="11"/>
        <v>93</v>
      </c>
      <c r="M125" s="10">
        <f t="shared" si="11"/>
        <v>59</v>
      </c>
      <c r="N125" s="10">
        <f t="shared" si="11"/>
        <v>71</v>
      </c>
      <c r="O125" s="10">
        <f t="shared" si="11"/>
        <v>53</v>
      </c>
      <c r="P125" s="10">
        <f t="shared" si="11"/>
        <v>60</v>
      </c>
      <c r="Q125" s="10">
        <f t="shared" si="11"/>
        <v>86</v>
      </c>
      <c r="R125" s="10">
        <f t="shared" si="11"/>
        <v>48</v>
      </c>
      <c r="S125" s="10">
        <f t="shared" si="11"/>
        <v>95</v>
      </c>
      <c r="T125" s="10">
        <f t="shared" si="11"/>
        <v>26</v>
      </c>
      <c r="U125" s="10">
        <f t="shared" si="11"/>
        <v>109</v>
      </c>
      <c r="V125" s="10">
        <f t="shared" si="11"/>
        <v>21</v>
      </c>
      <c r="W125" s="10">
        <f t="shared" si="11"/>
        <v>88</v>
      </c>
      <c r="X125" s="10">
        <f t="shared" si="11"/>
        <v>78</v>
      </c>
      <c r="Y125" s="10">
        <f t="shared" si="11"/>
        <v>96</v>
      </c>
      <c r="Z125" s="10">
        <f t="shared" si="11"/>
        <v>53</v>
      </c>
      <c r="AA125" s="10">
        <f t="shared" si="11"/>
        <v>69</v>
      </c>
      <c r="AB125" s="10">
        <f t="shared" si="11"/>
        <v>69</v>
      </c>
      <c r="AC125" s="10">
        <f t="shared" si="11"/>
        <v>66</v>
      </c>
      <c r="AD125" s="10">
        <f t="shared" si="11"/>
        <v>10</v>
      </c>
      <c r="AE125" s="10">
        <f t="shared" si="11"/>
        <v>9</v>
      </c>
      <c r="AF125" s="10">
        <f t="shared" si="11"/>
        <v>34</v>
      </c>
      <c r="AG125" s="10">
        <f t="shared" si="2"/>
        <v>-92</v>
      </c>
      <c r="AH125" s="10">
        <v>8</v>
      </c>
      <c r="AI125" s="10">
        <f t="shared" si="3"/>
        <v>2.43333333333333</v>
      </c>
      <c r="AJ125" s="10">
        <f t="shared" si="4"/>
        <v>0.29104095448617739</v>
      </c>
    </row>
    <row r="126" spans="1:39" ht="13.5" customHeight="1" x14ac:dyDescent="0.2">
      <c r="A126" s="10">
        <v>9</v>
      </c>
      <c r="B126" s="10">
        <f t="shared" si="0"/>
        <v>-91</v>
      </c>
      <c r="C126" s="10">
        <f t="shared" ref="C126:AF126" si="12">RANK(C12,C$4:C$113,1)+(COUNT($B$4:$B$113)+1-RANK(C12,C$4:C$113,0)-RANK(C12,C$4:C$113,1))/2</f>
        <v>2</v>
      </c>
      <c r="D126" s="10">
        <f t="shared" si="12"/>
        <v>47</v>
      </c>
      <c r="E126" s="10">
        <f t="shared" si="12"/>
        <v>110</v>
      </c>
      <c r="F126" s="10">
        <f t="shared" si="12"/>
        <v>97</v>
      </c>
      <c r="G126" s="10">
        <f t="shared" si="12"/>
        <v>23</v>
      </c>
      <c r="H126" s="10">
        <f t="shared" si="12"/>
        <v>15</v>
      </c>
      <c r="I126" s="10">
        <f t="shared" si="12"/>
        <v>99</v>
      </c>
      <c r="J126" s="10">
        <f t="shared" si="12"/>
        <v>56</v>
      </c>
      <c r="K126" s="10">
        <f t="shared" si="12"/>
        <v>27</v>
      </c>
      <c r="L126" s="10">
        <f t="shared" si="12"/>
        <v>28</v>
      </c>
      <c r="M126" s="10">
        <f t="shared" si="12"/>
        <v>48</v>
      </c>
      <c r="N126" s="10">
        <f t="shared" si="12"/>
        <v>22</v>
      </c>
      <c r="O126" s="10">
        <f t="shared" si="12"/>
        <v>63</v>
      </c>
      <c r="P126" s="10">
        <f t="shared" si="12"/>
        <v>65</v>
      </c>
      <c r="Q126" s="10">
        <f t="shared" si="12"/>
        <v>55</v>
      </c>
      <c r="R126" s="10">
        <f t="shared" si="12"/>
        <v>83</v>
      </c>
      <c r="S126" s="10">
        <f t="shared" si="12"/>
        <v>72</v>
      </c>
      <c r="T126" s="10">
        <f t="shared" si="12"/>
        <v>43</v>
      </c>
      <c r="U126" s="10">
        <f t="shared" si="12"/>
        <v>39</v>
      </c>
      <c r="V126" s="10">
        <f t="shared" si="12"/>
        <v>78</v>
      </c>
      <c r="W126" s="10">
        <f t="shared" si="12"/>
        <v>82</v>
      </c>
      <c r="X126" s="10">
        <f t="shared" si="12"/>
        <v>79</v>
      </c>
      <c r="Y126" s="10">
        <f t="shared" si="12"/>
        <v>42</v>
      </c>
      <c r="Z126" s="10">
        <f t="shared" si="12"/>
        <v>33</v>
      </c>
      <c r="AA126" s="10">
        <f t="shared" si="12"/>
        <v>107</v>
      </c>
      <c r="AB126" s="10">
        <f t="shared" si="12"/>
        <v>98</v>
      </c>
      <c r="AC126" s="10">
        <f t="shared" si="12"/>
        <v>48</v>
      </c>
      <c r="AD126" s="10">
        <f t="shared" si="12"/>
        <v>2</v>
      </c>
      <c r="AE126" s="10">
        <f t="shared" si="12"/>
        <v>87</v>
      </c>
      <c r="AF126" s="10">
        <f t="shared" si="12"/>
        <v>47</v>
      </c>
      <c r="AG126" s="10">
        <f t="shared" si="2"/>
        <v>-91</v>
      </c>
      <c r="AH126" s="10">
        <v>9</v>
      </c>
      <c r="AI126" s="10">
        <f t="shared" si="3"/>
        <v>1.06666666666667</v>
      </c>
      <c r="AJ126" s="10">
        <f t="shared" si="4"/>
        <v>0.12757959648709202</v>
      </c>
    </row>
    <row r="127" spans="1:39" ht="13.5" customHeight="1" x14ac:dyDescent="0.2">
      <c r="A127" s="10">
        <v>10</v>
      </c>
      <c r="B127" s="10">
        <f t="shared" si="0"/>
        <v>-90</v>
      </c>
      <c r="C127" s="10">
        <f t="shared" ref="C127:AF127" si="13">RANK(C13,C$4:C$113,1)+(COUNT($B$4:$B$113)+1-RANK(C13,C$4:C$113,0)-RANK(C13,C$4:C$113,1))/2</f>
        <v>11</v>
      </c>
      <c r="D127" s="10">
        <f t="shared" si="13"/>
        <v>37</v>
      </c>
      <c r="E127" s="10">
        <f t="shared" si="13"/>
        <v>19</v>
      </c>
      <c r="F127" s="10">
        <f t="shared" si="13"/>
        <v>19</v>
      </c>
      <c r="G127" s="10">
        <f t="shared" si="13"/>
        <v>33</v>
      </c>
      <c r="H127" s="10">
        <f t="shared" si="13"/>
        <v>49</v>
      </c>
      <c r="I127" s="10">
        <f t="shared" si="13"/>
        <v>92</v>
      </c>
      <c r="J127" s="10">
        <f t="shared" si="13"/>
        <v>53</v>
      </c>
      <c r="K127" s="10">
        <f t="shared" si="13"/>
        <v>23</v>
      </c>
      <c r="L127" s="10">
        <f t="shared" si="13"/>
        <v>49</v>
      </c>
      <c r="M127" s="10">
        <f t="shared" si="13"/>
        <v>37</v>
      </c>
      <c r="N127" s="10">
        <f t="shared" si="13"/>
        <v>19</v>
      </c>
      <c r="O127" s="10">
        <f t="shared" si="13"/>
        <v>73</v>
      </c>
      <c r="P127" s="10">
        <f t="shared" si="13"/>
        <v>85</v>
      </c>
      <c r="Q127" s="10">
        <f t="shared" si="13"/>
        <v>31</v>
      </c>
      <c r="R127" s="10">
        <f t="shared" si="13"/>
        <v>54</v>
      </c>
      <c r="S127" s="10">
        <f t="shared" si="13"/>
        <v>39</v>
      </c>
      <c r="T127" s="10">
        <f t="shared" si="13"/>
        <v>1</v>
      </c>
      <c r="U127" s="10">
        <f t="shared" si="13"/>
        <v>31</v>
      </c>
      <c r="V127" s="10">
        <f t="shared" si="13"/>
        <v>15</v>
      </c>
      <c r="W127" s="10">
        <f t="shared" si="13"/>
        <v>35</v>
      </c>
      <c r="X127" s="10">
        <f t="shared" si="13"/>
        <v>6</v>
      </c>
      <c r="Y127" s="10">
        <f t="shared" si="13"/>
        <v>73</v>
      </c>
      <c r="Z127" s="10">
        <f t="shared" si="13"/>
        <v>47</v>
      </c>
      <c r="AA127" s="10">
        <f t="shared" si="13"/>
        <v>33</v>
      </c>
      <c r="AB127" s="10">
        <f t="shared" si="13"/>
        <v>1</v>
      </c>
      <c r="AC127" s="10">
        <f t="shared" si="13"/>
        <v>8</v>
      </c>
      <c r="AD127" s="10">
        <f t="shared" si="13"/>
        <v>59</v>
      </c>
      <c r="AE127" s="10">
        <f t="shared" si="13"/>
        <v>96</v>
      </c>
      <c r="AF127" s="10">
        <f t="shared" si="13"/>
        <v>6</v>
      </c>
      <c r="AG127" s="10">
        <f t="shared" si="2"/>
        <v>-90</v>
      </c>
      <c r="AH127" s="10">
        <v>10</v>
      </c>
      <c r="AI127" s="10">
        <f t="shared" si="3"/>
        <v>-17.700000000000003</v>
      </c>
      <c r="AJ127" s="10">
        <f t="shared" si="4"/>
        <v>-2.1170239292076771</v>
      </c>
    </row>
    <row r="128" spans="1:39" ht="13.5" customHeight="1" x14ac:dyDescent="0.2">
      <c r="A128" s="10">
        <v>11</v>
      </c>
      <c r="B128" s="10">
        <f t="shared" si="0"/>
        <v>-89</v>
      </c>
      <c r="C128" s="10">
        <f t="shared" ref="C128:AF128" si="14">RANK(C14,C$4:C$113,1)+(COUNT($B$4:$B$113)+1-RANK(C14,C$4:C$113,0)-RANK(C14,C$4:C$113,1))/2</f>
        <v>96</v>
      </c>
      <c r="D128" s="10">
        <f t="shared" si="14"/>
        <v>57</v>
      </c>
      <c r="E128" s="10">
        <f t="shared" si="14"/>
        <v>54</v>
      </c>
      <c r="F128" s="10">
        <f t="shared" si="14"/>
        <v>84</v>
      </c>
      <c r="G128" s="10">
        <f t="shared" si="14"/>
        <v>73</v>
      </c>
      <c r="H128" s="10">
        <f t="shared" si="14"/>
        <v>103</v>
      </c>
      <c r="I128" s="10">
        <f t="shared" si="14"/>
        <v>58</v>
      </c>
      <c r="J128" s="10">
        <f t="shared" si="14"/>
        <v>43</v>
      </c>
      <c r="K128" s="10">
        <f t="shared" si="14"/>
        <v>82</v>
      </c>
      <c r="L128" s="10">
        <f t="shared" si="14"/>
        <v>43</v>
      </c>
      <c r="M128" s="10">
        <f t="shared" si="14"/>
        <v>93</v>
      </c>
      <c r="N128" s="10">
        <f t="shared" si="14"/>
        <v>66</v>
      </c>
      <c r="O128" s="10">
        <f t="shared" si="14"/>
        <v>16</v>
      </c>
      <c r="P128" s="10">
        <f t="shared" si="14"/>
        <v>100</v>
      </c>
      <c r="Q128" s="10">
        <f t="shared" si="14"/>
        <v>36</v>
      </c>
      <c r="R128" s="10">
        <f t="shared" si="14"/>
        <v>57</v>
      </c>
      <c r="S128" s="10">
        <f t="shared" si="14"/>
        <v>26</v>
      </c>
      <c r="T128" s="10">
        <f t="shared" si="14"/>
        <v>31</v>
      </c>
      <c r="U128" s="10">
        <f t="shared" si="14"/>
        <v>20</v>
      </c>
      <c r="V128" s="10">
        <f t="shared" si="14"/>
        <v>69</v>
      </c>
      <c r="W128" s="10">
        <f t="shared" si="14"/>
        <v>101</v>
      </c>
      <c r="X128" s="10">
        <f t="shared" si="14"/>
        <v>81</v>
      </c>
      <c r="Y128" s="10">
        <f t="shared" si="14"/>
        <v>3</v>
      </c>
      <c r="Z128" s="10">
        <f t="shared" si="14"/>
        <v>64</v>
      </c>
      <c r="AA128" s="10">
        <f t="shared" si="14"/>
        <v>27</v>
      </c>
      <c r="AB128" s="10">
        <f t="shared" si="14"/>
        <v>21</v>
      </c>
      <c r="AC128" s="10">
        <f t="shared" si="14"/>
        <v>10</v>
      </c>
      <c r="AD128" s="10">
        <f t="shared" si="14"/>
        <v>65</v>
      </c>
      <c r="AE128" s="10">
        <f t="shared" si="14"/>
        <v>31</v>
      </c>
      <c r="AF128" s="10">
        <f t="shared" si="14"/>
        <v>57</v>
      </c>
      <c r="AG128" s="10">
        <f t="shared" si="2"/>
        <v>-89</v>
      </c>
      <c r="AH128" s="10">
        <v>11</v>
      </c>
      <c r="AI128" s="10">
        <f t="shared" si="3"/>
        <v>6.6666666666669983E-2</v>
      </c>
      <c r="AJ128" s="10">
        <f t="shared" si="4"/>
        <v>7.9737247804436244E-3</v>
      </c>
    </row>
    <row r="129" spans="1:36" ht="13.5" customHeight="1" x14ac:dyDescent="0.2">
      <c r="A129" s="10">
        <v>12</v>
      </c>
      <c r="B129" s="10">
        <f t="shared" si="0"/>
        <v>-88</v>
      </c>
      <c r="C129" s="10">
        <f t="shared" ref="C129:AF129" si="15">RANK(C15,C$4:C$113,1)+(COUNT($B$4:$B$113)+1-RANK(C15,C$4:C$113,0)-RANK(C15,C$4:C$113,1))/2</f>
        <v>88</v>
      </c>
      <c r="D129" s="10">
        <f t="shared" si="15"/>
        <v>36</v>
      </c>
      <c r="E129" s="10">
        <f t="shared" si="15"/>
        <v>73</v>
      </c>
      <c r="F129" s="10">
        <f t="shared" si="15"/>
        <v>56</v>
      </c>
      <c r="G129" s="10">
        <f t="shared" si="15"/>
        <v>94</v>
      </c>
      <c r="H129" s="10">
        <f t="shared" si="15"/>
        <v>75</v>
      </c>
      <c r="I129" s="10">
        <f t="shared" si="15"/>
        <v>62</v>
      </c>
      <c r="J129" s="10">
        <f t="shared" si="15"/>
        <v>102</v>
      </c>
      <c r="K129" s="10">
        <f t="shared" si="15"/>
        <v>101</v>
      </c>
      <c r="L129" s="10">
        <f t="shared" si="15"/>
        <v>83</v>
      </c>
      <c r="M129" s="10">
        <f t="shared" si="15"/>
        <v>67</v>
      </c>
      <c r="N129" s="10">
        <f t="shared" si="15"/>
        <v>81</v>
      </c>
      <c r="O129" s="10">
        <f t="shared" si="15"/>
        <v>64</v>
      </c>
      <c r="P129" s="10">
        <f t="shared" si="15"/>
        <v>20</v>
      </c>
      <c r="Q129" s="10">
        <f t="shared" si="15"/>
        <v>12</v>
      </c>
      <c r="R129" s="10">
        <f t="shared" si="15"/>
        <v>98</v>
      </c>
      <c r="S129" s="10">
        <f t="shared" si="15"/>
        <v>34</v>
      </c>
      <c r="T129" s="10">
        <f t="shared" si="15"/>
        <v>38</v>
      </c>
      <c r="U129" s="10">
        <f t="shared" si="15"/>
        <v>17</v>
      </c>
      <c r="V129" s="10">
        <f t="shared" si="15"/>
        <v>92</v>
      </c>
      <c r="W129" s="10">
        <f t="shared" si="15"/>
        <v>102</v>
      </c>
      <c r="X129" s="10">
        <f t="shared" si="15"/>
        <v>30</v>
      </c>
      <c r="Y129" s="10">
        <f t="shared" si="15"/>
        <v>83</v>
      </c>
      <c r="Z129" s="10">
        <f t="shared" si="15"/>
        <v>4</v>
      </c>
      <c r="AA129" s="10">
        <f t="shared" si="15"/>
        <v>47</v>
      </c>
      <c r="AB129" s="10">
        <f t="shared" si="15"/>
        <v>37</v>
      </c>
      <c r="AC129" s="10">
        <f t="shared" si="15"/>
        <v>78</v>
      </c>
      <c r="AD129" s="10">
        <f t="shared" si="15"/>
        <v>54</v>
      </c>
      <c r="AE129" s="10">
        <f t="shared" si="15"/>
        <v>26</v>
      </c>
      <c r="AF129" s="10">
        <f t="shared" si="15"/>
        <v>109</v>
      </c>
      <c r="AG129" s="10">
        <f t="shared" si="2"/>
        <v>-88</v>
      </c>
      <c r="AH129" s="10">
        <v>12</v>
      </c>
      <c r="AI129" s="10">
        <f t="shared" si="3"/>
        <v>6.6000000000000014</v>
      </c>
      <c r="AJ129" s="10">
        <f t="shared" si="4"/>
        <v>0.78939875326387965</v>
      </c>
    </row>
    <row r="130" spans="1:36" ht="13.5" customHeight="1" x14ac:dyDescent="0.2">
      <c r="A130" s="10">
        <v>13</v>
      </c>
      <c r="B130" s="10">
        <f t="shared" si="0"/>
        <v>-87</v>
      </c>
      <c r="C130" s="10">
        <f t="shared" ref="C130:AF130" si="16">RANK(C16,C$4:C$113,1)+(COUNT($B$4:$B$113)+1-RANK(C16,C$4:C$113,0)-RANK(C16,C$4:C$113,1))/2</f>
        <v>23</v>
      </c>
      <c r="D130" s="10">
        <f t="shared" si="16"/>
        <v>43</v>
      </c>
      <c r="E130" s="10">
        <f t="shared" si="16"/>
        <v>12</v>
      </c>
      <c r="F130" s="10">
        <f t="shared" si="16"/>
        <v>78</v>
      </c>
      <c r="G130" s="10">
        <f t="shared" si="16"/>
        <v>68</v>
      </c>
      <c r="H130" s="10">
        <f t="shared" si="16"/>
        <v>6</v>
      </c>
      <c r="I130" s="10">
        <f t="shared" si="16"/>
        <v>48</v>
      </c>
      <c r="J130" s="10">
        <f t="shared" si="16"/>
        <v>107</v>
      </c>
      <c r="K130" s="10">
        <f t="shared" si="16"/>
        <v>17</v>
      </c>
      <c r="L130" s="10">
        <f t="shared" si="16"/>
        <v>2</v>
      </c>
      <c r="M130" s="10">
        <f t="shared" si="16"/>
        <v>28</v>
      </c>
      <c r="N130" s="10">
        <f t="shared" si="16"/>
        <v>6</v>
      </c>
      <c r="O130" s="10">
        <f t="shared" si="16"/>
        <v>59</v>
      </c>
      <c r="P130" s="10">
        <f t="shared" si="16"/>
        <v>75</v>
      </c>
      <c r="Q130" s="10">
        <f t="shared" si="16"/>
        <v>80</v>
      </c>
      <c r="R130" s="10">
        <f t="shared" si="16"/>
        <v>71</v>
      </c>
      <c r="S130" s="10">
        <f t="shared" si="16"/>
        <v>41</v>
      </c>
      <c r="T130" s="10">
        <f t="shared" si="16"/>
        <v>4</v>
      </c>
      <c r="U130" s="10">
        <f t="shared" si="16"/>
        <v>26</v>
      </c>
      <c r="V130" s="10">
        <f t="shared" si="16"/>
        <v>65</v>
      </c>
      <c r="W130" s="10">
        <f t="shared" si="16"/>
        <v>80</v>
      </c>
      <c r="X130" s="10">
        <f t="shared" si="16"/>
        <v>31</v>
      </c>
      <c r="Y130" s="10">
        <f t="shared" si="16"/>
        <v>29</v>
      </c>
      <c r="Z130" s="10">
        <f t="shared" si="16"/>
        <v>46</v>
      </c>
      <c r="AA130" s="10">
        <f t="shared" si="16"/>
        <v>60</v>
      </c>
      <c r="AB130" s="10">
        <f t="shared" si="16"/>
        <v>44</v>
      </c>
      <c r="AC130" s="10">
        <f t="shared" si="16"/>
        <v>38</v>
      </c>
      <c r="AD130" s="10">
        <f t="shared" si="16"/>
        <v>44</v>
      </c>
      <c r="AE130" s="10">
        <f t="shared" si="16"/>
        <v>11</v>
      </c>
      <c r="AF130" s="10">
        <f t="shared" si="16"/>
        <v>105</v>
      </c>
      <c r="AG130" s="10">
        <f t="shared" si="2"/>
        <v>-87</v>
      </c>
      <c r="AH130" s="10">
        <v>13</v>
      </c>
      <c r="AI130" s="10">
        <f t="shared" si="3"/>
        <v>-10.600000000000001</v>
      </c>
      <c r="AJ130" s="10">
        <f t="shared" si="4"/>
        <v>-1.2678222400904733</v>
      </c>
    </row>
    <row r="131" spans="1:36" ht="13.5" customHeight="1" x14ac:dyDescent="0.2">
      <c r="A131" s="10">
        <v>14</v>
      </c>
      <c r="B131" s="10">
        <f t="shared" si="0"/>
        <v>-86</v>
      </c>
      <c r="C131" s="10">
        <f t="shared" ref="C131:AF131" si="17">RANK(C17,C$4:C$113,1)+(COUNT($B$4:$B$113)+1-RANK(C17,C$4:C$113,0)-RANK(C17,C$4:C$113,1))/2</f>
        <v>15</v>
      </c>
      <c r="D131" s="10">
        <f t="shared" si="17"/>
        <v>66</v>
      </c>
      <c r="E131" s="10">
        <f t="shared" si="17"/>
        <v>50</v>
      </c>
      <c r="F131" s="10">
        <f t="shared" si="17"/>
        <v>31</v>
      </c>
      <c r="G131" s="10">
        <f t="shared" si="17"/>
        <v>60</v>
      </c>
      <c r="H131" s="10">
        <f t="shared" si="17"/>
        <v>95</v>
      </c>
      <c r="I131" s="10">
        <f t="shared" si="17"/>
        <v>107</v>
      </c>
      <c r="J131" s="10">
        <f t="shared" si="17"/>
        <v>70</v>
      </c>
      <c r="K131" s="10">
        <f t="shared" si="17"/>
        <v>49</v>
      </c>
      <c r="L131" s="10">
        <f t="shared" si="17"/>
        <v>57</v>
      </c>
      <c r="M131" s="10">
        <f t="shared" si="17"/>
        <v>52</v>
      </c>
      <c r="N131" s="10">
        <f t="shared" si="17"/>
        <v>13</v>
      </c>
      <c r="O131" s="10">
        <f t="shared" si="17"/>
        <v>40</v>
      </c>
      <c r="P131" s="10">
        <f t="shared" si="17"/>
        <v>52</v>
      </c>
      <c r="Q131" s="10">
        <f t="shared" si="17"/>
        <v>88</v>
      </c>
      <c r="R131" s="10">
        <f t="shared" si="17"/>
        <v>35</v>
      </c>
      <c r="S131" s="10">
        <f t="shared" si="17"/>
        <v>25</v>
      </c>
      <c r="T131" s="10">
        <f t="shared" si="17"/>
        <v>10</v>
      </c>
      <c r="U131" s="10">
        <f t="shared" si="17"/>
        <v>32</v>
      </c>
      <c r="V131" s="10">
        <f t="shared" si="17"/>
        <v>87</v>
      </c>
      <c r="W131" s="10">
        <f t="shared" si="17"/>
        <v>19</v>
      </c>
      <c r="X131" s="10">
        <f t="shared" si="17"/>
        <v>42</v>
      </c>
      <c r="Y131" s="10">
        <f t="shared" si="17"/>
        <v>8</v>
      </c>
      <c r="Z131" s="10">
        <f t="shared" si="17"/>
        <v>48</v>
      </c>
      <c r="AA131" s="10">
        <f t="shared" si="17"/>
        <v>100</v>
      </c>
      <c r="AB131" s="10">
        <f t="shared" si="17"/>
        <v>68</v>
      </c>
      <c r="AC131" s="10">
        <f t="shared" si="17"/>
        <v>109</v>
      </c>
      <c r="AD131" s="10">
        <f t="shared" si="17"/>
        <v>40</v>
      </c>
      <c r="AE131" s="10">
        <f t="shared" si="17"/>
        <v>108</v>
      </c>
      <c r="AF131" s="10">
        <f t="shared" si="17"/>
        <v>102</v>
      </c>
      <c r="AG131" s="10">
        <f t="shared" si="2"/>
        <v>-86</v>
      </c>
      <c r="AH131" s="10">
        <v>14</v>
      </c>
      <c r="AI131" s="10">
        <f t="shared" si="3"/>
        <v>0.43333333333333002</v>
      </c>
      <c r="AJ131" s="10">
        <f t="shared" si="4"/>
        <v>5.1829211072880584E-2</v>
      </c>
    </row>
    <row r="132" spans="1:36" ht="13.5" customHeight="1" x14ac:dyDescent="0.2">
      <c r="A132" s="10">
        <v>15</v>
      </c>
      <c r="B132" s="10">
        <f t="shared" si="0"/>
        <v>-85</v>
      </c>
      <c r="C132" s="10">
        <f t="shared" ref="C132:AF132" si="18">RANK(C18,C$4:C$113,1)+(COUNT($B$4:$B$113)+1-RANK(C18,C$4:C$113,0)-RANK(C18,C$4:C$113,1))/2</f>
        <v>19</v>
      </c>
      <c r="D132" s="10">
        <f t="shared" si="18"/>
        <v>25</v>
      </c>
      <c r="E132" s="10">
        <f t="shared" si="18"/>
        <v>25</v>
      </c>
      <c r="F132" s="10">
        <f t="shared" si="18"/>
        <v>9</v>
      </c>
      <c r="G132" s="10">
        <f t="shared" si="18"/>
        <v>10</v>
      </c>
      <c r="H132" s="10">
        <f t="shared" si="18"/>
        <v>87</v>
      </c>
      <c r="I132" s="10">
        <f t="shared" si="18"/>
        <v>61</v>
      </c>
      <c r="J132" s="10">
        <f t="shared" si="18"/>
        <v>67</v>
      </c>
      <c r="K132" s="10">
        <f t="shared" si="18"/>
        <v>95</v>
      </c>
      <c r="L132" s="10">
        <f t="shared" si="18"/>
        <v>38</v>
      </c>
      <c r="M132" s="10">
        <f t="shared" si="18"/>
        <v>76</v>
      </c>
      <c r="N132" s="10">
        <f t="shared" si="18"/>
        <v>67</v>
      </c>
      <c r="O132" s="10">
        <f t="shared" si="18"/>
        <v>99</v>
      </c>
      <c r="P132" s="10">
        <f t="shared" si="18"/>
        <v>39</v>
      </c>
      <c r="Q132" s="10">
        <f t="shared" si="18"/>
        <v>4</v>
      </c>
      <c r="R132" s="10">
        <f t="shared" si="18"/>
        <v>60</v>
      </c>
      <c r="S132" s="10">
        <f t="shared" si="18"/>
        <v>65</v>
      </c>
      <c r="T132" s="10">
        <f t="shared" si="18"/>
        <v>53</v>
      </c>
      <c r="U132" s="10">
        <f t="shared" si="18"/>
        <v>59</v>
      </c>
      <c r="V132" s="10">
        <f t="shared" si="18"/>
        <v>83</v>
      </c>
      <c r="W132" s="10">
        <f t="shared" si="18"/>
        <v>53</v>
      </c>
      <c r="X132" s="10">
        <f t="shared" si="18"/>
        <v>28</v>
      </c>
      <c r="Y132" s="10">
        <f t="shared" si="18"/>
        <v>75</v>
      </c>
      <c r="Z132" s="10">
        <f t="shared" si="18"/>
        <v>15</v>
      </c>
      <c r="AA132" s="10">
        <f t="shared" si="18"/>
        <v>6</v>
      </c>
      <c r="AB132" s="10">
        <f t="shared" si="18"/>
        <v>87</v>
      </c>
      <c r="AC132" s="10">
        <f t="shared" si="18"/>
        <v>43</v>
      </c>
      <c r="AD132" s="10">
        <f t="shared" si="18"/>
        <v>70</v>
      </c>
      <c r="AE132" s="10">
        <f t="shared" si="18"/>
        <v>29</v>
      </c>
      <c r="AF132" s="10">
        <f t="shared" si="18"/>
        <v>85</v>
      </c>
      <c r="AG132" s="10">
        <f t="shared" si="2"/>
        <v>-85</v>
      </c>
      <c r="AH132" s="10">
        <v>15</v>
      </c>
      <c r="AI132" s="10">
        <f t="shared" si="3"/>
        <v>-4.43333333333333</v>
      </c>
      <c r="AJ132" s="10">
        <f t="shared" si="4"/>
        <v>-0.53025269789947427</v>
      </c>
    </row>
    <row r="133" spans="1:36" ht="13.5" customHeight="1" x14ac:dyDescent="0.2">
      <c r="A133" s="10">
        <v>16</v>
      </c>
      <c r="B133" s="10">
        <f t="shared" si="0"/>
        <v>-84</v>
      </c>
      <c r="C133" s="10">
        <f t="shared" ref="C133:AF133" si="19">RANK(C19,C$4:C$113,1)+(COUNT($B$4:$B$113)+1-RANK(C19,C$4:C$113,0)-RANK(C19,C$4:C$113,1))/2</f>
        <v>57</v>
      </c>
      <c r="D133" s="10">
        <f t="shared" si="19"/>
        <v>19</v>
      </c>
      <c r="E133" s="10">
        <f t="shared" si="19"/>
        <v>24</v>
      </c>
      <c r="F133" s="10">
        <f t="shared" si="19"/>
        <v>43</v>
      </c>
      <c r="G133" s="10">
        <f t="shared" si="19"/>
        <v>85</v>
      </c>
      <c r="H133" s="10">
        <f t="shared" si="19"/>
        <v>10</v>
      </c>
      <c r="I133" s="10">
        <f t="shared" si="19"/>
        <v>103</v>
      </c>
      <c r="J133" s="10">
        <f t="shared" si="19"/>
        <v>9</v>
      </c>
      <c r="K133" s="10">
        <f t="shared" si="19"/>
        <v>13</v>
      </c>
      <c r="L133" s="10">
        <f t="shared" si="19"/>
        <v>106</v>
      </c>
      <c r="M133" s="10">
        <f t="shared" si="19"/>
        <v>57</v>
      </c>
      <c r="N133" s="10">
        <f t="shared" si="19"/>
        <v>104</v>
      </c>
      <c r="O133" s="10">
        <f t="shared" si="19"/>
        <v>96</v>
      </c>
      <c r="P133" s="10">
        <f t="shared" si="19"/>
        <v>13</v>
      </c>
      <c r="Q133" s="10">
        <f t="shared" si="19"/>
        <v>17</v>
      </c>
      <c r="R133" s="10">
        <f t="shared" si="19"/>
        <v>101</v>
      </c>
      <c r="S133" s="10">
        <f t="shared" si="19"/>
        <v>45</v>
      </c>
      <c r="T133" s="10">
        <f t="shared" si="19"/>
        <v>61</v>
      </c>
      <c r="U133" s="10">
        <f t="shared" si="19"/>
        <v>91</v>
      </c>
      <c r="V133" s="10">
        <f t="shared" si="19"/>
        <v>16</v>
      </c>
      <c r="W133" s="10">
        <f t="shared" si="19"/>
        <v>98</v>
      </c>
      <c r="X133" s="10">
        <f t="shared" si="19"/>
        <v>7</v>
      </c>
      <c r="Y133" s="10">
        <f t="shared" si="19"/>
        <v>2</v>
      </c>
      <c r="Z133" s="10">
        <f t="shared" si="19"/>
        <v>70</v>
      </c>
      <c r="AA133" s="10">
        <f t="shared" si="19"/>
        <v>90</v>
      </c>
      <c r="AB133" s="10">
        <f t="shared" si="19"/>
        <v>109</v>
      </c>
      <c r="AC133" s="10">
        <f t="shared" si="19"/>
        <v>53</v>
      </c>
      <c r="AD133" s="10">
        <f t="shared" si="19"/>
        <v>102</v>
      </c>
      <c r="AE133" s="10">
        <f t="shared" si="19"/>
        <v>91</v>
      </c>
      <c r="AF133" s="10">
        <f t="shared" si="19"/>
        <v>10</v>
      </c>
      <c r="AG133" s="10">
        <f t="shared" si="2"/>
        <v>-84</v>
      </c>
      <c r="AH133" s="10">
        <v>16</v>
      </c>
      <c r="AI133" s="10">
        <f t="shared" si="3"/>
        <v>1.2333333333333343</v>
      </c>
      <c r="AJ133" s="10">
        <f t="shared" si="4"/>
        <v>0.14751390843819981</v>
      </c>
    </row>
    <row r="134" spans="1:36" ht="13.5" customHeight="1" x14ac:dyDescent="0.2">
      <c r="A134" s="10">
        <v>17</v>
      </c>
      <c r="B134" s="10">
        <f t="shared" si="0"/>
        <v>-83</v>
      </c>
      <c r="C134" s="10">
        <f t="shared" ref="C134:AF134" si="20">RANK(C20,C$4:C$113,1)+(COUNT($B$4:$B$113)+1-RANK(C20,C$4:C$113,0)-RANK(C20,C$4:C$113,1))/2</f>
        <v>29</v>
      </c>
      <c r="D134" s="10">
        <f t="shared" si="20"/>
        <v>93</v>
      </c>
      <c r="E134" s="10">
        <f t="shared" si="20"/>
        <v>39</v>
      </c>
      <c r="F134" s="10">
        <f t="shared" si="20"/>
        <v>52</v>
      </c>
      <c r="G134" s="10">
        <f t="shared" si="20"/>
        <v>108</v>
      </c>
      <c r="H134" s="10">
        <f t="shared" si="20"/>
        <v>50</v>
      </c>
      <c r="I134" s="10">
        <f t="shared" si="20"/>
        <v>33</v>
      </c>
      <c r="J134" s="10">
        <f t="shared" si="20"/>
        <v>3</v>
      </c>
      <c r="K134" s="10">
        <f t="shared" si="20"/>
        <v>50</v>
      </c>
      <c r="L134" s="10">
        <f t="shared" si="20"/>
        <v>91</v>
      </c>
      <c r="M134" s="10">
        <f t="shared" si="20"/>
        <v>84</v>
      </c>
      <c r="N134" s="10">
        <f t="shared" si="20"/>
        <v>68</v>
      </c>
      <c r="O134" s="10">
        <f t="shared" si="20"/>
        <v>102</v>
      </c>
      <c r="P134" s="10">
        <f t="shared" si="20"/>
        <v>103</v>
      </c>
      <c r="Q134" s="10">
        <f t="shared" si="20"/>
        <v>6</v>
      </c>
      <c r="R134" s="10">
        <f t="shared" si="20"/>
        <v>94</v>
      </c>
      <c r="S134" s="10">
        <f t="shared" si="20"/>
        <v>84</v>
      </c>
      <c r="T134" s="10">
        <f t="shared" si="20"/>
        <v>28</v>
      </c>
      <c r="U134" s="10">
        <f t="shared" si="20"/>
        <v>85</v>
      </c>
      <c r="V134" s="10">
        <f t="shared" si="20"/>
        <v>47</v>
      </c>
      <c r="W134" s="10">
        <f t="shared" si="20"/>
        <v>18</v>
      </c>
      <c r="X134" s="10">
        <f t="shared" si="20"/>
        <v>102</v>
      </c>
      <c r="Y134" s="10">
        <f t="shared" si="20"/>
        <v>27</v>
      </c>
      <c r="Z134" s="10">
        <f t="shared" si="20"/>
        <v>95</v>
      </c>
      <c r="AA134" s="10">
        <f t="shared" si="20"/>
        <v>5</v>
      </c>
      <c r="AB134" s="10">
        <f t="shared" si="20"/>
        <v>57</v>
      </c>
      <c r="AC134" s="10">
        <f t="shared" si="20"/>
        <v>77</v>
      </c>
      <c r="AD134" s="10">
        <f t="shared" si="20"/>
        <v>31</v>
      </c>
      <c r="AE134" s="10">
        <f t="shared" si="20"/>
        <v>58</v>
      </c>
      <c r="AF134" s="10">
        <f t="shared" si="20"/>
        <v>93</v>
      </c>
      <c r="AG134" s="10">
        <f t="shared" si="2"/>
        <v>-83</v>
      </c>
      <c r="AH134" s="10">
        <v>17</v>
      </c>
      <c r="AI134" s="10">
        <f t="shared" si="3"/>
        <v>4.8999999999999986</v>
      </c>
      <c r="AJ134" s="10">
        <f t="shared" si="4"/>
        <v>0.58606877136257707</v>
      </c>
    </row>
    <row r="135" spans="1:36" ht="13.5" customHeight="1" x14ac:dyDescent="0.2">
      <c r="A135" s="10">
        <v>18</v>
      </c>
      <c r="B135" s="10">
        <f t="shared" si="0"/>
        <v>-82</v>
      </c>
      <c r="C135" s="10">
        <f t="shared" ref="C135:AF135" si="21">RANK(C21,C$4:C$113,1)+(COUNT($B$4:$B$113)+1-RANK(C21,C$4:C$113,0)-RANK(C21,C$4:C$113,1))/2</f>
        <v>87</v>
      </c>
      <c r="D135" s="10">
        <f t="shared" si="21"/>
        <v>76</v>
      </c>
      <c r="E135" s="10">
        <f t="shared" si="21"/>
        <v>51</v>
      </c>
      <c r="F135" s="10">
        <f t="shared" si="21"/>
        <v>4</v>
      </c>
      <c r="G135" s="10">
        <f t="shared" si="21"/>
        <v>59</v>
      </c>
      <c r="H135" s="10">
        <f t="shared" si="21"/>
        <v>48</v>
      </c>
      <c r="I135" s="10">
        <f t="shared" si="21"/>
        <v>37</v>
      </c>
      <c r="J135" s="10">
        <f t="shared" si="21"/>
        <v>13</v>
      </c>
      <c r="K135" s="10">
        <f t="shared" si="21"/>
        <v>85</v>
      </c>
      <c r="L135" s="10">
        <f t="shared" si="21"/>
        <v>20</v>
      </c>
      <c r="M135" s="10">
        <f t="shared" si="21"/>
        <v>73</v>
      </c>
      <c r="N135" s="10">
        <f t="shared" si="21"/>
        <v>30</v>
      </c>
      <c r="O135" s="10">
        <f t="shared" si="21"/>
        <v>24</v>
      </c>
      <c r="P135" s="10">
        <f t="shared" si="21"/>
        <v>5</v>
      </c>
      <c r="Q135" s="10">
        <f t="shared" si="21"/>
        <v>72</v>
      </c>
      <c r="R135" s="10">
        <f t="shared" si="21"/>
        <v>49</v>
      </c>
      <c r="S135" s="10">
        <f t="shared" si="21"/>
        <v>64</v>
      </c>
      <c r="T135" s="10">
        <f t="shared" si="21"/>
        <v>74</v>
      </c>
      <c r="U135" s="10">
        <f t="shared" si="21"/>
        <v>89</v>
      </c>
      <c r="V135" s="10">
        <f t="shared" si="21"/>
        <v>48</v>
      </c>
      <c r="W135" s="10">
        <f t="shared" si="21"/>
        <v>2</v>
      </c>
      <c r="X135" s="10">
        <f t="shared" si="21"/>
        <v>48</v>
      </c>
      <c r="Y135" s="10">
        <f t="shared" si="21"/>
        <v>79</v>
      </c>
      <c r="Z135" s="10">
        <f t="shared" si="21"/>
        <v>73</v>
      </c>
      <c r="AA135" s="10">
        <f t="shared" si="21"/>
        <v>95</v>
      </c>
      <c r="AB135" s="10">
        <f t="shared" si="21"/>
        <v>107</v>
      </c>
      <c r="AC135" s="10">
        <f t="shared" si="21"/>
        <v>97</v>
      </c>
      <c r="AD135" s="10">
        <f t="shared" si="21"/>
        <v>78</v>
      </c>
      <c r="AE135" s="10">
        <f t="shared" si="21"/>
        <v>10</v>
      </c>
      <c r="AF135" s="10">
        <f t="shared" si="21"/>
        <v>20</v>
      </c>
      <c r="AG135" s="10">
        <f t="shared" si="2"/>
        <v>-82</v>
      </c>
      <c r="AH135" s="10">
        <v>18</v>
      </c>
      <c r="AI135" s="10">
        <f t="shared" si="3"/>
        <v>-1.6000000000000014</v>
      </c>
      <c r="AJ135" s="10">
        <f t="shared" si="4"/>
        <v>-0.19136939473063763</v>
      </c>
    </row>
    <row r="136" spans="1:36" ht="13.5" customHeight="1" x14ac:dyDescent="0.2">
      <c r="A136" s="10">
        <v>19</v>
      </c>
      <c r="B136" s="10">
        <f t="shared" si="0"/>
        <v>-81</v>
      </c>
      <c r="C136" s="10">
        <f t="shared" ref="C136:AF136" si="22">RANK(C22,C$4:C$113,1)+(COUNT($B$4:$B$113)+1-RANK(C22,C$4:C$113,0)-RANK(C22,C$4:C$113,1))/2</f>
        <v>67</v>
      </c>
      <c r="D136" s="10">
        <f t="shared" si="22"/>
        <v>84</v>
      </c>
      <c r="E136" s="10">
        <f t="shared" si="22"/>
        <v>93</v>
      </c>
      <c r="F136" s="10">
        <f t="shared" si="22"/>
        <v>39</v>
      </c>
      <c r="G136" s="10">
        <f t="shared" si="22"/>
        <v>11</v>
      </c>
      <c r="H136" s="10">
        <f t="shared" si="22"/>
        <v>33</v>
      </c>
      <c r="I136" s="10">
        <f t="shared" si="22"/>
        <v>64</v>
      </c>
      <c r="J136" s="10">
        <f t="shared" si="22"/>
        <v>65</v>
      </c>
      <c r="K136" s="10">
        <f t="shared" si="22"/>
        <v>88</v>
      </c>
      <c r="L136" s="10">
        <f t="shared" si="22"/>
        <v>13</v>
      </c>
      <c r="M136" s="10">
        <f t="shared" si="22"/>
        <v>32</v>
      </c>
      <c r="N136" s="10">
        <f t="shared" si="22"/>
        <v>87</v>
      </c>
      <c r="O136" s="10">
        <f t="shared" si="22"/>
        <v>37</v>
      </c>
      <c r="P136" s="10">
        <f t="shared" si="22"/>
        <v>51</v>
      </c>
      <c r="Q136" s="10">
        <f t="shared" si="22"/>
        <v>20</v>
      </c>
      <c r="R136" s="10">
        <f t="shared" si="22"/>
        <v>6</v>
      </c>
      <c r="S136" s="10">
        <f t="shared" si="22"/>
        <v>49</v>
      </c>
      <c r="T136" s="10">
        <f t="shared" si="22"/>
        <v>76</v>
      </c>
      <c r="U136" s="10">
        <f t="shared" si="22"/>
        <v>107</v>
      </c>
      <c r="V136" s="10">
        <f t="shared" si="22"/>
        <v>33</v>
      </c>
      <c r="W136" s="10">
        <f t="shared" si="22"/>
        <v>37</v>
      </c>
      <c r="X136" s="10">
        <f t="shared" si="22"/>
        <v>66</v>
      </c>
      <c r="Y136" s="10">
        <f t="shared" si="22"/>
        <v>67</v>
      </c>
      <c r="Z136" s="10">
        <f t="shared" si="22"/>
        <v>93</v>
      </c>
      <c r="AA136" s="10">
        <f t="shared" si="22"/>
        <v>64</v>
      </c>
      <c r="AB136" s="10">
        <f t="shared" si="22"/>
        <v>88</v>
      </c>
      <c r="AC136" s="10">
        <f t="shared" si="22"/>
        <v>100</v>
      </c>
      <c r="AD136" s="10">
        <f t="shared" si="22"/>
        <v>67</v>
      </c>
      <c r="AE136" s="10">
        <f t="shared" si="22"/>
        <v>75</v>
      </c>
      <c r="AF136" s="10">
        <f t="shared" si="22"/>
        <v>86</v>
      </c>
      <c r="AG136" s="10">
        <f t="shared" si="2"/>
        <v>-81</v>
      </c>
      <c r="AH136" s="10">
        <v>19</v>
      </c>
      <c r="AI136" s="10">
        <f t="shared" si="3"/>
        <v>4.43333333333333</v>
      </c>
      <c r="AJ136" s="10">
        <f t="shared" si="4"/>
        <v>0.53025269789947427</v>
      </c>
    </row>
    <row r="137" spans="1:36" ht="13.5" customHeight="1" x14ac:dyDescent="0.2">
      <c r="A137" s="10">
        <v>20</v>
      </c>
      <c r="B137" s="10">
        <f t="shared" si="0"/>
        <v>-80</v>
      </c>
      <c r="C137" s="10">
        <f t="shared" ref="C137:AF137" si="23">RANK(C23,C$4:C$113,1)+(COUNT($B$4:$B$113)+1-RANK(C23,C$4:C$113,0)-RANK(C23,C$4:C$113,1))/2</f>
        <v>27</v>
      </c>
      <c r="D137" s="10">
        <f t="shared" si="23"/>
        <v>50</v>
      </c>
      <c r="E137" s="10">
        <f t="shared" si="23"/>
        <v>46</v>
      </c>
      <c r="F137" s="10">
        <f t="shared" si="23"/>
        <v>44</v>
      </c>
      <c r="G137" s="10">
        <f t="shared" si="23"/>
        <v>75</v>
      </c>
      <c r="H137" s="10">
        <f t="shared" si="23"/>
        <v>28</v>
      </c>
      <c r="I137" s="10">
        <f t="shared" si="23"/>
        <v>106</v>
      </c>
      <c r="J137" s="10">
        <f t="shared" si="23"/>
        <v>2</v>
      </c>
      <c r="K137" s="10">
        <f t="shared" si="23"/>
        <v>105</v>
      </c>
      <c r="L137" s="10">
        <f t="shared" si="23"/>
        <v>88</v>
      </c>
      <c r="M137" s="10">
        <f t="shared" si="23"/>
        <v>72</v>
      </c>
      <c r="N137" s="10">
        <f t="shared" si="23"/>
        <v>5</v>
      </c>
      <c r="O137" s="10">
        <f t="shared" si="23"/>
        <v>66</v>
      </c>
      <c r="P137" s="10">
        <f t="shared" si="23"/>
        <v>44</v>
      </c>
      <c r="Q137" s="10">
        <f t="shared" si="23"/>
        <v>34</v>
      </c>
      <c r="R137" s="10">
        <f t="shared" si="23"/>
        <v>43</v>
      </c>
      <c r="S137" s="10">
        <f t="shared" si="23"/>
        <v>66</v>
      </c>
      <c r="T137" s="10">
        <f t="shared" si="23"/>
        <v>85</v>
      </c>
      <c r="U137" s="10">
        <f t="shared" si="23"/>
        <v>45</v>
      </c>
      <c r="V137" s="10">
        <f t="shared" si="23"/>
        <v>104</v>
      </c>
      <c r="W137" s="10">
        <f t="shared" si="23"/>
        <v>43</v>
      </c>
      <c r="X137" s="10">
        <f t="shared" si="23"/>
        <v>80</v>
      </c>
      <c r="Y137" s="10">
        <f t="shared" si="23"/>
        <v>77</v>
      </c>
      <c r="Z137" s="10">
        <f t="shared" si="23"/>
        <v>21</v>
      </c>
      <c r="AA137" s="10">
        <f t="shared" si="23"/>
        <v>2</v>
      </c>
      <c r="AB137" s="10">
        <f t="shared" si="23"/>
        <v>5</v>
      </c>
      <c r="AC137" s="10">
        <f t="shared" si="23"/>
        <v>95</v>
      </c>
      <c r="AD137" s="10">
        <f t="shared" si="23"/>
        <v>84</v>
      </c>
      <c r="AE137" s="10">
        <f t="shared" si="23"/>
        <v>64</v>
      </c>
      <c r="AF137" s="10">
        <f t="shared" si="23"/>
        <v>4</v>
      </c>
      <c r="AG137" s="10">
        <f t="shared" si="2"/>
        <v>-80</v>
      </c>
      <c r="AH137" s="10">
        <v>20</v>
      </c>
      <c r="AI137" s="10">
        <f t="shared" si="3"/>
        <v>-1.8333333333333357</v>
      </c>
      <c r="AJ137" s="10">
        <f t="shared" si="4"/>
        <v>-0.21927743146218903</v>
      </c>
    </row>
    <row r="138" spans="1:36" ht="13.5" customHeight="1" x14ac:dyDescent="0.2">
      <c r="A138" s="10">
        <v>21</v>
      </c>
      <c r="B138" s="10">
        <f t="shared" si="0"/>
        <v>-79</v>
      </c>
      <c r="C138" s="10">
        <f t="shared" ref="C138:AF138" si="24">RANK(C24,C$4:C$113,1)+(COUNT($B$4:$B$113)+1-RANK(C24,C$4:C$113,0)-RANK(C24,C$4:C$113,1))/2</f>
        <v>104</v>
      </c>
      <c r="D138" s="10">
        <f t="shared" si="24"/>
        <v>10</v>
      </c>
      <c r="E138" s="10">
        <f t="shared" si="24"/>
        <v>3</v>
      </c>
      <c r="F138" s="10">
        <f t="shared" si="24"/>
        <v>34</v>
      </c>
      <c r="G138" s="10">
        <f t="shared" si="24"/>
        <v>64</v>
      </c>
      <c r="H138" s="10">
        <f t="shared" si="24"/>
        <v>80</v>
      </c>
      <c r="I138" s="10">
        <f t="shared" si="24"/>
        <v>41</v>
      </c>
      <c r="J138" s="10">
        <f t="shared" si="24"/>
        <v>92</v>
      </c>
      <c r="K138" s="10">
        <f t="shared" si="24"/>
        <v>44</v>
      </c>
      <c r="L138" s="10">
        <f t="shared" si="24"/>
        <v>102</v>
      </c>
      <c r="M138" s="10">
        <f t="shared" si="24"/>
        <v>103</v>
      </c>
      <c r="N138" s="10">
        <f t="shared" si="24"/>
        <v>10</v>
      </c>
      <c r="O138" s="10">
        <f t="shared" si="24"/>
        <v>9</v>
      </c>
      <c r="P138" s="10">
        <f t="shared" si="24"/>
        <v>7</v>
      </c>
      <c r="Q138" s="10">
        <f t="shared" si="24"/>
        <v>58</v>
      </c>
      <c r="R138" s="10">
        <f t="shared" si="24"/>
        <v>108</v>
      </c>
      <c r="S138" s="10">
        <f t="shared" si="24"/>
        <v>75</v>
      </c>
      <c r="T138" s="10">
        <f t="shared" si="24"/>
        <v>77</v>
      </c>
      <c r="U138" s="10">
        <f t="shared" si="24"/>
        <v>25</v>
      </c>
      <c r="V138" s="10">
        <f t="shared" si="24"/>
        <v>90</v>
      </c>
      <c r="W138" s="10">
        <f t="shared" si="24"/>
        <v>58</v>
      </c>
      <c r="X138" s="10">
        <f t="shared" si="24"/>
        <v>52</v>
      </c>
      <c r="Y138" s="10">
        <f t="shared" si="24"/>
        <v>62</v>
      </c>
      <c r="Z138" s="10">
        <f t="shared" si="24"/>
        <v>49</v>
      </c>
      <c r="AA138" s="10">
        <f t="shared" si="24"/>
        <v>72</v>
      </c>
      <c r="AB138" s="10">
        <f t="shared" si="24"/>
        <v>77</v>
      </c>
      <c r="AC138" s="10">
        <f t="shared" si="24"/>
        <v>70</v>
      </c>
      <c r="AD138" s="10">
        <f t="shared" si="24"/>
        <v>99</v>
      </c>
      <c r="AE138" s="10">
        <f t="shared" si="24"/>
        <v>67</v>
      </c>
      <c r="AF138" s="10">
        <f t="shared" si="24"/>
        <v>73</v>
      </c>
      <c r="AG138" s="10">
        <f t="shared" si="2"/>
        <v>-79</v>
      </c>
      <c r="AH138" s="10">
        <v>21</v>
      </c>
      <c r="AI138" s="10">
        <f t="shared" si="3"/>
        <v>5</v>
      </c>
      <c r="AJ138" s="10">
        <f t="shared" si="4"/>
        <v>0.59802935853324202</v>
      </c>
    </row>
    <row r="139" spans="1:36" ht="13.5" customHeight="1" x14ac:dyDescent="0.2">
      <c r="A139" s="10">
        <v>22</v>
      </c>
      <c r="B139" s="10">
        <f t="shared" si="0"/>
        <v>-78</v>
      </c>
      <c r="C139" s="10">
        <f t="shared" ref="C139:AF139" si="25">RANK(C25,C$4:C$113,1)+(COUNT($B$4:$B$113)+1-RANK(C25,C$4:C$113,0)-RANK(C25,C$4:C$113,1))/2</f>
        <v>70</v>
      </c>
      <c r="D139" s="10">
        <f t="shared" si="25"/>
        <v>86</v>
      </c>
      <c r="E139" s="10">
        <f t="shared" si="25"/>
        <v>65</v>
      </c>
      <c r="F139" s="10">
        <f t="shared" si="25"/>
        <v>92</v>
      </c>
      <c r="G139" s="10">
        <f t="shared" si="25"/>
        <v>24</v>
      </c>
      <c r="H139" s="10">
        <f t="shared" si="25"/>
        <v>110</v>
      </c>
      <c r="I139" s="10">
        <f t="shared" si="25"/>
        <v>36</v>
      </c>
      <c r="J139" s="10">
        <f t="shared" si="25"/>
        <v>68</v>
      </c>
      <c r="K139" s="10">
        <f t="shared" si="25"/>
        <v>14</v>
      </c>
      <c r="L139" s="10">
        <f t="shared" si="25"/>
        <v>87</v>
      </c>
      <c r="M139" s="10">
        <f t="shared" si="25"/>
        <v>11</v>
      </c>
      <c r="N139" s="10">
        <f t="shared" si="25"/>
        <v>3</v>
      </c>
      <c r="O139" s="10">
        <f t="shared" si="25"/>
        <v>23</v>
      </c>
      <c r="P139" s="10">
        <f t="shared" si="25"/>
        <v>82</v>
      </c>
      <c r="Q139" s="10">
        <f t="shared" si="25"/>
        <v>56</v>
      </c>
      <c r="R139" s="10">
        <f t="shared" si="25"/>
        <v>104</v>
      </c>
      <c r="S139" s="10">
        <f t="shared" si="25"/>
        <v>107</v>
      </c>
      <c r="T139" s="10">
        <f t="shared" si="25"/>
        <v>101</v>
      </c>
      <c r="U139" s="10">
        <f t="shared" si="25"/>
        <v>48</v>
      </c>
      <c r="V139" s="10">
        <f t="shared" si="25"/>
        <v>98</v>
      </c>
      <c r="W139" s="10">
        <f t="shared" si="25"/>
        <v>95</v>
      </c>
      <c r="X139" s="10">
        <f t="shared" si="25"/>
        <v>73</v>
      </c>
      <c r="Y139" s="10">
        <f t="shared" si="25"/>
        <v>52</v>
      </c>
      <c r="Z139" s="10">
        <f t="shared" si="25"/>
        <v>50</v>
      </c>
      <c r="AA139" s="10">
        <f t="shared" si="25"/>
        <v>1</v>
      </c>
      <c r="AB139" s="10">
        <f t="shared" si="25"/>
        <v>25</v>
      </c>
      <c r="AC139" s="10">
        <f t="shared" si="25"/>
        <v>28</v>
      </c>
      <c r="AD139" s="10">
        <f t="shared" si="25"/>
        <v>106</v>
      </c>
      <c r="AE139" s="10">
        <f t="shared" si="25"/>
        <v>79</v>
      </c>
      <c r="AF139" s="10">
        <f t="shared" si="25"/>
        <v>52</v>
      </c>
      <c r="AG139" s="10">
        <f t="shared" si="2"/>
        <v>-78</v>
      </c>
      <c r="AH139" s="10">
        <v>22</v>
      </c>
      <c r="AI139" s="10">
        <f t="shared" si="3"/>
        <v>6.0333333333333314</v>
      </c>
      <c r="AJ139" s="10">
        <f t="shared" si="4"/>
        <v>0.72162209263011179</v>
      </c>
    </row>
    <row r="140" spans="1:36" ht="13.5" customHeight="1" x14ac:dyDescent="0.2">
      <c r="A140" s="10">
        <v>23</v>
      </c>
      <c r="B140" s="10">
        <f t="shared" si="0"/>
        <v>-77</v>
      </c>
      <c r="C140" s="10">
        <f t="shared" ref="C140:AF140" si="26">RANK(C26,C$4:C$113,1)+(COUNT($B$4:$B$113)+1-RANK(C26,C$4:C$113,0)-RANK(C26,C$4:C$113,1))/2</f>
        <v>13</v>
      </c>
      <c r="D140" s="10">
        <f t="shared" si="26"/>
        <v>29</v>
      </c>
      <c r="E140" s="10">
        <f t="shared" si="26"/>
        <v>32</v>
      </c>
      <c r="F140" s="10">
        <f t="shared" si="26"/>
        <v>22</v>
      </c>
      <c r="G140" s="10">
        <f t="shared" si="26"/>
        <v>28</v>
      </c>
      <c r="H140" s="10">
        <f t="shared" si="26"/>
        <v>13</v>
      </c>
      <c r="I140" s="10">
        <f t="shared" si="26"/>
        <v>17</v>
      </c>
      <c r="J140" s="10">
        <f t="shared" si="26"/>
        <v>103</v>
      </c>
      <c r="K140" s="10">
        <f t="shared" si="26"/>
        <v>75</v>
      </c>
      <c r="L140" s="10">
        <f t="shared" si="26"/>
        <v>17</v>
      </c>
      <c r="M140" s="10">
        <f t="shared" si="26"/>
        <v>80</v>
      </c>
      <c r="N140" s="10">
        <f t="shared" si="26"/>
        <v>35</v>
      </c>
      <c r="O140" s="10">
        <f t="shared" si="26"/>
        <v>56</v>
      </c>
      <c r="P140" s="10">
        <f t="shared" si="26"/>
        <v>106</v>
      </c>
      <c r="Q140" s="10">
        <f t="shared" si="26"/>
        <v>50</v>
      </c>
      <c r="R140" s="10">
        <f t="shared" si="26"/>
        <v>70</v>
      </c>
      <c r="S140" s="10">
        <f t="shared" si="26"/>
        <v>51</v>
      </c>
      <c r="T140" s="10">
        <f t="shared" si="26"/>
        <v>20</v>
      </c>
      <c r="U140" s="10">
        <f t="shared" si="26"/>
        <v>33</v>
      </c>
      <c r="V140" s="10">
        <f t="shared" si="26"/>
        <v>107</v>
      </c>
      <c r="W140" s="10">
        <f t="shared" si="26"/>
        <v>108</v>
      </c>
      <c r="X140" s="10">
        <f t="shared" si="26"/>
        <v>20</v>
      </c>
      <c r="Y140" s="10">
        <f t="shared" si="26"/>
        <v>65</v>
      </c>
      <c r="Z140" s="10">
        <f t="shared" si="26"/>
        <v>97</v>
      </c>
      <c r="AA140" s="10">
        <f t="shared" si="26"/>
        <v>52</v>
      </c>
      <c r="AB140" s="10">
        <f t="shared" si="26"/>
        <v>34</v>
      </c>
      <c r="AC140" s="10">
        <f t="shared" si="26"/>
        <v>71</v>
      </c>
      <c r="AD140" s="10">
        <f t="shared" si="26"/>
        <v>47</v>
      </c>
      <c r="AE140" s="10">
        <f t="shared" si="26"/>
        <v>37</v>
      </c>
      <c r="AF140" s="10">
        <f t="shared" si="26"/>
        <v>59</v>
      </c>
      <c r="AG140" s="10">
        <f t="shared" si="2"/>
        <v>-77</v>
      </c>
      <c r="AH140" s="10">
        <v>23</v>
      </c>
      <c r="AI140" s="10">
        <f t="shared" si="3"/>
        <v>-3.93333333333333</v>
      </c>
      <c r="AJ140" s="10">
        <f t="shared" si="4"/>
        <v>-0.47044976204615002</v>
      </c>
    </row>
    <row r="141" spans="1:36" ht="13.5" customHeight="1" x14ac:dyDescent="0.2">
      <c r="A141" s="10">
        <v>24</v>
      </c>
      <c r="B141" s="10">
        <f t="shared" si="0"/>
        <v>-76</v>
      </c>
      <c r="C141" s="10">
        <f t="shared" ref="C141:AF141" si="27">RANK(C27,C$4:C$113,1)+(COUNT($B$4:$B$113)+1-RANK(C27,C$4:C$113,0)-RANK(C27,C$4:C$113,1))/2</f>
        <v>101</v>
      </c>
      <c r="D141" s="10">
        <f t="shared" si="27"/>
        <v>91</v>
      </c>
      <c r="E141" s="10">
        <f t="shared" si="27"/>
        <v>28</v>
      </c>
      <c r="F141" s="10">
        <f t="shared" si="27"/>
        <v>91</v>
      </c>
      <c r="G141" s="10">
        <f t="shared" si="27"/>
        <v>80</v>
      </c>
      <c r="H141" s="10">
        <f t="shared" si="27"/>
        <v>88</v>
      </c>
      <c r="I141" s="10">
        <f t="shared" si="27"/>
        <v>105</v>
      </c>
      <c r="J141" s="10">
        <f t="shared" si="27"/>
        <v>95</v>
      </c>
      <c r="K141" s="10">
        <f t="shared" si="27"/>
        <v>86</v>
      </c>
      <c r="L141" s="10">
        <f t="shared" si="27"/>
        <v>21</v>
      </c>
      <c r="M141" s="10">
        <f t="shared" si="27"/>
        <v>14</v>
      </c>
      <c r="N141" s="10">
        <f t="shared" si="27"/>
        <v>70</v>
      </c>
      <c r="O141" s="10">
        <f t="shared" si="27"/>
        <v>92</v>
      </c>
      <c r="P141" s="10">
        <f t="shared" si="27"/>
        <v>9</v>
      </c>
      <c r="Q141" s="10">
        <f t="shared" si="27"/>
        <v>7</v>
      </c>
      <c r="R141" s="10">
        <f t="shared" si="27"/>
        <v>107</v>
      </c>
      <c r="S141" s="10">
        <f t="shared" si="27"/>
        <v>15</v>
      </c>
      <c r="T141" s="10">
        <f t="shared" si="27"/>
        <v>2</v>
      </c>
      <c r="U141" s="10">
        <f t="shared" si="27"/>
        <v>14</v>
      </c>
      <c r="V141" s="10">
        <f t="shared" si="27"/>
        <v>57</v>
      </c>
      <c r="W141" s="10">
        <f t="shared" si="27"/>
        <v>6</v>
      </c>
      <c r="X141" s="10">
        <f t="shared" si="27"/>
        <v>61</v>
      </c>
      <c r="Y141" s="10">
        <f t="shared" si="27"/>
        <v>84</v>
      </c>
      <c r="Z141" s="10">
        <f t="shared" si="27"/>
        <v>101</v>
      </c>
      <c r="AA141" s="10">
        <f t="shared" si="27"/>
        <v>3</v>
      </c>
      <c r="AB141" s="10">
        <f t="shared" si="27"/>
        <v>11</v>
      </c>
      <c r="AC141" s="10">
        <f t="shared" si="27"/>
        <v>76</v>
      </c>
      <c r="AD141" s="10">
        <f t="shared" si="27"/>
        <v>63</v>
      </c>
      <c r="AE141" s="10">
        <f t="shared" si="27"/>
        <v>7</v>
      </c>
      <c r="AF141" s="10">
        <f t="shared" si="27"/>
        <v>15</v>
      </c>
      <c r="AG141" s="10">
        <f t="shared" si="2"/>
        <v>-76</v>
      </c>
      <c r="AH141" s="10">
        <v>24</v>
      </c>
      <c r="AI141" s="10">
        <f t="shared" si="3"/>
        <v>-2.1666666666666643</v>
      </c>
      <c r="AJ141" s="10">
        <f t="shared" si="4"/>
        <v>-0.2591460553644046</v>
      </c>
    </row>
    <row r="142" spans="1:36" ht="13.5" customHeight="1" x14ac:dyDescent="0.2">
      <c r="A142" s="10">
        <v>25</v>
      </c>
      <c r="B142" s="10">
        <f t="shared" si="0"/>
        <v>-75</v>
      </c>
      <c r="C142" s="10">
        <f t="shared" ref="C142:AF142" si="28">RANK(C28,C$4:C$113,1)+(COUNT($B$4:$B$113)+1-RANK(C28,C$4:C$113,0)-RANK(C28,C$4:C$113,1))/2</f>
        <v>54</v>
      </c>
      <c r="D142" s="10">
        <f t="shared" si="28"/>
        <v>13</v>
      </c>
      <c r="E142" s="10">
        <f t="shared" si="28"/>
        <v>104</v>
      </c>
      <c r="F142" s="10">
        <f t="shared" si="28"/>
        <v>48</v>
      </c>
      <c r="G142" s="10">
        <f t="shared" si="28"/>
        <v>92</v>
      </c>
      <c r="H142" s="10">
        <f t="shared" si="28"/>
        <v>99</v>
      </c>
      <c r="I142" s="10">
        <f t="shared" si="28"/>
        <v>95</v>
      </c>
      <c r="J142" s="10">
        <f t="shared" si="28"/>
        <v>42</v>
      </c>
      <c r="K142" s="10">
        <f t="shared" si="28"/>
        <v>107</v>
      </c>
      <c r="L142" s="10">
        <f t="shared" si="28"/>
        <v>110</v>
      </c>
      <c r="M142" s="10">
        <f t="shared" si="28"/>
        <v>15</v>
      </c>
      <c r="N142" s="10">
        <f t="shared" si="28"/>
        <v>61</v>
      </c>
      <c r="O142" s="10">
        <f t="shared" si="28"/>
        <v>75</v>
      </c>
      <c r="P142" s="10">
        <f t="shared" si="28"/>
        <v>72</v>
      </c>
      <c r="Q142" s="10">
        <f t="shared" si="28"/>
        <v>68</v>
      </c>
      <c r="R142" s="10">
        <f t="shared" si="28"/>
        <v>84</v>
      </c>
      <c r="S142" s="10">
        <f t="shared" si="28"/>
        <v>99</v>
      </c>
      <c r="T142" s="10">
        <f t="shared" si="28"/>
        <v>108</v>
      </c>
      <c r="U142" s="10">
        <f t="shared" si="28"/>
        <v>40</v>
      </c>
      <c r="V142" s="10">
        <f t="shared" si="28"/>
        <v>97</v>
      </c>
      <c r="W142" s="10">
        <f t="shared" si="28"/>
        <v>61</v>
      </c>
      <c r="X142" s="10">
        <f t="shared" si="28"/>
        <v>72</v>
      </c>
      <c r="Y142" s="10">
        <f t="shared" si="28"/>
        <v>54</v>
      </c>
      <c r="Z142" s="10">
        <f t="shared" si="28"/>
        <v>77</v>
      </c>
      <c r="AA142" s="10">
        <f t="shared" si="28"/>
        <v>11</v>
      </c>
      <c r="AB142" s="10">
        <f t="shared" si="28"/>
        <v>4</v>
      </c>
      <c r="AC142" s="10">
        <f t="shared" si="28"/>
        <v>110</v>
      </c>
      <c r="AD142" s="10">
        <f t="shared" si="28"/>
        <v>104</v>
      </c>
      <c r="AE142" s="10">
        <f t="shared" si="28"/>
        <v>95</v>
      </c>
      <c r="AF142" s="10">
        <f t="shared" si="28"/>
        <v>32</v>
      </c>
      <c r="AG142" s="10">
        <f t="shared" si="2"/>
        <v>-75</v>
      </c>
      <c r="AH142" s="10">
        <v>25</v>
      </c>
      <c r="AI142" s="10">
        <f t="shared" si="3"/>
        <v>14.599999999999994</v>
      </c>
      <c r="AJ142" s="10">
        <f t="shared" si="4"/>
        <v>1.7462457269170661</v>
      </c>
    </row>
    <row r="143" spans="1:36" ht="13.5" customHeight="1" x14ac:dyDescent="0.2">
      <c r="A143" s="10">
        <v>26</v>
      </c>
      <c r="B143" s="10">
        <f t="shared" si="0"/>
        <v>-74</v>
      </c>
      <c r="C143" s="10">
        <f t="shared" ref="C143:AF143" si="29">RANK(C29,C$4:C$113,1)+(COUNT($B$4:$B$113)+1-RANK(C29,C$4:C$113,0)-RANK(C29,C$4:C$113,1))/2</f>
        <v>90</v>
      </c>
      <c r="D143" s="10">
        <f t="shared" si="29"/>
        <v>34</v>
      </c>
      <c r="E143" s="10">
        <f t="shared" si="29"/>
        <v>71</v>
      </c>
      <c r="F143" s="10">
        <f t="shared" si="29"/>
        <v>28</v>
      </c>
      <c r="G143" s="10">
        <f t="shared" si="29"/>
        <v>44</v>
      </c>
      <c r="H143" s="10">
        <f t="shared" si="29"/>
        <v>84</v>
      </c>
      <c r="I143" s="10">
        <f t="shared" si="29"/>
        <v>21</v>
      </c>
      <c r="J143" s="10">
        <f t="shared" si="29"/>
        <v>80</v>
      </c>
      <c r="K143" s="10">
        <f t="shared" si="29"/>
        <v>16</v>
      </c>
      <c r="L143" s="10">
        <f t="shared" si="29"/>
        <v>97</v>
      </c>
      <c r="M143" s="10">
        <f t="shared" si="29"/>
        <v>13</v>
      </c>
      <c r="N143" s="10">
        <f t="shared" si="29"/>
        <v>98</v>
      </c>
      <c r="O143" s="10">
        <f t="shared" si="29"/>
        <v>68</v>
      </c>
      <c r="P143" s="10">
        <f t="shared" si="29"/>
        <v>98</v>
      </c>
      <c r="Q143" s="10">
        <f t="shared" si="29"/>
        <v>79</v>
      </c>
      <c r="R143" s="10">
        <f t="shared" si="29"/>
        <v>14</v>
      </c>
      <c r="S143" s="10">
        <f t="shared" si="29"/>
        <v>80</v>
      </c>
      <c r="T143" s="10">
        <f t="shared" si="29"/>
        <v>71</v>
      </c>
      <c r="U143" s="10">
        <f t="shared" si="29"/>
        <v>78</v>
      </c>
      <c r="V143" s="10">
        <f t="shared" si="29"/>
        <v>17</v>
      </c>
      <c r="W143" s="10">
        <f t="shared" si="29"/>
        <v>68</v>
      </c>
      <c r="X143" s="10">
        <f t="shared" si="29"/>
        <v>64</v>
      </c>
      <c r="Y143" s="10">
        <f t="shared" si="29"/>
        <v>22</v>
      </c>
      <c r="Z143" s="10">
        <f t="shared" si="29"/>
        <v>84</v>
      </c>
      <c r="AA143" s="10">
        <f t="shared" si="29"/>
        <v>73</v>
      </c>
      <c r="AB143" s="10">
        <f t="shared" si="29"/>
        <v>45</v>
      </c>
      <c r="AC143" s="10">
        <f t="shared" si="29"/>
        <v>3</v>
      </c>
      <c r="AD143" s="10">
        <f t="shared" si="29"/>
        <v>41</v>
      </c>
      <c r="AE143" s="10">
        <f t="shared" si="29"/>
        <v>73</v>
      </c>
      <c r="AF143" s="10">
        <f t="shared" si="29"/>
        <v>7</v>
      </c>
      <c r="AG143" s="10">
        <f t="shared" si="2"/>
        <v>-74</v>
      </c>
      <c r="AH143" s="10">
        <v>26</v>
      </c>
      <c r="AI143" s="10">
        <f t="shared" si="3"/>
        <v>-0.13333333333333286</v>
      </c>
      <c r="AJ143" s="10">
        <f t="shared" si="4"/>
        <v>-1.5947449560886399E-2</v>
      </c>
    </row>
    <row r="144" spans="1:36" ht="13.5" customHeight="1" x14ac:dyDescent="0.2">
      <c r="A144" s="10">
        <v>27</v>
      </c>
      <c r="B144" s="10">
        <f t="shared" si="0"/>
        <v>-73</v>
      </c>
      <c r="C144" s="10">
        <f t="shared" ref="C144:AF144" si="30">RANK(C30,C$4:C$113,1)+(COUNT($B$4:$B$113)+1-RANK(C30,C$4:C$113,0)-RANK(C30,C$4:C$113,1))/2</f>
        <v>109</v>
      </c>
      <c r="D144" s="10">
        <f t="shared" si="30"/>
        <v>5</v>
      </c>
      <c r="E144" s="10">
        <f t="shared" si="30"/>
        <v>84</v>
      </c>
      <c r="F144" s="10">
        <f t="shared" si="30"/>
        <v>79</v>
      </c>
      <c r="G144" s="10">
        <f t="shared" si="30"/>
        <v>34</v>
      </c>
      <c r="H144" s="10">
        <f t="shared" si="30"/>
        <v>100</v>
      </c>
      <c r="I144" s="10">
        <f t="shared" si="30"/>
        <v>93</v>
      </c>
      <c r="J144" s="10">
        <f t="shared" si="30"/>
        <v>71</v>
      </c>
      <c r="K144" s="10">
        <f t="shared" si="30"/>
        <v>109</v>
      </c>
      <c r="L144" s="10">
        <f t="shared" si="30"/>
        <v>62</v>
      </c>
      <c r="M144" s="10">
        <f t="shared" si="30"/>
        <v>7</v>
      </c>
      <c r="N144" s="10">
        <f t="shared" si="30"/>
        <v>33</v>
      </c>
      <c r="O144" s="10">
        <f t="shared" si="30"/>
        <v>80</v>
      </c>
      <c r="P144" s="10">
        <f t="shared" si="30"/>
        <v>105</v>
      </c>
      <c r="Q144" s="10">
        <f t="shared" si="30"/>
        <v>104</v>
      </c>
      <c r="R144" s="10">
        <f t="shared" si="30"/>
        <v>52</v>
      </c>
      <c r="S144" s="10">
        <f t="shared" si="30"/>
        <v>56</v>
      </c>
      <c r="T144" s="10">
        <f t="shared" si="30"/>
        <v>30</v>
      </c>
      <c r="U144" s="10">
        <f t="shared" si="30"/>
        <v>90</v>
      </c>
      <c r="V144" s="10">
        <f t="shared" si="30"/>
        <v>13</v>
      </c>
      <c r="W144" s="10">
        <f t="shared" si="30"/>
        <v>8</v>
      </c>
      <c r="X144" s="10">
        <f t="shared" si="30"/>
        <v>13</v>
      </c>
      <c r="Y144" s="10">
        <f t="shared" si="30"/>
        <v>104</v>
      </c>
      <c r="Z144" s="10">
        <f t="shared" si="30"/>
        <v>68</v>
      </c>
      <c r="AA144" s="10">
        <f t="shared" si="30"/>
        <v>21</v>
      </c>
      <c r="AB144" s="10">
        <f t="shared" si="30"/>
        <v>80</v>
      </c>
      <c r="AC144" s="10">
        <f t="shared" si="30"/>
        <v>107</v>
      </c>
      <c r="AD144" s="10">
        <f t="shared" si="30"/>
        <v>73</v>
      </c>
      <c r="AE144" s="10">
        <f t="shared" si="30"/>
        <v>102</v>
      </c>
      <c r="AF144" s="10">
        <f t="shared" si="30"/>
        <v>41</v>
      </c>
      <c r="AG144" s="10">
        <f t="shared" si="2"/>
        <v>-73</v>
      </c>
      <c r="AH144" s="10">
        <v>27</v>
      </c>
      <c r="AI144" s="10">
        <f t="shared" si="3"/>
        <v>8.9333333333333371</v>
      </c>
      <c r="AJ144" s="10">
        <f t="shared" si="4"/>
        <v>1.0684791205793929</v>
      </c>
    </row>
    <row r="145" spans="1:36" ht="13.5" customHeight="1" x14ac:dyDescent="0.2">
      <c r="A145" s="10">
        <v>28</v>
      </c>
      <c r="B145" s="10">
        <f t="shared" si="0"/>
        <v>-72</v>
      </c>
      <c r="C145" s="10">
        <f t="shared" ref="C145:AF145" si="31">RANK(C31,C$4:C$113,1)+(COUNT($B$4:$B$113)+1-RANK(C31,C$4:C$113,0)-RANK(C31,C$4:C$113,1))/2</f>
        <v>25</v>
      </c>
      <c r="D145" s="10">
        <f t="shared" si="31"/>
        <v>79</v>
      </c>
      <c r="E145" s="10">
        <f t="shared" si="31"/>
        <v>101</v>
      </c>
      <c r="F145" s="10">
        <f t="shared" si="31"/>
        <v>89</v>
      </c>
      <c r="G145" s="10">
        <f t="shared" si="31"/>
        <v>61</v>
      </c>
      <c r="H145" s="10">
        <f t="shared" si="31"/>
        <v>21</v>
      </c>
      <c r="I145" s="10">
        <f t="shared" si="31"/>
        <v>30</v>
      </c>
      <c r="J145" s="10">
        <f t="shared" si="31"/>
        <v>51</v>
      </c>
      <c r="K145" s="10">
        <f t="shared" si="31"/>
        <v>63</v>
      </c>
      <c r="L145" s="10">
        <f t="shared" si="31"/>
        <v>105</v>
      </c>
      <c r="M145" s="10">
        <f t="shared" si="31"/>
        <v>5</v>
      </c>
      <c r="N145" s="10">
        <f t="shared" si="31"/>
        <v>52</v>
      </c>
      <c r="O145" s="10">
        <f t="shared" si="31"/>
        <v>84</v>
      </c>
      <c r="P145" s="10">
        <f t="shared" si="31"/>
        <v>43</v>
      </c>
      <c r="Q145" s="10">
        <f t="shared" si="31"/>
        <v>61</v>
      </c>
      <c r="R145" s="10">
        <f t="shared" si="31"/>
        <v>66</v>
      </c>
      <c r="S145" s="10">
        <f t="shared" si="31"/>
        <v>14</v>
      </c>
      <c r="T145" s="10">
        <f t="shared" si="31"/>
        <v>78</v>
      </c>
      <c r="U145" s="10">
        <f t="shared" si="31"/>
        <v>105</v>
      </c>
      <c r="V145" s="10">
        <f t="shared" si="31"/>
        <v>77</v>
      </c>
      <c r="W145" s="10">
        <f t="shared" si="31"/>
        <v>60</v>
      </c>
      <c r="X145" s="10">
        <f t="shared" si="31"/>
        <v>55</v>
      </c>
      <c r="Y145" s="10">
        <f t="shared" si="31"/>
        <v>28</v>
      </c>
      <c r="Z145" s="10">
        <f t="shared" si="31"/>
        <v>42</v>
      </c>
      <c r="AA145" s="10">
        <f t="shared" si="31"/>
        <v>71</v>
      </c>
      <c r="AB145" s="10">
        <f t="shared" si="31"/>
        <v>102</v>
      </c>
      <c r="AC145" s="10">
        <f t="shared" si="31"/>
        <v>50</v>
      </c>
      <c r="AD145" s="10">
        <f t="shared" si="31"/>
        <v>39</v>
      </c>
      <c r="AE145" s="10">
        <f t="shared" si="31"/>
        <v>2</v>
      </c>
      <c r="AF145" s="10">
        <f t="shared" si="31"/>
        <v>68</v>
      </c>
      <c r="AG145" s="10">
        <f t="shared" si="2"/>
        <v>-72</v>
      </c>
      <c r="AH145" s="10">
        <v>28</v>
      </c>
      <c r="AI145" s="10">
        <f t="shared" si="3"/>
        <v>2.06666666666667</v>
      </c>
      <c r="AJ145" s="10">
        <f t="shared" si="4"/>
        <v>0.24718546819374043</v>
      </c>
    </row>
    <row r="146" spans="1:36" ht="13.5" customHeight="1" x14ac:dyDescent="0.2">
      <c r="A146" s="10">
        <v>29</v>
      </c>
      <c r="B146" s="10">
        <f t="shared" si="0"/>
        <v>-71</v>
      </c>
      <c r="C146" s="10">
        <f t="shared" ref="C146:AF146" si="32">RANK(C32,C$4:C$113,1)+(COUNT($B$4:$B$113)+1-RANK(C32,C$4:C$113,0)-RANK(C32,C$4:C$113,1))/2</f>
        <v>85</v>
      </c>
      <c r="D146" s="10">
        <f t="shared" si="32"/>
        <v>18</v>
      </c>
      <c r="E146" s="10">
        <f t="shared" si="32"/>
        <v>10</v>
      </c>
      <c r="F146" s="10">
        <f t="shared" si="32"/>
        <v>60</v>
      </c>
      <c r="G146" s="10">
        <f t="shared" si="32"/>
        <v>43</v>
      </c>
      <c r="H146" s="10">
        <f t="shared" si="32"/>
        <v>101</v>
      </c>
      <c r="I146" s="10">
        <f t="shared" si="32"/>
        <v>43</v>
      </c>
      <c r="J146" s="10">
        <f t="shared" si="32"/>
        <v>72</v>
      </c>
      <c r="K146" s="10">
        <f t="shared" si="32"/>
        <v>104</v>
      </c>
      <c r="L146" s="10">
        <f t="shared" si="32"/>
        <v>25</v>
      </c>
      <c r="M146" s="10">
        <f t="shared" si="32"/>
        <v>82</v>
      </c>
      <c r="N146" s="10">
        <f t="shared" si="32"/>
        <v>63</v>
      </c>
      <c r="O146" s="10">
        <f t="shared" si="32"/>
        <v>42</v>
      </c>
      <c r="P146" s="10">
        <f t="shared" si="32"/>
        <v>27</v>
      </c>
      <c r="Q146" s="10">
        <f t="shared" si="32"/>
        <v>14</v>
      </c>
      <c r="R146" s="10">
        <f t="shared" si="32"/>
        <v>2</v>
      </c>
      <c r="S146" s="10">
        <f t="shared" si="32"/>
        <v>35</v>
      </c>
      <c r="T146" s="10">
        <f t="shared" si="32"/>
        <v>8</v>
      </c>
      <c r="U146" s="10">
        <f t="shared" si="32"/>
        <v>1</v>
      </c>
      <c r="V146" s="10">
        <f t="shared" si="32"/>
        <v>34</v>
      </c>
      <c r="W146" s="10">
        <f t="shared" si="32"/>
        <v>59</v>
      </c>
      <c r="X146" s="10">
        <f t="shared" si="32"/>
        <v>69</v>
      </c>
      <c r="Y146" s="10">
        <f t="shared" si="32"/>
        <v>109</v>
      </c>
      <c r="Z146" s="10">
        <f t="shared" si="32"/>
        <v>94</v>
      </c>
      <c r="AA146" s="10">
        <f t="shared" si="32"/>
        <v>19</v>
      </c>
      <c r="AB146" s="10">
        <f t="shared" si="32"/>
        <v>23</v>
      </c>
      <c r="AC146" s="10">
        <f t="shared" si="32"/>
        <v>12</v>
      </c>
      <c r="AD146" s="10">
        <f t="shared" si="32"/>
        <v>107</v>
      </c>
      <c r="AE146" s="10">
        <f t="shared" si="32"/>
        <v>57</v>
      </c>
      <c r="AF146" s="10">
        <f t="shared" si="32"/>
        <v>29</v>
      </c>
      <c r="AG146" s="10">
        <f t="shared" si="2"/>
        <v>-71</v>
      </c>
      <c r="AH146" s="10">
        <v>29</v>
      </c>
      <c r="AI146" s="10">
        <f t="shared" si="3"/>
        <v>-7.2666666666666657</v>
      </c>
      <c r="AJ146" s="10">
        <f t="shared" si="4"/>
        <v>-0.86913600106831168</v>
      </c>
    </row>
    <row r="147" spans="1:36" ht="13.5" customHeight="1" x14ac:dyDescent="0.2">
      <c r="A147" s="10">
        <v>30</v>
      </c>
      <c r="B147" s="10">
        <f t="shared" si="0"/>
        <v>-70</v>
      </c>
      <c r="C147" s="10">
        <f t="shared" ref="C147:AF147" si="33">RANK(C33,C$4:C$113,1)+(COUNT($B$4:$B$113)+1-RANK(C33,C$4:C$113,0)-RANK(C33,C$4:C$113,1))/2</f>
        <v>74</v>
      </c>
      <c r="D147" s="10">
        <f t="shared" si="33"/>
        <v>39</v>
      </c>
      <c r="E147" s="10">
        <f t="shared" si="33"/>
        <v>95</v>
      </c>
      <c r="F147" s="10">
        <f t="shared" si="33"/>
        <v>110</v>
      </c>
      <c r="G147" s="10">
        <f t="shared" si="33"/>
        <v>107</v>
      </c>
      <c r="H147" s="10">
        <f t="shared" si="33"/>
        <v>97</v>
      </c>
      <c r="I147" s="10">
        <f t="shared" si="33"/>
        <v>72</v>
      </c>
      <c r="J147" s="10">
        <f t="shared" si="33"/>
        <v>61</v>
      </c>
      <c r="K147" s="10">
        <f t="shared" si="33"/>
        <v>29</v>
      </c>
      <c r="L147" s="10">
        <f t="shared" si="33"/>
        <v>100</v>
      </c>
      <c r="M147" s="10">
        <f t="shared" si="33"/>
        <v>41</v>
      </c>
      <c r="N147" s="10">
        <f t="shared" si="33"/>
        <v>101</v>
      </c>
      <c r="O147" s="10">
        <f t="shared" si="33"/>
        <v>82</v>
      </c>
      <c r="P147" s="10">
        <f t="shared" si="33"/>
        <v>83</v>
      </c>
      <c r="Q147" s="10">
        <f t="shared" si="33"/>
        <v>51</v>
      </c>
      <c r="R147" s="10">
        <f t="shared" si="33"/>
        <v>81</v>
      </c>
      <c r="S147" s="10">
        <f t="shared" si="33"/>
        <v>79</v>
      </c>
      <c r="T147" s="10">
        <f t="shared" si="33"/>
        <v>99</v>
      </c>
      <c r="U147" s="10">
        <f t="shared" si="33"/>
        <v>76</v>
      </c>
      <c r="V147" s="10">
        <f t="shared" si="33"/>
        <v>73</v>
      </c>
      <c r="W147" s="10">
        <f t="shared" si="33"/>
        <v>24</v>
      </c>
      <c r="X147" s="10">
        <f t="shared" si="33"/>
        <v>92</v>
      </c>
      <c r="Y147" s="10">
        <f t="shared" si="33"/>
        <v>93</v>
      </c>
      <c r="Z147" s="10">
        <f t="shared" si="33"/>
        <v>26</v>
      </c>
      <c r="AA147" s="10">
        <f t="shared" si="33"/>
        <v>88</v>
      </c>
      <c r="AB147" s="10">
        <f t="shared" si="33"/>
        <v>91</v>
      </c>
      <c r="AC147" s="10">
        <f t="shared" si="33"/>
        <v>19</v>
      </c>
      <c r="AD147" s="10">
        <f t="shared" si="33"/>
        <v>109</v>
      </c>
      <c r="AE147" s="10">
        <f t="shared" si="33"/>
        <v>82</v>
      </c>
      <c r="AF147" s="10">
        <f t="shared" si="33"/>
        <v>80</v>
      </c>
      <c r="AG147" s="10">
        <f t="shared" si="2"/>
        <v>-70</v>
      </c>
      <c r="AH147" s="10">
        <v>30</v>
      </c>
      <c r="AI147" s="10">
        <f t="shared" si="3"/>
        <v>19.63333333333334</v>
      </c>
      <c r="AJ147" s="10">
        <f t="shared" si="4"/>
        <v>2.3482619478405313</v>
      </c>
    </row>
    <row r="148" spans="1:36" ht="13.5" customHeight="1" x14ac:dyDescent="0.2">
      <c r="A148" s="10">
        <v>31</v>
      </c>
      <c r="B148" s="10">
        <f t="shared" si="0"/>
        <v>-69</v>
      </c>
      <c r="C148" s="10">
        <f t="shared" ref="C148:AF148" si="34">RANK(C34,C$4:C$113,1)+(COUNT($B$4:$B$113)+1-RANK(C34,C$4:C$113,0)-RANK(C34,C$4:C$113,1))/2</f>
        <v>28</v>
      </c>
      <c r="D148" s="10">
        <f t="shared" si="34"/>
        <v>23</v>
      </c>
      <c r="E148" s="10">
        <f t="shared" si="34"/>
        <v>33</v>
      </c>
      <c r="F148" s="10">
        <f t="shared" si="34"/>
        <v>26</v>
      </c>
      <c r="G148" s="10">
        <f t="shared" si="34"/>
        <v>79</v>
      </c>
      <c r="H148" s="10">
        <f t="shared" si="34"/>
        <v>71</v>
      </c>
      <c r="I148" s="10">
        <f t="shared" si="34"/>
        <v>23</v>
      </c>
      <c r="J148" s="10">
        <f t="shared" si="34"/>
        <v>101</v>
      </c>
      <c r="K148" s="10">
        <f t="shared" si="34"/>
        <v>91</v>
      </c>
      <c r="L148" s="10">
        <f t="shared" si="34"/>
        <v>55</v>
      </c>
      <c r="M148" s="10">
        <f t="shared" si="34"/>
        <v>81</v>
      </c>
      <c r="N148" s="10">
        <f t="shared" si="34"/>
        <v>56</v>
      </c>
      <c r="O148" s="10">
        <f t="shared" si="34"/>
        <v>41</v>
      </c>
      <c r="P148" s="10">
        <f t="shared" si="34"/>
        <v>56</v>
      </c>
      <c r="Q148" s="10">
        <f t="shared" si="34"/>
        <v>108</v>
      </c>
      <c r="R148" s="10">
        <f t="shared" si="34"/>
        <v>109</v>
      </c>
      <c r="S148" s="10">
        <f t="shared" si="34"/>
        <v>28</v>
      </c>
      <c r="T148" s="10">
        <f t="shared" si="34"/>
        <v>68</v>
      </c>
      <c r="U148" s="10">
        <f t="shared" si="34"/>
        <v>83</v>
      </c>
      <c r="V148" s="10">
        <f t="shared" si="34"/>
        <v>108</v>
      </c>
      <c r="W148" s="10">
        <f t="shared" si="34"/>
        <v>23</v>
      </c>
      <c r="X148" s="10">
        <f t="shared" si="34"/>
        <v>75</v>
      </c>
      <c r="Y148" s="10">
        <f t="shared" si="34"/>
        <v>61</v>
      </c>
      <c r="Z148" s="10">
        <f t="shared" si="34"/>
        <v>11</v>
      </c>
      <c r="AA148" s="10">
        <f t="shared" si="34"/>
        <v>83</v>
      </c>
      <c r="AB148" s="10">
        <f t="shared" si="34"/>
        <v>47</v>
      </c>
      <c r="AC148" s="10">
        <f t="shared" si="34"/>
        <v>73</v>
      </c>
      <c r="AD148" s="10">
        <f t="shared" si="34"/>
        <v>90</v>
      </c>
      <c r="AE148" s="10">
        <f t="shared" si="34"/>
        <v>78</v>
      </c>
      <c r="AF148" s="10">
        <f t="shared" si="34"/>
        <v>78</v>
      </c>
      <c r="AG148" s="10">
        <f t="shared" si="2"/>
        <v>-69</v>
      </c>
      <c r="AH148" s="10">
        <v>31</v>
      </c>
      <c r="AI148" s="10">
        <f t="shared" si="3"/>
        <v>7.3999999999999986</v>
      </c>
      <c r="AJ148" s="10">
        <f t="shared" si="4"/>
        <v>0.88508345062919802</v>
      </c>
    </row>
    <row r="149" spans="1:36" ht="13.5" customHeight="1" x14ac:dyDescent="0.2">
      <c r="A149" s="10">
        <v>32</v>
      </c>
      <c r="B149" s="10">
        <f t="shared" si="0"/>
        <v>-68</v>
      </c>
      <c r="C149" s="10">
        <f t="shared" ref="C149:AF149" si="35">RANK(C35,C$4:C$113,1)+(COUNT($B$4:$B$113)+1-RANK(C35,C$4:C$113,0)-RANK(C35,C$4:C$113,1))/2</f>
        <v>41</v>
      </c>
      <c r="D149" s="10">
        <f t="shared" si="35"/>
        <v>89</v>
      </c>
      <c r="E149" s="10">
        <f t="shared" si="35"/>
        <v>42</v>
      </c>
      <c r="F149" s="10">
        <f t="shared" si="35"/>
        <v>5</v>
      </c>
      <c r="G149" s="10">
        <f t="shared" si="35"/>
        <v>54</v>
      </c>
      <c r="H149" s="10">
        <f t="shared" si="35"/>
        <v>26</v>
      </c>
      <c r="I149" s="10">
        <f t="shared" si="35"/>
        <v>53</v>
      </c>
      <c r="J149" s="10">
        <f t="shared" si="35"/>
        <v>104</v>
      </c>
      <c r="K149" s="10">
        <f t="shared" si="35"/>
        <v>98</v>
      </c>
      <c r="L149" s="10">
        <f t="shared" si="35"/>
        <v>44</v>
      </c>
      <c r="M149" s="10">
        <f t="shared" si="35"/>
        <v>34</v>
      </c>
      <c r="N149" s="10">
        <f t="shared" si="35"/>
        <v>59</v>
      </c>
      <c r="O149" s="10">
        <f t="shared" si="35"/>
        <v>98</v>
      </c>
      <c r="P149" s="10">
        <f t="shared" si="35"/>
        <v>107</v>
      </c>
      <c r="Q149" s="10">
        <f t="shared" si="35"/>
        <v>96</v>
      </c>
      <c r="R149" s="10">
        <f t="shared" si="35"/>
        <v>99</v>
      </c>
      <c r="S149" s="10">
        <f t="shared" si="35"/>
        <v>32</v>
      </c>
      <c r="T149" s="10">
        <f t="shared" si="35"/>
        <v>59</v>
      </c>
      <c r="U149" s="10">
        <f t="shared" si="35"/>
        <v>2</v>
      </c>
      <c r="V149" s="10">
        <f t="shared" si="35"/>
        <v>20</v>
      </c>
      <c r="W149" s="10">
        <f t="shared" si="35"/>
        <v>7</v>
      </c>
      <c r="X149" s="10">
        <f t="shared" si="35"/>
        <v>22</v>
      </c>
      <c r="Y149" s="10">
        <f t="shared" si="35"/>
        <v>105</v>
      </c>
      <c r="Z149" s="10">
        <f t="shared" si="35"/>
        <v>100</v>
      </c>
      <c r="AA149" s="10">
        <f t="shared" si="35"/>
        <v>14</v>
      </c>
      <c r="AB149" s="10">
        <f t="shared" si="35"/>
        <v>42</v>
      </c>
      <c r="AC149" s="10">
        <f t="shared" si="35"/>
        <v>83</v>
      </c>
      <c r="AD149" s="10">
        <f t="shared" si="35"/>
        <v>64</v>
      </c>
      <c r="AE149" s="10">
        <f t="shared" si="35"/>
        <v>77</v>
      </c>
      <c r="AF149" s="10">
        <f t="shared" si="35"/>
        <v>88</v>
      </c>
      <c r="AG149" s="10">
        <f t="shared" si="2"/>
        <v>-68</v>
      </c>
      <c r="AH149" s="10">
        <v>32</v>
      </c>
      <c r="AI149" s="10">
        <f t="shared" si="3"/>
        <v>3.2999999999999972</v>
      </c>
      <c r="AJ149" s="10">
        <f t="shared" si="4"/>
        <v>0.39469937663193944</v>
      </c>
    </row>
    <row r="150" spans="1:36" ht="13.5" customHeight="1" x14ac:dyDescent="0.2">
      <c r="A150" s="10">
        <v>33</v>
      </c>
      <c r="B150" s="10">
        <f t="shared" si="0"/>
        <v>-67</v>
      </c>
      <c r="C150" s="10">
        <f t="shared" ref="C150:AF150" si="36">RANK(C36,C$4:C$113,1)+(COUNT($B$4:$B$113)+1-RANK(C36,C$4:C$113,0)-RANK(C36,C$4:C$113,1))/2</f>
        <v>103</v>
      </c>
      <c r="D150" s="10">
        <f t="shared" si="36"/>
        <v>45</v>
      </c>
      <c r="E150" s="10">
        <f t="shared" si="36"/>
        <v>21</v>
      </c>
      <c r="F150" s="10">
        <f t="shared" si="36"/>
        <v>25</v>
      </c>
      <c r="G150" s="10">
        <f t="shared" si="36"/>
        <v>96</v>
      </c>
      <c r="H150" s="10">
        <f t="shared" si="36"/>
        <v>23</v>
      </c>
      <c r="I150" s="10">
        <f t="shared" si="36"/>
        <v>25</v>
      </c>
      <c r="J150" s="10">
        <f t="shared" si="36"/>
        <v>57</v>
      </c>
      <c r="K150" s="10">
        <f t="shared" si="36"/>
        <v>87</v>
      </c>
      <c r="L150" s="10">
        <f t="shared" si="36"/>
        <v>64</v>
      </c>
      <c r="M150" s="10">
        <f t="shared" si="36"/>
        <v>102</v>
      </c>
      <c r="N150" s="10">
        <f t="shared" si="36"/>
        <v>24</v>
      </c>
      <c r="O150" s="10">
        <f t="shared" si="36"/>
        <v>14</v>
      </c>
      <c r="P150" s="10">
        <f t="shared" si="36"/>
        <v>102</v>
      </c>
      <c r="Q150" s="10">
        <f t="shared" si="36"/>
        <v>9</v>
      </c>
      <c r="R150" s="10">
        <f t="shared" si="36"/>
        <v>95</v>
      </c>
      <c r="S150" s="10">
        <f t="shared" si="36"/>
        <v>68</v>
      </c>
      <c r="T150" s="10">
        <f t="shared" si="36"/>
        <v>92</v>
      </c>
      <c r="U150" s="10">
        <f t="shared" si="36"/>
        <v>82</v>
      </c>
      <c r="V150" s="10">
        <f t="shared" si="36"/>
        <v>10</v>
      </c>
      <c r="W150" s="10">
        <f t="shared" si="36"/>
        <v>10</v>
      </c>
      <c r="X150" s="10">
        <f t="shared" si="36"/>
        <v>106</v>
      </c>
      <c r="Y150" s="10">
        <f t="shared" si="36"/>
        <v>76</v>
      </c>
      <c r="Z150" s="10">
        <f t="shared" si="36"/>
        <v>45</v>
      </c>
      <c r="AA150" s="10">
        <f t="shared" si="36"/>
        <v>109</v>
      </c>
      <c r="AB150" s="10">
        <f t="shared" si="36"/>
        <v>49</v>
      </c>
      <c r="AC150" s="10">
        <f t="shared" si="36"/>
        <v>105</v>
      </c>
      <c r="AD150" s="10">
        <f t="shared" si="36"/>
        <v>38</v>
      </c>
      <c r="AE150" s="10">
        <f t="shared" si="36"/>
        <v>86</v>
      </c>
      <c r="AF150" s="10">
        <f t="shared" si="36"/>
        <v>91</v>
      </c>
      <c r="AG150" s="10">
        <f t="shared" si="2"/>
        <v>-67</v>
      </c>
      <c r="AH150" s="10">
        <v>33</v>
      </c>
      <c r="AI150" s="10">
        <f t="shared" si="3"/>
        <v>6.4666666666666686</v>
      </c>
      <c r="AJ150" s="10">
        <f t="shared" si="4"/>
        <v>0.77345130370299331</v>
      </c>
    </row>
    <row r="151" spans="1:36" ht="13.5" customHeight="1" x14ac:dyDescent="0.2">
      <c r="A151" s="10">
        <v>34</v>
      </c>
      <c r="B151" s="10">
        <f t="shared" si="0"/>
        <v>-66</v>
      </c>
      <c r="C151" s="10">
        <f t="shared" ref="C151:AF151" si="37">RANK(C37,C$4:C$113,1)+(COUNT($B$4:$B$113)+1-RANK(C37,C$4:C$113,0)-RANK(C37,C$4:C$113,1))/2</f>
        <v>16</v>
      </c>
      <c r="D151" s="10">
        <f t="shared" si="37"/>
        <v>33</v>
      </c>
      <c r="E151" s="10">
        <f t="shared" si="37"/>
        <v>9</v>
      </c>
      <c r="F151" s="10">
        <f t="shared" si="37"/>
        <v>93</v>
      </c>
      <c r="G151" s="10">
        <f t="shared" si="37"/>
        <v>45</v>
      </c>
      <c r="H151" s="10">
        <f t="shared" si="37"/>
        <v>32</v>
      </c>
      <c r="I151" s="10">
        <f t="shared" si="37"/>
        <v>70</v>
      </c>
      <c r="J151" s="10">
        <f t="shared" si="37"/>
        <v>24</v>
      </c>
      <c r="K151" s="10">
        <f t="shared" si="37"/>
        <v>78</v>
      </c>
      <c r="L151" s="10">
        <f t="shared" si="37"/>
        <v>82</v>
      </c>
      <c r="M151" s="10">
        <f t="shared" si="37"/>
        <v>1</v>
      </c>
      <c r="N151" s="10">
        <f t="shared" si="37"/>
        <v>90</v>
      </c>
      <c r="O151" s="10">
        <f t="shared" si="37"/>
        <v>11</v>
      </c>
      <c r="P151" s="10">
        <f t="shared" si="37"/>
        <v>96</v>
      </c>
      <c r="Q151" s="10">
        <f t="shared" si="37"/>
        <v>83</v>
      </c>
      <c r="R151" s="10">
        <f t="shared" si="37"/>
        <v>21</v>
      </c>
      <c r="S151" s="10">
        <f t="shared" si="37"/>
        <v>90</v>
      </c>
      <c r="T151" s="10">
        <f t="shared" si="37"/>
        <v>66</v>
      </c>
      <c r="U151" s="10">
        <f t="shared" si="37"/>
        <v>84</v>
      </c>
      <c r="V151" s="10">
        <f t="shared" si="37"/>
        <v>25</v>
      </c>
      <c r="W151" s="10">
        <f t="shared" si="37"/>
        <v>17</v>
      </c>
      <c r="X151" s="10">
        <f t="shared" si="37"/>
        <v>33</v>
      </c>
      <c r="Y151" s="10">
        <f t="shared" si="37"/>
        <v>94</v>
      </c>
      <c r="Z151" s="10">
        <f t="shared" si="37"/>
        <v>83</v>
      </c>
      <c r="AA151" s="10">
        <f t="shared" si="37"/>
        <v>79</v>
      </c>
      <c r="AB151" s="10">
        <f t="shared" si="37"/>
        <v>41</v>
      </c>
      <c r="AC151" s="10">
        <f t="shared" si="37"/>
        <v>25</v>
      </c>
      <c r="AD151" s="10">
        <f t="shared" si="37"/>
        <v>49</v>
      </c>
      <c r="AE151" s="10">
        <f t="shared" si="37"/>
        <v>28</v>
      </c>
      <c r="AF151" s="10">
        <f t="shared" si="37"/>
        <v>49</v>
      </c>
      <c r="AG151" s="10">
        <f t="shared" si="2"/>
        <v>-66</v>
      </c>
      <c r="AH151" s="10">
        <v>34</v>
      </c>
      <c r="AI151" s="10">
        <f t="shared" si="3"/>
        <v>-3.93333333333333</v>
      </c>
      <c r="AJ151" s="10">
        <f t="shared" si="4"/>
        <v>-0.47044976204615002</v>
      </c>
    </row>
    <row r="152" spans="1:36" ht="13.5" customHeight="1" x14ac:dyDescent="0.2">
      <c r="A152" s="10">
        <v>35</v>
      </c>
      <c r="B152" s="10">
        <f t="shared" si="0"/>
        <v>-65</v>
      </c>
      <c r="C152" s="10">
        <f t="shared" ref="C152:AF152" si="38">RANK(C38,C$4:C$113,1)+(COUNT($B$4:$B$113)+1-RANK(C38,C$4:C$113,0)-RANK(C38,C$4:C$113,1))/2</f>
        <v>33</v>
      </c>
      <c r="D152" s="10">
        <f t="shared" si="38"/>
        <v>100</v>
      </c>
      <c r="E152" s="10">
        <f t="shared" si="38"/>
        <v>37</v>
      </c>
      <c r="F152" s="10">
        <f t="shared" si="38"/>
        <v>27</v>
      </c>
      <c r="G152" s="10">
        <f t="shared" si="38"/>
        <v>72</v>
      </c>
      <c r="H152" s="10">
        <f t="shared" si="38"/>
        <v>90</v>
      </c>
      <c r="I152" s="10">
        <f t="shared" si="38"/>
        <v>47</v>
      </c>
      <c r="J152" s="10">
        <f t="shared" si="38"/>
        <v>22</v>
      </c>
      <c r="K152" s="10">
        <f t="shared" si="38"/>
        <v>70</v>
      </c>
      <c r="L152" s="10">
        <f t="shared" si="38"/>
        <v>50</v>
      </c>
      <c r="M152" s="10">
        <f t="shared" si="38"/>
        <v>105</v>
      </c>
      <c r="N152" s="10">
        <f t="shared" si="38"/>
        <v>77</v>
      </c>
      <c r="O152" s="10">
        <f t="shared" si="38"/>
        <v>81</v>
      </c>
      <c r="P152" s="10">
        <f t="shared" si="38"/>
        <v>37</v>
      </c>
      <c r="Q152" s="10">
        <f t="shared" si="38"/>
        <v>11</v>
      </c>
      <c r="R152" s="10">
        <f t="shared" si="38"/>
        <v>37</v>
      </c>
      <c r="S152" s="10">
        <f t="shared" si="38"/>
        <v>44</v>
      </c>
      <c r="T152" s="10">
        <f t="shared" si="38"/>
        <v>98</v>
      </c>
      <c r="U152" s="10">
        <f t="shared" si="38"/>
        <v>98</v>
      </c>
      <c r="V152" s="10">
        <f t="shared" si="38"/>
        <v>37</v>
      </c>
      <c r="W152" s="10">
        <f t="shared" si="38"/>
        <v>84</v>
      </c>
      <c r="X152" s="10">
        <f t="shared" si="38"/>
        <v>83</v>
      </c>
      <c r="Y152" s="10">
        <f t="shared" si="38"/>
        <v>88</v>
      </c>
      <c r="Z152" s="10">
        <f t="shared" si="38"/>
        <v>102</v>
      </c>
      <c r="AA152" s="10">
        <f t="shared" si="38"/>
        <v>74</v>
      </c>
      <c r="AB152" s="10">
        <f t="shared" si="38"/>
        <v>56</v>
      </c>
      <c r="AC152" s="10">
        <f t="shared" si="38"/>
        <v>90</v>
      </c>
      <c r="AD152" s="10">
        <f t="shared" si="38"/>
        <v>95</v>
      </c>
      <c r="AE152" s="10">
        <f t="shared" si="38"/>
        <v>8</v>
      </c>
      <c r="AF152" s="10">
        <f t="shared" si="38"/>
        <v>98</v>
      </c>
      <c r="AG152" s="10">
        <f t="shared" si="2"/>
        <v>-65</v>
      </c>
      <c r="AH152" s="10">
        <v>35</v>
      </c>
      <c r="AI152" s="10">
        <f t="shared" si="3"/>
        <v>9.5333333333333314</v>
      </c>
      <c r="AJ152" s="10">
        <f t="shared" si="4"/>
        <v>1.1402426436033812</v>
      </c>
    </row>
    <row r="153" spans="1:36" ht="13.5" customHeight="1" x14ac:dyDescent="0.2">
      <c r="A153" s="10">
        <v>36</v>
      </c>
      <c r="B153" s="10">
        <f t="shared" si="0"/>
        <v>-64</v>
      </c>
      <c r="C153" s="10">
        <f t="shared" ref="C153:AF153" si="39">RANK(C39,C$4:C$113,1)+(COUNT($B$4:$B$113)+1-RANK(C39,C$4:C$113,0)-RANK(C39,C$4:C$113,1))/2</f>
        <v>64</v>
      </c>
      <c r="D153" s="10">
        <f t="shared" si="39"/>
        <v>71</v>
      </c>
      <c r="E153" s="10">
        <f t="shared" si="39"/>
        <v>90</v>
      </c>
      <c r="F153" s="10">
        <f t="shared" si="39"/>
        <v>67</v>
      </c>
      <c r="G153" s="10">
        <f t="shared" si="39"/>
        <v>103</v>
      </c>
      <c r="H153" s="10">
        <f t="shared" si="39"/>
        <v>46</v>
      </c>
      <c r="I153" s="10">
        <f t="shared" si="39"/>
        <v>59</v>
      </c>
      <c r="J153" s="10">
        <f t="shared" si="39"/>
        <v>38</v>
      </c>
      <c r="K153" s="10">
        <f t="shared" si="39"/>
        <v>11</v>
      </c>
      <c r="L153" s="10">
        <f t="shared" si="39"/>
        <v>58</v>
      </c>
      <c r="M153" s="10">
        <f t="shared" si="39"/>
        <v>58</v>
      </c>
      <c r="N153" s="10">
        <f t="shared" si="39"/>
        <v>97</v>
      </c>
      <c r="O153" s="10">
        <f t="shared" si="39"/>
        <v>88</v>
      </c>
      <c r="P153" s="10">
        <f t="shared" si="39"/>
        <v>88</v>
      </c>
      <c r="Q153" s="10">
        <f t="shared" si="39"/>
        <v>97</v>
      </c>
      <c r="R153" s="10">
        <f t="shared" si="39"/>
        <v>96</v>
      </c>
      <c r="S153" s="10">
        <f t="shared" si="39"/>
        <v>106</v>
      </c>
      <c r="T153" s="10">
        <f t="shared" si="39"/>
        <v>11</v>
      </c>
      <c r="U153" s="10">
        <f t="shared" si="39"/>
        <v>61</v>
      </c>
      <c r="V153" s="10">
        <f t="shared" si="39"/>
        <v>99</v>
      </c>
      <c r="W153" s="10">
        <f t="shared" si="39"/>
        <v>94</v>
      </c>
      <c r="X153" s="10">
        <f t="shared" si="39"/>
        <v>70</v>
      </c>
      <c r="Y153" s="10">
        <f t="shared" si="39"/>
        <v>6</v>
      </c>
      <c r="Z153" s="10">
        <f t="shared" si="39"/>
        <v>75</v>
      </c>
      <c r="AA153" s="10">
        <f t="shared" si="39"/>
        <v>58</v>
      </c>
      <c r="AB153" s="10">
        <f t="shared" si="39"/>
        <v>22</v>
      </c>
      <c r="AC153" s="10">
        <f t="shared" si="39"/>
        <v>7</v>
      </c>
      <c r="AD153" s="10">
        <f t="shared" si="39"/>
        <v>48</v>
      </c>
      <c r="AE153" s="10">
        <f t="shared" si="39"/>
        <v>25</v>
      </c>
      <c r="AF153" s="10">
        <f t="shared" si="39"/>
        <v>104</v>
      </c>
      <c r="AG153" s="10">
        <f t="shared" si="2"/>
        <v>-64</v>
      </c>
      <c r="AH153" s="10">
        <v>36</v>
      </c>
      <c r="AI153" s="10">
        <f t="shared" si="3"/>
        <v>8.3999999999999986</v>
      </c>
      <c r="AJ153" s="10">
        <f t="shared" si="4"/>
        <v>1.0046893223358464</v>
      </c>
    </row>
    <row r="154" spans="1:36" ht="13.5" customHeight="1" x14ac:dyDescent="0.2">
      <c r="A154" s="10">
        <v>37</v>
      </c>
      <c r="B154" s="10">
        <f t="shared" si="0"/>
        <v>-63</v>
      </c>
      <c r="C154" s="10">
        <f t="shared" ref="C154:AF154" si="40">RANK(C40,C$4:C$113,1)+(COUNT($B$4:$B$113)+1-RANK(C40,C$4:C$113,0)-RANK(C40,C$4:C$113,1))/2</f>
        <v>99</v>
      </c>
      <c r="D154" s="10">
        <f t="shared" si="40"/>
        <v>92</v>
      </c>
      <c r="E154" s="10">
        <f t="shared" si="40"/>
        <v>23</v>
      </c>
      <c r="F154" s="10">
        <f t="shared" si="40"/>
        <v>72</v>
      </c>
      <c r="G154" s="10">
        <f t="shared" si="40"/>
        <v>51</v>
      </c>
      <c r="H154" s="10">
        <f t="shared" si="40"/>
        <v>5</v>
      </c>
      <c r="I154" s="10">
        <f t="shared" si="40"/>
        <v>46</v>
      </c>
      <c r="J154" s="10">
        <f t="shared" si="40"/>
        <v>35</v>
      </c>
      <c r="K154" s="10">
        <f t="shared" si="40"/>
        <v>77</v>
      </c>
      <c r="L154" s="10">
        <f t="shared" si="40"/>
        <v>90</v>
      </c>
      <c r="M154" s="10">
        <f t="shared" si="40"/>
        <v>27</v>
      </c>
      <c r="N154" s="10">
        <f t="shared" si="40"/>
        <v>44</v>
      </c>
      <c r="O154" s="10">
        <f t="shared" si="40"/>
        <v>109</v>
      </c>
      <c r="P154" s="10">
        <f t="shared" si="40"/>
        <v>58</v>
      </c>
      <c r="Q154" s="10">
        <f t="shared" si="40"/>
        <v>49</v>
      </c>
      <c r="R154" s="10">
        <f t="shared" si="40"/>
        <v>86</v>
      </c>
      <c r="S154" s="10">
        <f t="shared" si="40"/>
        <v>18</v>
      </c>
      <c r="T154" s="10">
        <f t="shared" si="40"/>
        <v>89</v>
      </c>
      <c r="U154" s="10">
        <f t="shared" si="40"/>
        <v>28</v>
      </c>
      <c r="V154" s="10">
        <f t="shared" si="40"/>
        <v>61</v>
      </c>
      <c r="W154" s="10">
        <f t="shared" si="40"/>
        <v>70</v>
      </c>
      <c r="X154" s="10">
        <f t="shared" si="40"/>
        <v>47</v>
      </c>
      <c r="Y154" s="10">
        <f t="shared" si="40"/>
        <v>44</v>
      </c>
      <c r="Z154" s="10">
        <f t="shared" si="40"/>
        <v>61</v>
      </c>
      <c r="AA154" s="10">
        <f t="shared" si="40"/>
        <v>76</v>
      </c>
      <c r="AB154" s="10">
        <f t="shared" si="40"/>
        <v>62</v>
      </c>
      <c r="AC154" s="10">
        <f t="shared" si="40"/>
        <v>81</v>
      </c>
      <c r="AD154" s="10">
        <f t="shared" si="40"/>
        <v>83</v>
      </c>
      <c r="AE154" s="10">
        <f t="shared" si="40"/>
        <v>101</v>
      </c>
      <c r="AF154" s="10">
        <f t="shared" si="40"/>
        <v>61</v>
      </c>
      <c r="AG154" s="10">
        <f t="shared" si="2"/>
        <v>-63</v>
      </c>
      <c r="AH154" s="10">
        <v>37</v>
      </c>
      <c r="AI154" s="10">
        <f t="shared" si="3"/>
        <v>6</v>
      </c>
      <c r="AJ154" s="10">
        <f t="shared" si="4"/>
        <v>0.71763523023989051</v>
      </c>
    </row>
    <row r="155" spans="1:36" ht="13.5" customHeight="1" x14ac:dyDescent="0.2">
      <c r="A155" s="10">
        <v>38</v>
      </c>
      <c r="B155" s="10">
        <f t="shared" si="0"/>
        <v>-62</v>
      </c>
      <c r="C155" s="10">
        <f t="shared" ref="C155:AF155" si="41">RANK(C41,C$4:C$113,1)+(COUNT($B$4:$B$113)+1-RANK(C41,C$4:C$113,0)-RANK(C41,C$4:C$113,1))/2</f>
        <v>79</v>
      </c>
      <c r="D155" s="10">
        <f t="shared" si="41"/>
        <v>78</v>
      </c>
      <c r="E155" s="10">
        <f t="shared" si="41"/>
        <v>79</v>
      </c>
      <c r="F155" s="10">
        <f t="shared" si="41"/>
        <v>80</v>
      </c>
      <c r="G155" s="10">
        <f t="shared" si="41"/>
        <v>48</v>
      </c>
      <c r="H155" s="10">
        <f t="shared" si="41"/>
        <v>66</v>
      </c>
      <c r="I155" s="10">
        <f t="shared" si="41"/>
        <v>83</v>
      </c>
      <c r="J155" s="10">
        <f t="shared" si="41"/>
        <v>29</v>
      </c>
      <c r="K155" s="10">
        <f t="shared" si="41"/>
        <v>30</v>
      </c>
      <c r="L155" s="10">
        <f t="shared" si="41"/>
        <v>3</v>
      </c>
      <c r="M155" s="10">
        <f t="shared" si="41"/>
        <v>17</v>
      </c>
      <c r="N155" s="10">
        <f t="shared" si="41"/>
        <v>85</v>
      </c>
      <c r="O155" s="10">
        <f t="shared" si="41"/>
        <v>30</v>
      </c>
      <c r="P155" s="10">
        <f t="shared" si="41"/>
        <v>15</v>
      </c>
      <c r="Q155" s="10">
        <f t="shared" si="41"/>
        <v>90</v>
      </c>
      <c r="R155" s="10">
        <f t="shared" si="41"/>
        <v>36</v>
      </c>
      <c r="S155" s="10">
        <f t="shared" si="41"/>
        <v>5</v>
      </c>
      <c r="T155" s="10">
        <f t="shared" si="41"/>
        <v>52</v>
      </c>
      <c r="U155" s="10">
        <f t="shared" si="41"/>
        <v>97</v>
      </c>
      <c r="V155" s="10">
        <f t="shared" si="41"/>
        <v>59</v>
      </c>
      <c r="W155" s="10">
        <f t="shared" si="41"/>
        <v>31</v>
      </c>
      <c r="X155" s="10">
        <f t="shared" si="41"/>
        <v>88</v>
      </c>
      <c r="Y155" s="10">
        <f t="shared" si="41"/>
        <v>68</v>
      </c>
      <c r="Z155" s="10">
        <f t="shared" si="41"/>
        <v>40</v>
      </c>
      <c r="AA155" s="10">
        <f t="shared" si="41"/>
        <v>22</v>
      </c>
      <c r="AB155" s="10">
        <f t="shared" si="41"/>
        <v>71</v>
      </c>
      <c r="AC155" s="10">
        <f t="shared" si="41"/>
        <v>22</v>
      </c>
      <c r="AD155" s="10">
        <f t="shared" si="41"/>
        <v>69</v>
      </c>
      <c r="AE155" s="10">
        <f t="shared" si="41"/>
        <v>62</v>
      </c>
      <c r="AF155" s="10">
        <f t="shared" si="41"/>
        <v>38</v>
      </c>
      <c r="AG155" s="10">
        <f t="shared" si="2"/>
        <v>-62</v>
      </c>
      <c r="AH155" s="10">
        <v>38</v>
      </c>
      <c r="AI155" s="10">
        <f t="shared" si="3"/>
        <v>-3.1000000000000014</v>
      </c>
      <c r="AJ155" s="10">
        <f t="shared" si="4"/>
        <v>-0.37077820229061026</v>
      </c>
    </row>
    <row r="156" spans="1:36" ht="13.5" customHeight="1" x14ac:dyDescent="0.2">
      <c r="A156" s="10">
        <v>39</v>
      </c>
      <c r="B156" s="10">
        <f t="shared" si="0"/>
        <v>-61</v>
      </c>
      <c r="C156" s="10">
        <f t="shared" ref="C156:AF156" si="42">RANK(C42,C$4:C$113,1)+(COUNT($B$4:$B$113)+1-RANK(C42,C$4:C$113,0)-RANK(C42,C$4:C$113,1))/2</f>
        <v>107</v>
      </c>
      <c r="D156" s="10">
        <f t="shared" si="42"/>
        <v>49</v>
      </c>
      <c r="E156" s="10">
        <f t="shared" si="42"/>
        <v>1</v>
      </c>
      <c r="F156" s="10">
        <f t="shared" si="42"/>
        <v>59</v>
      </c>
      <c r="G156" s="10">
        <f t="shared" si="42"/>
        <v>38</v>
      </c>
      <c r="H156" s="10">
        <f t="shared" si="42"/>
        <v>79</v>
      </c>
      <c r="I156" s="10">
        <f t="shared" si="42"/>
        <v>110</v>
      </c>
      <c r="J156" s="10">
        <f t="shared" si="42"/>
        <v>108</v>
      </c>
      <c r="K156" s="10">
        <f t="shared" si="42"/>
        <v>67</v>
      </c>
      <c r="L156" s="10">
        <f t="shared" si="42"/>
        <v>76</v>
      </c>
      <c r="M156" s="10">
        <f t="shared" si="42"/>
        <v>79</v>
      </c>
      <c r="N156" s="10">
        <f t="shared" si="42"/>
        <v>95</v>
      </c>
      <c r="O156" s="10">
        <f t="shared" si="42"/>
        <v>89</v>
      </c>
      <c r="P156" s="10">
        <f t="shared" si="42"/>
        <v>19</v>
      </c>
      <c r="Q156" s="10">
        <f t="shared" si="42"/>
        <v>93</v>
      </c>
      <c r="R156" s="10">
        <f t="shared" si="42"/>
        <v>69</v>
      </c>
      <c r="S156" s="10">
        <f t="shared" si="42"/>
        <v>50</v>
      </c>
      <c r="T156" s="10">
        <f t="shared" si="42"/>
        <v>58</v>
      </c>
      <c r="U156" s="10">
        <f t="shared" si="42"/>
        <v>50</v>
      </c>
      <c r="V156" s="10">
        <f t="shared" si="42"/>
        <v>53</v>
      </c>
      <c r="W156" s="10">
        <f t="shared" si="42"/>
        <v>12</v>
      </c>
      <c r="X156" s="10">
        <f t="shared" si="42"/>
        <v>56</v>
      </c>
      <c r="Y156" s="10">
        <f t="shared" si="42"/>
        <v>18</v>
      </c>
      <c r="Z156" s="10">
        <f t="shared" si="42"/>
        <v>103</v>
      </c>
      <c r="AA156" s="10">
        <f t="shared" si="42"/>
        <v>91</v>
      </c>
      <c r="AB156" s="10">
        <f t="shared" si="42"/>
        <v>50</v>
      </c>
      <c r="AC156" s="10">
        <f t="shared" si="42"/>
        <v>14</v>
      </c>
      <c r="AD156" s="10">
        <f t="shared" si="42"/>
        <v>58</v>
      </c>
      <c r="AE156" s="10">
        <f t="shared" si="42"/>
        <v>14</v>
      </c>
      <c r="AF156" s="10">
        <f t="shared" si="42"/>
        <v>17</v>
      </c>
      <c r="AG156" s="10">
        <f t="shared" si="2"/>
        <v>-61</v>
      </c>
      <c r="AH156" s="10">
        <v>39</v>
      </c>
      <c r="AI156" s="10">
        <f t="shared" si="3"/>
        <v>3.8999999999999986</v>
      </c>
      <c r="AJ156" s="10">
        <f t="shared" si="4"/>
        <v>0.46646289965592863</v>
      </c>
    </row>
    <row r="157" spans="1:36" ht="13.5" customHeight="1" x14ac:dyDescent="0.2">
      <c r="A157" s="10">
        <v>40</v>
      </c>
      <c r="B157" s="10">
        <f t="shared" si="0"/>
        <v>-60</v>
      </c>
      <c r="C157" s="10">
        <f t="shared" ref="C157:AF157" si="43">RANK(C43,C$4:C$113,1)+(COUNT($B$4:$B$113)+1-RANK(C43,C$4:C$113,0)-RANK(C43,C$4:C$113,1))/2</f>
        <v>6</v>
      </c>
      <c r="D157" s="10">
        <f t="shared" si="43"/>
        <v>48</v>
      </c>
      <c r="E157" s="10">
        <f t="shared" si="43"/>
        <v>13</v>
      </c>
      <c r="F157" s="10">
        <f t="shared" si="43"/>
        <v>12</v>
      </c>
      <c r="G157" s="10">
        <f t="shared" si="43"/>
        <v>62</v>
      </c>
      <c r="H157" s="10">
        <f t="shared" si="43"/>
        <v>12</v>
      </c>
      <c r="I157" s="10">
        <f t="shared" si="43"/>
        <v>34</v>
      </c>
      <c r="J157" s="10">
        <f t="shared" si="43"/>
        <v>52</v>
      </c>
      <c r="K157" s="10">
        <f t="shared" si="43"/>
        <v>60</v>
      </c>
      <c r="L157" s="10">
        <f t="shared" si="43"/>
        <v>26</v>
      </c>
      <c r="M157" s="10">
        <f t="shared" si="43"/>
        <v>19</v>
      </c>
      <c r="N157" s="10">
        <f t="shared" si="43"/>
        <v>16</v>
      </c>
      <c r="O157" s="10">
        <f t="shared" si="43"/>
        <v>33</v>
      </c>
      <c r="P157" s="10">
        <f t="shared" si="43"/>
        <v>17</v>
      </c>
      <c r="Q157" s="10">
        <f t="shared" si="43"/>
        <v>5</v>
      </c>
      <c r="R157" s="10">
        <f t="shared" si="43"/>
        <v>39</v>
      </c>
      <c r="S157" s="10">
        <f t="shared" si="43"/>
        <v>4</v>
      </c>
      <c r="T157" s="10">
        <f t="shared" si="43"/>
        <v>16</v>
      </c>
      <c r="U157" s="10">
        <f t="shared" si="43"/>
        <v>58</v>
      </c>
      <c r="V157" s="10">
        <f t="shared" si="43"/>
        <v>7</v>
      </c>
      <c r="W157" s="10">
        <f t="shared" si="43"/>
        <v>42</v>
      </c>
      <c r="X157" s="10">
        <f t="shared" si="43"/>
        <v>46</v>
      </c>
      <c r="Y157" s="10">
        <f t="shared" si="43"/>
        <v>60</v>
      </c>
      <c r="Z157" s="10">
        <f t="shared" si="43"/>
        <v>79</v>
      </c>
      <c r="AA157" s="10">
        <f t="shared" si="43"/>
        <v>55</v>
      </c>
      <c r="AB157" s="10">
        <f t="shared" si="43"/>
        <v>40</v>
      </c>
      <c r="AC157" s="10">
        <f t="shared" si="43"/>
        <v>45</v>
      </c>
      <c r="AD157" s="10">
        <f t="shared" si="43"/>
        <v>46</v>
      </c>
      <c r="AE157" s="10">
        <f t="shared" si="43"/>
        <v>89</v>
      </c>
      <c r="AF157" s="10">
        <f t="shared" si="43"/>
        <v>53</v>
      </c>
      <c r="AG157" s="10">
        <f t="shared" si="2"/>
        <v>-60</v>
      </c>
      <c r="AH157" s="10">
        <v>40</v>
      </c>
      <c r="AI157" s="10">
        <f t="shared" si="3"/>
        <v>-19.033333333333331</v>
      </c>
      <c r="AJ157" s="10">
        <f t="shared" si="4"/>
        <v>-2.2764984248165412</v>
      </c>
    </row>
    <row r="158" spans="1:36" ht="13.5" customHeight="1" x14ac:dyDescent="0.2">
      <c r="A158" s="10">
        <v>41</v>
      </c>
      <c r="B158" s="10">
        <f t="shared" si="0"/>
        <v>-59</v>
      </c>
      <c r="C158" s="10">
        <f t="shared" ref="C158:AF158" si="44">RANK(C44,C$4:C$113,1)+(COUNT($B$4:$B$113)+1-RANK(C44,C$4:C$113,0)-RANK(C44,C$4:C$113,1))/2</f>
        <v>61</v>
      </c>
      <c r="D158" s="10">
        <f t="shared" si="44"/>
        <v>68</v>
      </c>
      <c r="E158" s="10">
        <f t="shared" si="44"/>
        <v>31</v>
      </c>
      <c r="F158" s="10">
        <f t="shared" si="44"/>
        <v>101</v>
      </c>
      <c r="G158" s="10">
        <f t="shared" si="44"/>
        <v>76</v>
      </c>
      <c r="H158" s="10">
        <f t="shared" si="44"/>
        <v>98</v>
      </c>
      <c r="I158" s="10">
        <f t="shared" si="44"/>
        <v>45</v>
      </c>
      <c r="J158" s="10">
        <f t="shared" si="44"/>
        <v>88</v>
      </c>
      <c r="K158" s="10">
        <f t="shared" si="44"/>
        <v>48</v>
      </c>
      <c r="L158" s="10">
        <f t="shared" si="44"/>
        <v>11</v>
      </c>
      <c r="M158" s="10">
        <f t="shared" si="44"/>
        <v>53</v>
      </c>
      <c r="N158" s="10">
        <f t="shared" si="44"/>
        <v>62</v>
      </c>
      <c r="O158" s="10">
        <f t="shared" si="44"/>
        <v>71</v>
      </c>
      <c r="P158" s="10">
        <f t="shared" si="44"/>
        <v>93</v>
      </c>
      <c r="Q158" s="10">
        <f t="shared" si="44"/>
        <v>102</v>
      </c>
      <c r="R158" s="10">
        <f t="shared" si="44"/>
        <v>75</v>
      </c>
      <c r="S158" s="10">
        <f t="shared" si="44"/>
        <v>19</v>
      </c>
      <c r="T158" s="10">
        <f t="shared" si="44"/>
        <v>33</v>
      </c>
      <c r="U158" s="10">
        <f t="shared" si="44"/>
        <v>54</v>
      </c>
      <c r="V158" s="10">
        <f t="shared" si="44"/>
        <v>14</v>
      </c>
      <c r="W158" s="10">
        <f t="shared" si="44"/>
        <v>75</v>
      </c>
      <c r="X158" s="10">
        <f t="shared" si="44"/>
        <v>109</v>
      </c>
      <c r="Y158" s="10">
        <f t="shared" si="44"/>
        <v>4</v>
      </c>
      <c r="Z158" s="10">
        <f t="shared" si="44"/>
        <v>63</v>
      </c>
      <c r="AA158" s="10">
        <f t="shared" si="44"/>
        <v>61</v>
      </c>
      <c r="AB158" s="10">
        <f t="shared" si="44"/>
        <v>60</v>
      </c>
      <c r="AC158" s="10">
        <f t="shared" si="44"/>
        <v>52</v>
      </c>
      <c r="AD158" s="10">
        <f t="shared" si="44"/>
        <v>103</v>
      </c>
      <c r="AE158" s="10">
        <f t="shared" si="44"/>
        <v>21</v>
      </c>
      <c r="AF158" s="10">
        <f t="shared" si="44"/>
        <v>83</v>
      </c>
      <c r="AG158" s="10">
        <f t="shared" si="2"/>
        <v>-59</v>
      </c>
      <c r="AH158" s="10">
        <v>41</v>
      </c>
      <c r="AI158" s="10">
        <f t="shared" si="3"/>
        <v>5.6333333333333329</v>
      </c>
      <c r="AJ158" s="10">
        <f t="shared" si="4"/>
        <v>0.67377974394745266</v>
      </c>
    </row>
    <row r="159" spans="1:36" ht="13.5" customHeight="1" x14ac:dyDescent="0.2">
      <c r="A159" s="10">
        <v>42</v>
      </c>
      <c r="B159" s="10">
        <f t="shared" si="0"/>
        <v>-58</v>
      </c>
      <c r="C159" s="10">
        <f t="shared" ref="C159:AF159" si="45">RANK(C45,C$4:C$113,1)+(COUNT($B$4:$B$113)+1-RANK(C45,C$4:C$113,0)-RANK(C45,C$4:C$113,1))/2</f>
        <v>46</v>
      </c>
      <c r="D159" s="10">
        <f t="shared" si="45"/>
        <v>24</v>
      </c>
      <c r="E159" s="10">
        <f t="shared" si="45"/>
        <v>80</v>
      </c>
      <c r="F159" s="10">
        <f t="shared" si="45"/>
        <v>64</v>
      </c>
      <c r="G159" s="10">
        <f t="shared" si="45"/>
        <v>13</v>
      </c>
      <c r="H159" s="10">
        <f t="shared" si="45"/>
        <v>94</v>
      </c>
      <c r="I159" s="10">
        <f t="shared" si="45"/>
        <v>2</v>
      </c>
      <c r="J159" s="10">
        <f t="shared" si="45"/>
        <v>54</v>
      </c>
      <c r="K159" s="10">
        <f t="shared" si="45"/>
        <v>69</v>
      </c>
      <c r="L159" s="10">
        <f t="shared" si="45"/>
        <v>52</v>
      </c>
      <c r="M159" s="10">
        <f t="shared" si="45"/>
        <v>40</v>
      </c>
      <c r="N159" s="10">
        <f t="shared" si="45"/>
        <v>79</v>
      </c>
      <c r="O159" s="10">
        <f t="shared" si="45"/>
        <v>25</v>
      </c>
      <c r="P159" s="10">
        <f t="shared" si="45"/>
        <v>63</v>
      </c>
      <c r="Q159" s="10">
        <f t="shared" si="45"/>
        <v>29</v>
      </c>
      <c r="R159" s="10">
        <f t="shared" si="45"/>
        <v>55</v>
      </c>
      <c r="S159" s="10">
        <f t="shared" si="45"/>
        <v>13</v>
      </c>
      <c r="T159" s="10">
        <f t="shared" si="45"/>
        <v>95</v>
      </c>
      <c r="U159" s="10">
        <f t="shared" si="45"/>
        <v>11</v>
      </c>
      <c r="V159" s="10">
        <f t="shared" si="45"/>
        <v>75</v>
      </c>
      <c r="W159" s="10">
        <f t="shared" si="45"/>
        <v>21</v>
      </c>
      <c r="X159" s="10">
        <f t="shared" si="45"/>
        <v>94</v>
      </c>
      <c r="Y159" s="10">
        <f t="shared" si="45"/>
        <v>89</v>
      </c>
      <c r="Z159" s="10">
        <f t="shared" si="45"/>
        <v>6</v>
      </c>
      <c r="AA159" s="10">
        <f t="shared" si="45"/>
        <v>9</v>
      </c>
      <c r="AB159" s="10">
        <f t="shared" si="45"/>
        <v>75</v>
      </c>
      <c r="AC159" s="10">
        <f t="shared" si="45"/>
        <v>80</v>
      </c>
      <c r="AD159" s="10">
        <f t="shared" si="45"/>
        <v>26</v>
      </c>
      <c r="AE159" s="10">
        <f t="shared" si="45"/>
        <v>12</v>
      </c>
      <c r="AF159" s="10">
        <f t="shared" si="45"/>
        <v>22</v>
      </c>
      <c r="AG159" s="10">
        <f t="shared" si="2"/>
        <v>-58</v>
      </c>
      <c r="AH159" s="10">
        <v>42</v>
      </c>
      <c r="AI159" s="10">
        <f t="shared" si="3"/>
        <v>-8.2666666666666657</v>
      </c>
      <c r="AJ159" s="10">
        <f t="shared" si="4"/>
        <v>-0.98874187277496006</v>
      </c>
    </row>
    <row r="160" spans="1:36" ht="13.5" customHeight="1" x14ac:dyDescent="0.2">
      <c r="A160" s="10">
        <v>43</v>
      </c>
      <c r="B160" s="10">
        <f t="shared" si="0"/>
        <v>-57</v>
      </c>
      <c r="C160" s="10">
        <f t="shared" ref="C160:AF160" si="46">RANK(C46,C$4:C$113,1)+(COUNT($B$4:$B$113)+1-RANK(C46,C$4:C$113,0)-RANK(C46,C$4:C$113,1))/2</f>
        <v>43</v>
      </c>
      <c r="D160" s="10">
        <f t="shared" si="46"/>
        <v>59</v>
      </c>
      <c r="E160" s="10">
        <f t="shared" si="46"/>
        <v>59</v>
      </c>
      <c r="F160" s="10">
        <f t="shared" si="46"/>
        <v>36</v>
      </c>
      <c r="G160" s="10">
        <f t="shared" si="46"/>
        <v>27</v>
      </c>
      <c r="H160" s="10">
        <f t="shared" si="46"/>
        <v>42</v>
      </c>
      <c r="I160" s="10">
        <f t="shared" si="46"/>
        <v>14</v>
      </c>
      <c r="J160" s="10">
        <f t="shared" si="46"/>
        <v>18</v>
      </c>
      <c r="K160" s="10">
        <f t="shared" si="46"/>
        <v>22</v>
      </c>
      <c r="L160" s="10">
        <f t="shared" si="46"/>
        <v>15</v>
      </c>
      <c r="M160" s="10">
        <f t="shared" si="46"/>
        <v>70</v>
      </c>
      <c r="N160" s="10">
        <f t="shared" si="46"/>
        <v>39</v>
      </c>
      <c r="O160" s="10">
        <f t="shared" si="46"/>
        <v>70</v>
      </c>
      <c r="P160" s="10">
        <f t="shared" si="46"/>
        <v>38</v>
      </c>
      <c r="Q160" s="10">
        <f t="shared" si="46"/>
        <v>46</v>
      </c>
      <c r="R160" s="10">
        <f t="shared" si="46"/>
        <v>31</v>
      </c>
      <c r="S160" s="10">
        <f t="shared" si="46"/>
        <v>78</v>
      </c>
      <c r="T160" s="10">
        <f t="shared" si="46"/>
        <v>50</v>
      </c>
      <c r="U160" s="10">
        <f t="shared" si="46"/>
        <v>4</v>
      </c>
      <c r="V160" s="10">
        <f t="shared" si="46"/>
        <v>105</v>
      </c>
      <c r="W160" s="10">
        <f t="shared" si="46"/>
        <v>91</v>
      </c>
      <c r="X160" s="10">
        <f t="shared" si="46"/>
        <v>54</v>
      </c>
      <c r="Y160" s="10">
        <f t="shared" si="46"/>
        <v>49</v>
      </c>
      <c r="Z160" s="10">
        <f t="shared" si="46"/>
        <v>80</v>
      </c>
      <c r="AA160" s="10">
        <f t="shared" si="46"/>
        <v>18</v>
      </c>
      <c r="AB160" s="10">
        <f t="shared" si="46"/>
        <v>9</v>
      </c>
      <c r="AC160" s="10">
        <f t="shared" si="46"/>
        <v>17</v>
      </c>
      <c r="AD160" s="10">
        <f t="shared" si="46"/>
        <v>97</v>
      </c>
      <c r="AE160" s="10">
        <f t="shared" si="46"/>
        <v>59</v>
      </c>
      <c r="AF160" s="10">
        <f t="shared" si="46"/>
        <v>77</v>
      </c>
      <c r="AG160" s="10">
        <f t="shared" si="2"/>
        <v>-57</v>
      </c>
      <c r="AH160" s="10">
        <v>43</v>
      </c>
      <c r="AI160" s="10">
        <f t="shared" si="3"/>
        <v>-8.2666666666666657</v>
      </c>
      <c r="AJ160" s="10">
        <f t="shared" si="4"/>
        <v>-0.98874187277496006</v>
      </c>
    </row>
    <row r="161" spans="1:36" ht="13.5" customHeight="1" x14ac:dyDescent="0.2">
      <c r="A161" s="10">
        <v>44</v>
      </c>
      <c r="B161" s="10">
        <f t="shared" si="0"/>
        <v>-56</v>
      </c>
      <c r="C161" s="10">
        <f t="shared" ref="C161:AF161" si="47">RANK(C47,C$4:C$113,1)+(COUNT($B$4:$B$113)+1-RANK(C47,C$4:C$113,0)-RANK(C47,C$4:C$113,1))/2</f>
        <v>24</v>
      </c>
      <c r="D161" s="10">
        <f t="shared" si="47"/>
        <v>61</v>
      </c>
      <c r="E161" s="10">
        <f t="shared" si="47"/>
        <v>83</v>
      </c>
      <c r="F161" s="10">
        <f t="shared" si="47"/>
        <v>16</v>
      </c>
      <c r="G161" s="10">
        <f t="shared" si="47"/>
        <v>14</v>
      </c>
      <c r="H161" s="10">
        <f t="shared" si="47"/>
        <v>78</v>
      </c>
      <c r="I161" s="10">
        <f t="shared" si="47"/>
        <v>67</v>
      </c>
      <c r="J161" s="10">
        <f t="shared" si="47"/>
        <v>79</v>
      </c>
      <c r="K161" s="10">
        <f t="shared" si="47"/>
        <v>12</v>
      </c>
      <c r="L161" s="10">
        <f t="shared" si="47"/>
        <v>74</v>
      </c>
      <c r="M161" s="10">
        <f t="shared" si="47"/>
        <v>39</v>
      </c>
      <c r="N161" s="10">
        <f t="shared" si="47"/>
        <v>48</v>
      </c>
      <c r="O161" s="10">
        <f t="shared" si="47"/>
        <v>28</v>
      </c>
      <c r="P161" s="10">
        <f t="shared" si="47"/>
        <v>12</v>
      </c>
      <c r="Q161" s="10">
        <f t="shared" si="47"/>
        <v>35</v>
      </c>
      <c r="R161" s="10">
        <f t="shared" si="47"/>
        <v>79</v>
      </c>
      <c r="S161" s="10">
        <f t="shared" si="47"/>
        <v>36</v>
      </c>
      <c r="T161" s="10">
        <f t="shared" si="47"/>
        <v>82</v>
      </c>
      <c r="U161" s="10">
        <f t="shared" si="47"/>
        <v>41</v>
      </c>
      <c r="V161" s="10">
        <f t="shared" si="47"/>
        <v>11</v>
      </c>
      <c r="W161" s="10">
        <f t="shared" si="47"/>
        <v>5</v>
      </c>
      <c r="X161" s="10">
        <f t="shared" si="47"/>
        <v>95</v>
      </c>
      <c r="Y161" s="10">
        <f t="shared" si="47"/>
        <v>57</v>
      </c>
      <c r="Z161" s="10">
        <f t="shared" si="47"/>
        <v>31</v>
      </c>
      <c r="AA161" s="10">
        <f t="shared" si="47"/>
        <v>28</v>
      </c>
      <c r="AB161" s="10">
        <f t="shared" si="47"/>
        <v>64</v>
      </c>
      <c r="AC161" s="10">
        <f t="shared" si="47"/>
        <v>27</v>
      </c>
      <c r="AD161" s="10">
        <f t="shared" si="47"/>
        <v>96</v>
      </c>
      <c r="AE161" s="10">
        <f t="shared" si="47"/>
        <v>27</v>
      </c>
      <c r="AF161" s="10">
        <f t="shared" si="47"/>
        <v>101</v>
      </c>
      <c r="AG161" s="10">
        <f t="shared" si="2"/>
        <v>-56</v>
      </c>
      <c r="AH161" s="10">
        <v>44</v>
      </c>
      <c r="AI161" s="10">
        <f t="shared" si="3"/>
        <v>-7.1666666666666643</v>
      </c>
      <c r="AJ161" s="10">
        <f t="shared" si="4"/>
        <v>-0.85717541389764662</v>
      </c>
    </row>
    <row r="162" spans="1:36" ht="13.5" customHeight="1" x14ac:dyDescent="0.2">
      <c r="A162" s="10">
        <v>45</v>
      </c>
      <c r="B162" s="10">
        <f t="shared" si="0"/>
        <v>-55</v>
      </c>
      <c r="C162" s="10">
        <f t="shared" ref="C162:AF162" si="48">RANK(C48,C$4:C$113,1)+(COUNT($B$4:$B$113)+1-RANK(C48,C$4:C$113,0)-RANK(C48,C$4:C$113,1))/2</f>
        <v>84</v>
      </c>
      <c r="D162" s="10">
        <f t="shared" si="48"/>
        <v>60</v>
      </c>
      <c r="E162" s="10">
        <f t="shared" si="48"/>
        <v>86</v>
      </c>
      <c r="F162" s="10">
        <f t="shared" si="48"/>
        <v>95</v>
      </c>
      <c r="G162" s="10">
        <f t="shared" si="48"/>
        <v>52</v>
      </c>
      <c r="H162" s="10">
        <f t="shared" si="48"/>
        <v>11</v>
      </c>
      <c r="I162" s="10">
        <f t="shared" si="48"/>
        <v>56</v>
      </c>
      <c r="J162" s="10">
        <f t="shared" si="48"/>
        <v>21</v>
      </c>
      <c r="K162" s="10">
        <f t="shared" si="48"/>
        <v>40</v>
      </c>
      <c r="L162" s="10">
        <f t="shared" si="48"/>
        <v>80</v>
      </c>
      <c r="M162" s="10">
        <f t="shared" si="48"/>
        <v>47</v>
      </c>
      <c r="N162" s="10">
        <f t="shared" si="48"/>
        <v>26</v>
      </c>
      <c r="O162" s="10">
        <f t="shared" si="48"/>
        <v>15</v>
      </c>
      <c r="P162" s="10">
        <f t="shared" si="48"/>
        <v>62</v>
      </c>
      <c r="Q162" s="10">
        <f t="shared" si="48"/>
        <v>76</v>
      </c>
      <c r="R162" s="10">
        <f t="shared" si="48"/>
        <v>106</v>
      </c>
      <c r="S162" s="10">
        <f t="shared" si="48"/>
        <v>102</v>
      </c>
      <c r="T162" s="10">
        <f t="shared" si="48"/>
        <v>27</v>
      </c>
      <c r="U162" s="10">
        <f t="shared" si="48"/>
        <v>74</v>
      </c>
      <c r="V162" s="10">
        <f t="shared" si="48"/>
        <v>52</v>
      </c>
      <c r="W162" s="10">
        <f t="shared" si="48"/>
        <v>13</v>
      </c>
      <c r="X162" s="10">
        <f t="shared" si="48"/>
        <v>17</v>
      </c>
      <c r="Y162" s="10">
        <f t="shared" si="48"/>
        <v>37</v>
      </c>
      <c r="Z162" s="10">
        <f t="shared" si="48"/>
        <v>41</v>
      </c>
      <c r="AA162" s="10">
        <f t="shared" si="48"/>
        <v>40</v>
      </c>
      <c r="AB162" s="10">
        <f t="shared" si="48"/>
        <v>33</v>
      </c>
      <c r="AC162" s="10">
        <f t="shared" si="48"/>
        <v>36</v>
      </c>
      <c r="AD162" s="10">
        <f t="shared" si="48"/>
        <v>60</v>
      </c>
      <c r="AE162" s="10">
        <f t="shared" si="48"/>
        <v>22</v>
      </c>
      <c r="AF162" s="10">
        <f t="shared" si="48"/>
        <v>3</v>
      </c>
      <c r="AG162" s="10">
        <f t="shared" si="2"/>
        <v>-55</v>
      </c>
      <c r="AH162" s="10">
        <v>45</v>
      </c>
      <c r="AI162" s="10">
        <f t="shared" si="3"/>
        <v>-6.3666666666666671</v>
      </c>
      <c r="AJ162" s="10">
        <f t="shared" si="4"/>
        <v>-0.76149071653232825</v>
      </c>
    </row>
    <row r="163" spans="1:36" ht="13.5" customHeight="1" x14ac:dyDescent="0.2">
      <c r="A163" s="10">
        <v>46</v>
      </c>
      <c r="B163" s="10">
        <f t="shared" si="0"/>
        <v>-54</v>
      </c>
      <c r="C163" s="10">
        <f t="shared" ref="C163:AF163" si="49">RANK(C49,C$4:C$113,1)+(COUNT($B$4:$B$113)+1-RANK(C49,C$4:C$113,0)-RANK(C49,C$4:C$113,1))/2</f>
        <v>82</v>
      </c>
      <c r="D163" s="10">
        <f t="shared" si="49"/>
        <v>22</v>
      </c>
      <c r="E163" s="10">
        <f t="shared" si="49"/>
        <v>75</v>
      </c>
      <c r="F163" s="10">
        <f t="shared" si="49"/>
        <v>51</v>
      </c>
      <c r="G163" s="10">
        <f t="shared" si="49"/>
        <v>25</v>
      </c>
      <c r="H163" s="10">
        <f t="shared" si="49"/>
        <v>41</v>
      </c>
      <c r="I163" s="10">
        <f t="shared" si="49"/>
        <v>90</v>
      </c>
      <c r="J163" s="10">
        <f t="shared" si="49"/>
        <v>100</v>
      </c>
      <c r="K163" s="10">
        <f t="shared" si="49"/>
        <v>97</v>
      </c>
      <c r="L163" s="10">
        <f t="shared" si="49"/>
        <v>89</v>
      </c>
      <c r="M163" s="10">
        <f t="shared" si="49"/>
        <v>25</v>
      </c>
      <c r="N163" s="10">
        <f t="shared" si="49"/>
        <v>93</v>
      </c>
      <c r="O163" s="10">
        <f t="shared" si="49"/>
        <v>10</v>
      </c>
      <c r="P163" s="10">
        <f t="shared" si="49"/>
        <v>23</v>
      </c>
      <c r="Q163" s="10">
        <f t="shared" si="49"/>
        <v>24</v>
      </c>
      <c r="R163" s="10">
        <f t="shared" si="49"/>
        <v>11</v>
      </c>
      <c r="S163" s="10">
        <f t="shared" si="49"/>
        <v>82</v>
      </c>
      <c r="T163" s="10">
        <f t="shared" si="49"/>
        <v>49</v>
      </c>
      <c r="U163" s="10">
        <f t="shared" si="49"/>
        <v>92</v>
      </c>
      <c r="V163" s="10">
        <f t="shared" si="49"/>
        <v>3</v>
      </c>
      <c r="W163" s="10">
        <f t="shared" si="49"/>
        <v>26</v>
      </c>
      <c r="X163" s="10">
        <f t="shared" si="49"/>
        <v>67</v>
      </c>
      <c r="Y163" s="10">
        <f t="shared" si="49"/>
        <v>51</v>
      </c>
      <c r="Z163" s="10">
        <f t="shared" si="49"/>
        <v>22</v>
      </c>
      <c r="AA163" s="10">
        <f t="shared" si="49"/>
        <v>99</v>
      </c>
      <c r="AB163" s="10">
        <f t="shared" si="49"/>
        <v>108</v>
      </c>
      <c r="AC163" s="10">
        <f t="shared" si="49"/>
        <v>37</v>
      </c>
      <c r="AD163" s="10">
        <f t="shared" si="49"/>
        <v>16</v>
      </c>
      <c r="AE163" s="10">
        <f t="shared" si="49"/>
        <v>93</v>
      </c>
      <c r="AF163" s="10">
        <f t="shared" si="49"/>
        <v>23</v>
      </c>
      <c r="AG163" s="10">
        <f t="shared" si="2"/>
        <v>-54</v>
      </c>
      <c r="AH163" s="10">
        <v>46</v>
      </c>
      <c r="AI163" s="10">
        <f t="shared" si="3"/>
        <v>-1.2999999999999972</v>
      </c>
      <c r="AJ163" s="10">
        <f t="shared" si="4"/>
        <v>-0.15548763321864259</v>
      </c>
    </row>
    <row r="164" spans="1:36" ht="13.5" customHeight="1" x14ac:dyDescent="0.2">
      <c r="A164" s="10">
        <v>47</v>
      </c>
      <c r="B164" s="10">
        <f t="shared" si="0"/>
        <v>-53</v>
      </c>
      <c r="C164" s="10">
        <f t="shared" ref="C164:AF164" si="50">RANK(C50,C$4:C$113,1)+(COUNT($B$4:$B$113)+1-RANK(C50,C$4:C$113,0)-RANK(C50,C$4:C$113,1))/2</f>
        <v>30</v>
      </c>
      <c r="D164" s="10">
        <f t="shared" si="50"/>
        <v>35</v>
      </c>
      <c r="E164" s="10">
        <f t="shared" si="50"/>
        <v>108</v>
      </c>
      <c r="F164" s="10">
        <f t="shared" si="50"/>
        <v>69</v>
      </c>
      <c r="G164" s="10">
        <f t="shared" si="50"/>
        <v>42</v>
      </c>
      <c r="H164" s="10">
        <f t="shared" si="50"/>
        <v>27</v>
      </c>
      <c r="I164" s="10">
        <f t="shared" si="50"/>
        <v>54</v>
      </c>
      <c r="J164" s="10">
        <f t="shared" si="50"/>
        <v>77</v>
      </c>
      <c r="K164" s="10">
        <f t="shared" si="50"/>
        <v>110</v>
      </c>
      <c r="L164" s="10">
        <f t="shared" si="50"/>
        <v>104</v>
      </c>
      <c r="M164" s="10">
        <f t="shared" si="50"/>
        <v>21</v>
      </c>
      <c r="N164" s="10">
        <f t="shared" si="50"/>
        <v>14</v>
      </c>
      <c r="O164" s="10">
        <f t="shared" si="50"/>
        <v>79</v>
      </c>
      <c r="P164" s="10">
        <f t="shared" si="50"/>
        <v>54</v>
      </c>
      <c r="Q164" s="10">
        <f t="shared" si="50"/>
        <v>21</v>
      </c>
      <c r="R164" s="10">
        <f t="shared" si="50"/>
        <v>38</v>
      </c>
      <c r="S164" s="10">
        <f t="shared" si="50"/>
        <v>61</v>
      </c>
      <c r="T164" s="10">
        <f t="shared" si="50"/>
        <v>34</v>
      </c>
      <c r="U164" s="10">
        <f t="shared" si="50"/>
        <v>37</v>
      </c>
      <c r="V164" s="10">
        <f t="shared" si="50"/>
        <v>27</v>
      </c>
      <c r="W164" s="10">
        <f t="shared" si="50"/>
        <v>30</v>
      </c>
      <c r="X164" s="10">
        <f t="shared" si="50"/>
        <v>1</v>
      </c>
      <c r="Y164" s="10">
        <f t="shared" si="50"/>
        <v>64</v>
      </c>
      <c r="Z164" s="10">
        <f t="shared" si="50"/>
        <v>69</v>
      </c>
      <c r="AA164" s="10">
        <f t="shared" si="50"/>
        <v>24</v>
      </c>
      <c r="AB164" s="10">
        <f t="shared" si="50"/>
        <v>100</v>
      </c>
      <c r="AC164" s="10">
        <f t="shared" si="50"/>
        <v>21</v>
      </c>
      <c r="AD164" s="10">
        <f t="shared" si="50"/>
        <v>55</v>
      </c>
      <c r="AE164" s="10">
        <f t="shared" si="50"/>
        <v>15</v>
      </c>
      <c r="AF164" s="10">
        <f t="shared" si="50"/>
        <v>60</v>
      </c>
      <c r="AG164" s="10">
        <f t="shared" si="2"/>
        <v>-53</v>
      </c>
      <c r="AH164" s="10">
        <v>47</v>
      </c>
      <c r="AI164" s="10">
        <f t="shared" si="3"/>
        <v>-6.1333333333333329</v>
      </c>
      <c r="AJ164" s="10">
        <f t="shared" si="4"/>
        <v>-0.73358267980077685</v>
      </c>
    </row>
    <row r="165" spans="1:36" ht="13.5" customHeight="1" x14ac:dyDescent="0.2">
      <c r="A165" s="10">
        <v>48</v>
      </c>
      <c r="B165" s="10">
        <f t="shared" si="0"/>
        <v>-52</v>
      </c>
      <c r="C165" s="10">
        <f t="shared" ref="C165:AF165" si="51">RANK(C51,C$4:C$113,1)+(COUNT($B$4:$B$113)+1-RANK(C51,C$4:C$113,0)-RANK(C51,C$4:C$113,1))/2</f>
        <v>5</v>
      </c>
      <c r="D165" s="10">
        <f t="shared" si="51"/>
        <v>73</v>
      </c>
      <c r="E165" s="10">
        <f t="shared" si="51"/>
        <v>7</v>
      </c>
      <c r="F165" s="10">
        <f t="shared" si="51"/>
        <v>105</v>
      </c>
      <c r="G165" s="10">
        <f t="shared" si="51"/>
        <v>26</v>
      </c>
      <c r="H165" s="10">
        <f t="shared" si="51"/>
        <v>36</v>
      </c>
      <c r="I165" s="10">
        <f t="shared" si="51"/>
        <v>85</v>
      </c>
      <c r="J165" s="10">
        <f t="shared" si="51"/>
        <v>91</v>
      </c>
      <c r="K165" s="10">
        <f t="shared" si="51"/>
        <v>20</v>
      </c>
      <c r="L165" s="10">
        <f t="shared" si="51"/>
        <v>108</v>
      </c>
      <c r="M165" s="10">
        <f t="shared" si="51"/>
        <v>78</v>
      </c>
      <c r="N165" s="10">
        <f t="shared" si="51"/>
        <v>64</v>
      </c>
      <c r="O165" s="10">
        <f t="shared" si="51"/>
        <v>103</v>
      </c>
      <c r="P165" s="10">
        <f t="shared" si="51"/>
        <v>3</v>
      </c>
      <c r="Q165" s="10">
        <f t="shared" si="51"/>
        <v>64</v>
      </c>
      <c r="R165" s="10">
        <f t="shared" si="51"/>
        <v>18</v>
      </c>
      <c r="S165" s="10">
        <f t="shared" si="51"/>
        <v>108</v>
      </c>
      <c r="T165" s="10">
        <f t="shared" si="51"/>
        <v>110</v>
      </c>
      <c r="U165" s="10">
        <f t="shared" si="51"/>
        <v>70</v>
      </c>
      <c r="V165" s="10">
        <f t="shared" si="51"/>
        <v>51</v>
      </c>
      <c r="W165" s="10">
        <f t="shared" si="51"/>
        <v>28</v>
      </c>
      <c r="X165" s="10">
        <f t="shared" si="51"/>
        <v>103</v>
      </c>
      <c r="Y165" s="10">
        <f t="shared" si="51"/>
        <v>7</v>
      </c>
      <c r="Z165" s="10">
        <f t="shared" si="51"/>
        <v>107</v>
      </c>
      <c r="AA165" s="10">
        <f t="shared" si="51"/>
        <v>26</v>
      </c>
      <c r="AB165" s="10">
        <f t="shared" si="51"/>
        <v>85</v>
      </c>
      <c r="AC165" s="10">
        <f t="shared" si="51"/>
        <v>39</v>
      </c>
      <c r="AD165" s="10">
        <f t="shared" si="51"/>
        <v>45</v>
      </c>
      <c r="AE165" s="10">
        <f t="shared" si="51"/>
        <v>92</v>
      </c>
      <c r="AF165" s="10">
        <f t="shared" si="51"/>
        <v>12</v>
      </c>
      <c r="AG165" s="10">
        <f t="shared" si="2"/>
        <v>-52</v>
      </c>
      <c r="AH165" s="10">
        <v>48</v>
      </c>
      <c r="AI165" s="10">
        <f t="shared" si="3"/>
        <v>3.4666666666666686</v>
      </c>
      <c r="AJ165" s="10">
        <f t="shared" si="4"/>
        <v>0.41463368858304805</v>
      </c>
    </row>
    <row r="166" spans="1:36" ht="13.5" customHeight="1" x14ac:dyDescent="0.2">
      <c r="A166" s="10">
        <v>49</v>
      </c>
      <c r="B166" s="10">
        <f t="shared" si="0"/>
        <v>-51</v>
      </c>
      <c r="C166" s="10">
        <f t="shared" ref="C166:AF166" si="52">RANK(C52,C$4:C$113,1)+(COUNT($B$4:$B$113)+1-RANK(C52,C$4:C$113,0)-RANK(C52,C$4:C$113,1))/2</f>
        <v>8</v>
      </c>
      <c r="D166" s="10">
        <f t="shared" si="52"/>
        <v>103</v>
      </c>
      <c r="E166" s="10">
        <f t="shared" si="52"/>
        <v>78</v>
      </c>
      <c r="F166" s="10">
        <f t="shared" si="52"/>
        <v>70</v>
      </c>
      <c r="G166" s="10">
        <f t="shared" si="52"/>
        <v>55</v>
      </c>
      <c r="H166" s="10">
        <f t="shared" si="52"/>
        <v>91</v>
      </c>
      <c r="I166" s="10">
        <f t="shared" si="52"/>
        <v>19</v>
      </c>
      <c r="J166" s="10">
        <f t="shared" si="52"/>
        <v>62</v>
      </c>
      <c r="K166" s="10">
        <f t="shared" si="52"/>
        <v>24</v>
      </c>
      <c r="L166" s="10">
        <f t="shared" si="52"/>
        <v>12</v>
      </c>
      <c r="M166" s="10">
        <f t="shared" si="52"/>
        <v>71</v>
      </c>
      <c r="N166" s="10">
        <f t="shared" si="52"/>
        <v>57</v>
      </c>
      <c r="O166" s="10">
        <f t="shared" si="52"/>
        <v>93</v>
      </c>
      <c r="P166" s="10">
        <f t="shared" si="52"/>
        <v>76</v>
      </c>
      <c r="Q166" s="10">
        <f t="shared" si="52"/>
        <v>59</v>
      </c>
      <c r="R166" s="10">
        <f t="shared" si="52"/>
        <v>91</v>
      </c>
      <c r="S166" s="10">
        <f t="shared" si="52"/>
        <v>73</v>
      </c>
      <c r="T166" s="10">
        <f t="shared" si="52"/>
        <v>70</v>
      </c>
      <c r="U166" s="10">
        <f t="shared" si="52"/>
        <v>5</v>
      </c>
      <c r="V166" s="10">
        <f t="shared" si="52"/>
        <v>55</v>
      </c>
      <c r="W166" s="10">
        <f t="shared" si="52"/>
        <v>46</v>
      </c>
      <c r="X166" s="10">
        <f t="shared" si="52"/>
        <v>96</v>
      </c>
      <c r="Y166" s="10">
        <f t="shared" si="52"/>
        <v>32</v>
      </c>
      <c r="Z166" s="10">
        <f t="shared" si="52"/>
        <v>89</v>
      </c>
      <c r="AA166" s="10">
        <f t="shared" si="52"/>
        <v>7</v>
      </c>
      <c r="AB166" s="10">
        <f t="shared" si="52"/>
        <v>51</v>
      </c>
      <c r="AC166" s="10">
        <f t="shared" si="52"/>
        <v>13</v>
      </c>
      <c r="AD166" s="10">
        <f t="shared" si="52"/>
        <v>32</v>
      </c>
      <c r="AE166" s="10">
        <f t="shared" si="52"/>
        <v>40</v>
      </c>
      <c r="AF166" s="10">
        <f t="shared" si="52"/>
        <v>108</v>
      </c>
      <c r="AG166" s="10">
        <f t="shared" si="2"/>
        <v>-51</v>
      </c>
      <c r="AH166" s="10">
        <v>49</v>
      </c>
      <c r="AI166" s="10">
        <f t="shared" si="3"/>
        <v>0.70000000000000284</v>
      </c>
      <c r="AJ166" s="10">
        <f t="shared" si="4"/>
        <v>8.3724110194654228E-2</v>
      </c>
    </row>
    <row r="167" spans="1:36" ht="13.5" customHeight="1" x14ac:dyDescent="0.2">
      <c r="A167" s="10">
        <v>50</v>
      </c>
      <c r="B167" s="10">
        <f t="shared" si="0"/>
        <v>-50</v>
      </c>
      <c r="C167" s="10">
        <f t="shared" ref="C167:AF167" si="53">RANK(C53,C$4:C$113,1)+(COUNT($B$4:$B$113)+1-RANK(C53,C$4:C$113,0)-RANK(C53,C$4:C$113,1))/2</f>
        <v>102</v>
      </c>
      <c r="D167" s="10">
        <f t="shared" si="53"/>
        <v>95</v>
      </c>
      <c r="E167" s="10">
        <f t="shared" si="53"/>
        <v>53</v>
      </c>
      <c r="F167" s="10">
        <f t="shared" si="53"/>
        <v>106</v>
      </c>
      <c r="G167" s="10">
        <f t="shared" si="53"/>
        <v>67</v>
      </c>
      <c r="H167" s="10">
        <f t="shared" si="53"/>
        <v>64</v>
      </c>
      <c r="I167" s="10">
        <f t="shared" si="53"/>
        <v>27</v>
      </c>
      <c r="J167" s="10">
        <f t="shared" si="53"/>
        <v>64</v>
      </c>
      <c r="K167" s="10">
        <f t="shared" si="53"/>
        <v>106</v>
      </c>
      <c r="L167" s="10">
        <f t="shared" si="53"/>
        <v>68</v>
      </c>
      <c r="M167" s="10">
        <f t="shared" si="53"/>
        <v>55</v>
      </c>
      <c r="N167" s="10">
        <f t="shared" si="53"/>
        <v>4</v>
      </c>
      <c r="O167" s="10">
        <f t="shared" si="53"/>
        <v>67</v>
      </c>
      <c r="P167" s="10">
        <f t="shared" si="53"/>
        <v>92</v>
      </c>
      <c r="Q167" s="10">
        <f t="shared" si="53"/>
        <v>54</v>
      </c>
      <c r="R167" s="10">
        <f t="shared" si="53"/>
        <v>87</v>
      </c>
      <c r="S167" s="10">
        <f t="shared" si="53"/>
        <v>74</v>
      </c>
      <c r="T167" s="10">
        <f t="shared" si="53"/>
        <v>106</v>
      </c>
      <c r="U167" s="10">
        <f t="shared" si="53"/>
        <v>52</v>
      </c>
      <c r="V167" s="10">
        <f t="shared" si="53"/>
        <v>110</v>
      </c>
      <c r="W167" s="10">
        <f t="shared" si="53"/>
        <v>83</v>
      </c>
      <c r="X167" s="10">
        <f t="shared" si="53"/>
        <v>105</v>
      </c>
      <c r="Y167" s="10">
        <f t="shared" si="53"/>
        <v>31</v>
      </c>
      <c r="Z167" s="10">
        <f t="shared" si="53"/>
        <v>66</v>
      </c>
      <c r="AA167" s="10">
        <f t="shared" si="53"/>
        <v>48</v>
      </c>
      <c r="AB167" s="10">
        <f t="shared" si="53"/>
        <v>17</v>
      </c>
      <c r="AC167" s="10">
        <f t="shared" si="53"/>
        <v>54</v>
      </c>
      <c r="AD167" s="10">
        <f t="shared" si="53"/>
        <v>105</v>
      </c>
      <c r="AE167" s="10">
        <f t="shared" si="53"/>
        <v>42</v>
      </c>
      <c r="AF167" s="10">
        <f t="shared" si="53"/>
        <v>94</v>
      </c>
      <c r="AG167" s="10">
        <f t="shared" si="2"/>
        <v>-50</v>
      </c>
      <c r="AH167" s="10">
        <v>50</v>
      </c>
      <c r="AI167" s="10">
        <f t="shared" si="3"/>
        <v>14.433333333333337</v>
      </c>
      <c r="AJ167" s="10">
        <f t="shared" si="4"/>
        <v>1.7263114149659591</v>
      </c>
    </row>
    <row r="168" spans="1:36" ht="13.5" customHeight="1" x14ac:dyDescent="0.2">
      <c r="A168" s="10">
        <v>51</v>
      </c>
      <c r="B168" s="10">
        <f t="shared" si="0"/>
        <v>-49</v>
      </c>
      <c r="C168" s="10">
        <f t="shared" ref="C168:AF168" si="54">RANK(C54,C$4:C$113,1)+(COUNT($B$4:$B$113)+1-RANK(C54,C$4:C$113,0)-RANK(C54,C$4:C$113,1))/2</f>
        <v>92</v>
      </c>
      <c r="D168" s="10">
        <f t="shared" si="54"/>
        <v>53</v>
      </c>
      <c r="E168" s="10">
        <f t="shared" si="54"/>
        <v>44</v>
      </c>
      <c r="F168" s="10">
        <f t="shared" si="54"/>
        <v>107</v>
      </c>
      <c r="G168" s="10">
        <f t="shared" si="54"/>
        <v>16</v>
      </c>
      <c r="H168" s="10">
        <f t="shared" si="54"/>
        <v>34</v>
      </c>
      <c r="I168" s="10">
        <f t="shared" si="54"/>
        <v>11</v>
      </c>
      <c r="J168" s="10">
        <f t="shared" si="54"/>
        <v>78</v>
      </c>
      <c r="K168" s="10">
        <f t="shared" si="54"/>
        <v>76</v>
      </c>
      <c r="L168" s="10">
        <f t="shared" si="54"/>
        <v>72</v>
      </c>
      <c r="M168" s="10">
        <f t="shared" si="54"/>
        <v>86</v>
      </c>
      <c r="N168" s="10">
        <f t="shared" si="54"/>
        <v>2</v>
      </c>
      <c r="O168" s="10">
        <f t="shared" si="54"/>
        <v>60</v>
      </c>
      <c r="P168" s="10">
        <f t="shared" si="54"/>
        <v>18</v>
      </c>
      <c r="Q168" s="10">
        <f t="shared" si="54"/>
        <v>60</v>
      </c>
      <c r="R168" s="10">
        <f t="shared" si="54"/>
        <v>61</v>
      </c>
      <c r="S168" s="10">
        <f t="shared" si="54"/>
        <v>48</v>
      </c>
      <c r="T168" s="10">
        <f t="shared" si="54"/>
        <v>97</v>
      </c>
      <c r="U168" s="10">
        <f t="shared" si="54"/>
        <v>12</v>
      </c>
      <c r="V168" s="10">
        <f t="shared" si="54"/>
        <v>24</v>
      </c>
      <c r="W168" s="10">
        <f t="shared" si="54"/>
        <v>33</v>
      </c>
      <c r="X168" s="10">
        <f t="shared" si="54"/>
        <v>16</v>
      </c>
      <c r="Y168" s="10">
        <f t="shared" si="54"/>
        <v>23</v>
      </c>
      <c r="Z168" s="10">
        <f t="shared" si="54"/>
        <v>99</v>
      </c>
      <c r="AA168" s="10">
        <f t="shared" si="54"/>
        <v>68</v>
      </c>
      <c r="AB168" s="10">
        <f t="shared" si="54"/>
        <v>24</v>
      </c>
      <c r="AC168" s="10">
        <f t="shared" si="54"/>
        <v>51</v>
      </c>
      <c r="AD168" s="10">
        <f t="shared" si="54"/>
        <v>79</v>
      </c>
      <c r="AE168" s="10">
        <f t="shared" si="54"/>
        <v>41</v>
      </c>
      <c r="AF168" s="10">
        <f t="shared" si="54"/>
        <v>37</v>
      </c>
      <c r="AG168" s="10">
        <f t="shared" si="2"/>
        <v>-49</v>
      </c>
      <c r="AH168" s="10">
        <v>51</v>
      </c>
      <c r="AI168" s="10">
        <f t="shared" si="3"/>
        <v>-4.7666666666666657</v>
      </c>
      <c r="AJ168" s="10">
        <f t="shared" si="4"/>
        <v>-0.57012132180169062</v>
      </c>
    </row>
    <row r="169" spans="1:36" ht="13.5" customHeight="1" x14ac:dyDescent="0.2">
      <c r="A169" s="10">
        <v>52</v>
      </c>
      <c r="B169" s="10">
        <f t="shared" si="0"/>
        <v>-48</v>
      </c>
      <c r="C169" s="10">
        <f t="shared" ref="C169:AF169" si="55">RANK(C55,C$4:C$113,1)+(COUNT($B$4:$B$113)+1-RANK(C55,C$4:C$113,0)-RANK(C55,C$4:C$113,1))/2</f>
        <v>48</v>
      </c>
      <c r="D169" s="10">
        <f t="shared" si="55"/>
        <v>44</v>
      </c>
      <c r="E169" s="10">
        <f t="shared" si="55"/>
        <v>102</v>
      </c>
      <c r="F169" s="10">
        <f t="shared" si="55"/>
        <v>86</v>
      </c>
      <c r="G169" s="10">
        <f t="shared" si="55"/>
        <v>102</v>
      </c>
      <c r="H169" s="10">
        <f t="shared" si="55"/>
        <v>89</v>
      </c>
      <c r="I169" s="10">
        <f t="shared" si="55"/>
        <v>82</v>
      </c>
      <c r="J169" s="10">
        <f t="shared" si="55"/>
        <v>110</v>
      </c>
      <c r="K169" s="10">
        <f t="shared" si="55"/>
        <v>62</v>
      </c>
      <c r="L169" s="10">
        <f t="shared" si="55"/>
        <v>29</v>
      </c>
      <c r="M169" s="10">
        <f t="shared" si="55"/>
        <v>3</v>
      </c>
      <c r="N169" s="10">
        <f t="shared" si="55"/>
        <v>106</v>
      </c>
      <c r="O169" s="10">
        <f t="shared" si="55"/>
        <v>34</v>
      </c>
      <c r="P169" s="10">
        <f t="shared" si="55"/>
        <v>66</v>
      </c>
      <c r="Q169" s="10">
        <f t="shared" si="55"/>
        <v>105</v>
      </c>
      <c r="R169" s="10">
        <f t="shared" si="55"/>
        <v>82</v>
      </c>
      <c r="S169" s="10">
        <f t="shared" si="55"/>
        <v>100</v>
      </c>
      <c r="T169" s="10">
        <f t="shared" si="55"/>
        <v>46</v>
      </c>
      <c r="U169" s="10">
        <f t="shared" si="55"/>
        <v>30</v>
      </c>
      <c r="V169" s="10">
        <f t="shared" si="55"/>
        <v>94</v>
      </c>
      <c r="W169" s="10">
        <f t="shared" si="55"/>
        <v>40</v>
      </c>
      <c r="X169" s="10">
        <f t="shared" si="55"/>
        <v>36</v>
      </c>
      <c r="Y169" s="10">
        <f t="shared" si="55"/>
        <v>69</v>
      </c>
      <c r="Z169" s="10">
        <f t="shared" si="55"/>
        <v>98</v>
      </c>
      <c r="AA169" s="10">
        <f t="shared" si="55"/>
        <v>77</v>
      </c>
      <c r="AB169" s="10">
        <f t="shared" si="55"/>
        <v>32</v>
      </c>
      <c r="AC169" s="10">
        <f t="shared" si="55"/>
        <v>47</v>
      </c>
      <c r="AD169" s="10">
        <f t="shared" si="55"/>
        <v>36</v>
      </c>
      <c r="AE169" s="10">
        <f t="shared" si="55"/>
        <v>104</v>
      </c>
      <c r="AF169" s="10">
        <f t="shared" si="55"/>
        <v>110</v>
      </c>
      <c r="AG169" s="10">
        <f t="shared" si="2"/>
        <v>-48</v>
      </c>
      <c r="AH169" s="10">
        <v>52</v>
      </c>
      <c r="AI169" s="10">
        <f t="shared" si="3"/>
        <v>13.466666666666669</v>
      </c>
      <c r="AJ169" s="10">
        <f t="shared" si="4"/>
        <v>1.6106924056495322</v>
      </c>
    </row>
    <row r="170" spans="1:36" ht="13.5" customHeight="1" x14ac:dyDescent="0.2">
      <c r="A170" s="10">
        <v>53</v>
      </c>
      <c r="B170" s="10">
        <f t="shared" si="0"/>
        <v>-47</v>
      </c>
      <c r="C170" s="10">
        <f t="shared" ref="C170:AF170" si="56">RANK(C56,C$4:C$113,1)+(COUNT($B$4:$B$113)+1-RANK(C56,C$4:C$113,0)-RANK(C56,C$4:C$113,1))/2</f>
        <v>51</v>
      </c>
      <c r="D170" s="10">
        <f t="shared" si="56"/>
        <v>40</v>
      </c>
      <c r="E170" s="10">
        <f t="shared" si="56"/>
        <v>89</v>
      </c>
      <c r="F170" s="10">
        <f t="shared" si="56"/>
        <v>109</v>
      </c>
      <c r="G170" s="10">
        <f t="shared" si="56"/>
        <v>17</v>
      </c>
      <c r="H170" s="10">
        <f t="shared" si="56"/>
        <v>63</v>
      </c>
      <c r="I170" s="10">
        <f t="shared" si="56"/>
        <v>1</v>
      </c>
      <c r="J170" s="10">
        <f t="shared" si="56"/>
        <v>73</v>
      </c>
      <c r="K170" s="10">
        <f t="shared" si="56"/>
        <v>26</v>
      </c>
      <c r="L170" s="10">
        <f t="shared" si="56"/>
        <v>77</v>
      </c>
      <c r="M170" s="10">
        <f t="shared" si="56"/>
        <v>94</v>
      </c>
      <c r="N170" s="10">
        <f t="shared" si="56"/>
        <v>45</v>
      </c>
      <c r="O170" s="10">
        <f t="shared" si="56"/>
        <v>32</v>
      </c>
      <c r="P170" s="10">
        <f t="shared" si="56"/>
        <v>36</v>
      </c>
      <c r="Q170" s="10">
        <f t="shared" si="56"/>
        <v>103</v>
      </c>
      <c r="R170" s="10">
        <f t="shared" si="56"/>
        <v>77</v>
      </c>
      <c r="S170" s="10">
        <f t="shared" si="56"/>
        <v>7</v>
      </c>
      <c r="T170" s="10">
        <f t="shared" si="56"/>
        <v>79</v>
      </c>
      <c r="U170" s="10">
        <f t="shared" si="56"/>
        <v>80</v>
      </c>
      <c r="V170" s="10">
        <f t="shared" si="56"/>
        <v>109</v>
      </c>
      <c r="W170" s="10">
        <f t="shared" si="56"/>
        <v>74</v>
      </c>
      <c r="X170" s="10">
        <f t="shared" si="56"/>
        <v>86</v>
      </c>
      <c r="Y170" s="10">
        <f t="shared" si="56"/>
        <v>91</v>
      </c>
      <c r="Z170" s="10">
        <f t="shared" si="56"/>
        <v>91</v>
      </c>
      <c r="AA170" s="10">
        <f t="shared" si="56"/>
        <v>34</v>
      </c>
      <c r="AB170" s="10">
        <f t="shared" si="56"/>
        <v>52</v>
      </c>
      <c r="AC170" s="10">
        <f t="shared" si="56"/>
        <v>101</v>
      </c>
      <c r="AD170" s="10">
        <f t="shared" si="56"/>
        <v>5</v>
      </c>
      <c r="AE170" s="10">
        <f t="shared" si="56"/>
        <v>23</v>
      </c>
      <c r="AF170" s="10">
        <f t="shared" si="56"/>
        <v>64</v>
      </c>
      <c r="AG170" s="10">
        <f t="shared" si="2"/>
        <v>-47</v>
      </c>
      <c r="AH170" s="10">
        <v>53</v>
      </c>
      <c r="AI170" s="10">
        <f t="shared" si="3"/>
        <v>5.4666666666666686</v>
      </c>
      <c r="AJ170" s="10">
        <f t="shared" si="4"/>
        <v>0.65384543199634482</v>
      </c>
    </row>
    <row r="171" spans="1:36" ht="13.5" customHeight="1" x14ac:dyDescent="0.2">
      <c r="A171" s="10">
        <v>54</v>
      </c>
      <c r="B171" s="10">
        <f t="shared" si="0"/>
        <v>-46</v>
      </c>
      <c r="C171" s="10">
        <f t="shared" ref="C171:AF171" si="57">RANK(C57,C$4:C$113,1)+(COUNT($B$4:$B$113)+1-RANK(C57,C$4:C$113,0)-RANK(C57,C$4:C$113,1))/2</f>
        <v>10</v>
      </c>
      <c r="D171" s="10">
        <f t="shared" si="57"/>
        <v>94</v>
      </c>
      <c r="E171" s="10">
        <f t="shared" si="57"/>
        <v>30</v>
      </c>
      <c r="F171" s="10">
        <f t="shared" si="57"/>
        <v>55</v>
      </c>
      <c r="G171" s="10">
        <f t="shared" si="57"/>
        <v>30</v>
      </c>
      <c r="H171" s="10">
        <f t="shared" si="57"/>
        <v>18</v>
      </c>
      <c r="I171" s="10">
        <f t="shared" si="57"/>
        <v>96</v>
      </c>
      <c r="J171" s="10">
        <f t="shared" si="57"/>
        <v>26</v>
      </c>
      <c r="K171" s="10">
        <f t="shared" si="57"/>
        <v>81</v>
      </c>
      <c r="L171" s="10">
        <f t="shared" si="57"/>
        <v>95</v>
      </c>
      <c r="M171" s="10">
        <f t="shared" si="57"/>
        <v>100</v>
      </c>
      <c r="N171" s="10">
        <f t="shared" si="57"/>
        <v>82</v>
      </c>
      <c r="O171" s="10">
        <f t="shared" si="57"/>
        <v>46</v>
      </c>
      <c r="P171" s="10">
        <f t="shared" si="57"/>
        <v>49</v>
      </c>
      <c r="Q171" s="10">
        <f t="shared" si="57"/>
        <v>62</v>
      </c>
      <c r="R171" s="10">
        <f t="shared" si="57"/>
        <v>46</v>
      </c>
      <c r="S171" s="10">
        <f t="shared" si="57"/>
        <v>52</v>
      </c>
      <c r="T171" s="10">
        <f t="shared" si="57"/>
        <v>62</v>
      </c>
      <c r="U171" s="10">
        <f t="shared" si="57"/>
        <v>8</v>
      </c>
      <c r="V171" s="10">
        <f t="shared" si="57"/>
        <v>30</v>
      </c>
      <c r="W171" s="10">
        <f t="shared" si="57"/>
        <v>64</v>
      </c>
      <c r="X171" s="10">
        <f t="shared" si="57"/>
        <v>104</v>
      </c>
      <c r="Y171" s="10">
        <f t="shared" si="57"/>
        <v>30</v>
      </c>
      <c r="Z171" s="10">
        <f t="shared" si="57"/>
        <v>62</v>
      </c>
      <c r="AA171" s="10">
        <f t="shared" si="57"/>
        <v>10</v>
      </c>
      <c r="AB171" s="10">
        <f t="shared" si="57"/>
        <v>84</v>
      </c>
      <c r="AC171" s="10">
        <f t="shared" si="57"/>
        <v>96</v>
      </c>
      <c r="AD171" s="10">
        <f t="shared" si="57"/>
        <v>14</v>
      </c>
      <c r="AE171" s="10">
        <f t="shared" si="57"/>
        <v>13</v>
      </c>
      <c r="AF171" s="10">
        <f t="shared" si="57"/>
        <v>16</v>
      </c>
      <c r="AG171" s="10">
        <f t="shared" si="2"/>
        <v>-46</v>
      </c>
      <c r="AH171" s="10">
        <v>54</v>
      </c>
      <c r="AI171" s="10">
        <f t="shared" si="3"/>
        <v>-3.3333333333333357</v>
      </c>
      <c r="AJ171" s="10">
        <f t="shared" si="4"/>
        <v>-0.39868623902216166</v>
      </c>
    </row>
    <row r="172" spans="1:36" ht="13.5" customHeight="1" x14ac:dyDescent="0.2">
      <c r="A172" s="10">
        <v>55</v>
      </c>
      <c r="B172" s="10">
        <f t="shared" si="0"/>
        <v>-45</v>
      </c>
      <c r="C172" s="10">
        <f t="shared" ref="C172:AF172" si="58">RANK(C58,C$4:C$113,1)+(COUNT($B$4:$B$113)+1-RANK(C58,C$4:C$113,0)-RANK(C58,C$4:C$113,1))/2</f>
        <v>32</v>
      </c>
      <c r="D172" s="10">
        <f t="shared" si="58"/>
        <v>77</v>
      </c>
      <c r="E172" s="10">
        <f t="shared" si="58"/>
        <v>14</v>
      </c>
      <c r="F172" s="10">
        <f t="shared" si="58"/>
        <v>49</v>
      </c>
      <c r="G172" s="10">
        <f t="shared" si="58"/>
        <v>46</v>
      </c>
      <c r="H172" s="10">
        <f t="shared" si="58"/>
        <v>82</v>
      </c>
      <c r="I172" s="10">
        <f t="shared" si="58"/>
        <v>65</v>
      </c>
      <c r="J172" s="10">
        <f t="shared" si="58"/>
        <v>46</v>
      </c>
      <c r="K172" s="10">
        <f t="shared" si="58"/>
        <v>15</v>
      </c>
      <c r="L172" s="10">
        <f t="shared" si="58"/>
        <v>45</v>
      </c>
      <c r="M172" s="10">
        <f t="shared" si="58"/>
        <v>99</v>
      </c>
      <c r="N172" s="10">
        <f t="shared" si="58"/>
        <v>42</v>
      </c>
      <c r="O172" s="10">
        <f t="shared" si="58"/>
        <v>101</v>
      </c>
      <c r="P172" s="10">
        <f t="shared" si="58"/>
        <v>8</v>
      </c>
      <c r="Q172" s="10">
        <f t="shared" si="58"/>
        <v>33</v>
      </c>
      <c r="R172" s="10">
        <f t="shared" si="58"/>
        <v>3</v>
      </c>
      <c r="S172" s="10">
        <f t="shared" si="58"/>
        <v>87</v>
      </c>
      <c r="T172" s="10">
        <f t="shared" si="58"/>
        <v>69</v>
      </c>
      <c r="U172" s="10">
        <f t="shared" si="58"/>
        <v>79</v>
      </c>
      <c r="V172" s="10">
        <f t="shared" si="58"/>
        <v>91</v>
      </c>
      <c r="W172" s="10">
        <f t="shared" si="58"/>
        <v>89</v>
      </c>
      <c r="X172" s="10">
        <f t="shared" si="58"/>
        <v>68</v>
      </c>
      <c r="Y172" s="10">
        <f t="shared" si="58"/>
        <v>16</v>
      </c>
      <c r="Z172" s="10">
        <f t="shared" si="58"/>
        <v>65</v>
      </c>
      <c r="AA172" s="10">
        <f t="shared" si="58"/>
        <v>80</v>
      </c>
      <c r="AB172" s="10">
        <f t="shared" si="58"/>
        <v>19</v>
      </c>
      <c r="AC172" s="10">
        <f t="shared" si="58"/>
        <v>15</v>
      </c>
      <c r="AD172" s="10">
        <f t="shared" si="58"/>
        <v>91</v>
      </c>
      <c r="AE172" s="10">
        <f t="shared" si="58"/>
        <v>68</v>
      </c>
      <c r="AF172" s="10">
        <f t="shared" si="58"/>
        <v>79</v>
      </c>
      <c r="AG172" s="10">
        <f t="shared" si="2"/>
        <v>-45</v>
      </c>
      <c r="AH172" s="10">
        <v>55</v>
      </c>
      <c r="AI172" s="10">
        <f t="shared" si="3"/>
        <v>0.26666666666666572</v>
      </c>
      <c r="AJ172" s="10">
        <f t="shared" si="4"/>
        <v>3.1894899121772798E-2</v>
      </c>
    </row>
    <row r="173" spans="1:36" ht="13.5" customHeight="1" x14ac:dyDescent="0.2">
      <c r="A173" s="10">
        <v>56</v>
      </c>
      <c r="B173" s="10">
        <f t="shared" si="0"/>
        <v>-44</v>
      </c>
      <c r="C173" s="10">
        <f t="shared" ref="C173:AF173" si="59">RANK(C59,C$4:C$113,1)+(COUNT($B$4:$B$113)+1-RANK(C59,C$4:C$113,0)-RANK(C59,C$4:C$113,1))/2</f>
        <v>56</v>
      </c>
      <c r="D173" s="10">
        <f t="shared" si="59"/>
        <v>15</v>
      </c>
      <c r="E173" s="10">
        <f t="shared" si="59"/>
        <v>66</v>
      </c>
      <c r="F173" s="10">
        <f t="shared" si="59"/>
        <v>18</v>
      </c>
      <c r="G173" s="10">
        <f t="shared" si="59"/>
        <v>105</v>
      </c>
      <c r="H173" s="10">
        <f t="shared" si="59"/>
        <v>8</v>
      </c>
      <c r="I173" s="10">
        <f t="shared" si="59"/>
        <v>38</v>
      </c>
      <c r="J173" s="10">
        <f t="shared" si="59"/>
        <v>49</v>
      </c>
      <c r="K173" s="10">
        <f t="shared" si="59"/>
        <v>80</v>
      </c>
      <c r="L173" s="10">
        <f t="shared" si="59"/>
        <v>34</v>
      </c>
      <c r="M173" s="10">
        <f t="shared" si="59"/>
        <v>75</v>
      </c>
      <c r="N173" s="10">
        <f t="shared" si="59"/>
        <v>55</v>
      </c>
      <c r="O173" s="10">
        <f t="shared" si="59"/>
        <v>83</v>
      </c>
      <c r="P173" s="10">
        <f t="shared" si="59"/>
        <v>91</v>
      </c>
      <c r="Q173" s="10">
        <f t="shared" si="59"/>
        <v>53</v>
      </c>
      <c r="R173" s="10">
        <f t="shared" si="59"/>
        <v>28</v>
      </c>
      <c r="S173" s="10">
        <f t="shared" si="59"/>
        <v>38</v>
      </c>
      <c r="T173" s="10">
        <f t="shared" si="59"/>
        <v>56</v>
      </c>
      <c r="U173" s="10">
        <f t="shared" si="59"/>
        <v>100</v>
      </c>
      <c r="V173" s="10">
        <f t="shared" si="59"/>
        <v>62</v>
      </c>
      <c r="W173" s="10">
        <f t="shared" si="59"/>
        <v>39</v>
      </c>
      <c r="X173" s="10">
        <f t="shared" si="59"/>
        <v>100</v>
      </c>
      <c r="Y173" s="10">
        <f t="shared" si="59"/>
        <v>12</v>
      </c>
      <c r="Z173" s="10">
        <f t="shared" si="59"/>
        <v>28</v>
      </c>
      <c r="AA173" s="10">
        <f t="shared" si="59"/>
        <v>103</v>
      </c>
      <c r="AB173" s="10">
        <f t="shared" si="59"/>
        <v>26</v>
      </c>
      <c r="AC173" s="10">
        <f t="shared" si="59"/>
        <v>62</v>
      </c>
      <c r="AD173" s="10">
        <f t="shared" si="59"/>
        <v>23</v>
      </c>
      <c r="AE173" s="10">
        <f t="shared" si="59"/>
        <v>70</v>
      </c>
      <c r="AF173" s="10">
        <f t="shared" si="59"/>
        <v>40</v>
      </c>
      <c r="AG173" s="10">
        <f t="shared" si="2"/>
        <v>-44</v>
      </c>
      <c r="AH173" s="10">
        <v>56</v>
      </c>
      <c r="AI173" s="10">
        <f t="shared" si="3"/>
        <v>-1.7333333333333343</v>
      </c>
      <c r="AJ173" s="10">
        <f t="shared" si="4"/>
        <v>-0.20731684429152403</v>
      </c>
    </row>
    <row r="174" spans="1:36" ht="13.5" customHeight="1" x14ac:dyDescent="0.2">
      <c r="A174" s="10">
        <v>57</v>
      </c>
      <c r="B174" s="10">
        <f t="shared" si="0"/>
        <v>-43</v>
      </c>
      <c r="C174" s="10">
        <f t="shared" ref="C174:AF174" si="60">RANK(C60,C$4:C$113,1)+(COUNT($B$4:$B$113)+1-RANK(C60,C$4:C$113,0)-RANK(C60,C$4:C$113,1))/2</f>
        <v>63</v>
      </c>
      <c r="D174" s="10">
        <f t="shared" si="60"/>
        <v>27</v>
      </c>
      <c r="E174" s="10">
        <f t="shared" si="60"/>
        <v>77</v>
      </c>
      <c r="F174" s="10">
        <f t="shared" si="60"/>
        <v>73</v>
      </c>
      <c r="G174" s="10">
        <f t="shared" si="60"/>
        <v>104</v>
      </c>
      <c r="H174" s="10">
        <f t="shared" si="60"/>
        <v>61</v>
      </c>
      <c r="I174" s="10">
        <f t="shared" si="60"/>
        <v>69</v>
      </c>
      <c r="J174" s="10">
        <f t="shared" si="60"/>
        <v>93</v>
      </c>
      <c r="K174" s="10">
        <f t="shared" si="60"/>
        <v>46</v>
      </c>
      <c r="L174" s="10">
        <f t="shared" si="60"/>
        <v>6</v>
      </c>
      <c r="M174" s="10">
        <f t="shared" si="60"/>
        <v>8</v>
      </c>
      <c r="N174" s="10">
        <f t="shared" si="60"/>
        <v>43</v>
      </c>
      <c r="O174" s="10">
        <f t="shared" si="60"/>
        <v>77</v>
      </c>
      <c r="P174" s="10">
        <f t="shared" si="60"/>
        <v>31</v>
      </c>
      <c r="Q174" s="10">
        <f t="shared" si="60"/>
        <v>27</v>
      </c>
      <c r="R174" s="10">
        <f t="shared" si="60"/>
        <v>44</v>
      </c>
      <c r="S174" s="10">
        <f t="shared" si="60"/>
        <v>58</v>
      </c>
      <c r="T174" s="10">
        <f t="shared" si="60"/>
        <v>64</v>
      </c>
      <c r="U174" s="10">
        <f t="shared" si="60"/>
        <v>67</v>
      </c>
      <c r="V174" s="10">
        <f t="shared" si="60"/>
        <v>9</v>
      </c>
      <c r="W174" s="10">
        <f t="shared" si="60"/>
        <v>65</v>
      </c>
      <c r="X174" s="10">
        <f t="shared" si="60"/>
        <v>90</v>
      </c>
      <c r="Y174" s="10">
        <f t="shared" si="60"/>
        <v>53</v>
      </c>
      <c r="Z174" s="10">
        <f t="shared" si="60"/>
        <v>25</v>
      </c>
      <c r="AA174" s="10">
        <f t="shared" si="60"/>
        <v>78</v>
      </c>
      <c r="AB174" s="10">
        <f t="shared" si="60"/>
        <v>14</v>
      </c>
      <c r="AC174" s="10">
        <f t="shared" si="60"/>
        <v>57</v>
      </c>
      <c r="AD174" s="10">
        <f t="shared" si="60"/>
        <v>8</v>
      </c>
      <c r="AE174" s="10">
        <f t="shared" si="60"/>
        <v>85</v>
      </c>
      <c r="AF174" s="10">
        <f t="shared" si="60"/>
        <v>27</v>
      </c>
      <c r="AG174" s="10">
        <f t="shared" si="2"/>
        <v>-43</v>
      </c>
      <c r="AH174" s="10">
        <v>57</v>
      </c>
      <c r="AI174" s="10">
        <f t="shared" si="3"/>
        <v>-3.8666666666666671</v>
      </c>
      <c r="AJ174" s="10">
        <f t="shared" si="4"/>
        <v>-0.46247603726570724</v>
      </c>
    </row>
    <row r="175" spans="1:36" ht="13.5" customHeight="1" x14ac:dyDescent="0.2">
      <c r="A175" s="10">
        <v>58</v>
      </c>
      <c r="B175" s="10">
        <f t="shared" si="0"/>
        <v>-42</v>
      </c>
      <c r="C175" s="10">
        <f t="shared" ref="C175:AF175" si="61">RANK(C61,C$4:C$113,1)+(COUNT($B$4:$B$113)+1-RANK(C61,C$4:C$113,0)-RANK(C61,C$4:C$113,1))/2</f>
        <v>66</v>
      </c>
      <c r="D175" s="10">
        <f t="shared" si="61"/>
        <v>20</v>
      </c>
      <c r="E175" s="10">
        <f t="shared" si="61"/>
        <v>29</v>
      </c>
      <c r="F175" s="10">
        <f t="shared" si="61"/>
        <v>17</v>
      </c>
      <c r="G175" s="10">
        <f t="shared" si="61"/>
        <v>63</v>
      </c>
      <c r="H175" s="10">
        <f t="shared" si="61"/>
        <v>52</v>
      </c>
      <c r="I175" s="10">
        <f t="shared" si="61"/>
        <v>16</v>
      </c>
      <c r="J175" s="10">
        <f t="shared" si="61"/>
        <v>10</v>
      </c>
      <c r="K175" s="10">
        <f t="shared" si="61"/>
        <v>59</v>
      </c>
      <c r="L175" s="10">
        <f t="shared" si="61"/>
        <v>46</v>
      </c>
      <c r="M175" s="10">
        <f t="shared" si="61"/>
        <v>45</v>
      </c>
      <c r="N175" s="10">
        <f t="shared" si="61"/>
        <v>84</v>
      </c>
      <c r="O175" s="10">
        <f t="shared" si="61"/>
        <v>4</v>
      </c>
      <c r="P175" s="10">
        <f t="shared" si="61"/>
        <v>97</v>
      </c>
      <c r="Q175" s="10">
        <f t="shared" si="61"/>
        <v>40</v>
      </c>
      <c r="R175" s="10">
        <f t="shared" si="61"/>
        <v>27</v>
      </c>
      <c r="S175" s="10">
        <f t="shared" si="61"/>
        <v>31</v>
      </c>
      <c r="T175" s="10">
        <f t="shared" si="61"/>
        <v>3</v>
      </c>
      <c r="U175" s="10">
        <f t="shared" si="61"/>
        <v>9</v>
      </c>
      <c r="V175" s="10">
        <f t="shared" si="61"/>
        <v>63</v>
      </c>
      <c r="W175" s="10">
        <f t="shared" si="61"/>
        <v>38</v>
      </c>
      <c r="X175" s="10">
        <f t="shared" si="61"/>
        <v>34</v>
      </c>
      <c r="Y175" s="10">
        <f t="shared" si="61"/>
        <v>14</v>
      </c>
      <c r="Z175" s="10">
        <f t="shared" si="61"/>
        <v>60</v>
      </c>
      <c r="AA175" s="10">
        <f t="shared" si="61"/>
        <v>62</v>
      </c>
      <c r="AB175" s="10">
        <f t="shared" si="61"/>
        <v>78</v>
      </c>
      <c r="AC175" s="10">
        <f t="shared" si="61"/>
        <v>42</v>
      </c>
      <c r="AD175" s="10">
        <f t="shared" si="61"/>
        <v>18</v>
      </c>
      <c r="AE175" s="10">
        <f t="shared" si="61"/>
        <v>76</v>
      </c>
      <c r="AF175" s="10">
        <f t="shared" si="61"/>
        <v>71</v>
      </c>
      <c r="AG175" s="10">
        <f t="shared" si="2"/>
        <v>-42</v>
      </c>
      <c r="AH175" s="10">
        <v>58</v>
      </c>
      <c r="AI175" s="10">
        <f t="shared" si="3"/>
        <v>-13.033333333333331</v>
      </c>
      <c r="AJ175" s="10">
        <f t="shared" si="4"/>
        <v>-1.5588631945766507</v>
      </c>
    </row>
    <row r="176" spans="1:36" ht="13.5" customHeight="1" x14ac:dyDescent="0.2">
      <c r="A176" s="10">
        <v>59</v>
      </c>
      <c r="B176" s="10">
        <f t="shared" si="0"/>
        <v>-41</v>
      </c>
      <c r="C176" s="10">
        <f t="shared" ref="C176:AF176" si="62">RANK(C62,C$4:C$113,1)+(COUNT($B$4:$B$113)+1-RANK(C62,C$4:C$113,0)-RANK(C62,C$4:C$113,1))/2</f>
        <v>26</v>
      </c>
      <c r="D176" s="10">
        <f t="shared" si="62"/>
        <v>56</v>
      </c>
      <c r="E176" s="10">
        <f t="shared" si="62"/>
        <v>38</v>
      </c>
      <c r="F176" s="10">
        <f t="shared" si="62"/>
        <v>83</v>
      </c>
      <c r="G176" s="10">
        <f t="shared" si="62"/>
        <v>77</v>
      </c>
      <c r="H176" s="10">
        <f t="shared" si="62"/>
        <v>56</v>
      </c>
      <c r="I176" s="10">
        <f t="shared" si="62"/>
        <v>5</v>
      </c>
      <c r="J176" s="10">
        <f t="shared" si="62"/>
        <v>1</v>
      </c>
      <c r="K176" s="10">
        <f t="shared" si="62"/>
        <v>5</v>
      </c>
      <c r="L176" s="10">
        <f t="shared" si="62"/>
        <v>70</v>
      </c>
      <c r="M176" s="10">
        <f t="shared" si="62"/>
        <v>22</v>
      </c>
      <c r="N176" s="10">
        <f t="shared" si="62"/>
        <v>27</v>
      </c>
      <c r="O176" s="10">
        <f t="shared" si="62"/>
        <v>65</v>
      </c>
      <c r="P176" s="10">
        <f t="shared" si="62"/>
        <v>4</v>
      </c>
      <c r="Q176" s="10">
        <f t="shared" si="62"/>
        <v>28</v>
      </c>
      <c r="R176" s="10">
        <f t="shared" si="62"/>
        <v>56</v>
      </c>
      <c r="S176" s="10">
        <f t="shared" si="62"/>
        <v>101</v>
      </c>
      <c r="T176" s="10">
        <f t="shared" si="62"/>
        <v>94</v>
      </c>
      <c r="U176" s="10">
        <f t="shared" si="62"/>
        <v>27</v>
      </c>
      <c r="V176" s="10">
        <f t="shared" si="62"/>
        <v>103</v>
      </c>
      <c r="W176" s="10">
        <f t="shared" si="62"/>
        <v>3</v>
      </c>
      <c r="X176" s="10">
        <f t="shared" si="62"/>
        <v>91</v>
      </c>
      <c r="Y176" s="10">
        <f t="shared" si="62"/>
        <v>92</v>
      </c>
      <c r="Z176" s="10">
        <f t="shared" si="62"/>
        <v>76</v>
      </c>
      <c r="AA176" s="10">
        <f t="shared" si="62"/>
        <v>25</v>
      </c>
      <c r="AB176" s="10">
        <f t="shared" si="62"/>
        <v>79</v>
      </c>
      <c r="AC176" s="10">
        <f t="shared" si="62"/>
        <v>32</v>
      </c>
      <c r="AD176" s="10">
        <f t="shared" si="62"/>
        <v>81</v>
      </c>
      <c r="AE176" s="10">
        <f t="shared" si="62"/>
        <v>38</v>
      </c>
      <c r="AF176" s="10">
        <f t="shared" si="62"/>
        <v>55</v>
      </c>
      <c r="AG176" s="10">
        <f t="shared" si="2"/>
        <v>-41</v>
      </c>
      <c r="AH176" s="10">
        <v>59</v>
      </c>
      <c r="AI176" s="10">
        <f t="shared" si="3"/>
        <v>-4.9666666666666686</v>
      </c>
      <c r="AJ176" s="10">
        <f t="shared" si="4"/>
        <v>-0.59404249614302063</v>
      </c>
    </row>
    <row r="177" spans="1:36" ht="13.5" customHeight="1" x14ac:dyDescent="0.2">
      <c r="A177" s="10">
        <v>60</v>
      </c>
      <c r="B177" s="10">
        <f t="shared" si="0"/>
        <v>-40</v>
      </c>
      <c r="C177" s="10">
        <f t="shared" ref="C177:AF177" si="63">RANK(C63,C$4:C$113,1)+(COUNT($B$4:$B$113)+1-RANK(C63,C$4:C$113,0)-RANK(C63,C$4:C$113,1))/2</f>
        <v>21</v>
      </c>
      <c r="D177" s="10">
        <f t="shared" si="63"/>
        <v>105</v>
      </c>
      <c r="E177" s="10">
        <f t="shared" si="63"/>
        <v>34</v>
      </c>
      <c r="F177" s="10">
        <f t="shared" si="63"/>
        <v>82</v>
      </c>
      <c r="G177" s="10">
        <f t="shared" si="63"/>
        <v>97</v>
      </c>
      <c r="H177" s="10">
        <f t="shared" si="63"/>
        <v>43</v>
      </c>
      <c r="I177" s="10">
        <f t="shared" si="63"/>
        <v>55</v>
      </c>
      <c r="J177" s="10">
        <f t="shared" si="63"/>
        <v>76</v>
      </c>
      <c r="K177" s="10">
        <f t="shared" si="63"/>
        <v>32</v>
      </c>
      <c r="L177" s="10">
        <f t="shared" si="63"/>
        <v>19</v>
      </c>
      <c r="M177" s="10">
        <f t="shared" si="63"/>
        <v>87</v>
      </c>
      <c r="N177" s="10">
        <f t="shared" si="63"/>
        <v>50</v>
      </c>
      <c r="O177" s="10">
        <f t="shared" si="63"/>
        <v>74</v>
      </c>
      <c r="P177" s="10">
        <f t="shared" si="63"/>
        <v>1</v>
      </c>
      <c r="Q177" s="10">
        <f t="shared" si="63"/>
        <v>95</v>
      </c>
      <c r="R177" s="10">
        <f t="shared" si="63"/>
        <v>47</v>
      </c>
      <c r="S177" s="10">
        <f t="shared" si="63"/>
        <v>69</v>
      </c>
      <c r="T177" s="10">
        <f t="shared" si="63"/>
        <v>6</v>
      </c>
      <c r="U177" s="10">
        <f t="shared" si="63"/>
        <v>44</v>
      </c>
      <c r="V177" s="10">
        <f t="shared" si="63"/>
        <v>96</v>
      </c>
      <c r="W177" s="10">
        <f t="shared" si="63"/>
        <v>25</v>
      </c>
      <c r="X177" s="10">
        <f t="shared" si="63"/>
        <v>23</v>
      </c>
      <c r="Y177" s="10">
        <f t="shared" si="63"/>
        <v>25</v>
      </c>
      <c r="Z177" s="10">
        <f t="shared" si="63"/>
        <v>54</v>
      </c>
      <c r="AA177" s="10">
        <f t="shared" si="63"/>
        <v>92</v>
      </c>
      <c r="AB177" s="10">
        <f t="shared" si="63"/>
        <v>65</v>
      </c>
      <c r="AC177" s="10">
        <f t="shared" si="63"/>
        <v>31</v>
      </c>
      <c r="AD177" s="10">
        <f t="shared" si="63"/>
        <v>74</v>
      </c>
      <c r="AE177" s="10">
        <f t="shared" si="63"/>
        <v>45</v>
      </c>
      <c r="AF177" s="10">
        <f t="shared" si="63"/>
        <v>76</v>
      </c>
      <c r="AG177" s="10">
        <f t="shared" si="2"/>
        <v>-40</v>
      </c>
      <c r="AH177" s="10">
        <v>60</v>
      </c>
      <c r="AI177" s="10">
        <f t="shared" si="3"/>
        <v>-0.73333333333333428</v>
      </c>
      <c r="AJ177" s="10">
        <f t="shared" si="4"/>
        <v>-8.7710972584875618E-2</v>
      </c>
    </row>
    <row r="178" spans="1:36" ht="13.5" customHeight="1" x14ac:dyDescent="0.2">
      <c r="A178" s="10">
        <v>61</v>
      </c>
      <c r="B178" s="10">
        <f t="shared" si="0"/>
        <v>-39</v>
      </c>
      <c r="C178" s="10">
        <f t="shared" ref="C178:AF178" si="64">RANK(C64,C$4:C$113,1)+(COUNT($B$4:$B$113)+1-RANK(C64,C$4:C$113,0)-RANK(C64,C$4:C$113,1))/2</f>
        <v>91</v>
      </c>
      <c r="D178" s="10">
        <f t="shared" si="64"/>
        <v>1</v>
      </c>
      <c r="E178" s="10">
        <f t="shared" si="64"/>
        <v>45</v>
      </c>
      <c r="F178" s="10">
        <f t="shared" si="64"/>
        <v>2</v>
      </c>
      <c r="G178" s="10">
        <f t="shared" si="64"/>
        <v>109</v>
      </c>
      <c r="H178" s="10">
        <f t="shared" si="64"/>
        <v>14</v>
      </c>
      <c r="I178" s="10">
        <f t="shared" si="64"/>
        <v>71</v>
      </c>
      <c r="J178" s="10">
        <f t="shared" si="64"/>
        <v>106</v>
      </c>
      <c r="K178" s="10">
        <f t="shared" si="64"/>
        <v>21</v>
      </c>
      <c r="L178" s="10">
        <f t="shared" si="64"/>
        <v>78</v>
      </c>
      <c r="M178" s="10">
        <f t="shared" si="64"/>
        <v>18</v>
      </c>
      <c r="N178" s="10">
        <f t="shared" si="64"/>
        <v>32</v>
      </c>
      <c r="O178" s="10">
        <f t="shared" si="64"/>
        <v>107</v>
      </c>
      <c r="P178" s="10">
        <f t="shared" si="64"/>
        <v>57</v>
      </c>
      <c r="Q178" s="10">
        <f t="shared" si="64"/>
        <v>3</v>
      </c>
      <c r="R178" s="10">
        <f t="shared" si="64"/>
        <v>89</v>
      </c>
      <c r="S178" s="10">
        <f t="shared" si="64"/>
        <v>53</v>
      </c>
      <c r="T178" s="10">
        <f t="shared" si="64"/>
        <v>73</v>
      </c>
      <c r="U178" s="10">
        <f t="shared" si="64"/>
        <v>42</v>
      </c>
      <c r="V178" s="10">
        <f t="shared" si="64"/>
        <v>74</v>
      </c>
      <c r="W178" s="10">
        <f t="shared" si="64"/>
        <v>63</v>
      </c>
      <c r="X178" s="10">
        <f t="shared" si="64"/>
        <v>97</v>
      </c>
      <c r="Y178" s="10">
        <f t="shared" si="64"/>
        <v>11</v>
      </c>
      <c r="Z178" s="10">
        <f t="shared" si="64"/>
        <v>88</v>
      </c>
      <c r="AA178" s="10">
        <f t="shared" si="64"/>
        <v>41</v>
      </c>
      <c r="AB178" s="10">
        <f t="shared" si="64"/>
        <v>58</v>
      </c>
      <c r="AC178" s="10">
        <f t="shared" si="64"/>
        <v>56</v>
      </c>
      <c r="AD178" s="10">
        <f t="shared" si="64"/>
        <v>1</v>
      </c>
      <c r="AE178" s="10">
        <f t="shared" si="64"/>
        <v>71</v>
      </c>
      <c r="AF178" s="10">
        <f t="shared" si="64"/>
        <v>28</v>
      </c>
      <c r="AG178" s="10">
        <f t="shared" si="2"/>
        <v>-39</v>
      </c>
      <c r="AH178" s="10">
        <v>61</v>
      </c>
      <c r="AI178" s="10">
        <f t="shared" si="3"/>
        <v>-2.1666666666666643</v>
      </c>
      <c r="AJ178" s="10">
        <f t="shared" si="4"/>
        <v>-0.2591460553644046</v>
      </c>
    </row>
    <row r="179" spans="1:36" ht="13.5" customHeight="1" x14ac:dyDescent="0.2">
      <c r="A179" s="10">
        <v>62</v>
      </c>
      <c r="B179" s="10">
        <f t="shared" si="0"/>
        <v>-38</v>
      </c>
      <c r="C179" s="10">
        <f t="shared" ref="C179:AF179" si="65">RANK(C65,C$4:C$113,1)+(COUNT($B$4:$B$113)+1-RANK(C65,C$4:C$113,0)-RANK(C65,C$4:C$113,1))/2</f>
        <v>97</v>
      </c>
      <c r="D179" s="10">
        <f t="shared" si="65"/>
        <v>97</v>
      </c>
      <c r="E179" s="10">
        <f t="shared" si="65"/>
        <v>47</v>
      </c>
      <c r="F179" s="10">
        <f t="shared" si="65"/>
        <v>74</v>
      </c>
      <c r="G179" s="10">
        <f t="shared" si="65"/>
        <v>78</v>
      </c>
      <c r="H179" s="10">
        <f t="shared" si="65"/>
        <v>96</v>
      </c>
      <c r="I179" s="10">
        <f t="shared" si="65"/>
        <v>28</v>
      </c>
      <c r="J179" s="10">
        <f t="shared" si="65"/>
        <v>109</v>
      </c>
      <c r="K179" s="10">
        <f t="shared" si="65"/>
        <v>43</v>
      </c>
      <c r="L179" s="10">
        <f t="shared" si="65"/>
        <v>59</v>
      </c>
      <c r="M179" s="10">
        <f t="shared" si="65"/>
        <v>88</v>
      </c>
      <c r="N179" s="10">
        <f t="shared" si="65"/>
        <v>23</v>
      </c>
      <c r="O179" s="10">
        <f t="shared" si="65"/>
        <v>61</v>
      </c>
      <c r="P179" s="10">
        <f t="shared" si="65"/>
        <v>89</v>
      </c>
      <c r="Q179" s="10">
        <f t="shared" si="65"/>
        <v>107</v>
      </c>
      <c r="R179" s="10">
        <f t="shared" si="65"/>
        <v>74</v>
      </c>
      <c r="S179" s="10">
        <f t="shared" si="65"/>
        <v>62</v>
      </c>
      <c r="T179" s="10">
        <f t="shared" si="65"/>
        <v>37</v>
      </c>
      <c r="U179" s="10">
        <f t="shared" si="65"/>
        <v>57</v>
      </c>
      <c r="V179" s="10">
        <f t="shared" si="65"/>
        <v>72</v>
      </c>
      <c r="W179" s="10">
        <f t="shared" si="65"/>
        <v>27</v>
      </c>
      <c r="X179" s="10">
        <f t="shared" si="65"/>
        <v>93</v>
      </c>
      <c r="Y179" s="10">
        <f t="shared" si="65"/>
        <v>58</v>
      </c>
      <c r="Z179" s="10">
        <f t="shared" si="65"/>
        <v>34</v>
      </c>
      <c r="AA179" s="10">
        <f t="shared" si="65"/>
        <v>12</v>
      </c>
      <c r="AB179" s="10">
        <f t="shared" si="65"/>
        <v>28</v>
      </c>
      <c r="AC179" s="10">
        <f t="shared" si="65"/>
        <v>65</v>
      </c>
      <c r="AD179" s="10">
        <f t="shared" si="65"/>
        <v>15</v>
      </c>
      <c r="AE179" s="10">
        <f t="shared" si="65"/>
        <v>84</v>
      </c>
      <c r="AF179" s="10">
        <f t="shared" si="65"/>
        <v>36</v>
      </c>
      <c r="AG179" s="10">
        <f t="shared" si="2"/>
        <v>-38</v>
      </c>
      <c r="AH179" s="10">
        <v>62</v>
      </c>
      <c r="AI179" s="10">
        <f t="shared" si="3"/>
        <v>6.1666666666666643</v>
      </c>
      <c r="AJ179" s="10">
        <f t="shared" si="4"/>
        <v>0.73756954219099824</v>
      </c>
    </row>
    <row r="180" spans="1:36" ht="13.5" customHeight="1" x14ac:dyDescent="0.2">
      <c r="A180" s="10">
        <v>63</v>
      </c>
      <c r="B180" s="10">
        <f t="shared" si="0"/>
        <v>-37</v>
      </c>
      <c r="C180" s="10">
        <f t="shared" ref="C180:AF180" si="66">RANK(C66,C$4:C$113,1)+(COUNT($B$4:$B$113)+1-RANK(C66,C$4:C$113,0)-RANK(C66,C$4:C$113,1))/2</f>
        <v>100</v>
      </c>
      <c r="D180" s="10">
        <f t="shared" si="66"/>
        <v>88</v>
      </c>
      <c r="E180" s="10">
        <f t="shared" si="66"/>
        <v>2</v>
      </c>
      <c r="F180" s="10">
        <f t="shared" si="66"/>
        <v>41</v>
      </c>
      <c r="G180" s="10">
        <f t="shared" si="66"/>
        <v>88</v>
      </c>
      <c r="H180" s="10">
        <f t="shared" si="66"/>
        <v>38</v>
      </c>
      <c r="I180" s="10">
        <f t="shared" si="66"/>
        <v>22</v>
      </c>
      <c r="J180" s="10">
        <f t="shared" si="66"/>
        <v>87</v>
      </c>
      <c r="K180" s="10">
        <f t="shared" si="66"/>
        <v>9</v>
      </c>
      <c r="L180" s="10">
        <f t="shared" si="66"/>
        <v>8</v>
      </c>
      <c r="M180" s="10">
        <f t="shared" si="66"/>
        <v>16</v>
      </c>
      <c r="N180" s="10">
        <f t="shared" si="66"/>
        <v>74</v>
      </c>
      <c r="O180" s="10">
        <f t="shared" si="66"/>
        <v>69</v>
      </c>
      <c r="P180" s="10">
        <f t="shared" si="66"/>
        <v>70</v>
      </c>
      <c r="Q180" s="10">
        <f t="shared" si="66"/>
        <v>13</v>
      </c>
      <c r="R180" s="10">
        <f t="shared" si="66"/>
        <v>51</v>
      </c>
      <c r="S180" s="10">
        <f t="shared" si="66"/>
        <v>71</v>
      </c>
      <c r="T180" s="10">
        <f t="shared" si="66"/>
        <v>18</v>
      </c>
      <c r="U180" s="10">
        <f t="shared" si="66"/>
        <v>21</v>
      </c>
      <c r="V180" s="10">
        <f t="shared" si="66"/>
        <v>26</v>
      </c>
      <c r="W180" s="10">
        <f t="shared" si="66"/>
        <v>105</v>
      </c>
      <c r="X180" s="10">
        <f t="shared" si="66"/>
        <v>9</v>
      </c>
      <c r="Y180" s="10">
        <f t="shared" si="66"/>
        <v>21</v>
      </c>
      <c r="Z180" s="10">
        <f t="shared" si="66"/>
        <v>24</v>
      </c>
      <c r="AA180" s="10">
        <f t="shared" si="66"/>
        <v>17</v>
      </c>
      <c r="AB180" s="10">
        <f t="shared" si="66"/>
        <v>13</v>
      </c>
      <c r="AC180" s="10">
        <f t="shared" si="66"/>
        <v>61</v>
      </c>
      <c r="AD180" s="10">
        <f t="shared" si="66"/>
        <v>77</v>
      </c>
      <c r="AE180" s="10">
        <f t="shared" si="66"/>
        <v>97</v>
      </c>
      <c r="AF180" s="10">
        <f t="shared" si="66"/>
        <v>90</v>
      </c>
      <c r="AG180" s="10">
        <f t="shared" si="2"/>
        <v>-37</v>
      </c>
      <c r="AH180" s="10">
        <v>63</v>
      </c>
      <c r="AI180" s="10">
        <f t="shared" si="3"/>
        <v>-7.9666666666666686</v>
      </c>
      <c r="AJ180" s="10">
        <f t="shared" si="4"/>
        <v>-0.95286011126296588</v>
      </c>
    </row>
    <row r="181" spans="1:36" ht="13.5" customHeight="1" x14ac:dyDescent="0.2">
      <c r="A181" s="10">
        <v>64</v>
      </c>
      <c r="B181" s="10">
        <f t="shared" si="0"/>
        <v>-36</v>
      </c>
      <c r="C181" s="10">
        <f t="shared" ref="C181:AF181" si="67">RANK(C67,C$4:C$113,1)+(COUNT($B$4:$B$113)+1-RANK(C67,C$4:C$113,0)-RANK(C67,C$4:C$113,1))/2</f>
        <v>44</v>
      </c>
      <c r="D181" s="10">
        <f t="shared" si="67"/>
        <v>8</v>
      </c>
      <c r="E181" s="10">
        <f t="shared" si="67"/>
        <v>57</v>
      </c>
      <c r="F181" s="10">
        <f t="shared" si="67"/>
        <v>94</v>
      </c>
      <c r="G181" s="10">
        <f t="shared" si="67"/>
        <v>21</v>
      </c>
      <c r="H181" s="10">
        <f t="shared" si="67"/>
        <v>31</v>
      </c>
      <c r="I181" s="10">
        <f t="shared" si="67"/>
        <v>57</v>
      </c>
      <c r="J181" s="10">
        <f t="shared" si="67"/>
        <v>17</v>
      </c>
      <c r="K181" s="10">
        <f t="shared" si="67"/>
        <v>28</v>
      </c>
      <c r="L181" s="10">
        <f t="shared" si="67"/>
        <v>41</v>
      </c>
      <c r="M181" s="10">
        <f t="shared" si="67"/>
        <v>56</v>
      </c>
      <c r="N181" s="10">
        <f t="shared" si="67"/>
        <v>108</v>
      </c>
      <c r="O181" s="10">
        <f t="shared" si="67"/>
        <v>26</v>
      </c>
      <c r="P181" s="10">
        <f t="shared" si="67"/>
        <v>41</v>
      </c>
      <c r="Q181" s="10">
        <f t="shared" si="67"/>
        <v>75</v>
      </c>
      <c r="R181" s="10">
        <f t="shared" si="67"/>
        <v>26</v>
      </c>
      <c r="S181" s="10">
        <f t="shared" si="67"/>
        <v>16</v>
      </c>
      <c r="T181" s="10">
        <f t="shared" si="67"/>
        <v>24</v>
      </c>
      <c r="U181" s="10">
        <f t="shared" si="67"/>
        <v>87</v>
      </c>
      <c r="V181" s="10">
        <f t="shared" si="67"/>
        <v>45</v>
      </c>
      <c r="W181" s="10">
        <f t="shared" si="67"/>
        <v>51</v>
      </c>
      <c r="X181" s="10">
        <f t="shared" si="67"/>
        <v>77</v>
      </c>
      <c r="Y181" s="10">
        <f t="shared" si="67"/>
        <v>41</v>
      </c>
      <c r="Z181" s="10">
        <f t="shared" si="67"/>
        <v>39</v>
      </c>
      <c r="AA181" s="10">
        <f t="shared" si="67"/>
        <v>57</v>
      </c>
      <c r="AB181" s="10">
        <f t="shared" si="67"/>
        <v>104</v>
      </c>
      <c r="AC181" s="10">
        <f t="shared" si="67"/>
        <v>11</v>
      </c>
      <c r="AD181" s="10">
        <f t="shared" si="67"/>
        <v>33</v>
      </c>
      <c r="AE181" s="10">
        <f t="shared" si="67"/>
        <v>16</v>
      </c>
      <c r="AF181" s="10">
        <f t="shared" si="67"/>
        <v>89</v>
      </c>
      <c r="AG181" s="10">
        <f t="shared" si="2"/>
        <v>-36</v>
      </c>
      <c r="AH181" s="10">
        <v>64</v>
      </c>
      <c r="AI181" s="10">
        <f t="shared" si="3"/>
        <v>-8.1666666666666643</v>
      </c>
      <c r="AJ181" s="10">
        <f t="shared" si="4"/>
        <v>-0.97678128560429511</v>
      </c>
    </row>
    <row r="182" spans="1:36" ht="13.5" customHeight="1" x14ac:dyDescent="0.2">
      <c r="A182" s="10">
        <v>65</v>
      </c>
      <c r="B182" s="10">
        <f t="shared" si="0"/>
        <v>-35</v>
      </c>
      <c r="C182" s="10">
        <f t="shared" ref="C182:AF182" si="68">RANK(C68,C$4:C$113,1)+(COUNT($B$4:$B$113)+1-RANK(C68,C$4:C$113,0)-RANK(C68,C$4:C$113,1))/2</f>
        <v>105</v>
      </c>
      <c r="D182" s="10">
        <f t="shared" si="68"/>
        <v>96</v>
      </c>
      <c r="E182" s="10">
        <f t="shared" si="68"/>
        <v>72</v>
      </c>
      <c r="F182" s="10">
        <f t="shared" si="68"/>
        <v>108</v>
      </c>
      <c r="G182" s="10">
        <f t="shared" si="68"/>
        <v>86</v>
      </c>
      <c r="H182" s="10">
        <f t="shared" si="68"/>
        <v>47</v>
      </c>
      <c r="I182" s="10">
        <f t="shared" si="68"/>
        <v>50</v>
      </c>
      <c r="J182" s="10">
        <f t="shared" si="68"/>
        <v>31</v>
      </c>
      <c r="K182" s="10">
        <f t="shared" si="68"/>
        <v>92</v>
      </c>
      <c r="L182" s="10">
        <f t="shared" si="68"/>
        <v>60</v>
      </c>
      <c r="M182" s="10">
        <f t="shared" si="68"/>
        <v>90</v>
      </c>
      <c r="N182" s="10">
        <f t="shared" si="68"/>
        <v>102</v>
      </c>
      <c r="O182" s="10">
        <f t="shared" si="68"/>
        <v>76</v>
      </c>
      <c r="P182" s="10">
        <f t="shared" si="68"/>
        <v>21</v>
      </c>
      <c r="Q182" s="10">
        <f t="shared" si="68"/>
        <v>106</v>
      </c>
      <c r="R182" s="10">
        <f t="shared" si="68"/>
        <v>88</v>
      </c>
      <c r="S182" s="10">
        <f t="shared" si="68"/>
        <v>81</v>
      </c>
      <c r="T182" s="10">
        <f t="shared" si="68"/>
        <v>45</v>
      </c>
      <c r="U182" s="10">
        <f t="shared" si="68"/>
        <v>77</v>
      </c>
      <c r="V182" s="10">
        <f t="shared" si="68"/>
        <v>86</v>
      </c>
      <c r="W182" s="10">
        <f t="shared" si="68"/>
        <v>93</v>
      </c>
      <c r="X182" s="10">
        <f t="shared" si="68"/>
        <v>41</v>
      </c>
      <c r="Y182" s="10">
        <f t="shared" si="68"/>
        <v>17</v>
      </c>
      <c r="Z182" s="10">
        <f t="shared" si="68"/>
        <v>1</v>
      </c>
      <c r="AA182" s="10">
        <f t="shared" si="68"/>
        <v>84</v>
      </c>
      <c r="AB182" s="10">
        <f t="shared" si="68"/>
        <v>74</v>
      </c>
      <c r="AC182" s="10">
        <f t="shared" si="68"/>
        <v>5</v>
      </c>
      <c r="AD182" s="10">
        <f t="shared" si="68"/>
        <v>87</v>
      </c>
      <c r="AE182" s="10">
        <f t="shared" si="68"/>
        <v>35</v>
      </c>
      <c r="AF182" s="10">
        <f t="shared" si="68"/>
        <v>1</v>
      </c>
      <c r="AG182" s="10">
        <f t="shared" si="2"/>
        <v>-35</v>
      </c>
      <c r="AH182" s="10">
        <v>65</v>
      </c>
      <c r="AI182" s="10">
        <f t="shared" si="3"/>
        <v>9.7333333333333343</v>
      </c>
      <c r="AJ182" s="10">
        <f t="shared" si="4"/>
        <v>1.1641638179447114</v>
      </c>
    </row>
    <row r="183" spans="1:36" ht="13.5" customHeight="1" x14ac:dyDescent="0.2">
      <c r="A183" s="10">
        <v>66</v>
      </c>
      <c r="B183" s="10">
        <f t="shared" si="0"/>
        <v>-34</v>
      </c>
      <c r="C183" s="10">
        <f t="shared" ref="C183:AF183" si="69">RANK(C69,C$4:C$113,1)+(COUNT($B$4:$B$113)+1-RANK(C69,C$4:C$113,0)-RANK(C69,C$4:C$113,1))/2</f>
        <v>7</v>
      </c>
      <c r="D183" s="10">
        <f t="shared" si="69"/>
        <v>64</v>
      </c>
      <c r="E183" s="10">
        <f t="shared" si="69"/>
        <v>41</v>
      </c>
      <c r="F183" s="10">
        <f t="shared" si="69"/>
        <v>40</v>
      </c>
      <c r="G183" s="10">
        <f t="shared" si="69"/>
        <v>74</v>
      </c>
      <c r="H183" s="10">
        <f t="shared" si="69"/>
        <v>2</v>
      </c>
      <c r="I183" s="10">
        <f t="shared" si="69"/>
        <v>15</v>
      </c>
      <c r="J183" s="10">
        <f t="shared" si="69"/>
        <v>40</v>
      </c>
      <c r="K183" s="10">
        <f t="shared" si="69"/>
        <v>31</v>
      </c>
      <c r="L183" s="10">
        <f t="shared" si="69"/>
        <v>84</v>
      </c>
      <c r="M183" s="10">
        <f t="shared" si="69"/>
        <v>35</v>
      </c>
      <c r="N183" s="10">
        <f t="shared" si="69"/>
        <v>92</v>
      </c>
      <c r="O183" s="10">
        <f t="shared" si="69"/>
        <v>36</v>
      </c>
      <c r="P183" s="10">
        <f t="shared" si="69"/>
        <v>35</v>
      </c>
      <c r="Q183" s="10">
        <f t="shared" si="69"/>
        <v>77</v>
      </c>
      <c r="R183" s="10">
        <f t="shared" si="69"/>
        <v>33</v>
      </c>
      <c r="S183" s="10">
        <f t="shared" si="69"/>
        <v>94</v>
      </c>
      <c r="T183" s="10">
        <f t="shared" si="69"/>
        <v>90</v>
      </c>
      <c r="U183" s="10">
        <f t="shared" si="69"/>
        <v>29</v>
      </c>
      <c r="V183" s="10">
        <f t="shared" si="69"/>
        <v>84</v>
      </c>
      <c r="W183" s="10">
        <f t="shared" si="69"/>
        <v>76</v>
      </c>
      <c r="X183" s="10">
        <f t="shared" si="69"/>
        <v>39</v>
      </c>
      <c r="Y183" s="10">
        <f t="shared" si="69"/>
        <v>63</v>
      </c>
      <c r="Z183" s="10">
        <f t="shared" si="69"/>
        <v>16</v>
      </c>
      <c r="AA183" s="10">
        <f t="shared" si="69"/>
        <v>93</v>
      </c>
      <c r="AB183" s="10">
        <f t="shared" si="69"/>
        <v>106</v>
      </c>
      <c r="AC183" s="10">
        <f t="shared" si="69"/>
        <v>44</v>
      </c>
      <c r="AD183" s="10">
        <f t="shared" si="69"/>
        <v>52</v>
      </c>
      <c r="AE183" s="10">
        <f t="shared" si="69"/>
        <v>52</v>
      </c>
      <c r="AF183" s="10">
        <f t="shared" si="69"/>
        <v>48</v>
      </c>
      <c r="AG183" s="10">
        <f t="shared" si="2"/>
        <v>-34</v>
      </c>
      <c r="AH183" s="10">
        <v>66</v>
      </c>
      <c r="AI183" s="10">
        <f t="shared" si="3"/>
        <v>-2.43333333333333</v>
      </c>
      <c r="AJ183" s="10">
        <f t="shared" si="4"/>
        <v>-0.29104095448617739</v>
      </c>
    </row>
    <row r="184" spans="1:36" ht="13.5" customHeight="1" x14ac:dyDescent="0.2">
      <c r="A184" s="10">
        <v>67</v>
      </c>
      <c r="B184" s="10">
        <f t="shared" si="0"/>
        <v>-33</v>
      </c>
      <c r="C184" s="10">
        <f t="shared" ref="C184:AF184" si="70">RANK(C70,C$4:C$113,1)+(COUNT($B$4:$B$113)+1-RANK(C70,C$4:C$113,0)-RANK(C70,C$4:C$113,1))/2</f>
        <v>89</v>
      </c>
      <c r="D184" s="10">
        <f t="shared" si="70"/>
        <v>42</v>
      </c>
      <c r="E184" s="10">
        <f t="shared" si="70"/>
        <v>87</v>
      </c>
      <c r="F184" s="10">
        <f t="shared" si="70"/>
        <v>15</v>
      </c>
      <c r="G184" s="10">
        <f t="shared" si="70"/>
        <v>32</v>
      </c>
      <c r="H184" s="10">
        <f t="shared" si="70"/>
        <v>16</v>
      </c>
      <c r="I184" s="10">
        <f t="shared" si="70"/>
        <v>66</v>
      </c>
      <c r="J184" s="10">
        <f t="shared" si="70"/>
        <v>20</v>
      </c>
      <c r="K184" s="10">
        <f t="shared" si="70"/>
        <v>34</v>
      </c>
      <c r="L184" s="10">
        <f t="shared" si="70"/>
        <v>98</v>
      </c>
      <c r="M184" s="10">
        <f t="shared" si="70"/>
        <v>10</v>
      </c>
      <c r="N184" s="10">
        <f t="shared" si="70"/>
        <v>99</v>
      </c>
      <c r="O184" s="10">
        <f t="shared" si="70"/>
        <v>94</v>
      </c>
      <c r="P184" s="10">
        <f t="shared" si="70"/>
        <v>30</v>
      </c>
      <c r="Q184" s="10">
        <f t="shared" si="70"/>
        <v>63</v>
      </c>
      <c r="R184" s="10">
        <f t="shared" si="70"/>
        <v>76</v>
      </c>
      <c r="S184" s="10">
        <f t="shared" si="70"/>
        <v>110</v>
      </c>
      <c r="T184" s="10">
        <f t="shared" si="70"/>
        <v>109</v>
      </c>
      <c r="U184" s="10">
        <f t="shared" si="70"/>
        <v>15</v>
      </c>
      <c r="V184" s="10">
        <f t="shared" si="70"/>
        <v>81</v>
      </c>
      <c r="W184" s="10">
        <f t="shared" si="70"/>
        <v>50</v>
      </c>
      <c r="X184" s="10">
        <f t="shared" si="70"/>
        <v>99</v>
      </c>
      <c r="Y184" s="10">
        <f t="shared" si="70"/>
        <v>15</v>
      </c>
      <c r="Z184" s="10">
        <f t="shared" si="70"/>
        <v>82</v>
      </c>
      <c r="AA184" s="10">
        <f t="shared" si="70"/>
        <v>96</v>
      </c>
      <c r="AB184" s="10">
        <f t="shared" si="70"/>
        <v>63</v>
      </c>
      <c r="AC184" s="10">
        <f t="shared" si="70"/>
        <v>82</v>
      </c>
      <c r="AD184" s="10">
        <f t="shared" si="70"/>
        <v>100</v>
      </c>
      <c r="AE184" s="10">
        <f t="shared" si="70"/>
        <v>36</v>
      </c>
      <c r="AF184" s="10">
        <f t="shared" si="70"/>
        <v>67</v>
      </c>
      <c r="AG184" s="10">
        <f t="shared" si="2"/>
        <v>-33</v>
      </c>
      <c r="AH184" s="10">
        <v>67</v>
      </c>
      <c r="AI184" s="10">
        <f t="shared" si="3"/>
        <v>7.0333333333333314</v>
      </c>
      <c r="AJ184" s="10">
        <f t="shared" si="4"/>
        <v>0.84122796433676028</v>
      </c>
    </row>
    <row r="185" spans="1:36" ht="13.5" customHeight="1" x14ac:dyDescent="0.2">
      <c r="A185" s="10">
        <v>68</v>
      </c>
      <c r="B185" s="10">
        <f t="shared" si="0"/>
        <v>-32</v>
      </c>
      <c r="C185" s="10">
        <f t="shared" ref="C185:AF185" si="71">RANK(C71,C$4:C$113,1)+(COUNT($B$4:$B$113)+1-RANK(C71,C$4:C$113,0)-RANK(C71,C$4:C$113,1))/2</f>
        <v>71</v>
      </c>
      <c r="D185" s="10">
        <f t="shared" si="71"/>
        <v>30</v>
      </c>
      <c r="E185" s="10">
        <f t="shared" si="71"/>
        <v>49</v>
      </c>
      <c r="F185" s="10">
        <f t="shared" si="71"/>
        <v>30</v>
      </c>
      <c r="G185" s="10">
        <f t="shared" si="71"/>
        <v>56</v>
      </c>
      <c r="H185" s="10">
        <f t="shared" si="71"/>
        <v>74</v>
      </c>
      <c r="I185" s="10">
        <f t="shared" si="71"/>
        <v>88</v>
      </c>
      <c r="J185" s="10">
        <f t="shared" si="71"/>
        <v>48</v>
      </c>
      <c r="K185" s="10">
        <f t="shared" si="71"/>
        <v>8</v>
      </c>
      <c r="L185" s="10">
        <f t="shared" si="71"/>
        <v>10</v>
      </c>
      <c r="M185" s="10">
        <f t="shared" si="71"/>
        <v>49</v>
      </c>
      <c r="N185" s="10">
        <f t="shared" si="71"/>
        <v>9</v>
      </c>
      <c r="O185" s="10">
        <f t="shared" si="71"/>
        <v>47</v>
      </c>
      <c r="P185" s="10">
        <f t="shared" si="71"/>
        <v>68</v>
      </c>
      <c r="Q185" s="10">
        <f t="shared" si="71"/>
        <v>57</v>
      </c>
      <c r="R185" s="10">
        <f t="shared" si="71"/>
        <v>72</v>
      </c>
      <c r="S185" s="10">
        <f t="shared" si="71"/>
        <v>86</v>
      </c>
      <c r="T185" s="10">
        <f t="shared" si="71"/>
        <v>55</v>
      </c>
      <c r="U185" s="10">
        <f t="shared" si="71"/>
        <v>102</v>
      </c>
      <c r="V185" s="10">
        <f t="shared" si="71"/>
        <v>67</v>
      </c>
      <c r="W185" s="10">
        <f t="shared" si="71"/>
        <v>109</v>
      </c>
      <c r="X185" s="10">
        <f t="shared" si="71"/>
        <v>40</v>
      </c>
      <c r="Y185" s="10">
        <f t="shared" si="71"/>
        <v>36</v>
      </c>
      <c r="Z185" s="10">
        <f t="shared" si="71"/>
        <v>17</v>
      </c>
      <c r="AA185" s="10">
        <f t="shared" si="71"/>
        <v>67</v>
      </c>
      <c r="AB185" s="10">
        <f t="shared" si="71"/>
        <v>6</v>
      </c>
      <c r="AC185" s="10">
        <f t="shared" si="71"/>
        <v>60</v>
      </c>
      <c r="AD185" s="10">
        <f t="shared" si="71"/>
        <v>3</v>
      </c>
      <c r="AE185" s="10">
        <f t="shared" si="71"/>
        <v>30</v>
      </c>
      <c r="AF185" s="10">
        <f t="shared" si="71"/>
        <v>19</v>
      </c>
      <c r="AG185" s="10">
        <f t="shared" si="2"/>
        <v>-32</v>
      </c>
      <c r="AH185" s="10">
        <v>68</v>
      </c>
      <c r="AI185" s="10">
        <f t="shared" si="3"/>
        <v>-6.7333333333333343</v>
      </c>
      <c r="AJ185" s="10">
        <f t="shared" si="4"/>
        <v>-0.8053462028247661</v>
      </c>
    </row>
    <row r="186" spans="1:36" ht="13.5" customHeight="1" x14ac:dyDescent="0.2">
      <c r="A186" s="10">
        <v>69</v>
      </c>
      <c r="B186" s="10">
        <f t="shared" si="0"/>
        <v>-31</v>
      </c>
      <c r="C186" s="10">
        <f t="shared" ref="C186:AF186" si="72">RANK(C72,C$4:C$113,1)+(COUNT($B$4:$B$113)+1-RANK(C72,C$4:C$113,0)-RANK(C72,C$4:C$113,1))/2</f>
        <v>86</v>
      </c>
      <c r="D186" s="10">
        <f t="shared" si="72"/>
        <v>17</v>
      </c>
      <c r="E186" s="10">
        <f t="shared" si="72"/>
        <v>60</v>
      </c>
      <c r="F186" s="10">
        <f t="shared" si="72"/>
        <v>68</v>
      </c>
      <c r="G186" s="10">
        <f t="shared" si="72"/>
        <v>20</v>
      </c>
      <c r="H186" s="10">
        <f t="shared" si="72"/>
        <v>57</v>
      </c>
      <c r="I186" s="10">
        <f t="shared" si="72"/>
        <v>79</v>
      </c>
      <c r="J186" s="10">
        <f t="shared" si="72"/>
        <v>84</v>
      </c>
      <c r="K186" s="10">
        <f t="shared" si="72"/>
        <v>56</v>
      </c>
      <c r="L186" s="10">
        <f t="shared" si="72"/>
        <v>4</v>
      </c>
      <c r="M186" s="10">
        <f t="shared" si="72"/>
        <v>44</v>
      </c>
      <c r="N186" s="10">
        <f t="shared" si="72"/>
        <v>25</v>
      </c>
      <c r="O186" s="10">
        <f t="shared" si="72"/>
        <v>19</v>
      </c>
      <c r="P186" s="10">
        <f t="shared" si="72"/>
        <v>14</v>
      </c>
      <c r="Q186" s="10">
        <f t="shared" si="72"/>
        <v>81</v>
      </c>
      <c r="R186" s="10">
        <f t="shared" si="72"/>
        <v>20</v>
      </c>
      <c r="S186" s="10">
        <f t="shared" si="72"/>
        <v>98</v>
      </c>
      <c r="T186" s="10">
        <f t="shared" si="72"/>
        <v>54</v>
      </c>
      <c r="U186" s="10">
        <f t="shared" si="72"/>
        <v>104</v>
      </c>
      <c r="V186" s="10">
        <f t="shared" si="72"/>
        <v>70</v>
      </c>
      <c r="W186" s="10">
        <f t="shared" si="72"/>
        <v>77</v>
      </c>
      <c r="X186" s="10">
        <f t="shared" si="72"/>
        <v>44</v>
      </c>
      <c r="Y186" s="10">
        <f t="shared" si="72"/>
        <v>40</v>
      </c>
      <c r="Z186" s="10">
        <f t="shared" si="72"/>
        <v>36</v>
      </c>
      <c r="AA186" s="10">
        <f t="shared" si="72"/>
        <v>45</v>
      </c>
      <c r="AB186" s="10">
        <f t="shared" si="72"/>
        <v>99</v>
      </c>
      <c r="AC186" s="10">
        <f t="shared" si="72"/>
        <v>46</v>
      </c>
      <c r="AD186" s="10">
        <f t="shared" si="72"/>
        <v>50</v>
      </c>
      <c r="AE186" s="10">
        <f t="shared" si="72"/>
        <v>50</v>
      </c>
      <c r="AF186" s="10">
        <f t="shared" si="72"/>
        <v>14</v>
      </c>
      <c r="AG186" s="10">
        <f t="shared" si="2"/>
        <v>-31</v>
      </c>
      <c r="AH186" s="10">
        <v>69</v>
      </c>
      <c r="AI186" s="10">
        <f t="shared" si="3"/>
        <v>-3.4666666666666686</v>
      </c>
      <c r="AJ186" s="10">
        <f t="shared" si="4"/>
        <v>-0.41463368858304805</v>
      </c>
    </row>
    <row r="187" spans="1:36" ht="13.5" customHeight="1" x14ac:dyDescent="0.2">
      <c r="A187" s="10">
        <v>70</v>
      </c>
      <c r="B187" s="10">
        <f t="shared" si="0"/>
        <v>-30</v>
      </c>
      <c r="C187" s="10">
        <f t="shared" ref="C187:AF187" si="73">RANK(C73,C$4:C$113,1)+(COUNT($B$4:$B$113)+1-RANK(C73,C$4:C$113,0)-RANK(C73,C$4:C$113,1))/2</f>
        <v>75</v>
      </c>
      <c r="D187" s="10">
        <f t="shared" si="73"/>
        <v>16</v>
      </c>
      <c r="E187" s="10">
        <f t="shared" si="73"/>
        <v>74</v>
      </c>
      <c r="F187" s="10">
        <f t="shared" si="73"/>
        <v>71</v>
      </c>
      <c r="G187" s="10">
        <f t="shared" si="73"/>
        <v>82</v>
      </c>
      <c r="H187" s="10">
        <f t="shared" si="73"/>
        <v>24</v>
      </c>
      <c r="I187" s="10">
        <f t="shared" si="73"/>
        <v>39</v>
      </c>
      <c r="J187" s="10">
        <f t="shared" si="73"/>
        <v>12</v>
      </c>
      <c r="K187" s="10">
        <f t="shared" si="73"/>
        <v>37</v>
      </c>
      <c r="L187" s="10">
        <f t="shared" si="73"/>
        <v>66</v>
      </c>
      <c r="M187" s="10">
        <f t="shared" si="73"/>
        <v>60</v>
      </c>
      <c r="N187" s="10">
        <f t="shared" si="73"/>
        <v>28</v>
      </c>
      <c r="O187" s="10">
        <f t="shared" si="73"/>
        <v>13</v>
      </c>
      <c r="P187" s="10">
        <f t="shared" si="73"/>
        <v>28</v>
      </c>
      <c r="Q187" s="10">
        <f t="shared" si="73"/>
        <v>78</v>
      </c>
      <c r="R187" s="10">
        <f t="shared" si="73"/>
        <v>7</v>
      </c>
      <c r="S187" s="10">
        <f t="shared" si="73"/>
        <v>42</v>
      </c>
      <c r="T187" s="10">
        <f t="shared" si="73"/>
        <v>65</v>
      </c>
      <c r="U187" s="10">
        <f t="shared" si="73"/>
        <v>93</v>
      </c>
      <c r="V187" s="10">
        <f t="shared" si="73"/>
        <v>41</v>
      </c>
      <c r="W187" s="10">
        <f t="shared" si="73"/>
        <v>56</v>
      </c>
      <c r="X187" s="10">
        <f t="shared" si="73"/>
        <v>59</v>
      </c>
      <c r="Y187" s="10">
        <f t="shared" si="73"/>
        <v>46</v>
      </c>
      <c r="Z187" s="10">
        <f t="shared" si="73"/>
        <v>57</v>
      </c>
      <c r="AA187" s="10">
        <f t="shared" si="73"/>
        <v>35</v>
      </c>
      <c r="AB187" s="10">
        <f t="shared" si="73"/>
        <v>73</v>
      </c>
      <c r="AC187" s="10">
        <f t="shared" si="73"/>
        <v>86</v>
      </c>
      <c r="AD187" s="10">
        <f t="shared" si="73"/>
        <v>35</v>
      </c>
      <c r="AE187" s="10">
        <f t="shared" si="73"/>
        <v>47</v>
      </c>
      <c r="AF187" s="10">
        <f t="shared" si="73"/>
        <v>46</v>
      </c>
      <c r="AG187" s="10">
        <f t="shared" si="2"/>
        <v>-30</v>
      </c>
      <c r="AH187" s="10">
        <v>70</v>
      </c>
      <c r="AI187" s="10">
        <f t="shared" si="3"/>
        <v>-5.7999999999999972</v>
      </c>
      <c r="AJ187" s="10">
        <f t="shared" si="4"/>
        <v>-0.69371405589856039</v>
      </c>
    </row>
    <row r="188" spans="1:36" ht="13.5" customHeight="1" x14ac:dyDescent="0.2">
      <c r="A188" s="10">
        <v>71</v>
      </c>
      <c r="B188" s="10">
        <f t="shared" si="0"/>
        <v>-29</v>
      </c>
      <c r="C188" s="10">
        <f t="shared" ref="C188:AF188" si="74">RANK(C74,C$4:C$113,1)+(COUNT($B$4:$B$113)+1-RANK(C74,C$4:C$113,0)-RANK(C74,C$4:C$113,1))/2</f>
        <v>72</v>
      </c>
      <c r="D188" s="10">
        <f t="shared" si="74"/>
        <v>9</v>
      </c>
      <c r="E188" s="10">
        <f t="shared" si="74"/>
        <v>16</v>
      </c>
      <c r="F188" s="10">
        <f t="shared" si="74"/>
        <v>21</v>
      </c>
      <c r="G188" s="10">
        <f t="shared" si="74"/>
        <v>57</v>
      </c>
      <c r="H188" s="10">
        <f t="shared" si="74"/>
        <v>55</v>
      </c>
      <c r="I188" s="10">
        <f t="shared" si="74"/>
        <v>29</v>
      </c>
      <c r="J188" s="10">
        <f t="shared" si="74"/>
        <v>63</v>
      </c>
      <c r="K188" s="10">
        <f t="shared" si="74"/>
        <v>71</v>
      </c>
      <c r="L188" s="10">
        <f t="shared" si="74"/>
        <v>54</v>
      </c>
      <c r="M188" s="10">
        <f t="shared" si="74"/>
        <v>29</v>
      </c>
      <c r="N188" s="10">
        <f t="shared" si="74"/>
        <v>20</v>
      </c>
      <c r="O188" s="10">
        <f t="shared" si="74"/>
        <v>54</v>
      </c>
      <c r="P188" s="10">
        <f t="shared" si="74"/>
        <v>80</v>
      </c>
      <c r="Q188" s="10">
        <f t="shared" si="74"/>
        <v>74</v>
      </c>
      <c r="R188" s="10">
        <f t="shared" si="74"/>
        <v>73</v>
      </c>
      <c r="S188" s="10">
        <f t="shared" si="74"/>
        <v>59</v>
      </c>
      <c r="T188" s="10">
        <f t="shared" si="74"/>
        <v>44</v>
      </c>
      <c r="U188" s="10">
        <f t="shared" si="74"/>
        <v>3</v>
      </c>
      <c r="V188" s="10">
        <f t="shared" si="74"/>
        <v>8</v>
      </c>
      <c r="W188" s="10">
        <f t="shared" si="74"/>
        <v>32</v>
      </c>
      <c r="X188" s="10">
        <f t="shared" si="74"/>
        <v>8</v>
      </c>
      <c r="Y188" s="10">
        <f t="shared" si="74"/>
        <v>47</v>
      </c>
      <c r="Z188" s="10">
        <f t="shared" si="74"/>
        <v>87</v>
      </c>
      <c r="AA188" s="10">
        <f t="shared" si="74"/>
        <v>29</v>
      </c>
      <c r="AB188" s="10">
        <f t="shared" si="74"/>
        <v>46</v>
      </c>
      <c r="AC188" s="10">
        <f t="shared" si="74"/>
        <v>2</v>
      </c>
      <c r="AD188" s="10">
        <f t="shared" si="74"/>
        <v>28</v>
      </c>
      <c r="AE188" s="10">
        <f t="shared" si="74"/>
        <v>43</v>
      </c>
      <c r="AF188" s="10">
        <f t="shared" si="74"/>
        <v>50</v>
      </c>
      <c r="AG188" s="10">
        <f t="shared" si="2"/>
        <v>-29</v>
      </c>
      <c r="AH188" s="10">
        <v>71</v>
      </c>
      <c r="AI188" s="10">
        <f t="shared" si="3"/>
        <v>-13.399999999999999</v>
      </c>
      <c r="AJ188" s="10">
        <f t="shared" si="4"/>
        <v>-1.6027186808690885</v>
      </c>
    </row>
    <row r="189" spans="1:36" ht="13.5" customHeight="1" x14ac:dyDescent="0.2">
      <c r="A189" s="10">
        <v>72</v>
      </c>
      <c r="B189" s="10">
        <f t="shared" si="0"/>
        <v>-28</v>
      </c>
      <c r="C189" s="10">
        <f t="shared" ref="C189:AF189" si="75">RANK(C75,C$4:C$113,1)+(COUNT($B$4:$B$113)+1-RANK(C75,C$4:C$113,0)-RANK(C75,C$4:C$113,1))/2</f>
        <v>78</v>
      </c>
      <c r="D189" s="10">
        <f t="shared" si="75"/>
        <v>85</v>
      </c>
      <c r="E189" s="10">
        <f t="shared" si="75"/>
        <v>82</v>
      </c>
      <c r="F189" s="10">
        <f t="shared" si="75"/>
        <v>37</v>
      </c>
      <c r="G189" s="10">
        <f t="shared" si="75"/>
        <v>2</v>
      </c>
      <c r="H189" s="10">
        <f t="shared" si="75"/>
        <v>69</v>
      </c>
      <c r="I189" s="10">
        <f t="shared" si="75"/>
        <v>3</v>
      </c>
      <c r="J189" s="10">
        <f t="shared" si="75"/>
        <v>27</v>
      </c>
      <c r="K189" s="10">
        <f t="shared" si="75"/>
        <v>99</v>
      </c>
      <c r="L189" s="10">
        <f t="shared" si="75"/>
        <v>14</v>
      </c>
      <c r="M189" s="10">
        <f t="shared" si="75"/>
        <v>50</v>
      </c>
      <c r="N189" s="10">
        <f t="shared" si="75"/>
        <v>51</v>
      </c>
      <c r="O189" s="10">
        <f t="shared" si="75"/>
        <v>1</v>
      </c>
      <c r="P189" s="10">
        <f t="shared" si="75"/>
        <v>50</v>
      </c>
      <c r="Q189" s="10">
        <f t="shared" si="75"/>
        <v>41</v>
      </c>
      <c r="R189" s="10">
        <f t="shared" si="75"/>
        <v>4</v>
      </c>
      <c r="S189" s="10">
        <f t="shared" si="75"/>
        <v>92</v>
      </c>
      <c r="T189" s="10">
        <f t="shared" si="75"/>
        <v>42</v>
      </c>
      <c r="U189" s="10">
        <f t="shared" si="75"/>
        <v>56</v>
      </c>
      <c r="V189" s="10">
        <f t="shared" si="75"/>
        <v>5</v>
      </c>
      <c r="W189" s="10">
        <f t="shared" si="75"/>
        <v>67</v>
      </c>
      <c r="X189" s="10">
        <f t="shared" si="75"/>
        <v>85</v>
      </c>
      <c r="Y189" s="10">
        <f t="shared" si="75"/>
        <v>71</v>
      </c>
      <c r="Z189" s="10">
        <f t="shared" si="75"/>
        <v>29</v>
      </c>
      <c r="AA189" s="10">
        <f t="shared" si="75"/>
        <v>101</v>
      </c>
      <c r="AB189" s="10">
        <f t="shared" si="75"/>
        <v>89</v>
      </c>
      <c r="AC189" s="10">
        <f t="shared" si="75"/>
        <v>24</v>
      </c>
      <c r="AD189" s="10">
        <f t="shared" si="75"/>
        <v>80</v>
      </c>
      <c r="AE189" s="10">
        <f t="shared" si="75"/>
        <v>51</v>
      </c>
      <c r="AF189" s="10">
        <f t="shared" si="75"/>
        <v>97</v>
      </c>
      <c r="AG189" s="10">
        <f t="shared" si="2"/>
        <v>-28</v>
      </c>
      <c r="AH189" s="10">
        <v>72</v>
      </c>
      <c r="AI189" s="10">
        <f t="shared" si="3"/>
        <v>-2.7666666666666657</v>
      </c>
      <c r="AJ189" s="10">
        <f t="shared" si="4"/>
        <v>-0.3309095783883938</v>
      </c>
    </row>
    <row r="190" spans="1:36" ht="13.5" customHeight="1" x14ac:dyDescent="0.2">
      <c r="A190" s="10">
        <v>73</v>
      </c>
      <c r="B190" s="10">
        <f t="shared" si="0"/>
        <v>-27</v>
      </c>
      <c r="C190" s="10">
        <f t="shared" ref="C190:AF190" si="76">RANK(C76,C$4:C$113,1)+(COUNT($B$4:$B$113)+1-RANK(C76,C$4:C$113,0)-RANK(C76,C$4:C$113,1))/2</f>
        <v>45</v>
      </c>
      <c r="D190" s="10">
        <f t="shared" si="76"/>
        <v>99</v>
      </c>
      <c r="E190" s="10">
        <f t="shared" si="76"/>
        <v>27</v>
      </c>
      <c r="F190" s="10">
        <f t="shared" si="76"/>
        <v>6</v>
      </c>
      <c r="G190" s="10">
        <f t="shared" si="76"/>
        <v>71</v>
      </c>
      <c r="H190" s="10">
        <f t="shared" si="76"/>
        <v>83</v>
      </c>
      <c r="I190" s="10">
        <f t="shared" si="76"/>
        <v>74</v>
      </c>
      <c r="J190" s="10">
        <f t="shared" si="76"/>
        <v>55</v>
      </c>
      <c r="K190" s="10">
        <f t="shared" si="76"/>
        <v>6</v>
      </c>
      <c r="L190" s="10">
        <f t="shared" si="76"/>
        <v>79</v>
      </c>
      <c r="M190" s="10">
        <f t="shared" si="76"/>
        <v>4</v>
      </c>
      <c r="N190" s="10">
        <f t="shared" si="76"/>
        <v>94</v>
      </c>
      <c r="O190" s="10">
        <f t="shared" si="76"/>
        <v>90</v>
      </c>
      <c r="P190" s="10">
        <f t="shared" si="76"/>
        <v>34</v>
      </c>
      <c r="Q190" s="10">
        <f t="shared" si="76"/>
        <v>101</v>
      </c>
      <c r="R190" s="10">
        <f t="shared" si="76"/>
        <v>19</v>
      </c>
      <c r="S190" s="10">
        <f t="shared" si="76"/>
        <v>8</v>
      </c>
      <c r="T190" s="10">
        <f t="shared" si="76"/>
        <v>80</v>
      </c>
      <c r="U190" s="10">
        <f t="shared" si="76"/>
        <v>81</v>
      </c>
      <c r="V190" s="10">
        <f t="shared" si="76"/>
        <v>28</v>
      </c>
      <c r="W190" s="10">
        <f t="shared" si="76"/>
        <v>55</v>
      </c>
      <c r="X190" s="10">
        <f t="shared" si="76"/>
        <v>63</v>
      </c>
      <c r="Y190" s="10">
        <f t="shared" si="76"/>
        <v>9</v>
      </c>
      <c r="Z190" s="10">
        <f t="shared" si="76"/>
        <v>23</v>
      </c>
      <c r="AA190" s="10">
        <f t="shared" si="76"/>
        <v>97</v>
      </c>
      <c r="AB190" s="10">
        <f t="shared" si="76"/>
        <v>2</v>
      </c>
      <c r="AC190" s="10">
        <f t="shared" si="76"/>
        <v>9</v>
      </c>
      <c r="AD190" s="10">
        <f t="shared" si="76"/>
        <v>93</v>
      </c>
      <c r="AE190" s="10">
        <f t="shared" si="76"/>
        <v>54</v>
      </c>
      <c r="AF190" s="10">
        <f t="shared" si="76"/>
        <v>103</v>
      </c>
      <c r="AG190" s="10">
        <f t="shared" si="2"/>
        <v>-27</v>
      </c>
      <c r="AH190" s="10">
        <v>73</v>
      </c>
      <c r="AI190" s="10">
        <f t="shared" si="3"/>
        <v>-2.43333333333333</v>
      </c>
      <c r="AJ190" s="10">
        <f t="shared" si="4"/>
        <v>-0.29104095448617739</v>
      </c>
    </row>
    <row r="191" spans="1:36" ht="13.5" customHeight="1" x14ac:dyDescent="0.2">
      <c r="A191" s="10">
        <v>74</v>
      </c>
      <c r="B191" s="10">
        <f t="shared" si="0"/>
        <v>-26</v>
      </c>
      <c r="C191" s="10">
        <f t="shared" ref="C191:AF191" si="77">RANK(C77,C$4:C$113,1)+(COUNT($B$4:$B$113)+1-RANK(C77,C$4:C$113,0)-RANK(C77,C$4:C$113,1))/2</f>
        <v>47</v>
      </c>
      <c r="D191" s="10">
        <f t="shared" si="77"/>
        <v>70</v>
      </c>
      <c r="E191" s="10">
        <f t="shared" si="77"/>
        <v>94</v>
      </c>
      <c r="F191" s="10">
        <f t="shared" si="77"/>
        <v>13</v>
      </c>
      <c r="G191" s="10">
        <f t="shared" si="77"/>
        <v>91</v>
      </c>
      <c r="H191" s="10">
        <f t="shared" si="77"/>
        <v>39</v>
      </c>
      <c r="I191" s="10">
        <f t="shared" si="77"/>
        <v>68</v>
      </c>
      <c r="J191" s="10">
        <f t="shared" si="77"/>
        <v>81</v>
      </c>
      <c r="K191" s="10">
        <f t="shared" si="77"/>
        <v>83</v>
      </c>
      <c r="L191" s="10">
        <f t="shared" si="77"/>
        <v>94</v>
      </c>
      <c r="M191" s="10">
        <f t="shared" si="77"/>
        <v>77</v>
      </c>
      <c r="N191" s="10">
        <f t="shared" si="77"/>
        <v>29</v>
      </c>
      <c r="O191" s="10">
        <f t="shared" si="77"/>
        <v>5</v>
      </c>
      <c r="P191" s="10">
        <f t="shared" si="77"/>
        <v>99</v>
      </c>
      <c r="Q191" s="10">
        <f t="shared" si="77"/>
        <v>37</v>
      </c>
      <c r="R191" s="10">
        <f t="shared" si="77"/>
        <v>30</v>
      </c>
      <c r="S191" s="10">
        <f t="shared" si="77"/>
        <v>12</v>
      </c>
      <c r="T191" s="10">
        <f t="shared" si="77"/>
        <v>14</v>
      </c>
      <c r="U191" s="10">
        <f t="shared" si="77"/>
        <v>35</v>
      </c>
      <c r="V191" s="10">
        <f t="shared" si="77"/>
        <v>43</v>
      </c>
      <c r="W191" s="10">
        <f t="shared" si="77"/>
        <v>22</v>
      </c>
      <c r="X191" s="10">
        <f t="shared" si="77"/>
        <v>101</v>
      </c>
      <c r="Y191" s="10">
        <f t="shared" si="77"/>
        <v>20</v>
      </c>
      <c r="Z191" s="10">
        <f t="shared" si="77"/>
        <v>8</v>
      </c>
      <c r="AA191" s="10">
        <f t="shared" si="77"/>
        <v>43</v>
      </c>
      <c r="AB191" s="10">
        <f t="shared" si="77"/>
        <v>7</v>
      </c>
      <c r="AC191" s="10">
        <f t="shared" si="77"/>
        <v>58</v>
      </c>
      <c r="AD191" s="10">
        <f t="shared" si="77"/>
        <v>9</v>
      </c>
      <c r="AE191" s="10">
        <f t="shared" si="77"/>
        <v>88</v>
      </c>
      <c r="AF191" s="10">
        <f t="shared" si="77"/>
        <v>33</v>
      </c>
      <c r="AG191" s="10">
        <f t="shared" si="2"/>
        <v>-26</v>
      </c>
      <c r="AH191" s="10">
        <v>74</v>
      </c>
      <c r="AI191" s="10">
        <f t="shared" si="3"/>
        <v>-7.1666666666666643</v>
      </c>
      <c r="AJ191" s="10">
        <f t="shared" si="4"/>
        <v>-0.85717541389764662</v>
      </c>
    </row>
    <row r="192" spans="1:36" ht="13.5" customHeight="1" x14ac:dyDescent="0.2">
      <c r="A192" s="10">
        <v>75</v>
      </c>
      <c r="B192" s="10">
        <f t="shared" si="0"/>
        <v>-25</v>
      </c>
      <c r="C192" s="10">
        <f t="shared" ref="C192:AF192" si="78">RANK(C78,C$4:C$113,1)+(COUNT($B$4:$B$113)+1-RANK(C78,C$4:C$113,0)-RANK(C78,C$4:C$113,1))/2</f>
        <v>58</v>
      </c>
      <c r="D192" s="10">
        <f t="shared" si="78"/>
        <v>6</v>
      </c>
      <c r="E192" s="10">
        <f t="shared" si="78"/>
        <v>99</v>
      </c>
      <c r="F192" s="10">
        <f t="shared" si="78"/>
        <v>33</v>
      </c>
      <c r="G192" s="10">
        <f t="shared" si="78"/>
        <v>3</v>
      </c>
      <c r="H192" s="10">
        <f t="shared" si="78"/>
        <v>19</v>
      </c>
      <c r="I192" s="10">
        <f t="shared" si="78"/>
        <v>49</v>
      </c>
      <c r="J192" s="10">
        <f t="shared" si="78"/>
        <v>25</v>
      </c>
      <c r="K192" s="10">
        <f t="shared" si="78"/>
        <v>64</v>
      </c>
      <c r="L192" s="10">
        <f t="shared" si="78"/>
        <v>27</v>
      </c>
      <c r="M192" s="10">
        <f t="shared" si="78"/>
        <v>38</v>
      </c>
      <c r="N192" s="10">
        <f t="shared" si="78"/>
        <v>40</v>
      </c>
      <c r="O192" s="10">
        <f t="shared" si="78"/>
        <v>48</v>
      </c>
      <c r="P192" s="10">
        <f t="shared" si="78"/>
        <v>69</v>
      </c>
      <c r="Q192" s="10">
        <f t="shared" si="78"/>
        <v>65</v>
      </c>
      <c r="R192" s="10">
        <f t="shared" si="78"/>
        <v>10</v>
      </c>
      <c r="S192" s="10">
        <f t="shared" si="78"/>
        <v>33</v>
      </c>
      <c r="T192" s="10">
        <f t="shared" si="78"/>
        <v>15</v>
      </c>
      <c r="U192" s="10">
        <f t="shared" si="78"/>
        <v>63</v>
      </c>
      <c r="V192" s="10">
        <f t="shared" si="78"/>
        <v>93</v>
      </c>
      <c r="W192" s="10">
        <f t="shared" si="78"/>
        <v>86</v>
      </c>
      <c r="X192" s="10">
        <f t="shared" si="78"/>
        <v>25</v>
      </c>
      <c r="Y192" s="10">
        <f t="shared" si="78"/>
        <v>19</v>
      </c>
      <c r="Z192" s="10">
        <f t="shared" si="78"/>
        <v>86</v>
      </c>
      <c r="AA192" s="10">
        <f t="shared" si="78"/>
        <v>8</v>
      </c>
      <c r="AB192" s="10">
        <f t="shared" si="78"/>
        <v>53</v>
      </c>
      <c r="AC192" s="10">
        <f t="shared" si="78"/>
        <v>6</v>
      </c>
      <c r="AD192" s="10">
        <f t="shared" si="78"/>
        <v>61</v>
      </c>
      <c r="AE192" s="10">
        <f t="shared" si="78"/>
        <v>55</v>
      </c>
      <c r="AF192" s="10">
        <f t="shared" si="78"/>
        <v>39</v>
      </c>
      <c r="AG192" s="10">
        <f t="shared" si="2"/>
        <v>-25</v>
      </c>
      <c r="AH192" s="10">
        <v>75</v>
      </c>
      <c r="AI192" s="10">
        <f t="shared" si="3"/>
        <v>-12.333333333333336</v>
      </c>
      <c r="AJ192" s="10">
        <f t="shared" si="4"/>
        <v>-1.4751390843819974</v>
      </c>
    </row>
    <row r="193" spans="1:42" ht="13.5" customHeight="1" x14ac:dyDescent="0.2">
      <c r="A193" s="10">
        <v>76</v>
      </c>
      <c r="B193" s="10">
        <f t="shared" si="0"/>
        <v>-24</v>
      </c>
      <c r="C193" s="10">
        <f t="shared" ref="C193:AF193" si="79">RANK(C79,C$4:C$113,1)+(COUNT($B$4:$B$113)+1-RANK(C79,C$4:C$113,0)-RANK(C79,C$4:C$113,1))/2</f>
        <v>62</v>
      </c>
      <c r="D193" s="10">
        <f t="shared" si="79"/>
        <v>75</v>
      </c>
      <c r="E193" s="10">
        <f t="shared" si="79"/>
        <v>35</v>
      </c>
      <c r="F193" s="10">
        <f t="shared" si="79"/>
        <v>10</v>
      </c>
      <c r="G193" s="10">
        <f t="shared" si="79"/>
        <v>35</v>
      </c>
      <c r="H193" s="10">
        <f t="shared" si="79"/>
        <v>40</v>
      </c>
      <c r="I193" s="10">
        <f t="shared" si="79"/>
        <v>44</v>
      </c>
      <c r="J193" s="10">
        <f t="shared" si="79"/>
        <v>30</v>
      </c>
      <c r="K193" s="10">
        <f t="shared" si="79"/>
        <v>25</v>
      </c>
      <c r="L193" s="10">
        <f t="shared" si="79"/>
        <v>69</v>
      </c>
      <c r="M193" s="10">
        <f t="shared" si="79"/>
        <v>95</v>
      </c>
      <c r="N193" s="10">
        <f t="shared" si="79"/>
        <v>46</v>
      </c>
      <c r="O193" s="10">
        <f t="shared" si="79"/>
        <v>29</v>
      </c>
      <c r="P193" s="10">
        <f t="shared" si="79"/>
        <v>6</v>
      </c>
      <c r="Q193" s="10">
        <f t="shared" si="79"/>
        <v>84</v>
      </c>
      <c r="R193" s="10">
        <f t="shared" si="79"/>
        <v>22</v>
      </c>
      <c r="S193" s="10">
        <f t="shared" si="79"/>
        <v>57</v>
      </c>
      <c r="T193" s="10">
        <f t="shared" si="79"/>
        <v>9</v>
      </c>
      <c r="U193" s="10">
        <f t="shared" si="79"/>
        <v>106</v>
      </c>
      <c r="V193" s="10">
        <f t="shared" si="79"/>
        <v>2</v>
      </c>
      <c r="W193" s="10">
        <f t="shared" si="79"/>
        <v>49</v>
      </c>
      <c r="X193" s="10">
        <f t="shared" si="79"/>
        <v>62</v>
      </c>
      <c r="Y193" s="10">
        <f t="shared" si="79"/>
        <v>95</v>
      </c>
      <c r="Z193" s="10">
        <f t="shared" si="79"/>
        <v>30</v>
      </c>
      <c r="AA193" s="10">
        <f t="shared" si="79"/>
        <v>54</v>
      </c>
      <c r="AB193" s="10">
        <f t="shared" si="79"/>
        <v>30</v>
      </c>
      <c r="AC193" s="10">
        <f t="shared" si="79"/>
        <v>49</v>
      </c>
      <c r="AD193" s="10">
        <f t="shared" si="79"/>
        <v>19</v>
      </c>
      <c r="AE193" s="10">
        <f t="shared" si="79"/>
        <v>74</v>
      </c>
      <c r="AF193" s="10">
        <f t="shared" si="79"/>
        <v>24</v>
      </c>
      <c r="AG193" s="10">
        <f t="shared" si="2"/>
        <v>-24</v>
      </c>
      <c r="AH193" s="10">
        <v>76</v>
      </c>
      <c r="AI193" s="10">
        <f t="shared" si="3"/>
        <v>-9.93333333333333</v>
      </c>
      <c r="AJ193" s="10">
        <f t="shared" si="4"/>
        <v>-1.1880849922860404</v>
      </c>
    </row>
    <row r="194" spans="1:42" ht="13.5" customHeight="1" x14ac:dyDescent="0.2">
      <c r="A194" s="10">
        <v>77</v>
      </c>
      <c r="B194" s="10">
        <f t="shared" si="0"/>
        <v>-23</v>
      </c>
      <c r="C194" s="10">
        <f t="shared" ref="C194:AF194" si="80">RANK(C80,C$4:C$113,1)+(COUNT($B$4:$B$113)+1-RANK(C80,C$4:C$113,0)-RANK(C80,C$4:C$113,1))/2</f>
        <v>59</v>
      </c>
      <c r="D194" s="10">
        <f t="shared" si="80"/>
        <v>69</v>
      </c>
      <c r="E194" s="10">
        <f t="shared" si="80"/>
        <v>63</v>
      </c>
      <c r="F194" s="10">
        <f t="shared" si="80"/>
        <v>14</v>
      </c>
      <c r="G194" s="10">
        <f t="shared" si="80"/>
        <v>4</v>
      </c>
      <c r="H194" s="10">
        <f t="shared" si="80"/>
        <v>37</v>
      </c>
      <c r="I194" s="10">
        <f t="shared" si="80"/>
        <v>84</v>
      </c>
      <c r="J194" s="10">
        <f t="shared" si="80"/>
        <v>82</v>
      </c>
      <c r="K194" s="10">
        <f t="shared" si="80"/>
        <v>41</v>
      </c>
      <c r="L194" s="10">
        <f t="shared" si="80"/>
        <v>92</v>
      </c>
      <c r="M194" s="10">
        <f t="shared" si="80"/>
        <v>6</v>
      </c>
      <c r="N194" s="10">
        <f t="shared" si="80"/>
        <v>8</v>
      </c>
      <c r="O194" s="10">
        <f t="shared" si="80"/>
        <v>12</v>
      </c>
      <c r="P194" s="10">
        <f t="shared" si="80"/>
        <v>48</v>
      </c>
      <c r="Q194" s="10">
        <f t="shared" si="80"/>
        <v>39</v>
      </c>
      <c r="R194" s="10">
        <f t="shared" si="80"/>
        <v>42</v>
      </c>
      <c r="S194" s="10">
        <f t="shared" si="80"/>
        <v>55</v>
      </c>
      <c r="T194" s="10">
        <f t="shared" si="80"/>
        <v>22</v>
      </c>
      <c r="U194" s="10">
        <f t="shared" si="80"/>
        <v>34</v>
      </c>
      <c r="V194" s="10">
        <f t="shared" si="80"/>
        <v>18</v>
      </c>
      <c r="W194" s="10">
        <f t="shared" si="80"/>
        <v>73</v>
      </c>
      <c r="X194" s="10">
        <f t="shared" si="80"/>
        <v>51</v>
      </c>
      <c r="Y194" s="10">
        <f t="shared" si="80"/>
        <v>1</v>
      </c>
      <c r="Z194" s="10">
        <f t="shared" si="80"/>
        <v>18</v>
      </c>
      <c r="AA194" s="10">
        <f t="shared" si="80"/>
        <v>56</v>
      </c>
      <c r="AB194" s="10">
        <f t="shared" si="80"/>
        <v>61</v>
      </c>
      <c r="AC194" s="10">
        <f t="shared" si="80"/>
        <v>72</v>
      </c>
      <c r="AD194" s="10">
        <f t="shared" si="80"/>
        <v>92</v>
      </c>
      <c r="AE194" s="10">
        <f t="shared" si="80"/>
        <v>4</v>
      </c>
      <c r="AF194" s="10">
        <f t="shared" si="80"/>
        <v>18</v>
      </c>
      <c r="AG194" s="10">
        <f t="shared" si="2"/>
        <v>-23</v>
      </c>
      <c r="AH194" s="10">
        <v>77</v>
      </c>
      <c r="AI194" s="10">
        <f t="shared" si="3"/>
        <v>-13</v>
      </c>
      <c r="AJ194" s="10">
        <f t="shared" si="4"/>
        <v>-1.5548763321864294</v>
      </c>
    </row>
    <row r="195" spans="1:42" ht="13.5" customHeight="1" x14ac:dyDescent="0.2">
      <c r="A195" s="10">
        <v>78</v>
      </c>
      <c r="B195" s="10">
        <f t="shared" si="0"/>
        <v>-22</v>
      </c>
      <c r="C195" s="10">
        <f t="shared" ref="C195:AF195" si="81">RANK(C81,C$4:C$113,1)+(COUNT($B$4:$B$113)+1-RANK(C81,C$4:C$113,0)-RANK(C81,C$4:C$113,1))/2</f>
        <v>1</v>
      </c>
      <c r="D195" s="10">
        <f t="shared" si="81"/>
        <v>52</v>
      </c>
      <c r="E195" s="10">
        <f t="shared" si="81"/>
        <v>109</v>
      </c>
      <c r="F195" s="10">
        <f t="shared" si="81"/>
        <v>90</v>
      </c>
      <c r="G195" s="10">
        <f t="shared" si="81"/>
        <v>15</v>
      </c>
      <c r="H195" s="10">
        <f t="shared" si="81"/>
        <v>30</v>
      </c>
      <c r="I195" s="10">
        <f t="shared" si="81"/>
        <v>78</v>
      </c>
      <c r="J195" s="10">
        <f t="shared" si="81"/>
        <v>60</v>
      </c>
      <c r="K195" s="10">
        <f t="shared" si="81"/>
        <v>33</v>
      </c>
      <c r="L195" s="10">
        <f t="shared" si="81"/>
        <v>37</v>
      </c>
      <c r="M195" s="10">
        <f t="shared" si="81"/>
        <v>109</v>
      </c>
      <c r="N195" s="10">
        <f t="shared" si="81"/>
        <v>72</v>
      </c>
      <c r="O195" s="10">
        <f t="shared" si="81"/>
        <v>6</v>
      </c>
      <c r="P195" s="10">
        <f t="shared" si="81"/>
        <v>84</v>
      </c>
      <c r="Q195" s="10">
        <f t="shared" si="81"/>
        <v>71</v>
      </c>
      <c r="R195" s="10">
        <f t="shared" si="81"/>
        <v>103</v>
      </c>
      <c r="S195" s="10">
        <f t="shared" si="81"/>
        <v>2</v>
      </c>
      <c r="T195" s="10">
        <f t="shared" si="81"/>
        <v>100</v>
      </c>
      <c r="U195" s="10">
        <f t="shared" si="81"/>
        <v>38</v>
      </c>
      <c r="V195" s="10">
        <f t="shared" si="81"/>
        <v>79</v>
      </c>
      <c r="W195" s="10">
        <f t="shared" si="81"/>
        <v>47</v>
      </c>
      <c r="X195" s="10">
        <f t="shared" si="81"/>
        <v>58</v>
      </c>
      <c r="Y195" s="10">
        <f t="shared" si="81"/>
        <v>78</v>
      </c>
      <c r="Z195" s="10">
        <f t="shared" si="81"/>
        <v>10</v>
      </c>
      <c r="AA195" s="10">
        <f t="shared" si="81"/>
        <v>81</v>
      </c>
      <c r="AB195" s="10">
        <f t="shared" si="81"/>
        <v>72</v>
      </c>
      <c r="AC195" s="10">
        <f t="shared" si="81"/>
        <v>98</v>
      </c>
      <c r="AD195" s="10">
        <f t="shared" si="81"/>
        <v>43</v>
      </c>
      <c r="AE195" s="10">
        <f t="shared" si="81"/>
        <v>49</v>
      </c>
      <c r="AF195" s="10">
        <f t="shared" si="81"/>
        <v>72</v>
      </c>
      <c r="AG195" s="10">
        <f t="shared" si="2"/>
        <v>-22</v>
      </c>
      <c r="AH195" s="10">
        <v>78</v>
      </c>
      <c r="AI195" s="10">
        <f t="shared" si="3"/>
        <v>3.7333333333333343</v>
      </c>
      <c r="AJ195" s="10">
        <f t="shared" si="4"/>
        <v>0.44652858770482085</v>
      </c>
    </row>
    <row r="196" spans="1:42" ht="13.5" customHeight="1" x14ac:dyDescent="0.2">
      <c r="A196" s="10">
        <v>79</v>
      </c>
      <c r="B196" s="10">
        <f t="shared" si="0"/>
        <v>-21</v>
      </c>
      <c r="C196" s="10">
        <f t="shared" ref="C196:AF196" si="82">RANK(C82,C$4:C$113,1)+(COUNT($B$4:$B$113)+1-RANK(C82,C$4:C$113,0)-RANK(C82,C$4:C$113,1))/2</f>
        <v>98</v>
      </c>
      <c r="D196" s="10">
        <f t="shared" si="82"/>
        <v>74</v>
      </c>
      <c r="E196" s="10">
        <f t="shared" si="82"/>
        <v>100</v>
      </c>
      <c r="F196" s="10">
        <f t="shared" si="82"/>
        <v>47</v>
      </c>
      <c r="G196" s="10">
        <f t="shared" si="82"/>
        <v>106</v>
      </c>
      <c r="H196" s="10">
        <f t="shared" si="82"/>
        <v>76</v>
      </c>
      <c r="I196" s="10">
        <f t="shared" si="82"/>
        <v>9</v>
      </c>
      <c r="J196" s="10">
        <f t="shared" si="82"/>
        <v>75</v>
      </c>
      <c r="K196" s="10">
        <f t="shared" si="82"/>
        <v>51</v>
      </c>
      <c r="L196" s="10">
        <f t="shared" si="82"/>
        <v>67</v>
      </c>
      <c r="M196" s="10">
        <f t="shared" si="82"/>
        <v>108</v>
      </c>
      <c r="N196" s="10">
        <f t="shared" si="82"/>
        <v>89</v>
      </c>
      <c r="O196" s="10">
        <f t="shared" si="82"/>
        <v>7</v>
      </c>
      <c r="P196" s="10">
        <f t="shared" si="82"/>
        <v>79</v>
      </c>
      <c r="Q196" s="10">
        <f t="shared" si="82"/>
        <v>44</v>
      </c>
      <c r="R196" s="10">
        <f t="shared" si="82"/>
        <v>5</v>
      </c>
      <c r="S196" s="10">
        <f t="shared" si="82"/>
        <v>6</v>
      </c>
      <c r="T196" s="10">
        <f t="shared" si="82"/>
        <v>40</v>
      </c>
      <c r="U196" s="10">
        <f t="shared" si="82"/>
        <v>7</v>
      </c>
      <c r="V196" s="10">
        <f t="shared" si="82"/>
        <v>58</v>
      </c>
      <c r="W196" s="10">
        <f t="shared" si="82"/>
        <v>9</v>
      </c>
      <c r="X196" s="10">
        <f t="shared" si="82"/>
        <v>50</v>
      </c>
      <c r="Y196" s="10">
        <f t="shared" si="82"/>
        <v>50</v>
      </c>
      <c r="Z196" s="10">
        <f t="shared" si="82"/>
        <v>59</v>
      </c>
      <c r="AA196" s="10">
        <f t="shared" si="82"/>
        <v>42</v>
      </c>
      <c r="AB196" s="10">
        <f t="shared" si="82"/>
        <v>70</v>
      </c>
      <c r="AC196" s="10">
        <f t="shared" si="82"/>
        <v>29</v>
      </c>
      <c r="AD196" s="10">
        <f t="shared" si="82"/>
        <v>71</v>
      </c>
      <c r="AE196" s="10">
        <f t="shared" si="82"/>
        <v>65</v>
      </c>
      <c r="AF196" s="10">
        <f t="shared" si="82"/>
        <v>11</v>
      </c>
      <c r="AG196" s="10">
        <f t="shared" si="2"/>
        <v>-21</v>
      </c>
      <c r="AH196" s="10">
        <v>79</v>
      </c>
      <c r="AI196" s="10">
        <f t="shared" si="3"/>
        <v>-2.1000000000000014</v>
      </c>
      <c r="AJ196" s="10">
        <f t="shared" si="4"/>
        <v>-0.25117233058396182</v>
      </c>
    </row>
    <row r="197" spans="1:42" ht="13.5" customHeight="1" x14ac:dyDescent="0.2">
      <c r="A197" s="10">
        <v>80</v>
      </c>
      <c r="B197" s="10">
        <f t="shared" si="0"/>
        <v>-20</v>
      </c>
      <c r="C197" s="10">
        <f t="shared" ref="C197:AF197" si="83">RANK(C83,C$4:C$113,1)+(COUNT($B$4:$B$113)+1-RANK(C83,C$4:C$113,0)-RANK(C83,C$4:C$113,1))/2</f>
        <v>52</v>
      </c>
      <c r="D197" s="10">
        <f t="shared" si="83"/>
        <v>26</v>
      </c>
      <c r="E197" s="10">
        <f t="shared" si="83"/>
        <v>8</v>
      </c>
      <c r="F197" s="10">
        <f t="shared" si="83"/>
        <v>104</v>
      </c>
      <c r="G197" s="10">
        <f t="shared" si="83"/>
        <v>100</v>
      </c>
      <c r="H197" s="10">
        <f t="shared" si="83"/>
        <v>72</v>
      </c>
      <c r="I197" s="10">
        <f t="shared" si="83"/>
        <v>12</v>
      </c>
      <c r="J197" s="10">
        <f t="shared" si="83"/>
        <v>99</v>
      </c>
      <c r="K197" s="10">
        <f t="shared" si="83"/>
        <v>19</v>
      </c>
      <c r="L197" s="10">
        <f t="shared" si="83"/>
        <v>16</v>
      </c>
      <c r="M197" s="10">
        <f t="shared" si="83"/>
        <v>61</v>
      </c>
      <c r="N197" s="10">
        <f t="shared" si="83"/>
        <v>12</v>
      </c>
      <c r="O197" s="10">
        <f t="shared" si="83"/>
        <v>39</v>
      </c>
      <c r="P197" s="10">
        <f t="shared" si="83"/>
        <v>64</v>
      </c>
      <c r="Q197" s="10">
        <f t="shared" si="83"/>
        <v>73</v>
      </c>
      <c r="R197" s="10">
        <f t="shared" si="83"/>
        <v>65</v>
      </c>
      <c r="S197" s="10">
        <f t="shared" si="83"/>
        <v>21</v>
      </c>
      <c r="T197" s="10">
        <f t="shared" si="83"/>
        <v>57</v>
      </c>
      <c r="U197" s="10">
        <f t="shared" si="83"/>
        <v>49</v>
      </c>
      <c r="V197" s="10">
        <f t="shared" si="83"/>
        <v>22</v>
      </c>
      <c r="W197" s="10">
        <f t="shared" si="83"/>
        <v>97</v>
      </c>
      <c r="X197" s="10">
        <f t="shared" si="83"/>
        <v>24</v>
      </c>
      <c r="Y197" s="10">
        <f t="shared" si="83"/>
        <v>45</v>
      </c>
      <c r="Z197" s="10">
        <f t="shared" si="83"/>
        <v>5</v>
      </c>
      <c r="AA197" s="10">
        <f t="shared" si="83"/>
        <v>15</v>
      </c>
      <c r="AB197" s="10">
        <f t="shared" si="83"/>
        <v>8</v>
      </c>
      <c r="AC197" s="10">
        <f t="shared" si="83"/>
        <v>23</v>
      </c>
      <c r="AD197" s="10">
        <f t="shared" si="83"/>
        <v>72</v>
      </c>
      <c r="AE197" s="10">
        <f t="shared" si="83"/>
        <v>72</v>
      </c>
      <c r="AF197" s="10">
        <f t="shared" si="83"/>
        <v>45</v>
      </c>
      <c r="AG197" s="10">
        <f t="shared" si="2"/>
        <v>-20</v>
      </c>
      <c r="AH197" s="10">
        <v>80</v>
      </c>
      <c r="AI197" s="10">
        <f t="shared" si="3"/>
        <v>-9.6000000000000014</v>
      </c>
      <c r="AJ197" s="10">
        <f t="shared" si="4"/>
        <v>-1.1482163683838249</v>
      </c>
    </row>
    <row r="198" spans="1:42" ht="13.5" customHeight="1" x14ac:dyDescent="0.2">
      <c r="A198" s="10">
        <v>81</v>
      </c>
      <c r="B198" s="10">
        <f t="shared" si="0"/>
        <v>-19</v>
      </c>
      <c r="C198" s="10">
        <f t="shared" ref="C198:AF198" si="84">RANK(C84,C$4:C$113,1)+(COUNT($B$4:$B$113)+1-RANK(C84,C$4:C$113,0)-RANK(C84,C$4:C$113,1))/2</f>
        <v>22</v>
      </c>
      <c r="D198" s="10">
        <f t="shared" si="84"/>
        <v>7</v>
      </c>
      <c r="E198" s="10">
        <f t="shared" si="84"/>
        <v>88</v>
      </c>
      <c r="F198" s="10">
        <f t="shared" si="84"/>
        <v>96</v>
      </c>
      <c r="G198" s="10">
        <f t="shared" si="84"/>
        <v>98</v>
      </c>
      <c r="H198" s="10">
        <f t="shared" si="84"/>
        <v>17</v>
      </c>
      <c r="I198" s="10">
        <f t="shared" si="84"/>
        <v>6</v>
      </c>
      <c r="J198" s="10">
        <f t="shared" si="84"/>
        <v>83</v>
      </c>
      <c r="K198" s="10">
        <f t="shared" si="84"/>
        <v>53</v>
      </c>
      <c r="L198" s="10">
        <f t="shared" si="84"/>
        <v>22</v>
      </c>
      <c r="M198" s="10">
        <f t="shared" si="84"/>
        <v>85</v>
      </c>
      <c r="N198" s="10">
        <f t="shared" si="84"/>
        <v>109</v>
      </c>
      <c r="O198" s="10">
        <f t="shared" si="84"/>
        <v>18</v>
      </c>
      <c r="P198" s="10">
        <f t="shared" si="84"/>
        <v>47</v>
      </c>
      <c r="Q198" s="10">
        <f t="shared" si="84"/>
        <v>92</v>
      </c>
      <c r="R198" s="10">
        <f t="shared" si="84"/>
        <v>63</v>
      </c>
      <c r="S198" s="10">
        <f t="shared" si="84"/>
        <v>29</v>
      </c>
      <c r="T198" s="10">
        <f t="shared" si="84"/>
        <v>7</v>
      </c>
      <c r="U198" s="10">
        <f t="shared" si="84"/>
        <v>73</v>
      </c>
      <c r="V198" s="10">
        <f t="shared" si="84"/>
        <v>82</v>
      </c>
      <c r="W198" s="10">
        <f t="shared" si="84"/>
        <v>4</v>
      </c>
      <c r="X198" s="10">
        <f t="shared" si="84"/>
        <v>84</v>
      </c>
      <c r="Y198" s="10">
        <f t="shared" si="84"/>
        <v>13</v>
      </c>
      <c r="Z198" s="10">
        <f t="shared" si="84"/>
        <v>96</v>
      </c>
      <c r="AA198" s="10">
        <f t="shared" si="84"/>
        <v>98</v>
      </c>
      <c r="AB198" s="10">
        <f t="shared" si="84"/>
        <v>18</v>
      </c>
      <c r="AC198" s="10">
        <f t="shared" si="84"/>
        <v>33</v>
      </c>
      <c r="AD198" s="10">
        <f t="shared" si="84"/>
        <v>66</v>
      </c>
      <c r="AE198" s="10">
        <f t="shared" si="84"/>
        <v>46</v>
      </c>
      <c r="AF198" s="10">
        <f t="shared" si="84"/>
        <v>96</v>
      </c>
      <c r="AG198" s="10">
        <f t="shared" si="2"/>
        <v>-19</v>
      </c>
      <c r="AH198" s="10">
        <v>81</v>
      </c>
      <c r="AI198" s="10">
        <f t="shared" si="3"/>
        <v>-0.46666666666666856</v>
      </c>
      <c r="AJ198" s="10">
        <f t="shared" si="4"/>
        <v>-5.5816073463102821E-2</v>
      </c>
    </row>
    <row r="199" spans="1:42" ht="13.5" customHeight="1" x14ac:dyDescent="0.2">
      <c r="A199" s="10">
        <v>82</v>
      </c>
      <c r="B199" s="10">
        <f t="shared" si="0"/>
        <v>-18</v>
      </c>
      <c r="C199" s="10">
        <f t="shared" ref="C199:AF199" si="85">RANK(C85,C$4:C$113,1)+(COUNT($B$4:$B$113)+1-RANK(C85,C$4:C$113,0)-RANK(C85,C$4:C$113,1))/2</f>
        <v>37</v>
      </c>
      <c r="D199" s="10">
        <f t="shared" si="85"/>
        <v>41</v>
      </c>
      <c r="E199" s="10">
        <f t="shared" si="85"/>
        <v>91</v>
      </c>
      <c r="F199" s="10">
        <f t="shared" si="85"/>
        <v>61</v>
      </c>
      <c r="G199" s="10">
        <f t="shared" si="85"/>
        <v>7</v>
      </c>
      <c r="H199" s="10">
        <f t="shared" si="85"/>
        <v>45</v>
      </c>
      <c r="I199" s="10">
        <f t="shared" si="85"/>
        <v>35</v>
      </c>
      <c r="J199" s="10">
        <f t="shared" si="85"/>
        <v>11</v>
      </c>
      <c r="K199" s="10">
        <f t="shared" si="85"/>
        <v>72</v>
      </c>
      <c r="L199" s="10">
        <f t="shared" si="85"/>
        <v>33</v>
      </c>
      <c r="M199" s="10">
        <f t="shared" si="85"/>
        <v>51</v>
      </c>
      <c r="N199" s="10">
        <f t="shared" si="85"/>
        <v>7</v>
      </c>
      <c r="O199" s="10">
        <f t="shared" si="85"/>
        <v>38</v>
      </c>
      <c r="P199" s="10">
        <f t="shared" si="85"/>
        <v>81</v>
      </c>
      <c r="Q199" s="10">
        <f t="shared" si="85"/>
        <v>52</v>
      </c>
      <c r="R199" s="10">
        <f t="shared" si="85"/>
        <v>67</v>
      </c>
      <c r="S199" s="10">
        <f t="shared" si="85"/>
        <v>17</v>
      </c>
      <c r="T199" s="10">
        <f t="shared" si="85"/>
        <v>17</v>
      </c>
      <c r="U199" s="10">
        <f t="shared" si="85"/>
        <v>60</v>
      </c>
      <c r="V199" s="10">
        <f t="shared" si="85"/>
        <v>12</v>
      </c>
      <c r="W199" s="10">
        <f t="shared" si="85"/>
        <v>34</v>
      </c>
      <c r="X199" s="10">
        <f t="shared" si="85"/>
        <v>4</v>
      </c>
      <c r="Y199" s="10">
        <f t="shared" si="85"/>
        <v>43</v>
      </c>
      <c r="Z199" s="10">
        <f t="shared" si="85"/>
        <v>74</v>
      </c>
      <c r="AA199" s="10">
        <f t="shared" si="85"/>
        <v>63</v>
      </c>
      <c r="AB199" s="10">
        <f t="shared" si="85"/>
        <v>101</v>
      </c>
      <c r="AC199" s="10">
        <f t="shared" si="85"/>
        <v>102</v>
      </c>
      <c r="AD199" s="10">
        <f t="shared" si="85"/>
        <v>17</v>
      </c>
      <c r="AE199" s="10">
        <f t="shared" si="85"/>
        <v>69</v>
      </c>
      <c r="AF199" s="10">
        <f t="shared" si="85"/>
        <v>51</v>
      </c>
      <c r="AG199" s="10">
        <f t="shared" si="2"/>
        <v>-18</v>
      </c>
      <c r="AH199" s="10">
        <v>82</v>
      </c>
      <c r="AI199" s="10">
        <f t="shared" si="3"/>
        <v>-9.06666666666667</v>
      </c>
      <c r="AJ199" s="10">
        <f t="shared" si="4"/>
        <v>-1.0844265701402793</v>
      </c>
    </row>
    <row r="200" spans="1:42" ht="13.5" customHeight="1" x14ac:dyDescent="0.2">
      <c r="A200" s="10">
        <v>83</v>
      </c>
      <c r="B200" s="10">
        <f t="shared" si="0"/>
        <v>-17</v>
      </c>
      <c r="C200" s="10">
        <f t="shared" ref="C200:AF200" si="86">RANK(C86,C$4:C$113,1)+(COUNT($B$4:$B$113)+1-RANK(C86,C$4:C$113,0)-RANK(C86,C$4:C$113,1))/2</f>
        <v>42</v>
      </c>
      <c r="D200" s="10">
        <f t="shared" si="86"/>
        <v>80</v>
      </c>
      <c r="E200" s="10">
        <f t="shared" si="86"/>
        <v>48</v>
      </c>
      <c r="F200" s="10">
        <f t="shared" si="86"/>
        <v>87</v>
      </c>
      <c r="G200" s="10">
        <f t="shared" si="86"/>
        <v>66</v>
      </c>
      <c r="H200" s="10">
        <f t="shared" si="86"/>
        <v>3</v>
      </c>
      <c r="I200" s="10">
        <f t="shared" si="86"/>
        <v>51</v>
      </c>
      <c r="J200" s="10">
        <f t="shared" si="86"/>
        <v>19</v>
      </c>
      <c r="K200" s="10">
        <f t="shared" si="86"/>
        <v>55</v>
      </c>
      <c r="L200" s="10">
        <f t="shared" si="86"/>
        <v>48</v>
      </c>
      <c r="M200" s="10">
        <f t="shared" si="86"/>
        <v>74</v>
      </c>
      <c r="N200" s="10">
        <f t="shared" si="86"/>
        <v>36</v>
      </c>
      <c r="O200" s="10">
        <f t="shared" si="86"/>
        <v>35</v>
      </c>
      <c r="P200" s="10">
        <f t="shared" si="86"/>
        <v>73</v>
      </c>
      <c r="Q200" s="10">
        <f t="shared" si="86"/>
        <v>85</v>
      </c>
      <c r="R200" s="10">
        <f t="shared" si="86"/>
        <v>41</v>
      </c>
      <c r="S200" s="10">
        <f t="shared" si="86"/>
        <v>54</v>
      </c>
      <c r="T200" s="10">
        <f t="shared" si="86"/>
        <v>87</v>
      </c>
      <c r="U200" s="10">
        <f t="shared" si="86"/>
        <v>18</v>
      </c>
      <c r="V200" s="10">
        <f t="shared" si="86"/>
        <v>50</v>
      </c>
      <c r="W200" s="10">
        <f t="shared" si="86"/>
        <v>99</v>
      </c>
      <c r="X200" s="10">
        <f t="shared" si="86"/>
        <v>35</v>
      </c>
      <c r="Y200" s="10">
        <f t="shared" si="86"/>
        <v>26</v>
      </c>
      <c r="Z200" s="10">
        <f t="shared" si="86"/>
        <v>43</v>
      </c>
      <c r="AA200" s="10">
        <f t="shared" si="86"/>
        <v>49</v>
      </c>
      <c r="AB200" s="10">
        <f t="shared" si="86"/>
        <v>54</v>
      </c>
      <c r="AC200" s="10">
        <f t="shared" si="86"/>
        <v>68</v>
      </c>
      <c r="AD200" s="10">
        <f t="shared" si="86"/>
        <v>94</v>
      </c>
      <c r="AE200" s="10">
        <f t="shared" si="86"/>
        <v>105</v>
      </c>
      <c r="AF200" s="10">
        <f t="shared" si="86"/>
        <v>54</v>
      </c>
      <c r="AG200" s="10">
        <f t="shared" si="2"/>
        <v>-17</v>
      </c>
      <c r="AH200" s="10">
        <v>83</v>
      </c>
      <c r="AI200" s="10">
        <f t="shared" si="3"/>
        <v>0.46666666666666856</v>
      </c>
      <c r="AJ200" s="10">
        <f t="shared" si="4"/>
        <v>5.5816073463102821E-2</v>
      </c>
    </row>
    <row r="201" spans="1:42" ht="13.5" customHeight="1" x14ac:dyDescent="0.2">
      <c r="A201" s="10">
        <v>84</v>
      </c>
      <c r="B201" s="10">
        <f t="shared" si="0"/>
        <v>-16</v>
      </c>
      <c r="C201" s="10">
        <f t="shared" ref="C201:AF201" si="87">RANK(C87,C$4:C$113,1)+(COUNT($B$4:$B$113)+1-RANK(C87,C$4:C$113,0)-RANK(C87,C$4:C$113,1))/2</f>
        <v>20</v>
      </c>
      <c r="D201" s="10">
        <f t="shared" si="87"/>
        <v>12</v>
      </c>
      <c r="E201" s="10">
        <f t="shared" si="87"/>
        <v>17</v>
      </c>
      <c r="F201" s="10">
        <f t="shared" si="87"/>
        <v>88</v>
      </c>
      <c r="G201" s="10">
        <f t="shared" si="87"/>
        <v>89</v>
      </c>
      <c r="H201" s="10">
        <f t="shared" si="87"/>
        <v>58</v>
      </c>
      <c r="I201" s="10">
        <f t="shared" si="87"/>
        <v>13</v>
      </c>
      <c r="J201" s="10">
        <f t="shared" si="87"/>
        <v>37</v>
      </c>
      <c r="K201" s="10">
        <f t="shared" si="87"/>
        <v>54</v>
      </c>
      <c r="L201" s="10">
        <f t="shared" si="87"/>
        <v>32</v>
      </c>
      <c r="M201" s="10">
        <f t="shared" si="87"/>
        <v>9</v>
      </c>
      <c r="N201" s="10">
        <f t="shared" si="87"/>
        <v>31</v>
      </c>
      <c r="O201" s="10">
        <f t="shared" si="87"/>
        <v>20</v>
      </c>
      <c r="P201" s="10">
        <f t="shared" si="87"/>
        <v>61</v>
      </c>
      <c r="Q201" s="10">
        <f t="shared" si="87"/>
        <v>42</v>
      </c>
      <c r="R201" s="10">
        <f t="shared" si="87"/>
        <v>1</v>
      </c>
      <c r="S201" s="10">
        <f t="shared" si="87"/>
        <v>88</v>
      </c>
      <c r="T201" s="10">
        <f t="shared" si="87"/>
        <v>39</v>
      </c>
      <c r="U201" s="10">
        <f t="shared" si="87"/>
        <v>47</v>
      </c>
      <c r="V201" s="10">
        <f t="shared" si="87"/>
        <v>19</v>
      </c>
      <c r="W201" s="10">
        <f t="shared" si="87"/>
        <v>85</v>
      </c>
      <c r="X201" s="10">
        <f t="shared" si="87"/>
        <v>37</v>
      </c>
      <c r="Y201" s="10">
        <f t="shared" si="87"/>
        <v>33</v>
      </c>
      <c r="Z201" s="10">
        <f t="shared" si="87"/>
        <v>56</v>
      </c>
      <c r="AA201" s="10">
        <f t="shared" si="87"/>
        <v>32</v>
      </c>
      <c r="AB201" s="10">
        <f t="shared" si="87"/>
        <v>83</v>
      </c>
      <c r="AC201" s="10">
        <f t="shared" si="87"/>
        <v>64</v>
      </c>
      <c r="AD201" s="10">
        <f t="shared" si="87"/>
        <v>4</v>
      </c>
      <c r="AE201" s="10">
        <f t="shared" si="87"/>
        <v>60</v>
      </c>
      <c r="AF201" s="10">
        <f t="shared" si="87"/>
        <v>62</v>
      </c>
      <c r="AG201" s="10">
        <f t="shared" si="2"/>
        <v>-16</v>
      </c>
      <c r="AH201" s="10">
        <v>84</v>
      </c>
      <c r="AI201" s="10">
        <f t="shared" si="3"/>
        <v>-12.399999999999999</v>
      </c>
      <c r="AJ201" s="10">
        <f t="shared" si="4"/>
        <v>-1.4831128091624401</v>
      </c>
    </row>
    <row r="202" spans="1:42" ht="13.5" customHeight="1" x14ac:dyDescent="0.2">
      <c r="A202" s="10">
        <v>85</v>
      </c>
      <c r="B202" s="10">
        <f t="shared" si="0"/>
        <v>-15</v>
      </c>
      <c r="C202" s="10">
        <f t="shared" ref="C202:AF202" si="88">RANK(C88,C$4:C$113,1)+(COUNT($B$4:$B$113)+1-RANK(C88,C$4:C$113,0)-RANK(C88,C$4:C$113,1))/2</f>
        <v>17</v>
      </c>
      <c r="D202" s="10">
        <f t="shared" si="88"/>
        <v>90</v>
      </c>
      <c r="E202" s="10">
        <f t="shared" si="88"/>
        <v>40</v>
      </c>
      <c r="F202" s="10">
        <f t="shared" si="88"/>
        <v>65</v>
      </c>
      <c r="G202" s="10">
        <f t="shared" si="88"/>
        <v>9</v>
      </c>
      <c r="H202" s="10">
        <f t="shared" si="88"/>
        <v>54</v>
      </c>
      <c r="I202" s="10">
        <f t="shared" si="88"/>
        <v>76</v>
      </c>
      <c r="J202" s="10">
        <f t="shared" si="88"/>
        <v>7</v>
      </c>
      <c r="K202" s="10">
        <f t="shared" si="88"/>
        <v>65</v>
      </c>
      <c r="L202" s="10">
        <f t="shared" si="88"/>
        <v>103</v>
      </c>
      <c r="M202" s="10">
        <f t="shared" si="88"/>
        <v>33</v>
      </c>
      <c r="N202" s="10">
        <f t="shared" si="88"/>
        <v>103</v>
      </c>
      <c r="O202" s="10">
        <f t="shared" si="88"/>
        <v>58</v>
      </c>
      <c r="P202" s="10">
        <f t="shared" si="88"/>
        <v>86</v>
      </c>
      <c r="Q202" s="10">
        <f t="shared" si="88"/>
        <v>43</v>
      </c>
      <c r="R202" s="10">
        <f t="shared" si="88"/>
        <v>32</v>
      </c>
      <c r="S202" s="10">
        <f t="shared" si="88"/>
        <v>10</v>
      </c>
      <c r="T202" s="10">
        <f t="shared" si="88"/>
        <v>29</v>
      </c>
      <c r="U202" s="10">
        <f t="shared" si="88"/>
        <v>75</v>
      </c>
      <c r="V202" s="10">
        <f t="shared" si="88"/>
        <v>23</v>
      </c>
      <c r="W202" s="10">
        <f t="shared" si="88"/>
        <v>87</v>
      </c>
      <c r="X202" s="10">
        <f t="shared" si="88"/>
        <v>3</v>
      </c>
      <c r="Y202" s="10">
        <f t="shared" si="88"/>
        <v>81</v>
      </c>
      <c r="Z202" s="10">
        <f t="shared" si="88"/>
        <v>44</v>
      </c>
      <c r="AA202" s="10">
        <f t="shared" si="88"/>
        <v>70</v>
      </c>
      <c r="AB202" s="10">
        <f t="shared" si="88"/>
        <v>38</v>
      </c>
      <c r="AC202" s="10">
        <f t="shared" si="88"/>
        <v>87</v>
      </c>
      <c r="AD202" s="10">
        <f t="shared" si="88"/>
        <v>12</v>
      </c>
      <c r="AE202" s="10">
        <f t="shared" si="88"/>
        <v>53</v>
      </c>
      <c r="AF202" s="10">
        <f t="shared" si="88"/>
        <v>26</v>
      </c>
      <c r="AG202" s="10">
        <f t="shared" si="2"/>
        <v>-15</v>
      </c>
      <c r="AH202" s="10">
        <v>85</v>
      </c>
      <c r="AI202" s="10">
        <f t="shared" si="3"/>
        <v>-4.8666666666666671</v>
      </c>
      <c r="AJ202" s="10">
        <f t="shared" si="4"/>
        <v>-0.58208190897235568</v>
      </c>
    </row>
    <row r="203" spans="1:42" ht="13.5" customHeight="1" x14ac:dyDescent="0.2">
      <c r="A203" s="10">
        <v>86</v>
      </c>
      <c r="B203" s="10">
        <f t="shared" si="0"/>
        <v>-14</v>
      </c>
      <c r="C203" s="10">
        <f t="shared" ref="C203:AF203" si="89">RANK(C89,C$4:C$113,1)+(COUNT($B$4:$B$113)+1-RANK(C89,C$4:C$113,0)-RANK(C89,C$4:C$113,1))/2</f>
        <v>73</v>
      </c>
      <c r="D203" s="10">
        <f t="shared" si="89"/>
        <v>3</v>
      </c>
      <c r="E203" s="10">
        <f t="shared" si="89"/>
        <v>67</v>
      </c>
      <c r="F203" s="10">
        <f t="shared" si="89"/>
        <v>35</v>
      </c>
      <c r="G203" s="10">
        <f t="shared" si="89"/>
        <v>36</v>
      </c>
      <c r="H203" s="10">
        <f t="shared" si="89"/>
        <v>86</v>
      </c>
      <c r="I203" s="10">
        <f t="shared" si="89"/>
        <v>75</v>
      </c>
      <c r="J203" s="10">
        <f t="shared" si="89"/>
        <v>28</v>
      </c>
      <c r="K203" s="10">
        <f t="shared" si="89"/>
        <v>42</v>
      </c>
      <c r="L203" s="10">
        <f t="shared" si="89"/>
        <v>65</v>
      </c>
      <c r="M203" s="10">
        <f t="shared" si="89"/>
        <v>110</v>
      </c>
      <c r="N203" s="10">
        <f t="shared" si="89"/>
        <v>37</v>
      </c>
      <c r="O203" s="10">
        <f t="shared" si="89"/>
        <v>85</v>
      </c>
      <c r="P203" s="10">
        <f t="shared" si="89"/>
        <v>94</v>
      </c>
      <c r="Q203" s="10">
        <f t="shared" si="89"/>
        <v>30</v>
      </c>
      <c r="R203" s="10">
        <f t="shared" si="89"/>
        <v>97</v>
      </c>
      <c r="S203" s="10">
        <f t="shared" si="89"/>
        <v>60</v>
      </c>
      <c r="T203" s="10">
        <f t="shared" si="89"/>
        <v>104</v>
      </c>
      <c r="U203" s="10">
        <f t="shared" si="89"/>
        <v>10</v>
      </c>
      <c r="V203" s="10">
        <f t="shared" si="89"/>
        <v>66</v>
      </c>
      <c r="W203" s="10">
        <f t="shared" si="89"/>
        <v>79</v>
      </c>
      <c r="X203" s="10">
        <f t="shared" si="89"/>
        <v>87</v>
      </c>
      <c r="Y203" s="10">
        <f t="shared" si="89"/>
        <v>48</v>
      </c>
      <c r="Z203" s="10">
        <f t="shared" si="89"/>
        <v>108</v>
      </c>
      <c r="AA203" s="10">
        <f t="shared" si="89"/>
        <v>39</v>
      </c>
      <c r="AB203" s="10">
        <f t="shared" si="89"/>
        <v>12</v>
      </c>
      <c r="AC203" s="10">
        <f t="shared" si="89"/>
        <v>34</v>
      </c>
      <c r="AD203" s="10">
        <f t="shared" si="89"/>
        <v>29</v>
      </c>
      <c r="AE203" s="10">
        <f t="shared" si="89"/>
        <v>44</v>
      </c>
      <c r="AF203" s="10">
        <f t="shared" si="89"/>
        <v>84</v>
      </c>
      <c r="AG203" s="10">
        <f t="shared" si="2"/>
        <v>-14</v>
      </c>
      <c r="AH203" s="10">
        <v>86</v>
      </c>
      <c r="AI203" s="10">
        <f t="shared" si="3"/>
        <v>3.3999999999999986</v>
      </c>
      <c r="AJ203" s="10">
        <f t="shared" si="4"/>
        <v>0.40665996380260444</v>
      </c>
    </row>
    <row r="204" spans="1:42" ht="13.5" customHeight="1" x14ac:dyDescent="0.2">
      <c r="A204" s="10">
        <v>87</v>
      </c>
      <c r="B204" s="10">
        <f t="shared" si="0"/>
        <v>-13</v>
      </c>
      <c r="C204" s="10">
        <f t="shared" ref="C204:AF204" si="90">RANK(C90,C$4:C$113,1)+(COUNT($B$4:$B$113)+1-RANK(C90,C$4:C$113,0)-RANK(C90,C$4:C$113,1))/2</f>
        <v>12</v>
      </c>
      <c r="D204" s="10">
        <f t="shared" si="90"/>
        <v>82</v>
      </c>
      <c r="E204" s="10">
        <f t="shared" si="90"/>
        <v>15</v>
      </c>
      <c r="F204" s="10">
        <f t="shared" si="90"/>
        <v>3</v>
      </c>
      <c r="G204" s="10">
        <f t="shared" si="90"/>
        <v>6</v>
      </c>
      <c r="H204" s="10">
        <f t="shared" si="90"/>
        <v>85</v>
      </c>
      <c r="I204" s="10">
        <f t="shared" si="90"/>
        <v>4</v>
      </c>
      <c r="J204" s="10">
        <f t="shared" si="90"/>
        <v>23</v>
      </c>
      <c r="K204" s="10">
        <f t="shared" si="90"/>
        <v>58</v>
      </c>
      <c r="L204" s="10">
        <f t="shared" si="90"/>
        <v>53</v>
      </c>
      <c r="M204" s="10">
        <f t="shared" si="90"/>
        <v>68</v>
      </c>
      <c r="N204" s="10">
        <f t="shared" si="90"/>
        <v>1</v>
      </c>
      <c r="O204" s="10">
        <f t="shared" si="90"/>
        <v>87</v>
      </c>
      <c r="P204" s="10">
        <f t="shared" si="90"/>
        <v>74</v>
      </c>
      <c r="Q204" s="10">
        <f t="shared" si="90"/>
        <v>47</v>
      </c>
      <c r="R204" s="10">
        <f t="shared" si="90"/>
        <v>12</v>
      </c>
      <c r="S204" s="10">
        <f t="shared" si="90"/>
        <v>67</v>
      </c>
      <c r="T204" s="10">
        <f t="shared" si="90"/>
        <v>93</v>
      </c>
      <c r="U204" s="10">
        <f t="shared" si="90"/>
        <v>55</v>
      </c>
      <c r="V204" s="10">
        <f t="shared" si="90"/>
        <v>39</v>
      </c>
      <c r="W204" s="10">
        <f t="shared" si="90"/>
        <v>107</v>
      </c>
      <c r="X204" s="10">
        <f t="shared" si="90"/>
        <v>21</v>
      </c>
      <c r="Y204" s="10">
        <f t="shared" si="90"/>
        <v>82</v>
      </c>
      <c r="Z204" s="10">
        <f t="shared" si="90"/>
        <v>110</v>
      </c>
      <c r="AA204" s="10">
        <f t="shared" si="90"/>
        <v>66</v>
      </c>
      <c r="AB204" s="10">
        <f t="shared" si="90"/>
        <v>16</v>
      </c>
      <c r="AC204" s="10">
        <f t="shared" si="90"/>
        <v>67</v>
      </c>
      <c r="AD204" s="10">
        <f t="shared" si="90"/>
        <v>51</v>
      </c>
      <c r="AE204" s="10">
        <f t="shared" si="90"/>
        <v>6</v>
      </c>
      <c r="AF204" s="10">
        <f t="shared" si="90"/>
        <v>31</v>
      </c>
      <c r="AG204" s="10">
        <f t="shared" si="2"/>
        <v>-13</v>
      </c>
      <c r="AH204" s="10">
        <v>87</v>
      </c>
      <c r="AI204" s="10">
        <f t="shared" si="3"/>
        <v>-7.4666666666666686</v>
      </c>
      <c r="AJ204" s="10">
        <f t="shared" si="4"/>
        <v>-0.89305717540964169</v>
      </c>
      <c r="AM204" s="22" t="s">
        <v>49</v>
      </c>
      <c r="AN204" s="22" t="s">
        <v>50</v>
      </c>
      <c r="AO204" s="22" t="s">
        <v>56</v>
      </c>
      <c r="AP204" s="22" t="s">
        <v>33</v>
      </c>
    </row>
    <row r="205" spans="1:42" ht="13.5" customHeight="1" x14ac:dyDescent="0.2">
      <c r="A205" s="10">
        <v>88</v>
      </c>
      <c r="B205" s="10">
        <f t="shared" si="0"/>
        <v>-12</v>
      </c>
      <c r="C205" s="10">
        <f t="shared" ref="C205:AF205" si="91">RANK(C91,C$4:C$113,1)+(COUNT($B$4:$B$113)+1-RANK(C91,C$4:C$113,0)-RANK(C91,C$4:C$113,1))/2</f>
        <v>35</v>
      </c>
      <c r="D205" s="10">
        <f t="shared" si="91"/>
        <v>102</v>
      </c>
      <c r="E205" s="10">
        <f t="shared" si="91"/>
        <v>6</v>
      </c>
      <c r="F205" s="10">
        <f t="shared" si="91"/>
        <v>77</v>
      </c>
      <c r="G205" s="10">
        <f t="shared" si="91"/>
        <v>47</v>
      </c>
      <c r="H205" s="10">
        <f t="shared" si="91"/>
        <v>93</v>
      </c>
      <c r="I205" s="10">
        <f t="shared" si="91"/>
        <v>81</v>
      </c>
      <c r="J205" s="10">
        <f t="shared" si="91"/>
        <v>50</v>
      </c>
      <c r="K205" s="10">
        <f t="shared" si="91"/>
        <v>100</v>
      </c>
      <c r="L205" s="10">
        <f t="shared" si="91"/>
        <v>56</v>
      </c>
      <c r="M205" s="10">
        <f t="shared" si="91"/>
        <v>26</v>
      </c>
      <c r="N205" s="10">
        <f t="shared" si="91"/>
        <v>58</v>
      </c>
      <c r="O205" s="10">
        <f t="shared" si="91"/>
        <v>106</v>
      </c>
      <c r="P205" s="10">
        <f t="shared" si="91"/>
        <v>33</v>
      </c>
      <c r="Q205" s="10">
        <f t="shared" si="91"/>
        <v>87</v>
      </c>
      <c r="R205" s="10">
        <f t="shared" si="91"/>
        <v>16</v>
      </c>
      <c r="S205" s="10">
        <f t="shared" si="91"/>
        <v>70</v>
      </c>
      <c r="T205" s="10">
        <f t="shared" si="91"/>
        <v>5</v>
      </c>
      <c r="U205" s="10">
        <f t="shared" si="91"/>
        <v>64</v>
      </c>
      <c r="V205" s="10">
        <f t="shared" si="91"/>
        <v>64</v>
      </c>
      <c r="W205" s="10">
        <f t="shared" si="91"/>
        <v>1</v>
      </c>
      <c r="X205" s="10">
        <f t="shared" si="91"/>
        <v>98</v>
      </c>
      <c r="Y205" s="10">
        <f t="shared" si="91"/>
        <v>106</v>
      </c>
      <c r="Z205" s="10">
        <f t="shared" si="91"/>
        <v>12</v>
      </c>
      <c r="AA205" s="10">
        <f t="shared" si="91"/>
        <v>44</v>
      </c>
      <c r="AB205" s="10">
        <f t="shared" si="91"/>
        <v>39</v>
      </c>
      <c r="AC205" s="10">
        <f t="shared" si="91"/>
        <v>75</v>
      </c>
      <c r="AD205" s="10">
        <f t="shared" si="91"/>
        <v>34</v>
      </c>
      <c r="AE205" s="10">
        <f t="shared" si="91"/>
        <v>61</v>
      </c>
      <c r="AF205" s="10">
        <f t="shared" si="91"/>
        <v>69</v>
      </c>
      <c r="AG205" s="10">
        <f t="shared" si="2"/>
        <v>-12</v>
      </c>
      <c r="AH205" s="10">
        <v>88</v>
      </c>
      <c r="AI205" s="10">
        <f t="shared" si="3"/>
        <v>1.6666666666666643</v>
      </c>
      <c r="AJ205" s="10">
        <f t="shared" si="4"/>
        <v>0.19934311951108039</v>
      </c>
      <c r="AM205" s="10">
        <v>1</v>
      </c>
      <c r="AN205" s="10">
        <f t="shared" ref="AN205:AN209" si="92">AI215</f>
        <v>6.4666666666666686</v>
      </c>
      <c r="AO205" s="10">
        <f t="shared" ref="AO205:AO209" si="93">AN205/(SQRT(AM205)*$AL$114)</f>
        <v>0.77345130370299331</v>
      </c>
      <c r="AP205" s="10">
        <v>-2</v>
      </c>
    </row>
    <row r="206" spans="1:42" ht="13.5" customHeight="1" x14ac:dyDescent="0.2">
      <c r="A206" s="10">
        <v>89</v>
      </c>
      <c r="B206" s="10">
        <f t="shared" si="0"/>
        <v>-11</v>
      </c>
      <c r="C206" s="10">
        <f t="shared" ref="C206:AF206" si="94">RANK(C92,C$4:C$113,1)+(COUNT($B$4:$B$113)+1-RANK(C92,C$4:C$113,0)-RANK(C92,C$4:C$113,1))/2</f>
        <v>3</v>
      </c>
      <c r="D206" s="10">
        <f t="shared" si="94"/>
        <v>107</v>
      </c>
      <c r="E206" s="10">
        <f t="shared" si="94"/>
        <v>68</v>
      </c>
      <c r="F206" s="10">
        <f t="shared" si="94"/>
        <v>53</v>
      </c>
      <c r="G206" s="10">
        <f t="shared" si="94"/>
        <v>22</v>
      </c>
      <c r="H206" s="10">
        <f t="shared" si="94"/>
        <v>22</v>
      </c>
      <c r="I206" s="10">
        <f t="shared" si="94"/>
        <v>32</v>
      </c>
      <c r="J206" s="10">
        <f t="shared" si="94"/>
        <v>59</v>
      </c>
      <c r="K206" s="10">
        <f t="shared" si="94"/>
        <v>7</v>
      </c>
      <c r="L206" s="10">
        <f t="shared" si="94"/>
        <v>109</v>
      </c>
      <c r="M206" s="10">
        <f t="shared" si="94"/>
        <v>98</v>
      </c>
      <c r="N206" s="10">
        <f t="shared" si="94"/>
        <v>41</v>
      </c>
      <c r="O206" s="10">
        <f t="shared" si="94"/>
        <v>95</v>
      </c>
      <c r="P206" s="10">
        <f t="shared" si="94"/>
        <v>25</v>
      </c>
      <c r="Q206" s="10">
        <f t="shared" si="94"/>
        <v>89</v>
      </c>
      <c r="R206" s="10">
        <f t="shared" si="94"/>
        <v>68</v>
      </c>
      <c r="S206" s="10">
        <f t="shared" si="94"/>
        <v>83</v>
      </c>
      <c r="T206" s="10">
        <f t="shared" si="94"/>
        <v>107</v>
      </c>
      <c r="U206" s="10">
        <f t="shared" si="94"/>
        <v>6</v>
      </c>
      <c r="V206" s="10">
        <f t="shared" si="94"/>
        <v>4</v>
      </c>
      <c r="W206" s="10">
        <f t="shared" si="94"/>
        <v>20</v>
      </c>
      <c r="X206" s="10">
        <f t="shared" si="94"/>
        <v>38</v>
      </c>
      <c r="Y206" s="10">
        <f t="shared" si="94"/>
        <v>80</v>
      </c>
      <c r="Z206" s="10">
        <f t="shared" si="94"/>
        <v>32</v>
      </c>
      <c r="AA206" s="10">
        <f t="shared" si="94"/>
        <v>16</v>
      </c>
      <c r="AB206" s="10">
        <f t="shared" si="94"/>
        <v>95</v>
      </c>
      <c r="AC206" s="10">
        <f t="shared" si="94"/>
        <v>103</v>
      </c>
      <c r="AD206" s="10">
        <f t="shared" si="94"/>
        <v>56</v>
      </c>
      <c r="AE206" s="10">
        <f t="shared" si="94"/>
        <v>99</v>
      </c>
      <c r="AF206" s="10">
        <f t="shared" si="94"/>
        <v>25</v>
      </c>
      <c r="AG206" s="10">
        <f t="shared" si="2"/>
        <v>-11</v>
      </c>
      <c r="AH206" s="10">
        <v>89</v>
      </c>
      <c r="AI206" s="10">
        <f t="shared" si="3"/>
        <v>-0.10000000000000142</v>
      </c>
      <c r="AJ206" s="10">
        <f t="shared" si="4"/>
        <v>-1.1960587170665012E-2</v>
      </c>
      <c r="AM206" s="10">
        <v>2</v>
      </c>
      <c r="AN206" s="10">
        <f t="shared" si="92"/>
        <v>-3.2333333333333343</v>
      </c>
      <c r="AO206" s="10">
        <f t="shared" si="93"/>
        <v>-0.27345633088298121</v>
      </c>
      <c r="AP206" s="10">
        <v>-1</v>
      </c>
    </row>
    <row r="207" spans="1:42" ht="13.5" customHeight="1" x14ac:dyDescent="0.2">
      <c r="A207" s="10">
        <v>90</v>
      </c>
      <c r="B207" s="10">
        <f t="shared" si="0"/>
        <v>-10</v>
      </c>
      <c r="C207" s="10">
        <f t="shared" ref="C207:AF207" si="95">RANK(C93,C$4:C$113,1)+(COUNT($B$4:$B$113)+1-RANK(C93,C$4:C$113,0)-RANK(C93,C$4:C$113,1))/2</f>
        <v>49</v>
      </c>
      <c r="D207" s="10">
        <f t="shared" si="95"/>
        <v>38</v>
      </c>
      <c r="E207" s="10">
        <f t="shared" si="95"/>
        <v>61</v>
      </c>
      <c r="F207" s="10">
        <f t="shared" si="95"/>
        <v>66</v>
      </c>
      <c r="G207" s="10">
        <f t="shared" si="95"/>
        <v>29</v>
      </c>
      <c r="H207" s="10">
        <f t="shared" si="95"/>
        <v>53</v>
      </c>
      <c r="I207" s="10">
        <f t="shared" si="95"/>
        <v>104</v>
      </c>
      <c r="J207" s="10">
        <f t="shared" si="95"/>
        <v>47</v>
      </c>
      <c r="K207" s="10">
        <f t="shared" si="95"/>
        <v>4</v>
      </c>
      <c r="L207" s="10">
        <f t="shared" si="95"/>
        <v>85</v>
      </c>
      <c r="M207" s="10">
        <f t="shared" si="95"/>
        <v>69</v>
      </c>
      <c r="N207" s="10">
        <f t="shared" si="95"/>
        <v>38</v>
      </c>
      <c r="O207" s="10">
        <f t="shared" si="95"/>
        <v>55</v>
      </c>
      <c r="P207" s="10">
        <f t="shared" si="95"/>
        <v>24</v>
      </c>
      <c r="Q207" s="10">
        <f t="shared" si="95"/>
        <v>32</v>
      </c>
      <c r="R207" s="10">
        <f t="shared" si="95"/>
        <v>80</v>
      </c>
      <c r="S207" s="10">
        <f t="shared" si="95"/>
        <v>91</v>
      </c>
      <c r="T207" s="10">
        <f t="shared" si="95"/>
        <v>41</v>
      </c>
      <c r="U207" s="10">
        <f t="shared" si="95"/>
        <v>66</v>
      </c>
      <c r="V207" s="10">
        <f t="shared" si="95"/>
        <v>56</v>
      </c>
      <c r="W207" s="10">
        <f t="shared" si="95"/>
        <v>90</v>
      </c>
      <c r="X207" s="10">
        <f t="shared" si="95"/>
        <v>60</v>
      </c>
      <c r="Y207" s="10">
        <f t="shared" si="95"/>
        <v>10</v>
      </c>
      <c r="Z207" s="10">
        <f t="shared" si="95"/>
        <v>58</v>
      </c>
      <c r="AA207" s="10">
        <f t="shared" si="95"/>
        <v>31</v>
      </c>
      <c r="AB207" s="10">
        <f t="shared" si="95"/>
        <v>10</v>
      </c>
      <c r="AC207" s="10">
        <f t="shared" si="95"/>
        <v>94</v>
      </c>
      <c r="AD207" s="10">
        <f t="shared" si="95"/>
        <v>22</v>
      </c>
      <c r="AE207" s="10">
        <f t="shared" si="95"/>
        <v>48</v>
      </c>
      <c r="AF207" s="10">
        <f t="shared" si="95"/>
        <v>75</v>
      </c>
      <c r="AG207" s="10">
        <f t="shared" si="2"/>
        <v>-10</v>
      </c>
      <c r="AH207" s="10">
        <v>90</v>
      </c>
      <c r="AI207" s="10">
        <f t="shared" si="3"/>
        <v>-2.6333333333333329</v>
      </c>
      <c r="AJ207" s="10">
        <f t="shared" si="4"/>
        <v>-0.3149621288275074</v>
      </c>
      <c r="AK207" s="10">
        <v>-10</v>
      </c>
      <c r="AM207" s="10">
        <v>3</v>
      </c>
      <c r="AN207" s="10">
        <f t="shared" si="92"/>
        <v>32.833333333333329</v>
      </c>
      <c r="AO207" s="10">
        <f t="shared" si="93"/>
        <v>2.2672888331031964</v>
      </c>
      <c r="AP207" s="10">
        <v>0</v>
      </c>
    </row>
    <row r="208" spans="1:42" ht="13.5" customHeight="1" x14ac:dyDescent="0.2">
      <c r="A208" s="10">
        <v>91</v>
      </c>
      <c r="B208" s="10">
        <f t="shared" si="0"/>
        <v>-9</v>
      </c>
      <c r="C208" s="10">
        <f t="shared" ref="C208:AF208" si="96">RANK(C94,C$4:C$113,1)+(COUNT($B$4:$B$113)+1-RANK(C94,C$4:C$113,0)-RANK(C94,C$4:C$113,1))/2</f>
        <v>93</v>
      </c>
      <c r="D208" s="10">
        <f t="shared" si="96"/>
        <v>58</v>
      </c>
      <c r="E208" s="10">
        <f t="shared" si="96"/>
        <v>55</v>
      </c>
      <c r="F208" s="10">
        <f t="shared" si="96"/>
        <v>24</v>
      </c>
      <c r="G208" s="10">
        <f t="shared" si="96"/>
        <v>69</v>
      </c>
      <c r="H208" s="10">
        <f t="shared" si="96"/>
        <v>9</v>
      </c>
      <c r="I208" s="10">
        <f t="shared" si="96"/>
        <v>87</v>
      </c>
      <c r="J208" s="10">
        <f t="shared" si="96"/>
        <v>97</v>
      </c>
      <c r="K208" s="10">
        <f t="shared" si="96"/>
        <v>3</v>
      </c>
      <c r="L208" s="10">
        <f t="shared" si="96"/>
        <v>81</v>
      </c>
      <c r="M208" s="10">
        <f t="shared" si="96"/>
        <v>43</v>
      </c>
      <c r="N208" s="10">
        <f t="shared" si="96"/>
        <v>18</v>
      </c>
      <c r="O208" s="10">
        <f t="shared" si="96"/>
        <v>8</v>
      </c>
      <c r="P208" s="10">
        <f t="shared" si="96"/>
        <v>2</v>
      </c>
      <c r="Q208" s="10">
        <f t="shared" si="96"/>
        <v>48</v>
      </c>
      <c r="R208" s="10">
        <f t="shared" si="96"/>
        <v>29</v>
      </c>
      <c r="S208" s="10">
        <f t="shared" si="96"/>
        <v>20</v>
      </c>
      <c r="T208" s="10">
        <f t="shared" si="96"/>
        <v>84</v>
      </c>
      <c r="U208" s="10">
        <f t="shared" si="96"/>
        <v>22</v>
      </c>
      <c r="V208" s="10">
        <f t="shared" si="96"/>
        <v>85</v>
      </c>
      <c r="W208" s="10">
        <f t="shared" si="96"/>
        <v>81</v>
      </c>
      <c r="X208" s="10">
        <f t="shared" si="96"/>
        <v>49</v>
      </c>
      <c r="Y208" s="10">
        <f t="shared" si="96"/>
        <v>86</v>
      </c>
      <c r="Z208" s="10">
        <f t="shared" si="96"/>
        <v>37</v>
      </c>
      <c r="AA208" s="10">
        <f t="shared" si="96"/>
        <v>46</v>
      </c>
      <c r="AB208" s="10">
        <f t="shared" si="96"/>
        <v>15</v>
      </c>
      <c r="AC208" s="10">
        <f t="shared" si="96"/>
        <v>18</v>
      </c>
      <c r="AD208" s="10">
        <f t="shared" si="96"/>
        <v>98</v>
      </c>
      <c r="AE208" s="10">
        <f t="shared" si="96"/>
        <v>63</v>
      </c>
      <c r="AF208" s="10">
        <f t="shared" si="96"/>
        <v>43</v>
      </c>
      <c r="AG208" s="10">
        <f t="shared" si="2"/>
        <v>-9</v>
      </c>
      <c r="AH208" s="10">
        <v>91</v>
      </c>
      <c r="AI208" s="10">
        <f t="shared" si="3"/>
        <v>-6.4666666666666686</v>
      </c>
      <c r="AJ208" s="10">
        <f t="shared" si="4"/>
        <v>-0.77345130370299331</v>
      </c>
      <c r="AK208" s="10">
        <v>-9</v>
      </c>
      <c r="AM208" s="10">
        <v>4</v>
      </c>
      <c r="AN208" s="10">
        <f t="shared" si="92"/>
        <v>16.63333333333334</v>
      </c>
      <c r="AO208" s="10">
        <f t="shared" si="93"/>
        <v>0.99472216636029298</v>
      </c>
      <c r="AP208" s="10">
        <v>1</v>
      </c>
    </row>
    <row r="209" spans="1:42" ht="13.5" customHeight="1" x14ac:dyDescent="0.2">
      <c r="A209" s="10">
        <v>92</v>
      </c>
      <c r="B209" s="10">
        <f t="shared" si="0"/>
        <v>-8</v>
      </c>
      <c r="C209" s="10">
        <f t="shared" ref="C209:AF209" si="97">RANK(C95,C$4:C$113,1)+(COUNT($B$4:$B$113)+1-RANK(C95,C$4:C$113,0)-RANK(C95,C$4:C$113,1))/2</f>
        <v>77</v>
      </c>
      <c r="D209" s="10">
        <f t="shared" si="97"/>
        <v>65</v>
      </c>
      <c r="E209" s="10">
        <f t="shared" si="97"/>
        <v>22</v>
      </c>
      <c r="F209" s="10">
        <f t="shared" si="97"/>
        <v>99</v>
      </c>
      <c r="G209" s="10">
        <f t="shared" si="97"/>
        <v>101</v>
      </c>
      <c r="H209" s="10">
        <f t="shared" si="97"/>
        <v>81</v>
      </c>
      <c r="I209" s="10">
        <f t="shared" si="97"/>
        <v>89</v>
      </c>
      <c r="J209" s="10">
        <f t="shared" si="97"/>
        <v>32</v>
      </c>
      <c r="K209" s="10">
        <f t="shared" si="97"/>
        <v>1</v>
      </c>
      <c r="L209" s="10">
        <f t="shared" si="97"/>
        <v>5</v>
      </c>
      <c r="M209" s="10">
        <f t="shared" si="97"/>
        <v>91</v>
      </c>
      <c r="N209" s="10">
        <f t="shared" si="97"/>
        <v>96</v>
      </c>
      <c r="O209" s="10">
        <f t="shared" si="97"/>
        <v>51</v>
      </c>
      <c r="P209" s="10">
        <f t="shared" si="97"/>
        <v>101</v>
      </c>
      <c r="Q209" s="10">
        <f t="shared" si="97"/>
        <v>18</v>
      </c>
      <c r="R209" s="10">
        <f t="shared" si="97"/>
        <v>64</v>
      </c>
      <c r="S209" s="10">
        <f t="shared" si="97"/>
        <v>89</v>
      </c>
      <c r="T209" s="10">
        <f t="shared" si="97"/>
        <v>19</v>
      </c>
      <c r="U209" s="10">
        <f t="shared" si="97"/>
        <v>43</v>
      </c>
      <c r="V209" s="10">
        <f t="shared" si="97"/>
        <v>101</v>
      </c>
      <c r="W209" s="10">
        <f t="shared" si="97"/>
        <v>11</v>
      </c>
      <c r="X209" s="10">
        <f t="shared" si="97"/>
        <v>82</v>
      </c>
      <c r="Y209" s="10">
        <f t="shared" si="97"/>
        <v>102</v>
      </c>
      <c r="Z209" s="10">
        <f t="shared" si="97"/>
        <v>109</v>
      </c>
      <c r="AA209" s="10">
        <f t="shared" si="97"/>
        <v>37</v>
      </c>
      <c r="AB209" s="10">
        <f t="shared" si="97"/>
        <v>35</v>
      </c>
      <c r="AC209" s="10">
        <f t="shared" si="97"/>
        <v>59</v>
      </c>
      <c r="AD209" s="10">
        <f t="shared" si="97"/>
        <v>89</v>
      </c>
      <c r="AE209" s="10">
        <f t="shared" si="97"/>
        <v>100</v>
      </c>
      <c r="AF209" s="10">
        <f t="shared" si="97"/>
        <v>8</v>
      </c>
      <c r="AG209" s="10">
        <f t="shared" si="2"/>
        <v>-8</v>
      </c>
      <c r="AH209" s="10">
        <v>92</v>
      </c>
      <c r="AI209" s="10">
        <f t="shared" si="3"/>
        <v>7.06666666666667</v>
      </c>
      <c r="AJ209" s="10">
        <f t="shared" si="4"/>
        <v>0.84521482672698245</v>
      </c>
      <c r="AK209" s="10">
        <v>-8</v>
      </c>
      <c r="AM209" s="10">
        <v>5</v>
      </c>
      <c r="AN209" s="10">
        <f t="shared" si="92"/>
        <v>-0.70000000000000284</v>
      </c>
      <c r="AO209" s="10">
        <f t="shared" si="93"/>
        <v>-3.7442560350185998E-2</v>
      </c>
      <c r="AP209" s="10">
        <v>2</v>
      </c>
    </row>
    <row r="210" spans="1:42" ht="13.5" customHeight="1" x14ac:dyDescent="0.2">
      <c r="A210" s="10">
        <v>93</v>
      </c>
      <c r="B210" s="10">
        <f t="shared" si="0"/>
        <v>-7</v>
      </c>
      <c r="C210" s="10">
        <f t="shared" ref="C210:AF210" si="98">RANK(C96,C$4:C$113,1)+(COUNT($B$4:$B$113)+1-RANK(C96,C$4:C$113,0)-RANK(C96,C$4:C$113,1))/2</f>
        <v>18</v>
      </c>
      <c r="D210" s="10">
        <f t="shared" si="98"/>
        <v>72</v>
      </c>
      <c r="E210" s="10">
        <f t="shared" si="98"/>
        <v>56</v>
      </c>
      <c r="F210" s="10">
        <f t="shared" si="98"/>
        <v>54</v>
      </c>
      <c r="G210" s="10">
        <f t="shared" si="98"/>
        <v>99</v>
      </c>
      <c r="H210" s="10">
        <f t="shared" si="98"/>
        <v>92</v>
      </c>
      <c r="I210" s="10">
        <f t="shared" si="98"/>
        <v>80</v>
      </c>
      <c r="J210" s="10">
        <f t="shared" si="98"/>
        <v>86</v>
      </c>
      <c r="K210" s="10">
        <f t="shared" si="98"/>
        <v>102</v>
      </c>
      <c r="L210" s="10">
        <f t="shared" si="98"/>
        <v>96</v>
      </c>
      <c r="M210" s="10">
        <f t="shared" si="98"/>
        <v>104</v>
      </c>
      <c r="N210" s="10">
        <f t="shared" si="98"/>
        <v>100</v>
      </c>
      <c r="O210" s="10">
        <f t="shared" si="98"/>
        <v>31</v>
      </c>
      <c r="P210" s="10">
        <f t="shared" si="98"/>
        <v>42</v>
      </c>
      <c r="Q210" s="10">
        <f t="shared" si="98"/>
        <v>94</v>
      </c>
      <c r="R210" s="10">
        <f t="shared" si="98"/>
        <v>9</v>
      </c>
      <c r="S210" s="10">
        <f t="shared" si="98"/>
        <v>97</v>
      </c>
      <c r="T210" s="10">
        <f t="shared" si="98"/>
        <v>48</v>
      </c>
      <c r="U210" s="10">
        <f t="shared" si="98"/>
        <v>19</v>
      </c>
      <c r="V210" s="10">
        <f t="shared" si="98"/>
        <v>36</v>
      </c>
      <c r="W210" s="10">
        <f t="shared" si="98"/>
        <v>44</v>
      </c>
      <c r="X210" s="10">
        <f t="shared" si="98"/>
        <v>27</v>
      </c>
      <c r="Y210" s="10">
        <f t="shared" si="98"/>
        <v>74</v>
      </c>
      <c r="Z210" s="10">
        <f t="shared" si="98"/>
        <v>52</v>
      </c>
      <c r="AA210" s="10">
        <f t="shared" si="98"/>
        <v>108</v>
      </c>
      <c r="AB210" s="10">
        <f t="shared" si="98"/>
        <v>94</v>
      </c>
      <c r="AC210" s="10">
        <f t="shared" si="98"/>
        <v>74</v>
      </c>
      <c r="AD210" s="10">
        <f t="shared" si="98"/>
        <v>108</v>
      </c>
      <c r="AE210" s="10">
        <f t="shared" si="98"/>
        <v>103</v>
      </c>
      <c r="AF210" s="10">
        <f t="shared" si="98"/>
        <v>81</v>
      </c>
      <c r="AG210" s="10">
        <f t="shared" si="2"/>
        <v>-7</v>
      </c>
      <c r="AH210" s="10">
        <v>93</v>
      </c>
      <c r="AI210" s="10">
        <f t="shared" si="3"/>
        <v>14.5</v>
      </c>
      <c r="AJ210" s="10">
        <f t="shared" si="4"/>
        <v>1.7342851397464019</v>
      </c>
      <c r="AK210" s="10">
        <v>-7</v>
      </c>
    </row>
    <row r="211" spans="1:42" ht="13.5" customHeight="1" x14ac:dyDescent="0.2">
      <c r="A211" s="10">
        <v>94</v>
      </c>
      <c r="B211" s="10">
        <f t="shared" si="0"/>
        <v>-6</v>
      </c>
      <c r="C211" s="10">
        <f t="shared" ref="C211:AF211" si="99">RANK(C97,C$4:C$113,1)+(COUNT($B$4:$B$113)+1-RANK(C97,C$4:C$113,0)-RANK(C97,C$4:C$113,1))/2</f>
        <v>80</v>
      </c>
      <c r="D211" s="10">
        <f t="shared" si="99"/>
        <v>21</v>
      </c>
      <c r="E211" s="10">
        <f t="shared" si="99"/>
        <v>85</v>
      </c>
      <c r="F211" s="10">
        <f t="shared" si="99"/>
        <v>103</v>
      </c>
      <c r="G211" s="10">
        <f t="shared" si="99"/>
        <v>93</v>
      </c>
      <c r="H211" s="10">
        <f t="shared" si="99"/>
        <v>68</v>
      </c>
      <c r="I211" s="10">
        <f t="shared" si="99"/>
        <v>86</v>
      </c>
      <c r="J211" s="10">
        <f t="shared" si="99"/>
        <v>94</v>
      </c>
      <c r="K211" s="10">
        <f t="shared" si="99"/>
        <v>47</v>
      </c>
      <c r="L211" s="10">
        <f t="shared" si="99"/>
        <v>40</v>
      </c>
      <c r="M211" s="10">
        <f t="shared" si="99"/>
        <v>107</v>
      </c>
      <c r="N211" s="10">
        <f t="shared" si="99"/>
        <v>49</v>
      </c>
      <c r="O211" s="10">
        <f t="shared" si="99"/>
        <v>49</v>
      </c>
      <c r="P211" s="10">
        <f t="shared" si="99"/>
        <v>87</v>
      </c>
      <c r="Q211" s="10">
        <f t="shared" si="99"/>
        <v>26</v>
      </c>
      <c r="R211" s="10">
        <f t="shared" si="99"/>
        <v>92</v>
      </c>
      <c r="S211" s="10">
        <f t="shared" si="99"/>
        <v>104</v>
      </c>
      <c r="T211" s="10">
        <f t="shared" si="99"/>
        <v>25</v>
      </c>
      <c r="U211" s="10">
        <f t="shared" si="99"/>
        <v>96</v>
      </c>
      <c r="V211" s="10">
        <f t="shared" si="99"/>
        <v>35</v>
      </c>
      <c r="W211" s="10">
        <f t="shared" si="99"/>
        <v>15</v>
      </c>
      <c r="X211" s="10">
        <f t="shared" si="99"/>
        <v>45</v>
      </c>
      <c r="Y211" s="10">
        <f t="shared" si="99"/>
        <v>34</v>
      </c>
      <c r="Z211" s="10">
        <f t="shared" si="99"/>
        <v>92</v>
      </c>
      <c r="AA211" s="10">
        <f t="shared" si="99"/>
        <v>30</v>
      </c>
      <c r="AB211" s="10">
        <f t="shared" si="99"/>
        <v>59</v>
      </c>
      <c r="AC211" s="10">
        <f t="shared" si="99"/>
        <v>55</v>
      </c>
      <c r="AD211" s="10">
        <f t="shared" si="99"/>
        <v>75</v>
      </c>
      <c r="AE211" s="10">
        <f t="shared" si="99"/>
        <v>56</v>
      </c>
      <c r="AF211" s="10">
        <f t="shared" si="99"/>
        <v>35</v>
      </c>
      <c r="AG211" s="10">
        <f t="shared" si="2"/>
        <v>-6</v>
      </c>
      <c r="AH211" s="10">
        <v>94</v>
      </c>
      <c r="AI211" s="10">
        <f t="shared" si="3"/>
        <v>7.2666666666666657</v>
      </c>
      <c r="AJ211" s="10">
        <f t="shared" si="4"/>
        <v>0.86913600106831168</v>
      </c>
      <c r="AK211" s="10">
        <v>-6</v>
      </c>
      <c r="AM211" s="22" t="s">
        <v>49</v>
      </c>
      <c r="AN211" s="22" t="s">
        <v>50</v>
      </c>
      <c r="AO211" s="22" t="s">
        <v>56</v>
      </c>
      <c r="AP211" s="22" t="s">
        <v>33</v>
      </c>
    </row>
    <row r="212" spans="1:42" ht="13.5" customHeight="1" x14ac:dyDescent="0.2">
      <c r="A212" s="10">
        <v>95</v>
      </c>
      <c r="B212" s="10">
        <f t="shared" si="0"/>
        <v>-5</v>
      </c>
      <c r="C212" s="10">
        <f t="shared" ref="C212:AF212" si="100">RANK(C98,C$4:C$113,1)+(COUNT($B$4:$B$113)+1-RANK(C98,C$4:C$113,0)-RANK(C98,C$4:C$113,1))/2</f>
        <v>50</v>
      </c>
      <c r="D212" s="10">
        <f t="shared" si="100"/>
        <v>67</v>
      </c>
      <c r="E212" s="10">
        <f t="shared" si="100"/>
        <v>4</v>
      </c>
      <c r="F212" s="10">
        <f t="shared" si="100"/>
        <v>81</v>
      </c>
      <c r="G212" s="10">
        <f t="shared" si="100"/>
        <v>70</v>
      </c>
      <c r="H212" s="10">
        <f t="shared" si="100"/>
        <v>51</v>
      </c>
      <c r="I212" s="10">
        <f t="shared" si="100"/>
        <v>102</v>
      </c>
      <c r="J212" s="10">
        <f t="shared" si="100"/>
        <v>69</v>
      </c>
      <c r="K212" s="10">
        <f t="shared" si="100"/>
        <v>108</v>
      </c>
      <c r="L212" s="10">
        <f t="shared" si="100"/>
        <v>47</v>
      </c>
      <c r="M212" s="10">
        <f t="shared" si="100"/>
        <v>46</v>
      </c>
      <c r="N212" s="10">
        <f t="shared" si="100"/>
        <v>34</v>
      </c>
      <c r="O212" s="10">
        <f t="shared" si="100"/>
        <v>44</v>
      </c>
      <c r="P212" s="10">
        <f t="shared" si="100"/>
        <v>78</v>
      </c>
      <c r="Q212" s="10">
        <f t="shared" si="100"/>
        <v>69</v>
      </c>
      <c r="R212" s="10">
        <f t="shared" si="100"/>
        <v>78</v>
      </c>
      <c r="S212" s="10">
        <f t="shared" si="100"/>
        <v>77</v>
      </c>
      <c r="T212" s="10">
        <f t="shared" si="100"/>
        <v>47</v>
      </c>
      <c r="U212" s="10">
        <f t="shared" si="100"/>
        <v>46</v>
      </c>
      <c r="V212" s="10">
        <f t="shared" si="100"/>
        <v>46</v>
      </c>
      <c r="W212" s="10">
        <f t="shared" si="100"/>
        <v>104</v>
      </c>
      <c r="X212" s="10">
        <f t="shared" si="100"/>
        <v>74</v>
      </c>
      <c r="Y212" s="10">
        <f t="shared" si="100"/>
        <v>56</v>
      </c>
      <c r="Z212" s="10">
        <f t="shared" si="100"/>
        <v>19</v>
      </c>
      <c r="AA212" s="10">
        <f t="shared" si="100"/>
        <v>75</v>
      </c>
      <c r="AB212" s="10">
        <f t="shared" si="100"/>
        <v>90</v>
      </c>
      <c r="AC212" s="10">
        <f t="shared" si="100"/>
        <v>69</v>
      </c>
      <c r="AD212" s="10">
        <f t="shared" si="100"/>
        <v>30</v>
      </c>
      <c r="AE212" s="10">
        <f t="shared" si="100"/>
        <v>98</v>
      </c>
      <c r="AF212" s="10">
        <f t="shared" si="100"/>
        <v>63</v>
      </c>
      <c r="AG212" s="10">
        <f t="shared" si="2"/>
        <v>-5</v>
      </c>
      <c r="AH212" s="10">
        <v>95</v>
      </c>
      <c r="AI212" s="10">
        <f t="shared" si="3"/>
        <v>7.56666666666667</v>
      </c>
      <c r="AJ212" s="10">
        <f t="shared" si="4"/>
        <v>0.90501776258030664</v>
      </c>
      <c r="AK212" s="10">
        <v>-5</v>
      </c>
      <c r="AM212" s="10">
        <v>1</v>
      </c>
      <c r="AN212" s="10">
        <f>AI217</f>
        <v>32.833333333333329</v>
      </c>
      <c r="AO212" s="10">
        <f t="shared" ref="AO212:AO214" si="101">AN212/(SQRT(AM212)*$AL$114)</f>
        <v>3.9270594543682891</v>
      </c>
      <c r="AP212" s="10">
        <v>0</v>
      </c>
    </row>
    <row r="213" spans="1:42" ht="13.5" customHeight="1" x14ac:dyDescent="0.2">
      <c r="A213" s="10">
        <v>96</v>
      </c>
      <c r="B213" s="10">
        <f t="shared" si="0"/>
        <v>-4</v>
      </c>
      <c r="C213" s="10">
        <f t="shared" ref="C213:AF213" si="102">RANK(C99,C$4:C$113,1)+(COUNT($B$4:$B$113)+1-RANK(C99,C$4:C$113,0)-RANK(C99,C$4:C$113,1))/2</f>
        <v>60</v>
      </c>
      <c r="D213" s="10">
        <f t="shared" si="102"/>
        <v>14</v>
      </c>
      <c r="E213" s="10">
        <f t="shared" si="102"/>
        <v>11</v>
      </c>
      <c r="F213" s="10">
        <f t="shared" si="102"/>
        <v>50</v>
      </c>
      <c r="G213" s="10">
        <f t="shared" si="102"/>
        <v>31</v>
      </c>
      <c r="H213" s="10">
        <f t="shared" si="102"/>
        <v>109</v>
      </c>
      <c r="I213" s="10">
        <f t="shared" si="102"/>
        <v>98</v>
      </c>
      <c r="J213" s="10">
        <f t="shared" si="102"/>
        <v>58</v>
      </c>
      <c r="K213" s="10">
        <f t="shared" si="102"/>
        <v>57</v>
      </c>
      <c r="L213" s="10">
        <f t="shared" si="102"/>
        <v>1</v>
      </c>
      <c r="M213" s="10">
        <f t="shared" si="102"/>
        <v>65</v>
      </c>
      <c r="N213" s="10">
        <f t="shared" si="102"/>
        <v>91</v>
      </c>
      <c r="O213" s="10">
        <f t="shared" si="102"/>
        <v>17</v>
      </c>
      <c r="P213" s="10">
        <f t="shared" si="102"/>
        <v>45</v>
      </c>
      <c r="Q213" s="10">
        <f t="shared" si="102"/>
        <v>25</v>
      </c>
      <c r="R213" s="10">
        <f t="shared" si="102"/>
        <v>17</v>
      </c>
      <c r="S213" s="10">
        <f t="shared" si="102"/>
        <v>76</v>
      </c>
      <c r="T213" s="10">
        <f t="shared" si="102"/>
        <v>86</v>
      </c>
      <c r="U213" s="10">
        <f t="shared" si="102"/>
        <v>65</v>
      </c>
      <c r="V213" s="10">
        <f t="shared" si="102"/>
        <v>29</v>
      </c>
      <c r="W213" s="10">
        <f t="shared" si="102"/>
        <v>71</v>
      </c>
      <c r="X213" s="10">
        <f t="shared" si="102"/>
        <v>65</v>
      </c>
      <c r="Y213" s="10">
        <f t="shared" si="102"/>
        <v>101</v>
      </c>
      <c r="Z213" s="10">
        <f t="shared" si="102"/>
        <v>78</v>
      </c>
      <c r="AA213" s="10">
        <f t="shared" si="102"/>
        <v>13</v>
      </c>
      <c r="AB213" s="10">
        <f t="shared" si="102"/>
        <v>55</v>
      </c>
      <c r="AC213" s="10">
        <f t="shared" si="102"/>
        <v>93</v>
      </c>
      <c r="AD213" s="10">
        <f t="shared" si="102"/>
        <v>21</v>
      </c>
      <c r="AE213" s="10">
        <f t="shared" si="102"/>
        <v>90</v>
      </c>
      <c r="AF213" s="10">
        <f t="shared" si="102"/>
        <v>95</v>
      </c>
      <c r="AG213" s="10">
        <f t="shared" si="2"/>
        <v>-4</v>
      </c>
      <c r="AH213" s="10">
        <v>96</v>
      </c>
      <c r="AI213" s="10">
        <f t="shared" si="3"/>
        <v>0.73333333333333428</v>
      </c>
      <c r="AJ213" s="10">
        <f t="shared" si="4"/>
        <v>8.7710972584875618E-2</v>
      </c>
      <c r="AK213" s="10">
        <v>-4</v>
      </c>
      <c r="AM213" s="10">
        <v>2</v>
      </c>
      <c r="AN213" s="10">
        <f t="shared" ref="AN213:AN214" si="103">AN212+AI218</f>
        <v>49.466666666666669</v>
      </c>
      <c r="AO213" s="10">
        <f t="shared" si="101"/>
        <v>4.1835999487664326</v>
      </c>
      <c r="AP213" s="10">
        <v>1</v>
      </c>
    </row>
    <row r="214" spans="1:42" ht="13.5" customHeight="1" x14ac:dyDescent="0.2">
      <c r="A214" s="10">
        <v>97</v>
      </c>
      <c r="B214" s="10">
        <f t="shared" si="0"/>
        <v>-3</v>
      </c>
      <c r="C214" s="10">
        <f t="shared" ref="C214:AF214" si="104">RANK(C100,C$4:C$113,1)+(COUNT($B$4:$B$113)+1-RANK(C100,C$4:C$113,0)-RANK(C100,C$4:C$113,1))/2</f>
        <v>106</v>
      </c>
      <c r="D214" s="10">
        <f t="shared" si="104"/>
        <v>108</v>
      </c>
      <c r="E214" s="10">
        <f t="shared" si="104"/>
        <v>105</v>
      </c>
      <c r="F214" s="10">
        <f t="shared" si="104"/>
        <v>102</v>
      </c>
      <c r="G214" s="10">
        <f t="shared" si="104"/>
        <v>110</v>
      </c>
      <c r="H214" s="10">
        <f t="shared" si="104"/>
        <v>105</v>
      </c>
      <c r="I214" s="10">
        <f t="shared" si="104"/>
        <v>31</v>
      </c>
      <c r="J214" s="10">
        <f t="shared" si="104"/>
        <v>16</v>
      </c>
      <c r="K214" s="10">
        <f t="shared" si="104"/>
        <v>90</v>
      </c>
      <c r="L214" s="10">
        <f t="shared" si="104"/>
        <v>36</v>
      </c>
      <c r="M214" s="10">
        <f t="shared" si="104"/>
        <v>96</v>
      </c>
      <c r="N214" s="10">
        <f t="shared" si="104"/>
        <v>60</v>
      </c>
      <c r="O214" s="10">
        <f t="shared" si="104"/>
        <v>45</v>
      </c>
      <c r="P214" s="10">
        <f t="shared" si="104"/>
        <v>108</v>
      </c>
      <c r="Q214" s="10">
        <f t="shared" si="104"/>
        <v>110</v>
      </c>
      <c r="R214" s="10">
        <f t="shared" si="104"/>
        <v>93</v>
      </c>
      <c r="S214" s="10">
        <f t="shared" si="104"/>
        <v>11</v>
      </c>
      <c r="T214" s="10">
        <f t="shared" si="104"/>
        <v>21</v>
      </c>
      <c r="U214" s="10">
        <f t="shared" si="104"/>
        <v>24</v>
      </c>
      <c r="V214" s="10">
        <f t="shared" si="104"/>
        <v>40</v>
      </c>
      <c r="W214" s="10">
        <f t="shared" si="104"/>
        <v>92</v>
      </c>
      <c r="X214" s="10">
        <f t="shared" si="104"/>
        <v>89</v>
      </c>
      <c r="Y214" s="10">
        <f t="shared" si="104"/>
        <v>108</v>
      </c>
      <c r="Z214" s="10">
        <f t="shared" si="104"/>
        <v>14</v>
      </c>
      <c r="AA214" s="10">
        <f t="shared" si="104"/>
        <v>105</v>
      </c>
      <c r="AB214" s="10">
        <f t="shared" si="104"/>
        <v>110</v>
      </c>
      <c r="AC214" s="10">
        <f t="shared" si="104"/>
        <v>99</v>
      </c>
      <c r="AD214" s="10">
        <f t="shared" si="104"/>
        <v>53</v>
      </c>
      <c r="AE214" s="10">
        <f t="shared" si="104"/>
        <v>39</v>
      </c>
      <c r="AF214" s="10">
        <f t="shared" si="104"/>
        <v>106</v>
      </c>
      <c r="AG214" s="10">
        <f t="shared" si="2"/>
        <v>-3</v>
      </c>
      <c r="AH214" s="10">
        <v>97</v>
      </c>
      <c r="AI214" s="10">
        <f t="shared" si="3"/>
        <v>18.900000000000006</v>
      </c>
      <c r="AJ214" s="10">
        <f t="shared" si="4"/>
        <v>2.2605509752556556</v>
      </c>
      <c r="AK214" s="10">
        <v>-3</v>
      </c>
      <c r="AM214" s="10">
        <v>3</v>
      </c>
      <c r="AN214" s="10">
        <f t="shared" si="103"/>
        <v>48.766666666666666</v>
      </c>
      <c r="AO214" s="10">
        <f t="shared" si="101"/>
        <v>3.367556916578657</v>
      </c>
      <c r="AP214" s="10">
        <v>2</v>
      </c>
    </row>
    <row r="215" spans="1:42" ht="13.5" customHeight="1" x14ac:dyDescent="0.2">
      <c r="A215" s="10">
        <v>98</v>
      </c>
      <c r="B215" s="10">
        <f t="shared" si="0"/>
        <v>-2</v>
      </c>
      <c r="C215" s="10">
        <f t="shared" ref="C215:AF215" si="105">RANK(C101,C$4:C$113,1)+(COUNT($B$4:$B$113)+1-RANK(C101,C$4:C$113,0)-RANK(C101,C$4:C$113,1))/2</f>
        <v>81</v>
      </c>
      <c r="D215" s="10">
        <f t="shared" si="105"/>
        <v>98</v>
      </c>
      <c r="E215" s="10">
        <f t="shared" si="105"/>
        <v>52</v>
      </c>
      <c r="F215" s="10">
        <f t="shared" si="105"/>
        <v>98</v>
      </c>
      <c r="G215" s="10">
        <f t="shared" si="105"/>
        <v>95</v>
      </c>
      <c r="H215" s="10">
        <f t="shared" si="105"/>
        <v>106</v>
      </c>
      <c r="I215" s="10">
        <f t="shared" si="105"/>
        <v>8</v>
      </c>
      <c r="J215" s="10">
        <f t="shared" si="105"/>
        <v>66</v>
      </c>
      <c r="K215" s="10">
        <f t="shared" si="105"/>
        <v>79</v>
      </c>
      <c r="L215" s="10">
        <f t="shared" si="105"/>
        <v>51</v>
      </c>
      <c r="M215" s="10">
        <f t="shared" si="105"/>
        <v>54</v>
      </c>
      <c r="N215" s="10">
        <f t="shared" si="105"/>
        <v>76</v>
      </c>
      <c r="O215" s="10">
        <f t="shared" si="105"/>
        <v>72</v>
      </c>
      <c r="P215" s="10">
        <f t="shared" si="105"/>
        <v>40</v>
      </c>
      <c r="Q215" s="10">
        <f t="shared" si="105"/>
        <v>100</v>
      </c>
      <c r="R215" s="10">
        <f t="shared" si="105"/>
        <v>100</v>
      </c>
      <c r="S215" s="10">
        <f t="shared" si="105"/>
        <v>1</v>
      </c>
      <c r="T215" s="10">
        <f t="shared" si="105"/>
        <v>75</v>
      </c>
      <c r="U215" s="10">
        <f t="shared" si="105"/>
        <v>51</v>
      </c>
      <c r="V215" s="10">
        <f t="shared" si="105"/>
        <v>88</v>
      </c>
      <c r="W215" s="10">
        <f t="shared" si="105"/>
        <v>62</v>
      </c>
      <c r="X215" s="10">
        <f t="shared" si="105"/>
        <v>2</v>
      </c>
      <c r="Y215" s="10">
        <f t="shared" si="105"/>
        <v>70</v>
      </c>
      <c r="Z215" s="10">
        <f t="shared" si="105"/>
        <v>20</v>
      </c>
      <c r="AA215" s="10">
        <f t="shared" si="105"/>
        <v>38</v>
      </c>
      <c r="AB215" s="10">
        <f t="shared" si="105"/>
        <v>92</v>
      </c>
      <c r="AC215" s="10">
        <f t="shared" si="105"/>
        <v>79</v>
      </c>
      <c r="AD215" s="10">
        <f t="shared" si="105"/>
        <v>6</v>
      </c>
      <c r="AE215" s="10">
        <f t="shared" si="105"/>
        <v>34</v>
      </c>
      <c r="AF215" s="10">
        <f t="shared" si="105"/>
        <v>65</v>
      </c>
      <c r="AG215" s="10">
        <f t="shared" si="2"/>
        <v>-2</v>
      </c>
      <c r="AH215" s="10">
        <v>98</v>
      </c>
      <c r="AI215" s="10">
        <f t="shared" si="3"/>
        <v>6.4666666666666686</v>
      </c>
      <c r="AJ215" s="10">
        <f t="shared" si="4"/>
        <v>0.77345130370299331</v>
      </c>
      <c r="AK215" s="10">
        <v>-2</v>
      </c>
    </row>
    <row r="216" spans="1:42" ht="13.5" customHeight="1" x14ac:dyDescent="0.2">
      <c r="A216" s="10">
        <v>99</v>
      </c>
      <c r="B216" s="10">
        <f t="shared" si="0"/>
        <v>-1</v>
      </c>
      <c r="C216" s="10">
        <f t="shared" ref="C216:AF216" si="106">RANK(C102,C$4:C$113,1)+(COUNT($B$4:$B$113)+1-RANK(C102,C$4:C$113,0)-RANK(C102,C$4:C$113,1))/2</f>
        <v>55</v>
      </c>
      <c r="D216" s="10">
        <f t="shared" si="106"/>
        <v>54</v>
      </c>
      <c r="E216" s="10">
        <f t="shared" si="106"/>
        <v>58</v>
      </c>
      <c r="F216" s="10">
        <f t="shared" si="106"/>
        <v>62</v>
      </c>
      <c r="G216" s="10">
        <f t="shared" si="106"/>
        <v>40</v>
      </c>
      <c r="H216" s="10">
        <f t="shared" si="106"/>
        <v>59</v>
      </c>
      <c r="I216" s="10">
        <f t="shared" si="106"/>
        <v>52</v>
      </c>
      <c r="J216" s="10">
        <f t="shared" si="106"/>
        <v>39</v>
      </c>
      <c r="K216" s="10">
        <f t="shared" si="106"/>
        <v>94</v>
      </c>
      <c r="L216" s="10">
        <f t="shared" si="106"/>
        <v>18</v>
      </c>
      <c r="M216" s="10">
        <f t="shared" si="106"/>
        <v>31</v>
      </c>
      <c r="N216" s="10">
        <f t="shared" si="106"/>
        <v>107</v>
      </c>
      <c r="O216" s="10">
        <f t="shared" si="106"/>
        <v>57</v>
      </c>
      <c r="P216" s="10">
        <f t="shared" si="106"/>
        <v>59</v>
      </c>
      <c r="Q216" s="10">
        <f t="shared" si="106"/>
        <v>10</v>
      </c>
      <c r="R216" s="10">
        <f t="shared" si="106"/>
        <v>53</v>
      </c>
      <c r="S216" s="10">
        <f t="shared" si="106"/>
        <v>22</v>
      </c>
      <c r="T216" s="10">
        <f t="shared" si="106"/>
        <v>60</v>
      </c>
      <c r="U216" s="10">
        <f t="shared" si="106"/>
        <v>71</v>
      </c>
      <c r="V216" s="10">
        <f t="shared" si="106"/>
        <v>38</v>
      </c>
      <c r="W216" s="10">
        <f t="shared" si="106"/>
        <v>36</v>
      </c>
      <c r="X216" s="10">
        <f t="shared" si="106"/>
        <v>43</v>
      </c>
      <c r="Y216" s="10">
        <f t="shared" si="106"/>
        <v>66</v>
      </c>
      <c r="Z216" s="10">
        <f t="shared" si="106"/>
        <v>2</v>
      </c>
      <c r="AA216" s="10">
        <f t="shared" si="106"/>
        <v>65</v>
      </c>
      <c r="AB216" s="10">
        <f t="shared" si="106"/>
        <v>96</v>
      </c>
      <c r="AC216" s="10">
        <f t="shared" si="106"/>
        <v>91</v>
      </c>
      <c r="AD216" s="10">
        <f t="shared" si="106"/>
        <v>42</v>
      </c>
      <c r="AE216" s="10">
        <f t="shared" si="106"/>
        <v>18</v>
      </c>
      <c r="AF216" s="10">
        <f t="shared" si="106"/>
        <v>70</v>
      </c>
      <c r="AG216" s="10">
        <f t="shared" si="2"/>
        <v>-1</v>
      </c>
      <c r="AH216" s="10">
        <v>99</v>
      </c>
      <c r="AI216" s="10">
        <f t="shared" si="3"/>
        <v>-3.2333333333333343</v>
      </c>
      <c r="AJ216" s="10">
        <f t="shared" si="4"/>
        <v>-0.38672565185149665</v>
      </c>
      <c r="AK216" s="10">
        <v>-1</v>
      </c>
      <c r="AM216" s="22" t="s">
        <v>49</v>
      </c>
      <c r="AN216" s="22" t="s">
        <v>50</v>
      </c>
      <c r="AO216" s="22" t="s">
        <v>56</v>
      </c>
      <c r="AP216" s="22" t="s">
        <v>33</v>
      </c>
    </row>
    <row r="217" spans="1:42" ht="13.5" customHeight="1" x14ac:dyDescent="0.2">
      <c r="A217" s="10">
        <v>100</v>
      </c>
      <c r="B217" s="10">
        <f t="shared" si="0"/>
        <v>0</v>
      </c>
      <c r="C217" s="10">
        <f t="shared" ref="C217:AF217" si="107">RANK(C103,C$4:C$113,1)+(COUNT($B$4:$B$113)+1-RANK(C103,C$4:C$113,0)-RANK(C103,C$4:C$113,1))/2</f>
        <v>110</v>
      </c>
      <c r="D217" s="10">
        <f t="shared" si="107"/>
        <v>110</v>
      </c>
      <c r="E217" s="10">
        <f t="shared" si="107"/>
        <v>107</v>
      </c>
      <c r="F217" s="10">
        <f t="shared" si="107"/>
        <v>63</v>
      </c>
      <c r="G217" s="10">
        <f t="shared" si="107"/>
        <v>1</v>
      </c>
      <c r="H217" s="10">
        <f t="shared" si="107"/>
        <v>67</v>
      </c>
      <c r="I217" s="10">
        <f t="shared" si="107"/>
        <v>73</v>
      </c>
      <c r="J217" s="10">
        <f t="shared" si="107"/>
        <v>14</v>
      </c>
      <c r="K217" s="10">
        <f t="shared" si="107"/>
        <v>96</v>
      </c>
      <c r="L217" s="10">
        <f t="shared" si="107"/>
        <v>107</v>
      </c>
      <c r="M217" s="10">
        <f t="shared" si="107"/>
        <v>106</v>
      </c>
      <c r="N217" s="10">
        <f t="shared" si="107"/>
        <v>105</v>
      </c>
      <c r="O217" s="10">
        <f t="shared" si="107"/>
        <v>110</v>
      </c>
      <c r="P217" s="10">
        <f t="shared" si="107"/>
        <v>109</v>
      </c>
      <c r="Q217" s="10">
        <f t="shared" si="107"/>
        <v>45</v>
      </c>
      <c r="R217" s="10">
        <f t="shared" si="107"/>
        <v>102</v>
      </c>
      <c r="S217" s="10">
        <f t="shared" si="107"/>
        <v>43</v>
      </c>
      <c r="T217" s="10">
        <f t="shared" si="107"/>
        <v>83</v>
      </c>
      <c r="U217" s="10">
        <f t="shared" si="107"/>
        <v>99</v>
      </c>
      <c r="V217" s="10">
        <f t="shared" si="107"/>
        <v>106</v>
      </c>
      <c r="W217" s="10">
        <f t="shared" si="107"/>
        <v>96</v>
      </c>
      <c r="X217" s="10">
        <f t="shared" si="107"/>
        <v>110</v>
      </c>
      <c r="Y217" s="10">
        <f t="shared" si="107"/>
        <v>110</v>
      </c>
      <c r="Z217" s="10">
        <f t="shared" si="107"/>
        <v>105</v>
      </c>
      <c r="AA217" s="10">
        <f t="shared" si="107"/>
        <v>110</v>
      </c>
      <c r="AB217" s="10">
        <f t="shared" si="107"/>
        <v>81</v>
      </c>
      <c r="AC217" s="10">
        <f t="shared" si="107"/>
        <v>84</v>
      </c>
      <c r="AD217" s="10">
        <f t="shared" si="107"/>
        <v>110</v>
      </c>
      <c r="AE217" s="10">
        <f t="shared" si="107"/>
        <v>81</v>
      </c>
      <c r="AF217" s="10">
        <f t="shared" si="107"/>
        <v>107</v>
      </c>
      <c r="AG217" s="10">
        <f t="shared" si="2"/>
        <v>0</v>
      </c>
      <c r="AH217" s="10">
        <v>100</v>
      </c>
      <c r="AI217" s="10">
        <f t="shared" si="3"/>
        <v>32.833333333333329</v>
      </c>
      <c r="AJ217" s="30">
        <f t="shared" si="4"/>
        <v>3.9270594543682891</v>
      </c>
      <c r="AK217" s="30">
        <v>0</v>
      </c>
      <c r="AM217" s="10">
        <v>1</v>
      </c>
      <c r="AN217" s="10">
        <f>AI217</f>
        <v>32.833333333333329</v>
      </c>
      <c r="AO217" s="10">
        <f t="shared" ref="AO217:AO218" si="108">AN217/(SQRT(AM217)*$AL$114)</f>
        <v>3.9270594543682891</v>
      </c>
      <c r="AP217" s="10">
        <v>0</v>
      </c>
    </row>
    <row r="218" spans="1:42" ht="13.5" customHeight="1" x14ac:dyDescent="0.2">
      <c r="A218" s="10">
        <v>101</v>
      </c>
      <c r="B218" s="10">
        <f t="shared" si="0"/>
        <v>1</v>
      </c>
      <c r="C218" s="10">
        <f t="shared" ref="C218:AF218" si="109">RANK(C104,C$4:C$113,1)+(COUNT($B$4:$B$113)+1-RANK(C104,C$4:C$113,0)-RANK(C104,C$4:C$113,1))/2</f>
        <v>108</v>
      </c>
      <c r="D218" s="10">
        <f t="shared" si="109"/>
        <v>109</v>
      </c>
      <c r="E218" s="10">
        <f t="shared" si="109"/>
        <v>97</v>
      </c>
      <c r="F218" s="10">
        <f t="shared" si="109"/>
        <v>58</v>
      </c>
      <c r="G218" s="10">
        <f t="shared" si="109"/>
        <v>81</v>
      </c>
      <c r="H218" s="10">
        <f t="shared" si="109"/>
        <v>104</v>
      </c>
      <c r="I218" s="10">
        <f t="shared" si="109"/>
        <v>20</v>
      </c>
      <c r="J218" s="10">
        <f t="shared" si="109"/>
        <v>4</v>
      </c>
      <c r="K218" s="10">
        <f t="shared" si="109"/>
        <v>74</v>
      </c>
      <c r="L218" s="10">
        <f t="shared" si="109"/>
        <v>86</v>
      </c>
      <c r="M218" s="10">
        <f t="shared" si="109"/>
        <v>63</v>
      </c>
      <c r="N218" s="10">
        <f t="shared" si="109"/>
        <v>88</v>
      </c>
      <c r="O218" s="10">
        <f t="shared" si="109"/>
        <v>104</v>
      </c>
      <c r="P218" s="10">
        <f t="shared" si="109"/>
        <v>32</v>
      </c>
      <c r="Q218" s="10">
        <f t="shared" si="109"/>
        <v>1</v>
      </c>
      <c r="R218" s="10">
        <f t="shared" si="109"/>
        <v>110</v>
      </c>
      <c r="S218" s="10">
        <f t="shared" si="109"/>
        <v>63</v>
      </c>
      <c r="T218" s="10">
        <f t="shared" si="109"/>
        <v>105</v>
      </c>
      <c r="U218" s="10">
        <f t="shared" si="109"/>
        <v>94</v>
      </c>
      <c r="V218" s="10">
        <f t="shared" si="109"/>
        <v>102</v>
      </c>
      <c r="W218" s="10">
        <f t="shared" si="109"/>
        <v>48</v>
      </c>
      <c r="X218" s="10">
        <f t="shared" si="109"/>
        <v>107</v>
      </c>
      <c r="Y218" s="10">
        <f t="shared" si="109"/>
        <v>100</v>
      </c>
      <c r="Z218" s="10">
        <f t="shared" si="109"/>
        <v>13</v>
      </c>
      <c r="AA218" s="10">
        <f t="shared" si="109"/>
        <v>23</v>
      </c>
      <c r="AB218" s="10">
        <f t="shared" si="109"/>
        <v>43</v>
      </c>
      <c r="AC218" s="10">
        <f t="shared" si="109"/>
        <v>108</v>
      </c>
      <c r="AD218" s="10">
        <f t="shared" si="109"/>
        <v>20</v>
      </c>
      <c r="AE218" s="10">
        <f t="shared" si="109"/>
        <v>107</v>
      </c>
      <c r="AF218" s="10">
        <f t="shared" si="109"/>
        <v>92</v>
      </c>
      <c r="AG218" s="10">
        <f t="shared" si="2"/>
        <v>1</v>
      </c>
      <c r="AH218" s="10">
        <v>101</v>
      </c>
      <c r="AI218" s="10">
        <f t="shared" si="3"/>
        <v>16.63333333333334</v>
      </c>
      <c r="AJ218" s="10">
        <f t="shared" si="4"/>
        <v>1.989444332720586</v>
      </c>
      <c r="AK218" s="10">
        <v>1</v>
      </c>
      <c r="AM218" s="10">
        <v>2</v>
      </c>
      <c r="AN218" s="10">
        <f>AN217+AI218</f>
        <v>49.466666666666669</v>
      </c>
      <c r="AO218" s="10">
        <f t="shared" si="108"/>
        <v>4.1835999487664326</v>
      </c>
      <c r="AP218" s="10">
        <v>1</v>
      </c>
    </row>
    <row r="219" spans="1:42" ht="13.5" customHeight="1" x14ac:dyDescent="0.2">
      <c r="A219" s="10">
        <v>102</v>
      </c>
      <c r="B219" s="10">
        <f t="shared" si="0"/>
        <v>2</v>
      </c>
      <c r="C219" s="10">
        <f t="shared" ref="C219:AF219" si="110">RANK(C105,C$4:C$113,1)+(COUNT($B$4:$B$113)+1-RANK(C105,C$4:C$113,0)-RANK(C105,C$4:C$113,1))/2</f>
        <v>95</v>
      </c>
      <c r="D219" s="10">
        <f t="shared" si="110"/>
        <v>106</v>
      </c>
      <c r="E219" s="10">
        <f t="shared" si="110"/>
        <v>92</v>
      </c>
      <c r="F219" s="10">
        <f t="shared" si="110"/>
        <v>29</v>
      </c>
      <c r="G219" s="10">
        <f t="shared" si="110"/>
        <v>37</v>
      </c>
      <c r="H219" s="10">
        <f t="shared" si="110"/>
        <v>20</v>
      </c>
      <c r="I219" s="10">
        <f t="shared" si="110"/>
        <v>94</v>
      </c>
      <c r="J219" s="10">
        <f t="shared" si="110"/>
        <v>34</v>
      </c>
      <c r="K219" s="10">
        <f t="shared" si="110"/>
        <v>39</v>
      </c>
      <c r="L219" s="10">
        <f t="shared" si="110"/>
        <v>99</v>
      </c>
      <c r="M219" s="10">
        <f t="shared" si="110"/>
        <v>64</v>
      </c>
      <c r="N219" s="10">
        <f t="shared" si="110"/>
        <v>47</v>
      </c>
      <c r="O219" s="10">
        <f t="shared" si="110"/>
        <v>27</v>
      </c>
      <c r="P219" s="10">
        <f t="shared" si="110"/>
        <v>110</v>
      </c>
      <c r="Q219" s="10">
        <f t="shared" si="110"/>
        <v>22</v>
      </c>
      <c r="R219" s="10">
        <f t="shared" si="110"/>
        <v>45</v>
      </c>
      <c r="S219" s="10">
        <f t="shared" si="110"/>
        <v>27</v>
      </c>
      <c r="T219" s="10">
        <f t="shared" si="110"/>
        <v>32</v>
      </c>
      <c r="U219" s="10">
        <f t="shared" si="110"/>
        <v>68</v>
      </c>
      <c r="V219" s="10">
        <f t="shared" si="110"/>
        <v>44</v>
      </c>
      <c r="W219" s="10">
        <f t="shared" si="110"/>
        <v>72</v>
      </c>
      <c r="X219" s="10">
        <f t="shared" si="110"/>
        <v>57</v>
      </c>
      <c r="Y219" s="10">
        <f t="shared" si="110"/>
        <v>90</v>
      </c>
      <c r="Z219" s="10">
        <f t="shared" si="110"/>
        <v>9</v>
      </c>
      <c r="AA219" s="10">
        <f t="shared" si="110"/>
        <v>106</v>
      </c>
      <c r="AB219" s="10">
        <f t="shared" si="110"/>
        <v>29</v>
      </c>
      <c r="AC219" s="10">
        <f t="shared" si="110"/>
        <v>35</v>
      </c>
      <c r="AD219" s="10">
        <f t="shared" si="110"/>
        <v>62</v>
      </c>
      <c r="AE219" s="10">
        <f t="shared" si="110"/>
        <v>32</v>
      </c>
      <c r="AF219" s="10">
        <f t="shared" si="110"/>
        <v>21</v>
      </c>
      <c r="AG219" s="10">
        <f t="shared" si="2"/>
        <v>2</v>
      </c>
      <c r="AH219" s="10">
        <v>102</v>
      </c>
      <c r="AI219" s="10">
        <f t="shared" si="3"/>
        <v>-0.70000000000000284</v>
      </c>
      <c r="AJ219" s="10">
        <f t="shared" si="4"/>
        <v>-8.3724110194654228E-2</v>
      </c>
      <c r="AK219" s="10">
        <v>2</v>
      </c>
    </row>
    <row r="220" spans="1:42" ht="13.5" customHeight="1" x14ac:dyDescent="0.2">
      <c r="A220" s="10">
        <v>103</v>
      </c>
      <c r="B220" s="10">
        <f t="shared" si="0"/>
        <v>3</v>
      </c>
      <c r="C220" s="10">
        <f t="shared" ref="C220:AF220" si="111">RANK(C106,C$4:C$113,1)+(COUNT($B$4:$B$113)+1-RANK(C106,C$4:C$113,0)-RANK(C106,C$4:C$113,1))/2</f>
        <v>4</v>
      </c>
      <c r="D220" s="10">
        <f t="shared" si="111"/>
        <v>101</v>
      </c>
      <c r="E220" s="10">
        <f t="shared" si="111"/>
        <v>76</v>
      </c>
      <c r="F220" s="10">
        <f t="shared" si="111"/>
        <v>23</v>
      </c>
      <c r="G220" s="10">
        <f t="shared" si="111"/>
        <v>90</v>
      </c>
      <c r="H220" s="10">
        <f t="shared" si="111"/>
        <v>29</v>
      </c>
      <c r="I220" s="10">
        <f t="shared" si="111"/>
        <v>63</v>
      </c>
      <c r="J220" s="10">
        <f t="shared" si="111"/>
        <v>15</v>
      </c>
      <c r="K220" s="10">
        <f t="shared" si="111"/>
        <v>66</v>
      </c>
      <c r="L220" s="10">
        <f t="shared" si="111"/>
        <v>101</v>
      </c>
      <c r="M220" s="10">
        <f t="shared" si="111"/>
        <v>97</v>
      </c>
      <c r="N220" s="10">
        <f t="shared" si="111"/>
        <v>83</v>
      </c>
      <c r="O220" s="10">
        <f t="shared" si="111"/>
        <v>52</v>
      </c>
      <c r="P220" s="10">
        <f t="shared" si="111"/>
        <v>104</v>
      </c>
      <c r="Q220" s="10">
        <f t="shared" si="111"/>
        <v>82</v>
      </c>
      <c r="R220" s="10">
        <f t="shared" si="111"/>
        <v>25</v>
      </c>
      <c r="S220" s="10">
        <f t="shared" si="111"/>
        <v>9</v>
      </c>
      <c r="T220" s="10">
        <f t="shared" si="111"/>
        <v>35</v>
      </c>
      <c r="U220" s="10">
        <f t="shared" si="111"/>
        <v>23</v>
      </c>
      <c r="V220" s="10">
        <f t="shared" si="111"/>
        <v>6</v>
      </c>
      <c r="W220" s="10">
        <f t="shared" si="111"/>
        <v>29</v>
      </c>
      <c r="X220" s="10">
        <f t="shared" si="111"/>
        <v>15</v>
      </c>
      <c r="Y220" s="10">
        <f t="shared" si="111"/>
        <v>55</v>
      </c>
      <c r="Z220" s="10">
        <f t="shared" si="111"/>
        <v>7</v>
      </c>
      <c r="AA220" s="10">
        <f t="shared" si="111"/>
        <v>53</v>
      </c>
      <c r="AB220" s="10">
        <f t="shared" si="111"/>
        <v>97</v>
      </c>
      <c r="AC220" s="10">
        <f t="shared" si="111"/>
        <v>26</v>
      </c>
      <c r="AD220" s="10">
        <f t="shared" si="111"/>
        <v>88</v>
      </c>
      <c r="AE220" s="10">
        <f t="shared" si="111"/>
        <v>3</v>
      </c>
      <c r="AF220" s="10">
        <f t="shared" si="111"/>
        <v>42</v>
      </c>
      <c r="AG220" s="10">
        <f t="shared" si="2"/>
        <v>3</v>
      </c>
      <c r="AH220" s="10">
        <v>103</v>
      </c>
      <c r="AI220" s="10">
        <f t="shared" si="3"/>
        <v>-5.5333333333333314</v>
      </c>
      <c r="AJ220" s="10">
        <f t="shared" si="4"/>
        <v>-0.6618191567767876</v>
      </c>
      <c r="AK220" s="10">
        <v>3</v>
      </c>
      <c r="AM220" s="22" t="s">
        <v>49</v>
      </c>
      <c r="AN220" s="22" t="s">
        <v>50</v>
      </c>
      <c r="AO220" s="22" t="s">
        <v>56</v>
      </c>
      <c r="AP220" s="22" t="s">
        <v>33</v>
      </c>
    </row>
    <row r="221" spans="1:42" ht="13.5" customHeight="1" x14ac:dyDescent="0.2">
      <c r="A221" s="10">
        <v>104</v>
      </c>
      <c r="B221" s="10">
        <f t="shared" si="0"/>
        <v>4</v>
      </c>
      <c r="C221" s="10">
        <f t="shared" ref="C221:AF221" si="112">RANK(C107,C$4:C$113,1)+(COUNT($B$4:$B$113)+1-RANK(C107,C$4:C$113,0)-RANK(C107,C$4:C$113,1))/2</f>
        <v>39</v>
      </c>
      <c r="D221" s="10">
        <f t="shared" si="112"/>
        <v>55</v>
      </c>
      <c r="E221" s="10">
        <f t="shared" si="112"/>
        <v>62</v>
      </c>
      <c r="F221" s="10">
        <f t="shared" si="112"/>
        <v>42</v>
      </c>
      <c r="G221" s="10">
        <f t="shared" si="112"/>
        <v>84</v>
      </c>
      <c r="H221" s="10">
        <f t="shared" si="112"/>
        <v>7</v>
      </c>
      <c r="I221" s="10">
        <f t="shared" si="112"/>
        <v>109</v>
      </c>
      <c r="J221" s="10">
        <f t="shared" si="112"/>
        <v>90</v>
      </c>
      <c r="K221" s="10">
        <f t="shared" si="112"/>
        <v>35</v>
      </c>
      <c r="L221" s="10">
        <f t="shared" si="112"/>
        <v>39</v>
      </c>
      <c r="M221" s="10">
        <f t="shared" si="112"/>
        <v>66</v>
      </c>
      <c r="N221" s="10">
        <f t="shared" si="112"/>
        <v>53</v>
      </c>
      <c r="O221" s="10">
        <f t="shared" si="112"/>
        <v>105</v>
      </c>
      <c r="P221" s="10">
        <f t="shared" si="112"/>
        <v>53</v>
      </c>
      <c r="Q221" s="10">
        <f t="shared" si="112"/>
        <v>66</v>
      </c>
      <c r="R221" s="10">
        <f t="shared" si="112"/>
        <v>23</v>
      </c>
      <c r="S221" s="10">
        <f t="shared" si="112"/>
        <v>37</v>
      </c>
      <c r="T221" s="10">
        <f t="shared" si="112"/>
        <v>67</v>
      </c>
      <c r="U221" s="10">
        <f t="shared" si="112"/>
        <v>88</v>
      </c>
      <c r="V221" s="10">
        <f t="shared" si="112"/>
        <v>60</v>
      </c>
      <c r="W221" s="10">
        <f t="shared" si="112"/>
        <v>69</v>
      </c>
      <c r="X221" s="10">
        <f t="shared" si="112"/>
        <v>19</v>
      </c>
      <c r="Y221" s="10">
        <f t="shared" si="112"/>
        <v>99</v>
      </c>
      <c r="Z221" s="10">
        <f t="shared" si="112"/>
        <v>85</v>
      </c>
      <c r="AA221" s="10">
        <f t="shared" si="112"/>
        <v>94</v>
      </c>
      <c r="AB221" s="10">
        <f t="shared" si="112"/>
        <v>36</v>
      </c>
      <c r="AC221" s="10">
        <f t="shared" si="112"/>
        <v>20</v>
      </c>
      <c r="AD221" s="10">
        <f t="shared" si="112"/>
        <v>13</v>
      </c>
      <c r="AE221" s="10">
        <f t="shared" si="112"/>
        <v>94</v>
      </c>
      <c r="AF221" s="10">
        <f t="shared" si="112"/>
        <v>82</v>
      </c>
      <c r="AG221" s="10">
        <f t="shared" si="2"/>
        <v>4</v>
      </c>
      <c r="AH221" s="10">
        <v>104</v>
      </c>
      <c r="AI221" s="10">
        <f t="shared" si="3"/>
        <v>4.2000000000000028</v>
      </c>
      <c r="AJ221" s="10">
        <f t="shared" si="4"/>
        <v>0.50234466116792365</v>
      </c>
      <c r="AK221" s="10">
        <v>4</v>
      </c>
      <c r="AM221" s="10">
        <v>1</v>
      </c>
      <c r="AN221" s="10">
        <f>AI216</f>
        <v>-3.2333333333333343</v>
      </c>
      <c r="AO221" s="10">
        <f t="shared" ref="AO221:AO222" si="113">AN221/(SQRT(AM221)*$AL$114)</f>
        <v>-0.38672565185149665</v>
      </c>
      <c r="AP221" s="10">
        <v>-1</v>
      </c>
    </row>
    <row r="222" spans="1:42" ht="13.5" customHeight="1" x14ac:dyDescent="0.2">
      <c r="A222" s="10">
        <v>105</v>
      </c>
      <c r="B222" s="10">
        <f t="shared" si="0"/>
        <v>5</v>
      </c>
      <c r="C222" s="10">
        <f t="shared" ref="C222:AF222" si="114">RANK(C108,C$4:C$113,1)+(COUNT($B$4:$B$113)+1-RANK(C108,C$4:C$113,0)-RANK(C108,C$4:C$113,1))/2</f>
        <v>83</v>
      </c>
      <c r="D222" s="10">
        <f t="shared" si="114"/>
        <v>11</v>
      </c>
      <c r="E222" s="10">
        <f t="shared" si="114"/>
        <v>26</v>
      </c>
      <c r="F222" s="10">
        <f t="shared" si="114"/>
        <v>45</v>
      </c>
      <c r="G222" s="10">
        <f t="shared" si="114"/>
        <v>87</v>
      </c>
      <c r="H222" s="10">
        <f t="shared" si="114"/>
        <v>108</v>
      </c>
      <c r="I222" s="10">
        <f t="shared" si="114"/>
        <v>101</v>
      </c>
      <c r="J222" s="10">
        <f t="shared" si="114"/>
        <v>74</v>
      </c>
      <c r="K222" s="10">
        <f t="shared" si="114"/>
        <v>93</v>
      </c>
      <c r="L222" s="10">
        <f t="shared" si="114"/>
        <v>9</v>
      </c>
      <c r="M222" s="10">
        <f t="shared" si="114"/>
        <v>23</v>
      </c>
      <c r="N222" s="10">
        <f t="shared" si="114"/>
        <v>15</v>
      </c>
      <c r="O222" s="10">
        <f t="shared" si="114"/>
        <v>78</v>
      </c>
      <c r="P222" s="10">
        <f t="shared" si="114"/>
        <v>90</v>
      </c>
      <c r="Q222" s="10">
        <f t="shared" si="114"/>
        <v>98</v>
      </c>
      <c r="R222" s="10">
        <f t="shared" si="114"/>
        <v>58</v>
      </c>
      <c r="S222" s="10">
        <f t="shared" si="114"/>
        <v>46</v>
      </c>
      <c r="T222" s="10">
        <f t="shared" si="114"/>
        <v>81</v>
      </c>
      <c r="U222" s="10">
        <f t="shared" si="114"/>
        <v>101</v>
      </c>
      <c r="V222" s="10">
        <f t="shared" si="114"/>
        <v>80</v>
      </c>
      <c r="W222" s="10">
        <f t="shared" si="114"/>
        <v>103</v>
      </c>
      <c r="X222" s="10">
        <f t="shared" si="114"/>
        <v>14</v>
      </c>
      <c r="Y222" s="10">
        <f t="shared" si="114"/>
        <v>107</v>
      </c>
      <c r="Z222" s="10">
        <f t="shared" si="114"/>
        <v>104</v>
      </c>
      <c r="AA222" s="10">
        <f t="shared" si="114"/>
        <v>104</v>
      </c>
      <c r="AB222" s="10">
        <f t="shared" si="114"/>
        <v>67</v>
      </c>
      <c r="AC222" s="10">
        <f t="shared" si="114"/>
        <v>92</v>
      </c>
      <c r="AD222" s="10">
        <f t="shared" si="114"/>
        <v>24</v>
      </c>
      <c r="AE222" s="10">
        <f t="shared" si="114"/>
        <v>5</v>
      </c>
      <c r="AF222" s="10">
        <f t="shared" si="114"/>
        <v>9</v>
      </c>
      <c r="AG222" s="10">
        <f t="shared" si="2"/>
        <v>5</v>
      </c>
      <c r="AH222" s="10">
        <v>105</v>
      </c>
      <c r="AI222" s="10">
        <f t="shared" si="3"/>
        <v>9.0333333333333314</v>
      </c>
      <c r="AJ222" s="10">
        <f t="shared" si="4"/>
        <v>1.0804397077500572</v>
      </c>
      <c r="AK222" s="10">
        <v>5</v>
      </c>
      <c r="AM222" s="10">
        <v>2</v>
      </c>
      <c r="AN222" s="10">
        <f>AN221+AI217</f>
        <v>29.599999999999994</v>
      </c>
      <c r="AO222" s="10">
        <f t="shared" si="113"/>
        <v>2.5033940394235792</v>
      </c>
      <c r="AP222" s="10">
        <v>0</v>
      </c>
    </row>
    <row r="223" spans="1:42" ht="13.5" customHeight="1" x14ac:dyDescent="0.2">
      <c r="A223" s="10">
        <v>106</v>
      </c>
      <c r="B223" s="10">
        <f t="shared" si="0"/>
        <v>6</v>
      </c>
      <c r="C223" s="10">
        <f t="shared" ref="C223:AF223" si="115">RANK(C109,C$4:C$113,1)+(COUNT($B$4:$B$113)+1-RANK(C109,C$4:C$113,0)-RANK(C109,C$4:C$113,1))/2</f>
        <v>14</v>
      </c>
      <c r="D223" s="10">
        <f t="shared" si="115"/>
        <v>51</v>
      </c>
      <c r="E223" s="10">
        <f t="shared" si="115"/>
        <v>106</v>
      </c>
      <c r="F223" s="10">
        <f t="shared" si="115"/>
        <v>75</v>
      </c>
      <c r="G223" s="10">
        <f t="shared" si="115"/>
        <v>19</v>
      </c>
      <c r="H223" s="10">
        <f t="shared" si="115"/>
        <v>35</v>
      </c>
      <c r="I223" s="10">
        <f t="shared" si="115"/>
        <v>100</v>
      </c>
      <c r="J223" s="10">
        <f t="shared" si="115"/>
        <v>85</v>
      </c>
      <c r="K223" s="10">
        <f t="shared" si="115"/>
        <v>84</v>
      </c>
      <c r="L223" s="10">
        <f t="shared" si="115"/>
        <v>35</v>
      </c>
      <c r="M223" s="10">
        <f t="shared" si="115"/>
        <v>2</v>
      </c>
      <c r="N223" s="10">
        <f t="shared" si="115"/>
        <v>86</v>
      </c>
      <c r="O223" s="10">
        <f t="shared" si="115"/>
        <v>50</v>
      </c>
      <c r="P223" s="10">
        <f t="shared" si="115"/>
        <v>11</v>
      </c>
      <c r="Q223" s="10">
        <f t="shared" si="115"/>
        <v>99</v>
      </c>
      <c r="R223" s="10">
        <f t="shared" si="115"/>
        <v>90</v>
      </c>
      <c r="S223" s="10">
        <f t="shared" si="115"/>
        <v>103</v>
      </c>
      <c r="T223" s="10">
        <f t="shared" si="115"/>
        <v>96</v>
      </c>
      <c r="U223" s="10">
        <f t="shared" si="115"/>
        <v>108</v>
      </c>
      <c r="V223" s="10">
        <f t="shared" si="115"/>
        <v>49</v>
      </c>
      <c r="W223" s="10">
        <f t="shared" si="115"/>
        <v>106</v>
      </c>
      <c r="X223" s="10">
        <f t="shared" si="115"/>
        <v>108</v>
      </c>
      <c r="Y223" s="10">
        <f t="shared" si="115"/>
        <v>39</v>
      </c>
      <c r="Z223" s="10">
        <f t="shared" si="115"/>
        <v>51</v>
      </c>
      <c r="AA223" s="10">
        <f t="shared" si="115"/>
        <v>89</v>
      </c>
      <c r="AB223" s="10">
        <f t="shared" si="115"/>
        <v>48</v>
      </c>
      <c r="AC223" s="10">
        <f t="shared" si="115"/>
        <v>16</v>
      </c>
      <c r="AD223" s="10">
        <f t="shared" si="115"/>
        <v>57</v>
      </c>
      <c r="AE223" s="10">
        <f t="shared" si="115"/>
        <v>110</v>
      </c>
      <c r="AF223" s="10">
        <f t="shared" si="115"/>
        <v>99</v>
      </c>
      <c r="AG223" s="10">
        <f t="shared" si="2"/>
        <v>6</v>
      </c>
      <c r="AH223" s="10">
        <v>106</v>
      </c>
      <c r="AI223" s="10">
        <f t="shared" si="3"/>
        <v>11.86666666666666</v>
      </c>
      <c r="AJ223" s="10">
        <f t="shared" si="4"/>
        <v>1.4193230109188937</v>
      </c>
      <c r="AK223" s="10">
        <v>6</v>
      </c>
    </row>
    <row r="224" spans="1:42" ht="13.5" customHeight="1" x14ac:dyDescent="0.2">
      <c r="A224" s="10">
        <v>107</v>
      </c>
      <c r="B224" s="10">
        <f t="shared" si="0"/>
        <v>7</v>
      </c>
      <c r="C224" s="10">
        <f t="shared" ref="C224:AF224" si="116">RANK(C110,C$4:C$113,1)+(COUNT($B$4:$B$113)+1-RANK(C110,C$4:C$113,0)-RANK(C110,C$4:C$113,1))/2</f>
        <v>69</v>
      </c>
      <c r="D224" s="10">
        <f t="shared" si="116"/>
        <v>83</v>
      </c>
      <c r="E224" s="10">
        <f t="shared" si="116"/>
        <v>64</v>
      </c>
      <c r="F224" s="10">
        <f t="shared" si="116"/>
        <v>85</v>
      </c>
      <c r="G224" s="10">
        <f t="shared" si="116"/>
        <v>83</v>
      </c>
      <c r="H224" s="10">
        <f t="shared" si="116"/>
        <v>102</v>
      </c>
      <c r="I224" s="10">
        <f t="shared" si="116"/>
        <v>42</v>
      </c>
      <c r="J224" s="10">
        <f t="shared" si="116"/>
        <v>96</v>
      </c>
      <c r="K224" s="10">
        <f t="shared" si="116"/>
        <v>89</v>
      </c>
      <c r="L224" s="10">
        <f t="shared" si="116"/>
        <v>24</v>
      </c>
      <c r="M224" s="10">
        <f t="shared" si="116"/>
        <v>30</v>
      </c>
      <c r="N224" s="10">
        <f t="shared" si="116"/>
        <v>69</v>
      </c>
      <c r="O224" s="10">
        <f t="shared" si="116"/>
        <v>2</v>
      </c>
      <c r="P224" s="10">
        <f t="shared" si="116"/>
        <v>46</v>
      </c>
      <c r="Q224" s="10">
        <f t="shared" si="116"/>
        <v>70</v>
      </c>
      <c r="R224" s="10">
        <f t="shared" si="116"/>
        <v>59</v>
      </c>
      <c r="S224" s="10">
        <f t="shared" si="116"/>
        <v>24</v>
      </c>
      <c r="T224" s="10">
        <f t="shared" si="116"/>
        <v>91</v>
      </c>
      <c r="U224" s="10">
        <f t="shared" si="116"/>
        <v>69</v>
      </c>
      <c r="V224" s="10">
        <f t="shared" si="116"/>
        <v>89</v>
      </c>
      <c r="W224" s="10">
        <f t="shared" si="116"/>
        <v>78</v>
      </c>
      <c r="X224" s="10">
        <f t="shared" si="116"/>
        <v>18</v>
      </c>
      <c r="Y224" s="10">
        <f t="shared" si="116"/>
        <v>85</v>
      </c>
      <c r="Z224" s="10">
        <f t="shared" si="116"/>
        <v>35</v>
      </c>
      <c r="AA224" s="10">
        <f t="shared" si="116"/>
        <v>59</v>
      </c>
      <c r="AB224" s="10">
        <f t="shared" si="116"/>
        <v>76</v>
      </c>
      <c r="AC224" s="10">
        <f t="shared" si="116"/>
        <v>41</v>
      </c>
      <c r="AD224" s="10">
        <f t="shared" si="116"/>
        <v>11</v>
      </c>
      <c r="AE224" s="10">
        <f t="shared" si="116"/>
        <v>106</v>
      </c>
      <c r="AF224" s="10">
        <f t="shared" si="116"/>
        <v>74</v>
      </c>
      <c r="AG224" s="10">
        <f t="shared" si="2"/>
        <v>7</v>
      </c>
      <c r="AH224" s="10">
        <v>107</v>
      </c>
      <c r="AI224" s="10">
        <f t="shared" si="3"/>
        <v>6.7999999999999972</v>
      </c>
      <c r="AJ224" s="10">
        <f t="shared" si="4"/>
        <v>0.81331992760520888</v>
      </c>
      <c r="AK224" s="10">
        <v>7</v>
      </c>
    </row>
    <row r="225" spans="1:37" ht="13.5" customHeight="1" x14ac:dyDescent="0.2">
      <c r="A225" s="10">
        <v>108</v>
      </c>
      <c r="B225" s="10">
        <f t="shared" si="0"/>
        <v>8</v>
      </c>
      <c r="C225" s="10">
        <f t="shared" ref="C225:AF225" si="117">RANK(C111,C$4:C$113,1)+(COUNT($B$4:$B$113)+1-RANK(C111,C$4:C$113,0)-RANK(C111,C$4:C$113,1))/2</f>
        <v>36</v>
      </c>
      <c r="D225" s="10">
        <f t="shared" si="117"/>
        <v>4</v>
      </c>
      <c r="E225" s="10">
        <f t="shared" si="117"/>
        <v>98</v>
      </c>
      <c r="F225" s="10">
        <f t="shared" si="117"/>
        <v>38</v>
      </c>
      <c r="G225" s="10">
        <f t="shared" si="117"/>
        <v>8</v>
      </c>
      <c r="H225" s="10">
        <f t="shared" si="117"/>
        <v>60</v>
      </c>
      <c r="I225" s="10">
        <f t="shared" si="117"/>
        <v>60</v>
      </c>
      <c r="J225" s="10">
        <f t="shared" si="117"/>
        <v>6</v>
      </c>
      <c r="K225" s="10">
        <f t="shared" si="117"/>
        <v>73</v>
      </c>
      <c r="L225" s="10">
        <f t="shared" si="117"/>
        <v>75</v>
      </c>
      <c r="M225" s="10">
        <f t="shared" si="117"/>
        <v>89</v>
      </c>
      <c r="N225" s="10">
        <f t="shared" si="117"/>
        <v>21</v>
      </c>
      <c r="O225" s="10">
        <f t="shared" si="117"/>
        <v>22</v>
      </c>
      <c r="P225" s="10">
        <f t="shared" si="117"/>
        <v>29</v>
      </c>
      <c r="Q225" s="10">
        <f t="shared" si="117"/>
        <v>16</v>
      </c>
      <c r="R225" s="10">
        <f t="shared" si="117"/>
        <v>40</v>
      </c>
      <c r="S225" s="10">
        <f t="shared" si="117"/>
        <v>47</v>
      </c>
      <c r="T225" s="10">
        <f t="shared" si="117"/>
        <v>72</v>
      </c>
      <c r="U225" s="10">
        <f t="shared" si="117"/>
        <v>62</v>
      </c>
      <c r="V225" s="10">
        <f t="shared" si="117"/>
        <v>68</v>
      </c>
      <c r="W225" s="10">
        <f t="shared" si="117"/>
        <v>54</v>
      </c>
      <c r="X225" s="10">
        <f t="shared" si="117"/>
        <v>53</v>
      </c>
      <c r="Y225" s="10">
        <f t="shared" si="117"/>
        <v>38</v>
      </c>
      <c r="Z225" s="10">
        <f t="shared" si="117"/>
        <v>81</v>
      </c>
      <c r="AA225" s="10">
        <f t="shared" si="117"/>
        <v>82</v>
      </c>
      <c r="AB225" s="10">
        <f t="shared" si="117"/>
        <v>105</v>
      </c>
      <c r="AC225" s="10">
        <f t="shared" si="117"/>
        <v>4</v>
      </c>
      <c r="AD225" s="10">
        <f t="shared" si="117"/>
        <v>37</v>
      </c>
      <c r="AE225" s="10">
        <f t="shared" si="117"/>
        <v>66</v>
      </c>
      <c r="AF225" s="10">
        <f t="shared" si="117"/>
        <v>66</v>
      </c>
      <c r="AG225" s="10">
        <f t="shared" si="2"/>
        <v>8</v>
      </c>
      <c r="AH225" s="10">
        <v>108</v>
      </c>
      <c r="AI225" s="10">
        <f t="shared" si="3"/>
        <v>-5.1666666666666643</v>
      </c>
      <c r="AJ225" s="10">
        <f t="shared" si="4"/>
        <v>-0.61796367048434986</v>
      </c>
      <c r="AK225" s="10">
        <v>8</v>
      </c>
    </row>
    <row r="226" spans="1:37" ht="13.5" customHeight="1" x14ac:dyDescent="0.2">
      <c r="A226" s="10">
        <v>109</v>
      </c>
      <c r="B226" s="10">
        <f t="shared" si="0"/>
        <v>9</v>
      </c>
      <c r="C226" s="10">
        <f t="shared" ref="C226:AF226" si="118">RANK(C112,C$4:C$113,1)+(COUNT($B$4:$B$113)+1-RANK(C112,C$4:C$113,0)-RANK(C112,C$4:C$113,1))/2</f>
        <v>94</v>
      </c>
      <c r="D226" s="10">
        <f t="shared" si="118"/>
        <v>62</v>
      </c>
      <c r="E226" s="10">
        <f t="shared" si="118"/>
        <v>18</v>
      </c>
      <c r="F226" s="10">
        <f t="shared" si="118"/>
        <v>8</v>
      </c>
      <c r="G226" s="10">
        <f t="shared" si="118"/>
        <v>12</v>
      </c>
      <c r="H226" s="10">
        <f t="shared" si="118"/>
        <v>73</v>
      </c>
      <c r="I226" s="10">
        <f t="shared" si="118"/>
        <v>7</v>
      </c>
      <c r="J226" s="10">
        <f t="shared" si="118"/>
        <v>44</v>
      </c>
      <c r="K226" s="10">
        <f t="shared" si="118"/>
        <v>36</v>
      </c>
      <c r="L226" s="10">
        <f t="shared" si="118"/>
        <v>23</v>
      </c>
      <c r="M226" s="10">
        <f t="shared" si="118"/>
        <v>12</v>
      </c>
      <c r="N226" s="10">
        <f t="shared" si="118"/>
        <v>17</v>
      </c>
      <c r="O226" s="10">
        <f t="shared" si="118"/>
        <v>3</v>
      </c>
      <c r="P226" s="10">
        <f t="shared" si="118"/>
        <v>16</v>
      </c>
      <c r="Q226" s="10">
        <f t="shared" si="118"/>
        <v>38</v>
      </c>
      <c r="R226" s="10">
        <f t="shared" si="118"/>
        <v>24</v>
      </c>
      <c r="S226" s="10">
        <f t="shared" si="118"/>
        <v>85</v>
      </c>
      <c r="T226" s="10">
        <f t="shared" si="118"/>
        <v>63</v>
      </c>
      <c r="U226" s="10">
        <f t="shared" si="118"/>
        <v>72</v>
      </c>
      <c r="V226" s="10">
        <f t="shared" si="118"/>
        <v>32</v>
      </c>
      <c r="W226" s="10">
        <f t="shared" si="118"/>
        <v>41</v>
      </c>
      <c r="X226" s="10">
        <f t="shared" si="118"/>
        <v>26</v>
      </c>
      <c r="Y226" s="10">
        <f t="shared" si="118"/>
        <v>35</v>
      </c>
      <c r="Z226" s="10">
        <f t="shared" si="118"/>
        <v>90</v>
      </c>
      <c r="AA226" s="10">
        <f t="shared" si="118"/>
        <v>36</v>
      </c>
      <c r="AB226" s="10">
        <f t="shared" si="118"/>
        <v>3</v>
      </c>
      <c r="AC226" s="10">
        <f t="shared" si="118"/>
        <v>1</v>
      </c>
      <c r="AD226" s="10">
        <f t="shared" si="118"/>
        <v>85</v>
      </c>
      <c r="AE226" s="10">
        <f t="shared" si="118"/>
        <v>20</v>
      </c>
      <c r="AF226" s="10">
        <f t="shared" si="118"/>
        <v>44</v>
      </c>
      <c r="AG226" s="10">
        <f t="shared" si="2"/>
        <v>9</v>
      </c>
      <c r="AH226" s="10">
        <v>109</v>
      </c>
      <c r="AI226" s="10">
        <f t="shared" si="3"/>
        <v>-18.166666666666664</v>
      </c>
      <c r="AJ226" s="10">
        <f t="shared" si="4"/>
        <v>-2.172840002670779</v>
      </c>
      <c r="AK226" s="10">
        <v>9</v>
      </c>
    </row>
    <row r="227" spans="1:37" ht="13.5" customHeight="1" x14ac:dyDescent="0.2">
      <c r="A227" s="10">
        <v>110</v>
      </c>
      <c r="B227" s="10">
        <f t="shared" si="0"/>
        <v>10</v>
      </c>
      <c r="C227" s="10">
        <f t="shared" ref="C227:AF227" si="119">RANK(C113,C$4:C$113,1)+(COUNT($B$4:$B$113)+1-RANK(C113,C$4:C$113,0)-RANK(C113,C$4:C$113,1))/2</f>
        <v>40</v>
      </c>
      <c r="D227" s="10">
        <f t="shared" si="119"/>
        <v>28</v>
      </c>
      <c r="E227" s="10">
        <f t="shared" si="119"/>
        <v>69</v>
      </c>
      <c r="F227" s="10">
        <f t="shared" si="119"/>
        <v>100</v>
      </c>
      <c r="G227" s="10">
        <f t="shared" si="119"/>
        <v>18</v>
      </c>
      <c r="H227" s="10">
        <f t="shared" si="119"/>
        <v>107</v>
      </c>
      <c r="I227" s="10">
        <f t="shared" si="119"/>
        <v>77</v>
      </c>
      <c r="J227" s="10">
        <f t="shared" si="119"/>
        <v>8</v>
      </c>
      <c r="K227" s="10">
        <f t="shared" si="119"/>
        <v>45</v>
      </c>
      <c r="L227" s="10">
        <f t="shared" si="119"/>
        <v>7</v>
      </c>
      <c r="M227" s="10">
        <f t="shared" si="119"/>
        <v>101</v>
      </c>
      <c r="N227" s="10">
        <f t="shared" si="119"/>
        <v>110</v>
      </c>
      <c r="O227" s="10">
        <f t="shared" si="119"/>
        <v>21</v>
      </c>
      <c r="P227" s="10">
        <f t="shared" si="119"/>
        <v>77</v>
      </c>
      <c r="Q227" s="10">
        <f t="shared" si="119"/>
        <v>15</v>
      </c>
      <c r="R227" s="10">
        <f t="shared" si="119"/>
        <v>15</v>
      </c>
      <c r="S227" s="10">
        <f t="shared" si="119"/>
        <v>30</v>
      </c>
      <c r="T227" s="10">
        <f t="shared" si="119"/>
        <v>36</v>
      </c>
      <c r="U227" s="10">
        <f t="shared" si="119"/>
        <v>86</v>
      </c>
      <c r="V227" s="10">
        <f t="shared" si="119"/>
        <v>95</v>
      </c>
      <c r="W227" s="10">
        <f t="shared" si="119"/>
        <v>45</v>
      </c>
      <c r="X227" s="10">
        <f t="shared" si="119"/>
        <v>12</v>
      </c>
      <c r="Y227" s="10">
        <f t="shared" si="119"/>
        <v>72</v>
      </c>
      <c r="Z227" s="10">
        <f t="shared" si="119"/>
        <v>106</v>
      </c>
      <c r="AA227" s="10">
        <f t="shared" si="119"/>
        <v>86</v>
      </c>
      <c r="AB227" s="10">
        <f t="shared" si="119"/>
        <v>66</v>
      </c>
      <c r="AC227" s="10">
        <f t="shared" si="119"/>
        <v>40</v>
      </c>
      <c r="AD227" s="10">
        <f t="shared" si="119"/>
        <v>101</v>
      </c>
      <c r="AE227" s="10">
        <f t="shared" si="119"/>
        <v>83</v>
      </c>
      <c r="AF227" s="10">
        <f t="shared" si="119"/>
        <v>13</v>
      </c>
      <c r="AG227" s="10">
        <f t="shared" si="2"/>
        <v>10</v>
      </c>
      <c r="AH227" s="10">
        <v>110</v>
      </c>
      <c r="AI227" s="10">
        <f t="shared" si="3"/>
        <v>1.4666666666666686</v>
      </c>
      <c r="AJ227" s="10">
        <f t="shared" si="4"/>
        <v>0.17542194516975124</v>
      </c>
      <c r="AK227" s="10">
        <v>10</v>
      </c>
    </row>
    <row r="228" spans="1:37" ht="13.5" customHeight="1" x14ac:dyDescent="0.2">
      <c r="C228" s="10">
        <f t="shared" ref="C228:AF228" si="120">SUM(C118:C227)</f>
        <v>6105</v>
      </c>
      <c r="D228" s="10">
        <f t="shared" si="120"/>
        <v>6105</v>
      </c>
      <c r="E228" s="10">
        <f t="shared" si="120"/>
        <v>6105</v>
      </c>
      <c r="F228" s="10">
        <f t="shared" si="120"/>
        <v>6105</v>
      </c>
      <c r="G228" s="10">
        <f t="shared" si="120"/>
        <v>6105</v>
      </c>
      <c r="H228" s="10">
        <f t="shared" si="120"/>
        <v>6105</v>
      </c>
      <c r="I228" s="10">
        <f t="shared" si="120"/>
        <v>6105</v>
      </c>
      <c r="J228" s="10">
        <f t="shared" si="120"/>
        <v>6105</v>
      </c>
      <c r="K228" s="10">
        <f t="shared" si="120"/>
        <v>6105</v>
      </c>
      <c r="L228" s="10">
        <f t="shared" si="120"/>
        <v>6105</v>
      </c>
      <c r="M228" s="10">
        <f t="shared" si="120"/>
        <v>6105</v>
      </c>
      <c r="N228" s="10">
        <f t="shared" si="120"/>
        <v>6105</v>
      </c>
      <c r="O228" s="10">
        <f t="shared" si="120"/>
        <v>6105</v>
      </c>
      <c r="P228" s="10">
        <f t="shared" si="120"/>
        <v>6105</v>
      </c>
      <c r="Q228" s="10">
        <f t="shared" si="120"/>
        <v>6105</v>
      </c>
      <c r="R228" s="10">
        <f t="shared" si="120"/>
        <v>6105</v>
      </c>
      <c r="S228" s="10">
        <f t="shared" si="120"/>
        <v>6105</v>
      </c>
      <c r="T228" s="10">
        <f t="shared" si="120"/>
        <v>6105</v>
      </c>
      <c r="U228" s="10">
        <f t="shared" si="120"/>
        <v>6105</v>
      </c>
      <c r="V228" s="10">
        <f t="shared" si="120"/>
        <v>6105</v>
      </c>
      <c r="W228" s="10">
        <f t="shared" si="120"/>
        <v>6105</v>
      </c>
      <c r="X228" s="10">
        <f t="shared" si="120"/>
        <v>6105</v>
      </c>
      <c r="Y228" s="10">
        <f t="shared" si="120"/>
        <v>6105</v>
      </c>
      <c r="Z228" s="10">
        <f t="shared" si="120"/>
        <v>6105</v>
      </c>
      <c r="AA228" s="10">
        <f t="shared" si="120"/>
        <v>6105</v>
      </c>
      <c r="AB228" s="10">
        <f t="shared" si="120"/>
        <v>6105</v>
      </c>
      <c r="AC228" s="10">
        <f t="shared" si="120"/>
        <v>6105</v>
      </c>
      <c r="AD228" s="10">
        <f t="shared" si="120"/>
        <v>6105</v>
      </c>
      <c r="AE228" s="10">
        <f t="shared" si="120"/>
        <v>6105</v>
      </c>
      <c r="AF228" s="10">
        <f t="shared" si="120"/>
        <v>6105</v>
      </c>
    </row>
    <row r="229" spans="1:37" ht="13.5" customHeight="1" x14ac:dyDescent="0.2">
      <c r="C229" s="10">
        <f t="shared" ref="C229:AF229" si="121">AVERAGE(C118:C227)</f>
        <v>55.5</v>
      </c>
      <c r="D229" s="10">
        <f t="shared" si="121"/>
        <v>55.5</v>
      </c>
      <c r="E229" s="10">
        <f t="shared" si="121"/>
        <v>55.5</v>
      </c>
      <c r="F229" s="10">
        <f t="shared" si="121"/>
        <v>55.5</v>
      </c>
      <c r="G229" s="10">
        <f t="shared" si="121"/>
        <v>55.5</v>
      </c>
      <c r="H229" s="10">
        <f t="shared" si="121"/>
        <v>55.5</v>
      </c>
      <c r="I229" s="10">
        <f t="shared" si="121"/>
        <v>55.5</v>
      </c>
      <c r="J229" s="10">
        <f t="shared" si="121"/>
        <v>55.5</v>
      </c>
      <c r="K229" s="10">
        <f t="shared" si="121"/>
        <v>55.5</v>
      </c>
      <c r="L229" s="10">
        <f t="shared" si="121"/>
        <v>55.5</v>
      </c>
      <c r="M229" s="10">
        <f t="shared" si="121"/>
        <v>55.5</v>
      </c>
      <c r="N229" s="10">
        <f t="shared" si="121"/>
        <v>55.5</v>
      </c>
      <c r="O229" s="10">
        <f t="shared" si="121"/>
        <v>55.5</v>
      </c>
      <c r="P229" s="10">
        <f t="shared" si="121"/>
        <v>55.5</v>
      </c>
      <c r="Q229" s="10">
        <f t="shared" si="121"/>
        <v>55.5</v>
      </c>
      <c r="R229" s="10">
        <f t="shared" si="121"/>
        <v>55.5</v>
      </c>
      <c r="S229" s="10">
        <f t="shared" si="121"/>
        <v>55.5</v>
      </c>
      <c r="T229" s="10">
        <f t="shared" si="121"/>
        <v>55.5</v>
      </c>
      <c r="U229" s="10">
        <f t="shared" si="121"/>
        <v>55.5</v>
      </c>
      <c r="V229" s="10">
        <f t="shared" si="121"/>
        <v>55.5</v>
      </c>
      <c r="W229" s="10">
        <f t="shared" si="121"/>
        <v>55.5</v>
      </c>
      <c r="X229" s="10">
        <f t="shared" si="121"/>
        <v>55.5</v>
      </c>
      <c r="Y229" s="10">
        <f t="shared" si="121"/>
        <v>55.5</v>
      </c>
      <c r="Z229" s="10">
        <f t="shared" si="121"/>
        <v>55.5</v>
      </c>
      <c r="AA229" s="10">
        <f t="shared" si="121"/>
        <v>55.5</v>
      </c>
      <c r="AB229" s="10">
        <f t="shared" si="121"/>
        <v>55.5</v>
      </c>
      <c r="AC229" s="10">
        <f t="shared" si="121"/>
        <v>55.5</v>
      </c>
      <c r="AD229" s="10">
        <f t="shared" si="121"/>
        <v>55.5</v>
      </c>
      <c r="AE229" s="10">
        <f t="shared" si="121"/>
        <v>55.5</v>
      </c>
      <c r="AF229" s="10">
        <f t="shared" si="121"/>
        <v>55.5</v>
      </c>
    </row>
    <row r="230" spans="1:37" ht="13.5" customHeight="1" x14ac:dyDescent="0.2">
      <c r="C230" s="10">
        <f t="shared" ref="C230:AF230" si="122">COUNT(C118:C227)</f>
        <v>110</v>
      </c>
      <c r="D230" s="10">
        <f t="shared" si="122"/>
        <v>110</v>
      </c>
      <c r="E230" s="10">
        <f t="shared" si="122"/>
        <v>110</v>
      </c>
      <c r="F230" s="10">
        <f t="shared" si="122"/>
        <v>110</v>
      </c>
      <c r="G230" s="10">
        <f t="shared" si="122"/>
        <v>110</v>
      </c>
      <c r="H230" s="10">
        <f t="shared" si="122"/>
        <v>110</v>
      </c>
      <c r="I230" s="10">
        <f t="shared" si="122"/>
        <v>110</v>
      </c>
      <c r="J230" s="10">
        <f t="shared" si="122"/>
        <v>110</v>
      </c>
      <c r="K230" s="10">
        <f t="shared" si="122"/>
        <v>110</v>
      </c>
      <c r="L230" s="10">
        <f t="shared" si="122"/>
        <v>110</v>
      </c>
      <c r="M230" s="10">
        <f t="shared" si="122"/>
        <v>110</v>
      </c>
      <c r="N230" s="10">
        <f t="shared" si="122"/>
        <v>110</v>
      </c>
      <c r="O230" s="10">
        <f t="shared" si="122"/>
        <v>110</v>
      </c>
      <c r="P230" s="10">
        <f t="shared" si="122"/>
        <v>110</v>
      </c>
      <c r="Q230" s="10">
        <f t="shared" si="122"/>
        <v>110</v>
      </c>
      <c r="R230" s="10">
        <f t="shared" si="122"/>
        <v>110</v>
      </c>
      <c r="S230" s="10">
        <f t="shared" si="122"/>
        <v>110</v>
      </c>
      <c r="T230" s="10">
        <f t="shared" si="122"/>
        <v>110</v>
      </c>
      <c r="U230" s="10">
        <f t="shared" si="122"/>
        <v>110</v>
      </c>
      <c r="V230" s="10">
        <f t="shared" si="122"/>
        <v>110</v>
      </c>
      <c r="W230" s="10">
        <f t="shared" si="122"/>
        <v>110</v>
      </c>
      <c r="X230" s="10">
        <f t="shared" si="122"/>
        <v>110</v>
      </c>
      <c r="Y230" s="10">
        <f t="shared" si="122"/>
        <v>110</v>
      </c>
      <c r="Z230" s="10">
        <f t="shared" si="122"/>
        <v>110</v>
      </c>
      <c r="AA230" s="10">
        <f t="shared" si="122"/>
        <v>110</v>
      </c>
      <c r="AB230" s="10">
        <f t="shared" si="122"/>
        <v>110</v>
      </c>
      <c r="AC230" s="10">
        <f t="shared" si="122"/>
        <v>110</v>
      </c>
      <c r="AD230" s="10">
        <f t="shared" si="122"/>
        <v>110</v>
      </c>
      <c r="AE230" s="10">
        <f t="shared" si="122"/>
        <v>110</v>
      </c>
      <c r="AF230" s="10">
        <f t="shared" si="122"/>
        <v>110</v>
      </c>
    </row>
    <row r="231" spans="1:37" ht="13.5" customHeight="1" x14ac:dyDescent="0.2"/>
    <row r="232" spans="1:37" ht="13.5" customHeight="1" x14ac:dyDescent="0.2"/>
    <row r="233" spans="1:37" ht="13.5" customHeight="1" x14ac:dyDescent="0.2"/>
    <row r="234" spans="1:37" ht="13.5" customHeight="1" x14ac:dyDescent="0.2"/>
    <row r="235" spans="1:37" ht="13.5" customHeight="1" x14ac:dyDescent="0.2"/>
    <row r="236" spans="1:37" ht="13.5" customHeight="1" x14ac:dyDescent="0.2"/>
    <row r="237" spans="1:37" ht="13.5" customHeight="1" x14ac:dyDescent="0.2"/>
    <row r="238" spans="1:37" ht="13.5" customHeight="1" x14ac:dyDescent="0.2"/>
    <row r="239" spans="1:37" ht="13.5" customHeight="1" x14ac:dyDescent="0.2"/>
    <row r="240" spans="1:37" ht="13.5" customHeight="1" x14ac:dyDescent="0.2"/>
    <row r="241" s="11" customFormat="1" ht="13.5" customHeight="1" x14ac:dyDescent="0.2"/>
    <row r="242" s="11" customFormat="1" ht="13.5" customHeight="1" x14ac:dyDescent="0.2"/>
    <row r="243" s="11" customFormat="1" ht="13.5" customHeight="1" x14ac:dyDescent="0.2"/>
    <row r="244" s="11" customFormat="1" ht="13.5" customHeight="1" x14ac:dyDescent="0.2"/>
    <row r="245" s="11" customFormat="1" ht="13.5" customHeight="1" x14ac:dyDescent="0.2"/>
    <row r="246" s="11" customFormat="1" ht="13.5" customHeight="1" x14ac:dyDescent="0.2"/>
    <row r="247" s="11" customFormat="1" ht="13.5" customHeight="1" x14ac:dyDescent="0.2"/>
    <row r="248" s="11" customFormat="1" ht="13.5" customHeight="1" x14ac:dyDescent="0.2"/>
    <row r="249" s="11" customFormat="1" ht="13.5" customHeight="1" x14ac:dyDescent="0.2"/>
    <row r="250" s="11" customFormat="1" ht="13.5" customHeight="1" x14ac:dyDescent="0.2"/>
    <row r="251" s="11" customFormat="1" ht="13.5" customHeight="1" x14ac:dyDescent="0.2"/>
    <row r="252" s="11" customFormat="1" ht="13.5" customHeight="1" x14ac:dyDescent="0.2"/>
    <row r="253" s="11" customFormat="1" ht="13.5" customHeight="1" x14ac:dyDescent="0.2"/>
    <row r="254" s="11" customFormat="1" ht="13.5" customHeight="1" x14ac:dyDescent="0.2"/>
    <row r="255" s="11" customFormat="1" ht="13.5" customHeight="1" x14ac:dyDescent="0.2"/>
    <row r="256" s="11" customFormat="1" ht="13.5" customHeight="1" x14ac:dyDescent="0.2"/>
    <row r="257" s="11" customFormat="1" ht="13.5" customHeight="1" x14ac:dyDescent="0.2"/>
    <row r="258" s="11" customFormat="1" ht="13.5" customHeight="1" x14ac:dyDescent="0.2"/>
    <row r="259" s="11" customFormat="1" ht="13.5" customHeight="1" x14ac:dyDescent="0.2"/>
    <row r="260" s="11" customFormat="1" ht="13.5" customHeight="1" x14ac:dyDescent="0.2"/>
    <row r="261" s="11" customFormat="1" ht="13.5" customHeight="1" x14ac:dyDescent="0.2"/>
    <row r="262" s="11" customFormat="1" ht="13.5" customHeight="1" x14ac:dyDescent="0.2"/>
    <row r="263" s="11" customFormat="1" ht="13.5" customHeight="1" x14ac:dyDescent="0.2"/>
    <row r="264" s="11" customFormat="1" ht="13.5" customHeight="1" x14ac:dyDescent="0.2"/>
    <row r="265" s="11" customFormat="1" ht="13.5" customHeight="1" x14ac:dyDescent="0.2"/>
    <row r="266" s="11" customFormat="1" ht="13.5" customHeight="1" x14ac:dyDescent="0.2"/>
    <row r="267" s="11" customFormat="1" ht="13.5" customHeight="1" x14ac:dyDescent="0.2"/>
    <row r="268" s="11" customFormat="1" ht="13.5" customHeight="1" x14ac:dyDescent="0.2"/>
    <row r="269" s="11" customFormat="1" ht="13.5" customHeight="1" x14ac:dyDescent="0.2"/>
    <row r="270" s="11" customFormat="1" ht="13.5" customHeight="1" x14ac:dyDescent="0.2"/>
    <row r="271" s="11" customFormat="1" ht="13.5" customHeight="1" x14ac:dyDescent="0.2"/>
    <row r="272" s="11" customFormat="1" ht="13.5" customHeight="1" x14ac:dyDescent="0.2"/>
    <row r="273" s="11" customFormat="1" ht="13.5" customHeight="1" x14ac:dyDescent="0.2"/>
    <row r="274" s="11" customFormat="1" ht="13.5" customHeight="1" x14ac:dyDescent="0.2"/>
    <row r="275" s="11" customFormat="1" ht="13.5" customHeight="1" x14ac:dyDescent="0.2"/>
    <row r="276" s="11" customFormat="1" ht="13.5" customHeight="1" x14ac:dyDescent="0.2"/>
    <row r="277" s="11" customFormat="1" ht="13.5" customHeight="1" x14ac:dyDescent="0.2"/>
    <row r="278" s="11" customFormat="1" ht="13.5" customHeight="1" x14ac:dyDescent="0.2"/>
    <row r="279" s="11" customFormat="1" ht="13.5" customHeight="1" x14ac:dyDescent="0.2"/>
    <row r="280" s="11" customFormat="1" ht="13.5" customHeight="1" x14ac:dyDescent="0.2"/>
    <row r="281" s="11" customFormat="1" ht="13.5" customHeight="1" x14ac:dyDescent="0.2"/>
    <row r="282" s="11" customFormat="1" ht="13.5" customHeight="1" x14ac:dyDescent="0.2"/>
    <row r="283" s="11" customFormat="1" ht="13.5" customHeight="1" x14ac:dyDescent="0.2"/>
    <row r="284" s="11" customFormat="1" ht="13.5" customHeight="1" x14ac:dyDescent="0.2"/>
    <row r="285" s="11" customFormat="1" ht="13.5" customHeight="1" x14ac:dyDescent="0.2"/>
    <row r="286" s="11" customFormat="1" ht="13.5" customHeight="1" x14ac:dyDescent="0.2"/>
    <row r="287" s="11" customFormat="1" ht="13.5" customHeight="1" x14ac:dyDescent="0.2"/>
    <row r="288" s="11" customFormat="1" ht="13.5" customHeight="1" x14ac:dyDescent="0.2"/>
    <row r="289" s="11" customFormat="1" ht="13.5" customHeight="1" x14ac:dyDescent="0.2"/>
    <row r="290" s="11" customFormat="1" ht="13.5" customHeight="1" x14ac:dyDescent="0.2"/>
    <row r="291" s="11" customFormat="1" ht="13.5" customHeight="1" x14ac:dyDescent="0.2"/>
    <row r="292" s="11" customFormat="1" ht="13.5" customHeight="1" x14ac:dyDescent="0.2"/>
    <row r="293" s="11" customFormat="1" ht="13.5" customHeight="1" x14ac:dyDescent="0.2"/>
    <row r="294" s="11" customFormat="1" ht="13.5" customHeight="1" x14ac:dyDescent="0.2"/>
    <row r="295" s="11" customFormat="1" ht="13.5" customHeight="1" x14ac:dyDescent="0.2"/>
    <row r="296" s="11" customFormat="1" ht="13.5" customHeight="1" x14ac:dyDescent="0.2"/>
    <row r="297" s="11" customFormat="1" ht="13.5" customHeight="1" x14ac:dyDescent="0.2"/>
    <row r="298" s="11" customFormat="1" ht="13.5" customHeight="1" x14ac:dyDescent="0.2"/>
    <row r="299" s="11" customFormat="1" ht="13.5" customHeight="1" x14ac:dyDescent="0.2"/>
    <row r="300" s="11" customFormat="1" ht="13.5" customHeight="1" x14ac:dyDescent="0.2"/>
    <row r="301" s="11" customFormat="1" ht="13.5" customHeight="1" x14ac:dyDescent="0.2"/>
    <row r="302" s="11" customFormat="1" ht="13.5" customHeight="1" x14ac:dyDescent="0.2"/>
    <row r="303" s="11" customFormat="1" ht="13.5" customHeight="1" x14ac:dyDescent="0.2"/>
    <row r="304" s="11" customFormat="1" ht="13.5" customHeight="1" x14ac:dyDescent="0.2"/>
    <row r="305" s="11" customFormat="1" ht="13.5" customHeight="1" x14ac:dyDescent="0.2"/>
    <row r="306" s="11" customFormat="1" ht="13.5" customHeight="1" x14ac:dyDescent="0.2"/>
    <row r="307" s="11" customFormat="1" ht="13.5" customHeight="1" x14ac:dyDescent="0.2"/>
    <row r="308" s="11" customFormat="1" ht="13.5" customHeight="1" x14ac:dyDescent="0.2"/>
    <row r="309" s="11" customFormat="1" ht="13.5" customHeight="1" x14ac:dyDescent="0.2"/>
    <row r="310" s="11" customFormat="1" ht="13.5" customHeight="1" x14ac:dyDescent="0.2"/>
    <row r="311" s="11" customFormat="1" ht="13.5" customHeight="1" x14ac:dyDescent="0.2"/>
    <row r="312" s="11" customFormat="1" ht="13.5" customHeight="1" x14ac:dyDescent="0.2"/>
    <row r="313" s="11" customFormat="1" ht="13.5" customHeight="1" x14ac:dyDescent="0.2"/>
    <row r="314" s="11" customFormat="1" ht="13.5" customHeight="1" x14ac:dyDescent="0.2"/>
    <row r="315" s="11" customFormat="1" ht="13.5" customHeight="1" x14ac:dyDescent="0.2"/>
    <row r="316" s="11" customFormat="1" ht="13.5" customHeight="1" x14ac:dyDescent="0.2"/>
    <row r="317" s="11" customFormat="1" ht="13.5" customHeight="1" x14ac:dyDescent="0.2"/>
    <row r="318" s="11" customFormat="1" ht="13.5" customHeight="1" x14ac:dyDescent="0.2"/>
    <row r="319" s="11" customFormat="1" ht="13.5" customHeight="1" x14ac:dyDescent="0.2"/>
    <row r="320" s="11" customFormat="1" ht="13.5" customHeight="1" x14ac:dyDescent="0.2"/>
    <row r="321" s="11" customFormat="1" ht="13.5" customHeight="1" x14ac:dyDescent="0.2"/>
    <row r="322" s="11" customFormat="1" ht="13.5" customHeight="1" x14ac:dyDescent="0.2"/>
    <row r="323" s="11" customFormat="1" ht="13.5" customHeight="1" x14ac:dyDescent="0.2"/>
    <row r="324" s="11" customFormat="1" ht="13.5" customHeight="1" x14ac:dyDescent="0.2"/>
    <row r="325" s="11" customFormat="1" ht="13.5" customHeight="1" x14ac:dyDescent="0.2"/>
    <row r="326" s="11" customFormat="1" ht="13.5" customHeight="1" x14ac:dyDescent="0.2"/>
    <row r="327" s="11" customFormat="1" ht="13.5" customHeight="1" x14ac:dyDescent="0.2"/>
    <row r="328" s="11" customFormat="1" ht="13.5" customHeight="1" x14ac:dyDescent="0.2"/>
    <row r="329" s="11" customFormat="1" ht="13.5" customHeight="1" x14ac:dyDescent="0.2"/>
    <row r="330" s="11" customFormat="1" ht="13.5" customHeight="1" x14ac:dyDescent="0.2"/>
    <row r="331" s="11" customFormat="1" ht="13.5" customHeight="1" x14ac:dyDescent="0.2"/>
    <row r="332" s="11" customFormat="1" ht="13.5" customHeight="1" x14ac:dyDescent="0.2"/>
    <row r="333" s="11" customFormat="1" ht="13.5" customHeight="1" x14ac:dyDescent="0.2"/>
    <row r="334" s="11" customFormat="1" ht="13.5" customHeight="1" x14ac:dyDescent="0.2"/>
    <row r="335" s="11" customFormat="1" ht="13.5" customHeight="1" x14ac:dyDescent="0.2"/>
    <row r="336" s="11" customFormat="1" ht="13.5" customHeight="1" x14ac:dyDescent="0.2"/>
    <row r="337" s="11" customFormat="1" ht="13.5" customHeight="1" x14ac:dyDescent="0.2"/>
    <row r="338" s="11" customFormat="1" ht="13.5" customHeight="1" x14ac:dyDescent="0.2"/>
    <row r="339" s="11" customFormat="1" ht="13.5" customHeight="1" x14ac:dyDescent="0.2"/>
    <row r="340" s="11" customFormat="1" ht="13.5" customHeight="1" x14ac:dyDescent="0.2"/>
    <row r="341" s="11" customFormat="1" ht="13.5" customHeight="1" x14ac:dyDescent="0.2"/>
    <row r="342" s="11" customFormat="1" ht="13.5" customHeight="1" x14ac:dyDescent="0.2"/>
    <row r="343" s="11" customFormat="1" ht="13.5" customHeight="1" x14ac:dyDescent="0.2"/>
    <row r="344" s="11" customFormat="1" ht="13.5" customHeight="1" x14ac:dyDescent="0.2"/>
    <row r="345" s="11" customFormat="1" ht="13.5" customHeight="1" x14ac:dyDescent="0.2"/>
    <row r="346" s="11" customFormat="1" ht="13.5" customHeight="1" x14ac:dyDescent="0.2"/>
    <row r="347" s="11" customFormat="1" ht="13.5" customHeight="1" x14ac:dyDescent="0.2"/>
    <row r="348" s="11" customFormat="1" ht="13.5" customHeight="1" x14ac:dyDescent="0.2"/>
    <row r="349" s="11" customFormat="1" ht="13.5" customHeight="1" x14ac:dyDescent="0.2"/>
    <row r="350" s="11" customFormat="1" ht="13.5" customHeight="1" x14ac:dyDescent="0.2"/>
    <row r="351" s="11" customFormat="1" ht="13.5" customHeight="1" x14ac:dyDescent="0.2"/>
    <row r="352" s="11" customFormat="1" ht="13.5" customHeight="1" x14ac:dyDescent="0.2"/>
    <row r="353" s="11" customFormat="1" ht="13.5" customHeight="1" x14ac:dyDescent="0.2"/>
    <row r="354" s="11" customFormat="1" ht="13.5" customHeight="1" x14ac:dyDescent="0.2"/>
    <row r="355" s="11" customFormat="1" ht="13.5" customHeight="1" x14ac:dyDescent="0.2"/>
    <row r="356" s="11" customFormat="1" ht="13.5" customHeight="1" x14ac:dyDescent="0.2"/>
    <row r="357" s="11" customFormat="1" ht="13.5" customHeight="1" x14ac:dyDescent="0.2"/>
    <row r="358" s="11" customFormat="1" ht="13.5" customHeight="1" x14ac:dyDescent="0.2"/>
    <row r="359" s="11" customFormat="1" ht="13.5" customHeight="1" x14ac:dyDescent="0.2"/>
    <row r="360" s="11" customFormat="1" ht="13.5" customHeight="1" x14ac:dyDescent="0.2"/>
    <row r="361" s="11" customFormat="1" ht="13.5" customHeight="1" x14ac:dyDescent="0.2"/>
    <row r="362" s="11" customFormat="1" ht="13.5" customHeight="1" x14ac:dyDescent="0.2"/>
    <row r="363" s="11" customFormat="1" ht="13.5" customHeight="1" x14ac:dyDescent="0.2"/>
    <row r="364" s="11" customFormat="1" ht="13.5" customHeight="1" x14ac:dyDescent="0.2"/>
    <row r="365" s="11" customFormat="1" ht="13.5" customHeight="1" x14ac:dyDescent="0.2"/>
    <row r="366" s="11" customFormat="1" ht="13.5" customHeight="1" x14ac:dyDescent="0.2"/>
    <row r="367" s="11" customFormat="1" ht="13.5" customHeight="1" x14ac:dyDescent="0.2"/>
    <row r="368" s="11" customFormat="1" ht="13.5" customHeight="1" x14ac:dyDescent="0.2"/>
    <row r="369" s="11" customFormat="1" ht="13.5" customHeight="1" x14ac:dyDescent="0.2"/>
    <row r="370" s="11" customFormat="1" ht="13.5" customHeight="1" x14ac:dyDescent="0.2"/>
    <row r="371" s="11" customFormat="1" ht="13.5" customHeight="1" x14ac:dyDescent="0.2"/>
    <row r="372" s="11" customFormat="1" ht="13.5" customHeight="1" x14ac:dyDescent="0.2"/>
    <row r="373" s="11" customFormat="1" ht="13.5" customHeight="1" x14ac:dyDescent="0.2"/>
    <row r="374" s="11" customFormat="1" ht="13.5" customHeight="1" x14ac:dyDescent="0.2"/>
    <row r="375" s="11" customFormat="1" ht="13.5" customHeight="1" x14ac:dyDescent="0.2"/>
    <row r="376" s="11" customFormat="1" ht="13.5" customHeight="1" x14ac:dyDescent="0.2"/>
    <row r="377" s="11" customFormat="1" ht="13.5" customHeight="1" x14ac:dyDescent="0.2"/>
    <row r="378" s="11" customFormat="1" ht="13.5" customHeight="1" x14ac:dyDescent="0.2"/>
    <row r="379" s="11" customFormat="1" ht="13.5" customHeight="1" x14ac:dyDescent="0.2"/>
    <row r="380" s="11" customFormat="1" ht="13.5" customHeight="1" x14ac:dyDescent="0.2"/>
    <row r="381" s="11" customFormat="1" ht="13.5" customHeight="1" x14ac:dyDescent="0.2"/>
    <row r="382" s="11" customFormat="1" ht="13.5" customHeight="1" x14ac:dyDescent="0.2"/>
    <row r="383" s="11" customFormat="1" ht="13.5" customHeight="1" x14ac:dyDescent="0.2"/>
    <row r="384" s="11" customFormat="1" ht="13.5" customHeight="1" x14ac:dyDescent="0.2"/>
    <row r="385" s="11" customFormat="1" ht="13.5" customHeight="1" x14ac:dyDescent="0.2"/>
    <row r="386" s="11" customFormat="1" ht="13.5" customHeight="1" x14ac:dyDescent="0.2"/>
    <row r="387" s="11" customFormat="1" ht="13.5" customHeight="1" x14ac:dyDescent="0.2"/>
    <row r="388" s="11" customFormat="1" ht="13.5" customHeight="1" x14ac:dyDescent="0.2"/>
    <row r="389" s="11" customFormat="1" ht="13.5" customHeight="1" x14ac:dyDescent="0.2"/>
    <row r="390" s="11" customFormat="1" ht="13.5" customHeight="1" x14ac:dyDescent="0.2"/>
    <row r="391" s="11" customFormat="1" ht="13.5" customHeight="1" x14ac:dyDescent="0.2"/>
    <row r="392" s="11" customFormat="1" ht="13.5" customHeight="1" x14ac:dyDescent="0.2"/>
    <row r="393" s="11" customFormat="1" ht="13.5" customHeight="1" x14ac:dyDescent="0.2"/>
    <row r="394" s="11" customFormat="1" ht="13.5" customHeight="1" x14ac:dyDescent="0.2"/>
    <row r="395" s="11" customFormat="1" ht="13.5" customHeight="1" x14ac:dyDescent="0.2"/>
    <row r="396" s="11" customFormat="1" ht="13.5" customHeight="1" x14ac:dyDescent="0.2"/>
    <row r="397" s="11" customFormat="1" ht="13.5" customHeight="1" x14ac:dyDescent="0.2"/>
    <row r="398" s="11" customFormat="1" ht="13.5" customHeight="1" x14ac:dyDescent="0.2"/>
    <row r="399" s="11" customFormat="1" ht="13.5" customHeight="1" x14ac:dyDescent="0.2"/>
    <row r="400" s="11" customFormat="1" ht="13.5" customHeight="1" x14ac:dyDescent="0.2"/>
    <row r="401" s="11" customFormat="1" ht="13.5" customHeight="1" x14ac:dyDescent="0.2"/>
    <row r="402" s="11" customFormat="1" ht="13.5" customHeight="1" x14ac:dyDescent="0.2"/>
    <row r="403" s="11" customFormat="1" ht="13.5" customHeight="1" x14ac:dyDescent="0.2"/>
    <row r="404" s="11" customFormat="1" ht="13.5" customHeight="1" x14ac:dyDescent="0.2"/>
    <row r="405" s="11" customFormat="1" ht="13.5" customHeight="1" x14ac:dyDescent="0.2"/>
    <row r="406" s="11" customFormat="1" ht="13.5" customHeight="1" x14ac:dyDescent="0.2"/>
    <row r="407" s="11" customFormat="1" ht="13.5" customHeight="1" x14ac:dyDescent="0.2"/>
    <row r="408" s="11" customFormat="1" ht="13.5" customHeight="1" x14ac:dyDescent="0.2"/>
    <row r="409" s="11" customFormat="1" ht="13.5" customHeight="1" x14ac:dyDescent="0.2"/>
    <row r="410" s="11" customFormat="1" ht="13.5" customHeight="1" x14ac:dyDescent="0.2"/>
    <row r="411" s="11" customFormat="1" ht="13.5" customHeight="1" x14ac:dyDescent="0.2"/>
    <row r="412" s="11" customFormat="1" ht="13.5" customHeight="1" x14ac:dyDescent="0.2"/>
    <row r="413" s="11" customFormat="1" ht="13.5" customHeight="1" x14ac:dyDescent="0.2"/>
    <row r="414" s="11" customFormat="1" ht="13.5" customHeight="1" x14ac:dyDescent="0.2"/>
    <row r="415" s="11" customFormat="1" ht="13.5" customHeight="1" x14ac:dyDescent="0.2"/>
    <row r="416" s="11" customFormat="1" ht="13.5" customHeight="1" x14ac:dyDescent="0.2"/>
    <row r="417" s="11" customFormat="1" ht="13.5" customHeight="1" x14ac:dyDescent="0.2"/>
    <row r="418" s="11" customFormat="1" ht="13.5" customHeight="1" x14ac:dyDescent="0.2"/>
    <row r="419" s="11" customFormat="1" ht="13.5" customHeight="1" x14ac:dyDescent="0.2"/>
    <row r="420" s="11" customFormat="1" ht="13.5" customHeight="1" x14ac:dyDescent="0.2"/>
    <row r="421" s="11" customFormat="1" ht="13.5" customHeight="1" x14ac:dyDescent="0.2"/>
    <row r="422" s="11" customFormat="1" ht="13.5" customHeight="1" x14ac:dyDescent="0.2"/>
    <row r="423" s="11" customFormat="1" ht="13.5" customHeight="1" x14ac:dyDescent="0.2"/>
    <row r="424" s="11" customFormat="1" ht="13.5" customHeight="1" x14ac:dyDescent="0.2"/>
    <row r="425" s="11" customFormat="1" ht="13.5" customHeight="1" x14ac:dyDescent="0.2"/>
    <row r="426" s="11" customFormat="1" ht="13.5" customHeight="1" x14ac:dyDescent="0.2"/>
    <row r="427" s="11" customFormat="1" ht="13.5" customHeight="1" x14ac:dyDescent="0.2"/>
    <row r="428" s="11" customFormat="1" ht="13.5" customHeight="1" x14ac:dyDescent="0.2"/>
    <row r="429" s="11" customFormat="1" ht="13.5" customHeight="1" x14ac:dyDescent="0.2"/>
    <row r="430" s="11" customFormat="1" ht="13.5" customHeight="1" x14ac:dyDescent="0.2"/>
    <row r="431" s="11" customFormat="1" ht="13.5" customHeight="1" x14ac:dyDescent="0.2"/>
    <row r="432" s="11" customFormat="1" ht="13.5" customHeight="1" x14ac:dyDescent="0.2"/>
    <row r="433" s="11" customFormat="1" ht="13.5" customHeight="1" x14ac:dyDescent="0.2"/>
    <row r="434" s="11" customFormat="1" ht="13.5" customHeight="1" x14ac:dyDescent="0.2"/>
    <row r="435" s="11" customFormat="1" ht="13.5" customHeight="1" x14ac:dyDescent="0.2"/>
    <row r="436" s="11" customFormat="1" ht="13.5" customHeight="1" x14ac:dyDescent="0.2"/>
    <row r="437" s="11" customFormat="1" ht="13.5" customHeight="1" x14ac:dyDescent="0.2"/>
    <row r="438" s="11" customFormat="1" ht="13.5" customHeight="1" x14ac:dyDescent="0.2"/>
    <row r="439" s="11" customFormat="1" ht="13.5" customHeight="1" x14ac:dyDescent="0.2"/>
    <row r="440" s="11" customFormat="1" ht="13.5" customHeight="1" x14ac:dyDescent="0.2"/>
    <row r="441" s="11" customFormat="1" ht="13.5" customHeight="1" x14ac:dyDescent="0.2"/>
    <row r="442" s="11" customFormat="1" ht="13.5" customHeight="1" x14ac:dyDescent="0.2"/>
    <row r="443" s="11" customFormat="1" ht="13.5" customHeight="1" x14ac:dyDescent="0.2"/>
    <row r="444" s="11" customFormat="1" ht="13.5" customHeight="1" x14ac:dyDescent="0.2"/>
    <row r="445" s="11" customFormat="1" ht="13.5" customHeight="1" x14ac:dyDescent="0.2"/>
    <row r="446" s="11" customFormat="1" ht="13.5" customHeight="1" x14ac:dyDescent="0.2"/>
    <row r="447" s="11" customFormat="1" ht="13.5" customHeight="1" x14ac:dyDescent="0.2"/>
    <row r="448" s="11" customFormat="1" ht="13.5" customHeight="1" x14ac:dyDescent="0.2"/>
    <row r="449" s="11" customFormat="1" ht="13.5" customHeight="1" x14ac:dyDescent="0.2"/>
    <row r="450" s="11" customFormat="1" ht="13.5" customHeight="1" x14ac:dyDescent="0.2"/>
    <row r="451" s="11" customFormat="1" ht="13.5" customHeight="1" x14ac:dyDescent="0.2"/>
    <row r="452" s="11" customFormat="1" ht="13.5" customHeight="1" x14ac:dyDescent="0.2"/>
    <row r="453" s="11" customFormat="1" ht="13.5" customHeight="1" x14ac:dyDescent="0.2"/>
    <row r="454" s="11" customFormat="1" ht="13.5" customHeight="1" x14ac:dyDescent="0.2"/>
    <row r="455" s="11" customFormat="1" ht="13.5" customHeight="1" x14ac:dyDescent="0.2"/>
    <row r="456" s="11" customFormat="1" ht="13.5" customHeight="1" x14ac:dyDescent="0.2"/>
    <row r="457" s="11" customFormat="1" ht="13.5" customHeight="1" x14ac:dyDescent="0.2"/>
    <row r="458" s="11" customFormat="1" ht="13.5" customHeight="1" x14ac:dyDescent="0.2"/>
    <row r="459" s="11" customFormat="1" ht="13.5" customHeight="1" x14ac:dyDescent="0.2"/>
    <row r="460" s="11" customFormat="1" ht="13.5" customHeight="1" x14ac:dyDescent="0.2"/>
    <row r="461" s="11" customFormat="1" ht="13.5" customHeight="1" x14ac:dyDescent="0.2"/>
    <row r="462" s="11" customFormat="1" ht="13.5" customHeight="1" x14ac:dyDescent="0.2"/>
    <row r="463" s="11" customFormat="1" ht="13.5" customHeight="1" x14ac:dyDescent="0.2"/>
    <row r="464" s="11" customFormat="1" ht="13.5" customHeight="1" x14ac:dyDescent="0.2"/>
    <row r="465" s="11" customFormat="1" ht="13.5" customHeight="1" x14ac:dyDescent="0.2"/>
    <row r="466" s="11" customFormat="1" ht="13.5" customHeight="1" x14ac:dyDescent="0.2"/>
    <row r="467" s="11" customFormat="1" ht="13.5" customHeight="1" x14ac:dyDescent="0.2"/>
    <row r="468" s="11" customFormat="1" ht="13.5" customHeight="1" x14ac:dyDescent="0.2"/>
    <row r="469" s="11" customFormat="1" ht="13.5" customHeight="1" x14ac:dyDescent="0.2"/>
    <row r="470" s="11" customFormat="1" ht="13.5" customHeight="1" x14ac:dyDescent="0.2"/>
    <row r="471" s="11" customFormat="1" ht="13.5" customHeight="1" x14ac:dyDescent="0.2"/>
    <row r="472" s="11" customFormat="1" ht="13.5" customHeight="1" x14ac:dyDescent="0.2"/>
    <row r="473" s="11" customFormat="1" ht="13.5" customHeight="1" x14ac:dyDescent="0.2"/>
    <row r="474" s="11" customFormat="1" ht="13.5" customHeight="1" x14ac:dyDescent="0.2"/>
    <row r="475" s="11" customFormat="1" ht="13.5" customHeight="1" x14ac:dyDescent="0.2"/>
    <row r="476" s="11" customFormat="1" ht="13.5" customHeight="1" x14ac:dyDescent="0.2"/>
    <row r="477" s="11" customFormat="1" ht="13.5" customHeight="1" x14ac:dyDescent="0.2"/>
    <row r="478" s="11" customFormat="1" ht="13.5" customHeight="1" x14ac:dyDescent="0.2"/>
    <row r="479" s="11" customFormat="1" ht="13.5" customHeight="1" x14ac:dyDescent="0.2"/>
    <row r="480" s="11" customFormat="1" ht="13.5" customHeight="1" x14ac:dyDescent="0.2"/>
    <row r="481" s="11" customFormat="1" ht="13.5" customHeight="1" x14ac:dyDescent="0.2"/>
    <row r="482" s="11" customFormat="1" ht="13.5" customHeight="1" x14ac:dyDescent="0.2"/>
    <row r="483" s="11" customFormat="1" ht="13.5" customHeight="1" x14ac:dyDescent="0.2"/>
    <row r="484" s="11" customFormat="1" ht="13.5" customHeight="1" x14ac:dyDescent="0.2"/>
    <row r="485" s="11" customFormat="1" ht="13.5" customHeight="1" x14ac:dyDescent="0.2"/>
    <row r="486" s="11" customFormat="1" ht="13.5" customHeight="1" x14ac:dyDescent="0.2"/>
    <row r="487" s="11" customFormat="1" ht="13.5" customHeight="1" x14ac:dyDescent="0.2"/>
    <row r="488" s="11" customFormat="1" ht="13.5" customHeight="1" x14ac:dyDescent="0.2"/>
    <row r="489" s="11" customFormat="1" ht="13.5" customHeight="1" x14ac:dyDescent="0.2"/>
    <row r="490" s="11" customFormat="1" ht="13.5" customHeight="1" x14ac:dyDescent="0.2"/>
    <row r="491" s="11" customFormat="1" ht="13.5" customHeight="1" x14ac:dyDescent="0.2"/>
    <row r="492" s="11" customFormat="1" ht="13.5" customHeight="1" x14ac:dyDescent="0.2"/>
    <row r="493" s="11" customFormat="1" ht="13.5" customHeight="1" x14ac:dyDescent="0.2"/>
    <row r="494" s="11" customFormat="1" ht="13.5" customHeight="1" x14ac:dyDescent="0.2"/>
    <row r="495" s="11" customFormat="1" ht="13.5" customHeight="1" x14ac:dyDescent="0.2"/>
    <row r="496" s="11" customFormat="1" ht="13.5" customHeight="1" x14ac:dyDescent="0.2"/>
    <row r="497" s="11" customFormat="1" ht="13.5" customHeight="1" x14ac:dyDescent="0.2"/>
    <row r="498" s="11" customFormat="1" ht="13.5" customHeight="1" x14ac:dyDescent="0.2"/>
    <row r="499" s="11" customFormat="1" ht="13.5" customHeight="1" x14ac:dyDescent="0.2"/>
    <row r="500" s="11" customFormat="1" ht="13.5" customHeight="1" x14ac:dyDescent="0.2"/>
    <row r="501" s="11" customFormat="1" ht="13.5" customHeight="1" x14ac:dyDescent="0.2"/>
    <row r="502" s="11" customFormat="1" ht="13.5" customHeight="1" x14ac:dyDescent="0.2"/>
    <row r="503" s="11" customFormat="1" ht="13.5" customHeight="1" x14ac:dyDescent="0.2"/>
    <row r="504" s="11" customFormat="1" ht="13.5" customHeight="1" x14ac:dyDescent="0.2"/>
    <row r="505" s="11" customFormat="1" ht="13.5" customHeight="1" x14ac:dyDescent="0.2"/>
    <row r="506" s="11" customFormat="1" ht="13.5" customHeight="1" x14ac:dyDescent="0.2"/>
    <row r="507" s="11" customFormat="1" ht="13.5" customHeight="1" x14ac:dyDescent="0.2"/>
    <row r="508" s="11" customFormat="1" ht="13.5" customHeight="1" x14ac:dyDescent="0.2"/>
    <row r="509" s="11" customFormat="1" ht="13.5" customHeight="1" x14ac:dyDescent="0.2"/>
    <row r="510" s="11" customFormat="1" ht="13.5" customHeight="1" x14ac:dyDescent="0.2"/>
    <row r="511" s="11" customFormat="1" ht="13.5" customHeight="1" x14ac:dyDescent="0.2"/>
    <row r="512" s="11" customFormat="1" ht="13.5" customHeight="1" x14ac:dyDescent="0.2"/>
    <row r="513" s="11" customFormat="1" ht="13.5" customHeight="1" x14ac:dyDescent="0.2"/>
    <row r="514" s="11" customFormat="1" ht="13.5" customHeight="1" x14ac:dyDescent="0.2"/>
    <row r="515" s="11" customFormat="1" ht="13.5" customHeight="1" x14ac:dyDescent="0.2"/>
    <row r="516" s="11" customFormat="1" ht="13.5" customHeight="1" x14ac:dyDescent="0.2"/>
    <row r="517" s="11" customFormat="1" ht="13.5" customHeight="1" x14ac:dyDescent="0.2"/>
    <row r="518" s="11" customFormat="1" ht="13.5" customHeight="1" x14ac:dyDescent="0.2"/>
    <row r="519" s="11" customFormat="1" ht="13.5" customHeight="1" x14ac:dyDescent="0.2"/>
    <row r="520" s="11" customFormat="1" ht="13.5" customHeight="1" x14ac:dyDescent="0.2"/>
    <row r="521" s="11" customFormat="1" ht="13.5" customHeight="1" x14ac:dyDescent="0.2"/>
    <row r="522" s="11" customFormat="1" ht="13.5" customHeight="1" x14ac:dyDescent="0.2"/>
    <row r="523" s="11" customFormat="1" ht="13.5" customHeight="1" x14ac:dyDescent="0.2"/>
    <row r="524" s="11" customFormat="1" ht="13.5" customHeight="1" x14ac:dyDescent="0.2"/>
    <row r="525" s="11" customFormat="1" ht="13.5" customHeight="1" x14ac:dyDescent="0.2"/>
    <row r="526" s="11" customFormat="1" ht="13.5" customHeight="1" x14ac:dyDescent="0.2"/>
    <row r="527" s="11" customFormat="1" ht="13.5" customHeight="1" x14ac:dyDescent="0.2"/>
    <row r="528" s="11" customFormat="1" ht="13.5" customHeight="1" x14ac:dyDescent="0.2"/>
    <row r="529" s="11" customFormat="1" ht="13.5" customHeight="1" x14ac:dyDescent="0.2"/>
    <row r="530" s="11" customFormat="1" ht="13.5" customHeight="1" x14ac:dyDescent="0.2"/>
    <row r="531" s="11" customFormat="1" ht="13.5" customHeight="1" x14ac:dyDescent="0.2"/>
    <row r="532" s="11" customFormat="1" ht="13.5" customHeight="1" x14ac:dyDescent="0.2"/>
    <row r="533" s="11" customFormat="1" ht="13.5" customHeight="1" x14ac:dyDescent="0.2"/>
    <row r="534" s="11" customFormat="1" ht="13.5" customHeight="1" x14ac:dyDescent="0.2"/>
    <row r="535" s="11" customFormat="1" ht="13.5" customHeight="1" x14ac:dyDescent="0.2"/>
    <row r="536" s="11" customFormat="1" ht="13.5" customHeight="1" x14ac:dyDescent="0.2"/>
    <row r="537" s="11" customFormat="1" ht="13.5" customHeight="1" x14ac:dyDescent="0.2"/>
    <row r="538" s="11" customFormat="1" ht="13.5" customHeight="1" x14ac:dyDescent="0.2"/>
    <row r="539" s="11" customFormat="1" ht="13.5" customHeight="1" x14ac:dyDescent="0.2"/>
    <row r="540" s="11" customFormat="1" ht="13.5" customHeight="1" x14ac:dyDescent="0.2"/>
    <row r="541" s="11" customFormat="1" ht="13.5" customHeight="1" x14ac:dyDescent="0.2"/>
    <row r="542" s="11" customFormat="1" ht="13.5" customHeight="1" x14ac:dyDescent="0.2"/>
    <row r="543" s="11" customFormat="1" ht="13.5" customHeight="1" x14ac:dyDescent="0.2"/>
    <row r="544" s="11" customFormat="1" ht="13.5" customHeight="1" x14ac:dyDescent="0.2"/>
    <row r="545" s="11" customFormat="1" ht="13.5" customHeight="1" x14ac:dyDescent="0.2"/>
    <row r="546" s="11" customFormat="1" ht="13.5" customHeight="1" x14ac:dyDescent="0.2"/>
    <row r="547" s="11" customFormat="1" ht="13.5" customHeight="1" x14ac:dyDescent="0.2"/>
    <row r="548" s="11" customFormat="1" ht="13.5" customHeight="1" x14ac:dyDescent="0.2"/>
    <row r="549" s="11" customFormat="1" ht="13.5" customHeight="1" x14ac:dyDescent="0.2"/>
    <row r="550" s="11" customFormat="1" ht="13.5" customHeight="1" x14ac:dyDescent="0.2"/>
    <row r="551" s="11" customFormat="1" ht="13.5" customHeight="1" x14ac:dyDescent="0.2"/>
    <row r="552" s="11" customFormat="1" ht="13.5" customHeight="1" x14ac:dyDescent="0.2"/>
    <row r="553" s="11" customFormat="1" ht="13.5" customHeight="1" x14ac:dyDescent="0.2"/>
    <row r="554" s="11" customFormat="1" ht="13.5" customHeight="1" x14ac:dyDescent="0.2"/>
    <row r="555" s="11" customFormat="1" ht="13.5" customHeight="1" x14ac:dyDescent="0.2"/>
    <row r="556" s="11" customFormat="1" ht="13.5" customHeight="1" x14ac:dyDescent="0.2"/>
    <row r="557" s="11" customFormat="1" ht="13.5" customHeight="1" x14ac:dyDescent="0.2"/>
    <row r="558" s="11" customFormat="1" ht="13.5" customHeight="1" x14ac:dyDescent="0.2"/>
    <row r="559" s="11" customFormat="1" ht="13.5" customHeight="1" x14ac:dyDescent="0.2"/>
    <row r="560" s="11" customFormat="1" ht="13.5" customHeight="1" x14ac:dyDescent="0.2"/>
    <row r="561" s="11" customFormat="1" ht="13.5" customHeight="1" x14ac:dyDescent="0.2"/>
    <row r="562" s="11" customFormat="1" ht="13.5" customHeight="1" x14ac:dyDescent="0.2"/>
    <row r="563" s="11" customFormat="1" ht="13.5" customHeight="1" x14ac:dyDescent="0.2"/>
    <row r="564" s="11" customFormat="1" ht="13.5" customHeight="1" x14ac:dyDescent="0.2"/>
    <row r="565" s="11" customFormat="1" ht="13.5" customHeight="1" x14ac:dyDescent="0.2"/>
    <row r="566" s="11" customFormat="1" ht="13.5" customHeight="1" x14ac:dyDescent="0.2"/>
    <row r="567" s="11" customFormat="1" ht="13.5" customHeight="1" x14ac:dyDescent="0.2"/>
    <row r="568" s="11" customFormat="1" ht="13.5" customHeight="1" x14ac:dyDescent="0.2"/>
    <row r="569" s="11" customFormat="1" ht="13.5" customHeight="1" x14ac:dyDescent="0.2"/>
    <row r="570" s="11" customFormat="1" ht="13.5" customHeight="1" x14ac:dyDescent="0.2"/>
    <row r="571" s="11" customFormat="1" ht="13.5" customHeight="1" x14ac:dyDescent="0.2"/>
    <row r="572" s="11" customFormat="1" ht="13.5" customHeight="1" x14ac:dyDescent="0.2"/>
    <row r="573" s="11" customFormat="1" ht="13.5" customHeight="1" x14ac:dyDescent="0.2"/>
    <row r="574" s="11" customFormat="1" ht="13.5" customHeight="1" x14ac:dyDescent="0.2"/>
    <row r="575" s="11" customFormat="1" ht="13.5" customHeight="1" x14ac:dyDescent="0.2"/>
    <row r="576" s="11" customFormat="1" ht="13.5" customHeight="1" x14ac:dyDescent="0.2"/>
    <row r="577" s="11" customFormat="1" ht="13.5" customHeight="1" x14ac:dyDescent="0.2"/>
    <row r="578" s="11" customFormat="1" ht="13.5" customHeight="1" x14ac:dyDescent="0.2"/>
    <row r="579" s="11" customFormat="1" ht="13.5" customHeight="1" x14ac:dyDescent="0.2"/>
    <row r="580" s="11" customFormat="1" ht="13.5" customHeight="1" x14ac:dyDescent="0.2"/>
    <row r="581" s="11" customFormat="1" ht="13.5" customHeight="1" x14ac:dyDescent="0.2"/>
    <row r="582" s="11" customFormat="1" ht="13.5" customHeight="1" x14ac:dyDescent="0.2"/>
    <row r="583" s="11" customFormat="1" ht="13.5" customHeight="1" x14ac:dyDescent="0.2"/>
    <row r="584" s="11" customFormat="1" ht="13.5" customHeight="1" x14ac:dyDescent="0.2"/>
    <row r="585" s="11" customFormat="1" ht="13.5" customHeight="1" x14ac:dyDescent="0.2"/>
    <row r="586" s="11" customFormat="1" ht="13.5" customHeight="1" x14ac:dyDescent="0.2"/>
    <row r="587" s="11" customFormat="1" ht="13.5" customHeight="1" x14ac:dyDescent="0.2"/>
    <row r="588" s="11" customFormat="1" ht="13.5" customHeight="1" x14ac:dyDescent="0.2"/>
    <row r="589" s="11" customFormat="1" ht="13.5" customHeight="1" x14ac:dyDescent="0.2"/>
    <row r="590" s="11" customFormat="1" ht="13.5" customHeight="1" x14ac:dyDescent="0.2"/>
    <row r="591" s="11" customFormat="1" ht="13.5" customHeight="1" x14ac:dyDescent="0.2"/>
    <row r="592" s="11" customFormat="1" ht="13.5" customHeight="1" x14ac:dyDescent="0.2"/>
    <row r="593" s="11" customFormat="1" ht="13.5" customHeight="1" x14ac:dyDescent="0.2"/>
    <row r="594" s="11" customFormat="1" ht="13.5" customHeight="1" x14ac:dyDescent="0.2"/>
    <row r="595" s="11" customFormat="1" ht="13.5" customHeight="1" x14ac:dyDescent="0.2"/>
    <row r="596" s="11" customFormat="1" ht="13.5" customHeight="1" x14ac:dyDescent="0.2"/>
    <row r="597" s="11" customFormat="1" ht="13.5" customHeight="1" x14ac:dyDescent="0.2"/>
    <row r="598" s="11" customFormat="1" ht="13.5" customHeight="1" x14ac:dyDescent="0.2"/>
    <row r="599" s="11" customFormat="1" ht="13.5" customHeight="1" x14ac:dyDescent="0.2"/>
    <row r="600" s="11" customFormat="1" ht="13.5" customHeight="1" x14ac:dyDescent="0.2"/>
    <row r="601" s="11" customFormat="1" ht="13.5" customHeight="1" x14ac:dyDescent="0.2"/>
    <row r="602" s="11" customFormat="1" ht="13.5" customHeight="1" x14ac:dyDescent="0.2"/>
    <row r="603" s="11" customFormat="1" ht="13.5" customHeight="1" x14ac:dyDescent="0.2"/>
    <row r="604" s="11" customFormat="1" ht="13.5" customHeight="1" x14ac:dyDescent="0.2"/>
    <row r="605" s="11" customFormat="1" ht="13.5" customHeight="1" x14ac:dyDescent="0.2"/>
    <row r="606" s="11" customFormat="1" ht="13.5" customHeight="1" x14ac:dyDescent="0.2"/>
    <row r="607" s="11" customFormat="1" ht="13.5" customHeight="1" x14ac:dyDescent="0.2"/>
    <row r="608" s="11" customFormat="1" ht="13.5" customHeight="1" x14ac:dyDescent="0.2"/>
    <row r="609" s="11" customFormat="1" ht="13.5" customHeight="1" x14ac:dyDescent="0.2"/>
    <row r="610" s="11" customFormat="1" ht="13.5" customHeight="1" x14ac:dyDescent="0.2"/>
    <row r="611" s="11" customFormat="1" ht="13.5" customHeight="1" x14ac:dyDescent="0.2"/>
    <row r="612" s="11" customFormat="1" ht="13.5" customHeight="1" x14ac:dyDescent="0.2"/>
    <row r="613" s="11" customFormat="1" ht="13.5" customHeight="1" x14ac:dyDescent="0.2"/>
    <row r="614" s="11" customFormat="1" ht="13.5" customHeight="1" x14ac:dyDescent="0.2"/>
    <row r="615" s="11" customFormat="1" ht="13.5" customHeight="1" x14ac:dyDescent="0.2"/>
    <row r="616" s="11" customFormat="1" ht="13.5" customHeight="1" x14ac:dyDescent="0.2"/>
    <row r="617" s="11" customFormat="1" ht="13.5" customHeight="1" x14ac:dyDescent="0.2"/>
    <row r="618" s="11" customFormat="1" ht="13.5" customHeight="1" x14ac:dyDescent="0.2"/>
    <row r="619" s="11" customFormat="1" ht="13.5" customHeight="1" x14ac:dyDescent="0.2"/>
    <row r="620" s="11" customFormat="1" ht="13.5" customHeight="1" x14ac:dyDescent="0.2"/>
    <row r="621" s="11" customFormat="1" ht="13.5" customHeight="1" x14ac:dyDescent="0.2"/>
    <row r="622" s="11" customFormat="1" ht="13.5" customHeight="1" x14ac:dyDescent="0.2"/>
    <row r="623" s="11" customFormat="1" ht="13.5" customHeight="1" x14ac:dyDescent="0.2"/>
    <row r="624" s="11" customFormat="1" ht="13.5" customHeight="1" x14ac:dyDescent="0.2"/>
    <row r="625" s="11" customFormat="1" ht="13.5" customHeight="1" x14ac:dyDescent="0.2"/>
    <row r="626" s="11" customFormat="1" ht="13.5" customHeight="1" x14ac:dyDescent="0.2"/>
    <row r="627" s="11" customFormat="1" ht="13.5" customHeight="1" x14ac:dyDescent="0.2"/>
    <row r="628" s="11" customFormat="1" ht="13.5" customHeight="1" x14ac:dyDescent="0.2"/>
    <row r="629" s="11" customFormat="1" ht="13.5" customHeight="1" x14ac:dyDescent="0.2"/>
    <row r="630" s="11" customFormat="1" ht="13.5" customHeight="1" x14ac:dyDescent="0.2"/>
    <row r="631" s="11" customFormat="1" ht="13.5" customHeight="1" x14ac:dyDescent="0.2"/>
    <row r="632" s="11" customFormat="1" ht="13.5" customHeight="1" x14ac:dyDescent="0.2"/>
    <row r="633" s="11" customFormat="1" ht="13.5" customHeight="1" x14ac:dyDescent="0.2"/>
    <row r="634" s="11" customFormat="1" ht="13.5" customHeight="1" x14ac:dyDescent="0.2"/>
    <row r="635" s="11" customFormat="1" ht="13.5" customHeight="1" x14ac:dyDescent="0.2"/>
    <row r="636" s="11" customFormat="1" ht="13.5" customHeight="1" x14ac:dyDescent="0.2"/>
    <row r="637" s="11" customFormat="1" ht="13.5" customHeight="1" x14ac:dyDescent="0.2"/>
    <row r="638" s="11" customFormat="1" ht="13.5" customHeight="1" x14ac:dyDescent="0.2"/>
    <row r="639" s="11" customFormat="1" ht="13.5" customHeight="1" x14ac:dyDescent="0.2"/>
    <row r="640" s="11" customFormat="1" ht="13.5" customHeight="1" x14ac:dyDescent="0.2"/>
    <row r="641" s="11" customFormat="1" ht="13.5" customHeight="1" x14ac:dyDescent="0.2"/>
    <row r="642" s="11" customFormat="1" ht="13.5" customHeight="1" x14ac:dyDescent="0.2"/>
    <row r="643" s="11" customFormat="1" ht="13.5" customHeight="1" x14ac:dyDescent="0.2"/>
    <row r="644" s="11" customFormat="1" ht="13.5" customHeight="1" x14ac:dyDescent="0.2"/>
    <row r="645" s="11" customFormat="1" ht="13.5" customHeight="1" x14ac:dyDescent="0.2"/>
    <row r="646" s="11" customFormat="1" ht="13.5" customHeight="1" x14ac:dyDescent="0.2"/>
    <row r="647" s="11" customFormat="1" ht="13.5" customHeight="1" x14ac:dyDescent="0.2"/>
    <row r="648" s="11" customFormat="1" ht="13.5" customHeight="1" x14ac:dyDescent="0.2"/>
    <row r="649" s="11" customFormat="1" ht="13.5" customHeight="1" x14ac:dyDescent="0.2"/>
    <row r="650" s="11" customFormat="1" ht="13.5" customHeight="1" x14ac:dyDescent="0.2"/>
    <row r="651" s="11" customFormat="1" ht="13.5" customHeight="1" x14ac:dyDescent="0.2"/>
    <row r="652" s="11" customFormat="1" ht="13.5" customHeight="1" x14ac:dyDescent="0.2"/>
    <row r="653" s="11" customFormat="1" ht="13.5" customHeight="1" x14ac:dyDescent="0.2"/>
    <row r="654" s="11" customFormat="1" ht="13.5" customHeight="1" x14ac:dyDescent="0.2"/>
    <row r="655" s="11" customFormat="1" ht="13.5" customHeight="1" x14ac:dyDescent="0.2"/>
    <row r="656" s="11" customFormat="1" ht="13.5" customHeight="1" x14ac:dyDescent="0.2"/>
    <row r="657" s="11" customFormat="1" ht="13.5" customHeight="1" x14ac:dyDescent="0.2"/>
    <row r="658" s="11" customFormat="1" ht="13.5" customHeight="1" x14ac:dyDescent="0.2"/>
    <row r="659" s="11" customFormat="1" ht="13.5" customHeight="1" x14ac:dyDescent="0.2"/>
    <row r="660" s="11" customFormat="1" ht="13.5" customHeight="1" x14ac:dyDescent="0.2"/>
    <row r="661" s="11" customFormat="1" ht="13.5" customHeight="1" x14ac:dyDescent="0.2"/>
    <row r="662" s="11" customFormat="1" ht="13.5" customHeight="1" x14ac:dyDescent="0.2"/>
    <row r="663" s="11" customFormat="1" ht="13.5" customHeight="1" x14ac:dyDescent="0.2"/>
    <row r="664" s="11" customFormat="1" ht="13.5" customHeight="1" x14ac:dyDescent="0.2"/>
    <row r="665" s="11" customFormat="1" ht="13.5" customHeight="1" x14ac:dyDescent="0.2"/>
    <row r="666" s="11" customFormat="1" ht="13.5" customHeight="1" x14ac:dyDescent="0.2"/>
    <row r="667" s="11" customFormat="1" ht="13.5" customHeight="1" x14ac:dyDescent="0.2"/>
    <row r="668" s="11" customFormat="1" ht="13.5" customHeight="1" x14ac:dyDescent="0.2"/>
    <row r="669" s="11" customFormat="1" ht="13.5" customHeight="1" x14ac:dyDescent="0.2"/>
    <row r="670" s="11" customFormat="1" ht="13.5" customHeight="1" x14ac:dyDescent="0.2"/>
    <row r="671" s="11" customFormat="1" ht="13.5" customHeight="1" x14ac:dyDescent="0.2"/>
    <row r="672" s="11" customFormat="1" ht="13.5" customHeight="1" x14ac:dyDescent="0.2"/>
    <row r="673" s="11" customFormat="1" ht="13.5" customHeight="1" x14ac:dyDescent="0.2"/>
    <row r="674" s="11" customFormat="1" ht="13.5" customHeight="1" x14ac:dyDescent="0.2"/>
    <row r="675" s="11" customFormat="1" ht="13.5" customHeight="1" x14ac:dyDescent="0.2"/>
    <row r="676" s="11" customFormat="1" ht="13.5" customHeight="1" x14ac:dyDescent="0.2"/>
    <row r="677" s="11" customFormat="1" ht="13.5" customHeight="1" x14ac:dyDescent="0.2"/>
    <row r="678" s="11" customFormat="1" ht="13.5" customHeight="1" x14ac:dyDescent="0.2"/>
    <row r="679" s="11" customFormat="1" ht="13.5" customHeight="1" x14ac:dyDescent="0.2"/>
    <row r="680" s="11" customFormat="1" ht="13.5" customHeight="1" x14ac:dyDescent="0.2"/>
    <row r="681" s="11" customFormat="1" ht="13.5" customHeight="1" x14ac:dyDescent="0.2"/>
    <row r="682" s="11" customFormat="1" ht="13.5" customHeight="1" x14ac:dyDescent="0.2"/>
    <row r="683" s="11" customFormat="1" ht="13.5" customHeight="1" x14ac:dyDescent="0.2"/>
    <row r="684" s="11" customFormat="1" ht="13.5" customHeight="1" x14ac:dyDescent="0.2"/>
    <row r="685" s="11" customFormat="1" ht="13.5" customHeight="1" x14ac:dyDescent="0.2"/>
    <row r="686" s="11" customFormat="1" ht="13.5" customHeight="1" x14ac:dyDescent="0.2"/>
    <row r="687" s="11" customFormat="1" ht="13.5" customHeight="1" x14ac:dyDescent="0.2"/>
    <row r="688" s="11" customFormat="1" ht="13.5" customHeight="1" x14ac:dyDescent="0.2"/>
    <row r="689" s="11" customFormat="1" ht="13.5" customHeight="1" x14ac:dyDescent="0.2"/>
    <row r="690" s="11" customFormat="1" ht="13.5" customHeight="1" x14ac:dyDescent="0.2"/>
    <row r="691" s="11" customFormat="1" ht="13.5" customHeight="1" x14ac:dyDescent="0.2"/>
    <row r="692" s="11" customFormat="1" ht="13.5" customHeight="1" x14ac:dyDescent="0.2"/>
    <row r="693" s="11" customFormat="1" ht="13.5" customHeight="1" x14ac:dyDescent="0.2"/>
    <row r="694" s="11" customFormat="1" ht="13.5" customHeight="1" x14ac:dyDescent="0.2"/>
    <row r="695" s="11" customFormat="1" ht="13.5" customHeight="1" x14ac:dyDescent="0.2"/>
    <row r="696" s="11" customFormat="1" ht="13.5" customHeight="1" x14ac:dyDescent="0.2"/>
    <row r="697" s="11" customFormat="1" ht="13.5" customHeight="1" x14ac:dyDescent="0.2"/>
    <row r="698" s="11" customFormat="1" ht="13.5" customHeight="1" x14ac:dyDescent="0.2"/>
    <row r="699" s="11" customFormat="1" ht="13.5" customHeight="1" x14ac:dyDescent="0.2"/>
    <row r="700" s="11" customFormat="1" ht="13.5" customHeight="1" x14ac:dyDescent="0.2"/>
    <row r="701" s="11" customFormat="1" ht="13.5" customHeight="1" x14ac:dyDescent="0.2"/>
    <row r="702" s="11" customFormat="1" ht="13.5" customHeight="1" x14ac:dyDescent="0.2"/>
    <row r="703" s="11" customFormat="1" ht="13.5" customHeight="1" x14ac:dyDescent="0.2"/>
    <row r="704" s="11" customFormat="1" ht="13.5" customHeight="1" x14ac:dyDescent="0.2"/>
    <row r="705" s="11" customFormat="1" ht="13.5" customHeight="1" x14ac:dyDescent="0.2"/>
    <row r="706" s="11" customFormat="1" ht="13.5" customHeight="1" x14ac:dyDescent="0.2"/>
    <row r="707" s="11" customFormat="1" ht="13.5" customHeight="1" x14ac:dyDescent="0.2"/>
    <row r="708" s="11" customFormat="1" ht="13.5" customHeight="1" x14ac:dyDescent="0.2"/>
    <row r="709" s="11" customFormat="1" ht="13.5" customHeight="1" x14ac:dyDescent="0.2"/>
    <row r="710" s="11" customFormat="1" ht="13.5" customHeight="1" x14ac:dyDescent="0.2"/>
    <row r="711" s="11" customFormat="1" ht="13.5" customHeight="1" x14ac:dyDescent="0.2"/>
    <row r="712" s="11" customFormat="1" ht="13.5" customHeight="1" x14ac:dyDescent="0.2"/>
    <row r="713" s="11" customFormat="1" ht="13.5" customHeight="1" x14ac:dyDescent="0.2"/>
    <row r="714" s="11" customFormat="1" ht="13.5" customHeight="1" x14ac:dyDescent="0.2"/>
    <row r="715" s="11" customFormat="1" ht="13.5" customHeight="1" x14ac:dyDescent="0.2"/>
    <row r="716" s="11" customFormat="1" ht="13.5" customHeight="1" x14ac:dyDescent="0.2"/>
    <row r="717" s="11" customFormat="1" ht="13.5" customHeight="1" x14ac:dyDescent="0.2"/>
    <row r="718" s="11" customFormat="1" ht="13.5" customHeight="1" x14ac:dyDescent="0.2"/>
    <row r="719" s="11" customFormat="1" ht="13.5" customHeight="1" x14ac:dyDescent="0.2"/>
    <row r="720" s="11" customFormat="1" ht="13.5" customHeight="1" x14ac:dyDescent="0.2"/>
    <row r="721" s="11" customFormat="1" ht="13.5" customHeight="1" x14ac:dyDescent="0.2"/>
    <row r="722" s="11" customFormat="1" ht="13.5" customHeight="1" x14ac:dyDescent="0.2"/>
    <row r="723" s="11" customFormat="1" ht="13.5" customHeight="1" x14ac:dyDescent="0.2"/>
    <row r="724" s="11" customFormat="1" ht="13.5" customHeight="1" x14ac:dyDescent="0.2"/>
    <row r="725" s="11" customFormat="1" ht="13.5" customHeight="1" x14ac:dyDescent="0.2"/>
    <row r="726" s="11" customFormat="1" ht="13.5" customHeight="1" x14ac:dyDescent="0.2"/>
    <row r="727" s="11" customFormat="1" ht="13.5" customHeight="1" x14ac:dyDescent="0.2"/>
    <row r="728" s="11" customFormat="1" ht="13.5" customHeight="1" x14ac:dyDescent="0.2"/>
    <row r="729" s="11" customFormat="1" ht="13.5" customHeight="1" x14ac:dyDescent="0.2"/>
    <row r="730" s="11" customFormat="1" ht="13.5" customHeight="1" x14ac:dyDescent="0.2"/>
    <row r="731" s="11" customFormat="1" ht="13.5" customHeight="1" x14ac:dyDescent="0.2"/>
    <row r="732" s="11" customFormat="1" ht="13.5" customHeight="1" x14ac:dyDescent="0.2"/>
    <row r="733" s="11" customFormat="1" ht="13.5" customHeight="1" x14ac:dyDescent="0.2"/>
    <row r="734" s="11" customFormat="1" ht="13.5" customHeight="1" x14ac:dyDescent="0.2"/>
    <row r="735" s="11" customFormat="1" ht="13.5" customHeight="1" x14ac:dyDescent="0.2"/>
    <row r="736" s="11" customFormat="1" ht="13.5" customHeight="1" x14ac:dyDescent="0.2"/>
    <row r="737" s="11" customFormat="1" ht="13.5" customHeight="1" x14ac:dyDescent="0.2"/>
    <row r="738" s="11" customFormat="1" ht="13.5" customHeight="1" x14ac:dyDescent="0.2"/>
    <row r="739" s="11" customFormat="1" ht="13.5" customHeight="1" x14ac:dyDescent="0.2"/>
    <row r="740" s="11" customFormat="1" ht="13.5" customHeight="1" x14ac:dyDescent="0.2"/>
    <row r="741" s="11" customFormat="1" ht="13.5" customHeight="1" x14ac:dyDescent="0.2"/>
    <row r="742" s="11" customFormat="1" ht="13.5" customHeight="1" x14ac:dyDescent="0.2"/>
    <row r="743" s="11" customFormat="1" ht="13.5" customHeight="1" x14ac:dyDescent="0.2"/>
    <row r="744" s="11" customFormat="1" ht="13.5" customHeight="1" x14ac:dyDescent="0.2"/>
    <row r="745" s="11" customFormat="1" ht="13.5" customHeight="1" x14ac:dyDescent="0.2"/>
    <row r="746" s="11" customFormat="1" ht="13.5" customHeight="1" x14ac:dyDescent="0.2"/>
    <row r="747" s="11" customFormat="1" ht="13.5" customHeight="1" x14ac:dyDescent="0.2"/>
    <row r="748" s="11" customFormat="1" ht="13.5" customHeight="1" x14ac:dyDescent="0.2"/>
    <row r="749" s="11" customFormat="1" ht="13.5" customHeight="1" x14ac:dyDescent="0.2"/>
    <row r="750" s="11" customFormat="1" ht="13.5" customHeight="1" x14ac:dyDescent="0.2"/>
    <row r="751" s="11" customFormat="1" ht="13.5" customHeight="1" x14ac:dyDescent="0.2"/>
    <row r="752" s="11" customFormat="1" ht="13.5" customHeight="1" x14ac:dyDescent="0.2"/>
    <row r="753" s="11" customFormat="1" ht="13.5" customHeight="1" x14ac:dyDescent="0.2"/>
    <row r="754" s="11" customFormat="1" ht="13.5" customHeight="1" x14ac:dyDescent="0.2"/>
    <row r="755" s="11" customFormat="1" ht="13.5" customHeight="1" x14ac:dyDescent="0.2"/>
    <row r="756" s="11" customFormat="1" ht="13.5" customHeight="1" x14ac:dyDescent="0.2"/>
    <row r="757" s="11" customFormat="1" ht="13.5" customHeight="1" x14ac:dyDescent="0.2"/>
    <row r="758" s="11" customFormat="1" ht="13.5" customHeight="1" x14ac:dyDescent="0.2"/>
    <row r="759" s="11" customFormat="1" ht="13.5" customHeight="1" x14ac:dyDescent="0.2"/>
    <row r="760" s="11" customFormat="1" ht="13.5" customHeight="1" x14ac:dyDescent="0.2"/>
    <row r="761" s="11" customFormat="1" ht="13.5" customHeight="1" x14ac:dyDescent="0.2"/>
    <row r="762" s="11" customFormat="1" ht="13.5" customHeight="1" x14ac:dyDescent="0.2"/>
    <row r="763" s="11" customFormat="1" ht="13.5" customHeight="1" x14ac:dyDescent="0.2"/>
    <row r="764" s="11" customFormat="1" ht="13.5" customHeight="1" x14ac:dyDescent="0.2"/>
    <row r="765" s="11" customFormat="1" ht="13.5" customHeight="1" x14ac:dyDescent="0.2"/>
    <row r="766" s="11" customFormat="1" ht="13.5" customHeight="1" x14ac:dyDescent="0.2"/>
    <row r="767" s="11" customFormat="1" ht="13.5" customHeight="1" x14ac:dyDescent="0.2"/>
    <row r="768" s="11" customFormat="1" ht="13.5" customHeight="1" x14ac:dyDescent="0.2"/>
    <row r="769" s="11" customFormat="1" ht="13.5" customHeight="1" x14ac:dyDescent="0.2"/>
    <row r="770" s="11" customFormat="1" ht="13.5" customHeight="1" x14ac:dyDescent="0.2"/>
    <row r="771" s="11" customFormat="1" ht="13.5" customHeight="1" x14ac:dyDescent="0.2"/>
    <row r="772" s="11" customFormat="1" ht="13.5" customHeight="1" x14ac:dyDescent="0.2"/>
    <row r="773" s="11" customFormat="1" ht="13.5" customHeight="1" x14ac:dyDescent="0.2"/>
    <row r="774" s="11" customFormat="1" ht="13.5" customHeight="1" x14ac:dyDescent="0.2"/>
    <row r="775" s="11" customFormat="1" ht="13.5" customHeight="1" x14ac:dyDescent="0.2"/>
    <row r="776" s="11" customFormat="1" ht="13.5" customHeight="1" x14ac:dyDescent="0.2"/>
    <row r="777" s="11" customFormat="1" ht="13.5" customHeight="1" x14ac:dyDescent="0.2"/>
    <row r="778" s="11" customFormat="1" ht="13.5" customHeight="1" x14ac:dyDescent="0.2"/>
    <row r="779" s="11" customFormat="1" ht="13.5" customHeight="1" x14ac:dyDescent="0.2"/>
    <row r="780" s="11" customFormat="1" ht="13.5" customHeight="1" x14ac:dyDescent="0.2"/>
    <row r="781" s="11" customFormat="1" ht="13.5" customHeight="1" x14ac:dyDescent="0.2"/>
    <row r="782" s="11" customFormat="1" ht="13.5" customHeight="1" x14ac:dyDescent="0.2"/>
    <row r="783" s="11" customFormat="1" ht="13.5" customHeight="1" x14ac:dyDescent="0.2"/>
    <row r="784" s="11" customFormat="1" ht="13.5" customHeight="1" x14ac:dyDescent="0.2"/>
    <row r="785" s="11" customFormat="1" ht="13.5" customHeight="1" x14ac:dyDescent="0.2"/>
    <row r="786" s="11" customFormat="1" ht="13.5" customHeight="1" x14ac:dyDescent="0.2"/>
    <row r="787" s="11" customFormat="1" ht="13.5" customHeight="1" x14ac:dyDescent="0.2"/>
    <row r="788" s="11" customFormat="1" ht="13.5" customHeight="1" x14ac:dyDescent="0.2"/>
    <row r="789" s="11" customFormat="1" ht="13.5" customHeight="1" x14ac:dyDescent="0.2"/>
    <row r="790" s="11" customFormat="1" ht="13.5" customHeight="1" x14ac:dyDescent="0.2"/>
    <row r="791" s="11" customFormat="1" ht="13.5" customHeight="1" x14ac:dyDescent="0.2"/>
    <row r="792" s="11" customFormat="1" ht="13.5" customHeight="1" x14ac:dyDescent="0.2"/>
    <row r="793" s="11" customFormat="1" ht="13.5" customHeight="1" x14ac:dyDescent="0.2"/>
    <row r="794" s="11" customFormat="1" ht="13.5" customHeight="1" x14ac:dyDescent="0.2"/>
    <row r="795" s="11" customFormat="1" ht="13.5" customHeight="1" x14ac:dyDescent="0.2"/>
    <row r="796" s="11" customFormat="1" ht="13.5" customHeight="1" x14ac:dyDescent="0.2"/>
    <row r="797" s="11" customFormat="1" ht="13.5" customHeight="1" x14ac:dyDescent="0.2"/>
    <row r="798" s="11" customFormat="1" ht="13.5" customHeight="1" x14ac:dyDescent="0.2"/>
    <row r="799" s="11" customFormat="1" ht="13.5" customHeight="1" x14ac:dyDescent="0.2"/>
    <row r="800" s="11" customFormat="1" ht="13.5" customHeight="1" x14ac:dyDescent="0.2"/>
    <row r="801" s="11" customFormat="1" ht="13.5" customHeight="1" x14ac:dyDescent="0.2"/>
    <row r="802" s="11" customFormat="1" ht="13.5" customHeight="1" x14ac:dyDescent="0.2"/>
    <row r="803" s="11" customFormat="1" ht="13.5" customHeight="1" x14ac:dyDescent="0.2"/>
    <row r="804" s="11" customFormat="1" ht="13.5" customHeight="1" x14ac:dyDescent="0.2"/>
    <row r="805" s="11" customFormat="1" ht="13.5" customHeight="1" x14ac:dyDescent="0.2"/>
    <row r="806" s="11" customFormat="1" ht="13.5" customHeight="1" x14ac:dyDescent="0.2"/>
    <row r="807" s="11" customFormat="1" ht="13.5" customHeight="1" x14ac:dyDescent="0.2"/>
    <row r="808" s="11" customFormat="1" ht="13.5" customHeight="1" x14ac:dyDescent="0.2"/>
    <row r="809" s="11" customFormat="1" ht="13.5" customHeight="1" x14ac:dyDescent="0.2"/>
    <row r="810" s="11" customFormat="1" ht="13.5" customHeight="1" x14ac:dyDescent="0.2"/>
    <row r="811" s="11" customFormat="1" ht="13.5" customHeight="1" x14ac:dyDescent="0.2"/>
    <row r="812" s="11" customFormat="1" ht="13.5" customHeight="1" x14ac:dyDescent="0.2"/>
    <row r="813" s="11" customFormat="1" ht="13.5" customHeight="1" x14ac:dyDescent="0.2"/>
    <row r="814" s="11" customFormat="1" ht="13.5" customHeight="1" x14ac:dyDescent="0.2"/>
    <row r="815" s="11" customFormat="1" ht="13.5" customHeight="1" x14ac:dyDescent="0.2"/>
    <row r="816" s="11" customFormat="1" ht="13.5" customHeight="1" x14ac:dyDescent="0.2"/>
    <row r="817" s="11" customFormat="1" ht="13.5" customHeight="1" x14ac:dyDescent="0.2"/>
    <row r="818" s="11" customFormat="1" ht="13.5" customHeight="1" x14ac:dyDescent="0.2"/>
    <row r="819" s="11" customFormat="1" ht="13.5" customHeight="1" x14ac:dyDescent="0.2"/>
    <row r="820" s="11" customFormat="1" ht="13.5" customHeight="1" x14ac:dyDescent="0.2"/>
    <row r="821" s="11" customFormat="1" ht="13.5" customHeight="1" x14ac:dyDescent="0.2"/>
    <row r="822" s="11" customFormat="1" ht="13.5" customHeight="1" x14ac:dyDescent="0.2"/>
    <row r="823" s="11" customFormat="1" ht="13.5" customHeight="1" x14ac:dyDescent="0.2"/>
    <row r="824" s="11" customFormat="1" ht="13.5" customHeight="1" x14ac:dyDescent="0.2"/>
    <row r="825" s="11" customFormat="1" ht="13.5" customHeight="1" x14ac:dyDescent="0.2"/>
    <row r="826" s="11" customFormat="1" ht="13.5" customHeight="1" x14ac:dyDescent="0.2"/>
    <row r="827" s="11" customFormat="1" ht="13.5" customHeight="1" x14ac:dyDescent="0.2"/>
    <row r="828" s="11" customFormat="1" ht="13.5" customHeight="1" x14ac:dyDescent="0.2"/>
    <row r="829" s="11" customFormat="1" ht="13.5" customHeight="1" x14ac:dyDescent="0.2"/>
    <row r="830" s="11" customFormat="1" ht="13.5" customHeight="1" x14ac:dyDescent="0.2"/>
    <row r="831" s="11" customFormat="1" ht="13.5" customHeight="1" x14ac:dyDescent="0.2"/>
    <row r="832" s="11" customFormat="1" ht="13.5" customHeight="1" x14ac:dyDescent="0.2"/>
    <row r="833" s="11" customFormat="1" ht="13.5" customHeight="1" x14ac:dyDescent="0.2"/>
    <row r="834" s="11" customFormat="1" ht="13.5" customHeight="1" x14ac:dyDescent="0.2"/>
    <row r="835" s="11" customFormat="1" ht="13.5" customHeight="1" x14ac:dyDescent="0.2"/>
    <row r="836" s="11" customFormat="1" ht="13.5" customHeight="1" x14ac:dyDescent="0.2"/>
    <row r="837" s="11" customFormat="1" ht="13.5" customHeight="1" x14ac:dyDescent="0.2"/>
    <row r="838" s="11" customFormat="1" ht="13.5" customHeight="1" x14ac:dyDescent="0.2"/>
    <row r="839" s="11" customFormat="1" ht="13.5" customHeight="1" x14ac:dyDescent="0.2"/>
    <row r="840" s="11" customFormat="1" ht="13.5" customHeight="1" x14ac:dyDescent="0.2"/>
    <row r="841" s="11" customFormat="1" ht="13.5" customHeight="1" x14ac:dyDescent="0.2"/>
    <row r="842" s="11" customFormat="1" ht="13.5" customHeight="1" x14ac:dyDescent="0.2"/>
    <row r="843" s="11" customFormat="1" ht="13.5" customHeight="1" x14ac:dyDescent="0.2"/>
    <row r="844" s="11" customFormat="1" ht="13.5" customHeight="1" x14ac:dyDescent="0.2"/>
    <row r="845" s="11" customFormat="1" ht="13.5" customHeight="1" x14ac:dyDescent="0.2"/>
    <row r="846" s="11" customFormat="1" ht="13.5" customHeight="1" x14ac:dyDescent="0.2"/>
    <row r="847" s="11" customFormat="1" ht="13.5" customHeight="1" x14ac:dyDescent="0.2"/>
    <row r="848" s="11" customFormat="1" ht="13.5" customHeight="1" x14ac:dyDescent="0.2"/>
    <row r="849" s="11" customFormat="1" ht="13.5" customHeight="1" x14ac:dyDescent="0.2"/>
    <row r="850" s="11" customFormat="1" ht="13.5" customHeight="1" x14ac:dyDescent="0.2"/>
    <row r="851" s="11" customFormat="1" ht="13.5" customHeight="1" x14ac:dyDescent="0.2"/>
    <row r="852" s="11" customFormat="1" ht="13.5" customHeight="1" x14ac:dyDescent="0.2"/>
    <row r="853" s="11" customFormat="1" ht="13.5" customHeight="1" x14ac:dyDescent="0.2"/>
    <row r="854" s="11" customFormat="1" ht="13.5" customHeight="1" x14ac:dyDescent="0.2"/>
    <row r="855" s="11" customFormat="1" ht="13.5" customHeight="1" x14ac:dyDescent="0.2"/>
    <row r="856" s="11" customFormat="1" ht="13.5" customHeight="1" x14ac:dyDescent="0.2"/>
    <row r="857" s="11" customFormat="1" ht="13.5" customHeight="1" x14ac:dyDescent="0.2"/>
    <row r="858" s="11" customFormat="1" ht="13.5" customHeight="1" x14ac:dyDescent="0.2"/>
    <row r="859" s="11" customFormat="1" ht="13.5" customHeight="1" x14ac:dyDescent="0.2"/>
    <row r="860" s="11" customFormat="1" ht="13.5" customHeight="1" x14ac:dyDescent="0.2"/>
    <row r="861" s="11" customFormat="1" ht="13.5" customHeight="1" x14ac:dyDescent="0.2"/>
    <row r="862" s="11" customFormat="1" ht="13.5" customHeight="1" x14ac:dyDescent="0.2"/>
    <row r="863" s="11" customFormat="1" ht="13.5" customHeight="1" x14ac:dyDescent="0.2"/>
    <row r="864" s="11" customFormat="1" ht="13.5" customHeight="1" x14ac:dyDescent="0.2"/>
    <row r="865" s="11" customFormat="1" ht="13.5" customHeight="1" x14ac:dyDescent="0.2"/>
    <row r="866" s="11" customFormat="1" ht="13.5" customHeight="1" x14ac:dyDescent="0.2"/>
    <row r="867" s="11" customFormat="1" ht="13.5" customHeight="1" x14ac:dyDescent="0.2"/>
    <row r="868" s="11" customFormat="1" ht="13.5" customHeight="1" x14ac:dyDescent="0.2"/>
    <row r="869" s="11" customFormat="1" ht="13.5" customHeight="1" x14ac:dyDescent="0.2"/>
    <row r="870" s="11" customFormat="1" ht="13.5" customHeight="1" x14ac:dyDescent="0.2"/>
    <row r="871" s="11" customFormat="1" ht="13.5" customHeight="1" x14ac:dyDescent="0.2"/>
    <row r="872" s="11" customFormat="1" ht="13.5" customHeight="1" x14ac:dyDescent="0.2"/>
    <row r="873" s="11" customFormat="1" ht="13.5" customHeight="1" x14ac:dyDescent="0.2"/>
    <row r="874" s="11" customFormat="1" ht="13.5" customHeight="1" x14ac:dyDescent="0.2"/>
    <row r="875" s="11" customFormat="1" ht="13.5" customHeight="1" x14ac:dyDescent="0.2"/>
    <row r="876" s="11" customFormat="1" ht="13.5" customHeight="1" x14ac:dyDescent="0.2"/>
    <row r="877" s="11" customFormat="1" ht="13.5" customHeight="1" x14ac:dyDescent="0.2"/>
    <row r="878" s="11" customFormat="1" ht="13.5" customHeight="1" x14ac:dyDescent="0.2"/>
    <row r="879" s="11" customFormat="1" ht="13.5" customHeight="1" x14ac:dyDescent="0.2"/>
    <row r="880" s="11" customFormat="1" ht="13.5" customHeight="1" x14ac:dyDescent="0.2"/>
    <row r="881" s="11" customFormat="1" ht="13.5" customHeight="1" x14ac:dyDescent="0.2"/>
    <row r="882" s="11" customFormat="1" ht="13.5" customHeight="1" x14ac:dyDescent="0.2"/>
    <row r="883" s="11" customFormat="1" ht="13.5" customHeight="1" x14ac:dyDescent="0.2"/>
    <row r="884" s="11" customFormat="1" ht="13.5" customHeight="1" x14ac:dyDescent="0.2"/>
    <row r="885" s="11" customFormat="1" ht="13.5" customHeight="1" x14ac:dyDescent="0.2"/>
    <row r="886" s="11" customFormat="1" ht="13.5" customHeight="1" x14ac:dyDescent="0.2"/>
    <row r="887" s="11" customFormat="1" ht="13.5" customHeight="1" x14ac:dyDescent="0.2"/>
    <row r="888" s="11" customFormat="1" ht="13.5" customHeight="1" x14ac:dyDescent="0.2"/>
    <row r="889" s="11" customFormat="1" ht="13.5" customHeight="1" x14ac:dyDescent="0.2"/>
    <row r="890" s="11" customFormat="1" ht="13.5" customHeight="1" x14ac:dyDescent="0.2"/>
    <row r="891" s="11" customFormat="1" ht="13.5" customHeight="1" x14ac:dyDescent="0.2"/>
    <row r="892" s="11" customFormat="1" ht="13.5" customHeight="1" x14ac:dyDescent="0.2"/>
    <row r="893" s="11" customFormat="1" ht="13.5" customHeight="1" x14ac:dyDescent="0.2"/>
    <row r="894" s="11" customFormat="1" ht="13.5" customHeight="1" x14ac:dyDescent="0.2"/>
    <row r="895" s="11" customFormat="1" ht="13.5" customHeight="1" x14ac:dyDescent="0.2"/>
    <row r="896" s="11" customFormat="1" ht="13.5" customHeight="1" x14ac:dyDescent="0.2"/>
    <row r="897" s="11" customFormat="1" ht="13.5" customHeight="1" x14ac:dyDescent="0.2"/>
    <row r="898" s="11" customFormat="1" ht="13.5" customHeight="1" x14ac:dyDescent="0.2"/>
    <row r="899" s="11" customFormat="1" ht="13.5" customHeight="1" x14ac:dyDescent="0.2"/>
    <row r="900" s="11" customFormat="1" ht="13.5" customHeight="1" x14ac:dyDescent="0.2"/>
    <row r="901" s="11" customFormat="1" ht="13.5" customHeight="1" x14ac:dyDescent="0.2"/>
    <row r="902" s="11" customFormat="1" ht="13.5" customHeight="1" x14ac:dyDescent="0.2"/>
    <row r="903" s="11" customFormat="1" ht="13.5" customHeight="1" x14ac:dyDescent="0.2"/>
    <row r="904" s="11" customFormat="1" ht="13.5" customHeight="1" x14ac:dyDescent="0.2"/>
    <row r="905" s="11" customFormat="1" ht="13.5" customHeight="1" x14ac:dyDescent="0.2"/>
    <row r="906" s="11" customFormat="1" ht="13.5" customHeight="1" x14ac:dyDescent="0.2"/>
    <row r="907" s="11" customFormat="1" ht="13.5" customHeight="1" x14ac:dyDescent="0.2"/>
    <row r="908" s="11" customFormat="1" ht="13.5" customHeight="1" x14ac:dyDescent="0.2"/>
    <row r="909" s="11" customFormat="1" ht="13.5" customHeight="1" x14ac:dyDescent="0.2"/>
    <row r="910" s="11" customFormat="1" ht="13.5" customHeight="1" x14ac:dyDescent="0.2"/>
    <row r="911" s="11" customFormat="1" ht="13.5" customHeight="1" x14ac:dyDescent="0.2"/>
    <row r="912" s="11" customFormat="1" ht="13.5" customHeight="1" x14ac:dyDescent="0.2"/>
    <row r="913" s="11" customFormat="1" ht="13.5" customHeight="1" x14ac:dyDescent="0.2"/>
    <row r="914" s="11" customFormat="1" ht="13.5" customHeight="1" x14ac:dyDescent="0.2"/>
    <row r="915" s="11" customFormat="1" ht="13.5" customHeight="1" x14ac:dyDescent="0.2"/>
    <row r="916" s="11" customFormat="1" ht="13.5" customHeight="1" x14ac:dyDescent="0.2"/>
    <row r="917" s="11" customFormat="1" ht="13.5" customHeight="1" x14ac:dyDescent="0.2"/>
    <row r="918" s="11" customFormat="1" ht="13.5" customHeight="1" x14ac:dyDescent="0.2"/>
    <row r="919" s="11" customFormat="1" ht="13.5" customHeight="1" x14ac:dyDescent="0.2"/>
    <row r="920" s="11" customFormat="1" ht="13.5" customHeight="1" x14ac:dyDescent="0.2"/>
    <row r="921" s="11" customFormat="1" ht="13.5" customHeight="1" x14ac:dyDescent="0.2"/>
    <row r="922" s="11" customFormat="1" ht="13.5" customHeight="1" x14ac:dyDescent="0.2"/>
    <row r="923" s="11" customFormat="1" ht="13.5" customHeight="1" x14ac:dyDescent="0.2"/>
    <row r="924" s="11" customFormat="1" ht="13.5" customHeight="1" x14ac:dyDescent="0.2"/>
    <row r="925" s="11" customFormat="1" ht="13.5" customHeight="1" x14ac:dyDescent="0.2"/>
    <row r="926" s="11" customFormat="1" ht="13.5" customHeight="1" x14ac:dyDescent="0.2"/>
    <row r="927" s="11" customFormat="1" ht="13.5" customHeight="1" x14ac:dyDescent="0.2"/>
    <row r="928" s="11" customFormat="1" ht="13.5" customHeight="1" x14ac:dyDescent="0.2"/>
    <row r="929" s="11" customFormat="1" ht="13.5" customHeight="1" x14ac:dyDescent="0.2"/>
    <row r="930" s="11" customFormat="1" ht="13.5" customHeight="1" x14ac:dyDescent="0.2"/>
    <row r="931" s="11" customFormat="1" ht="13.5" customHeight="1" x14ac:dyDescent="0.2"/>
    <row r="932" s="11" customFormat="1" ht="13.5" customHeight="1" x14ac:dyDescent="0.2"/>
    <row r="933" s="11" customFormat="1" ht="13.5" customHeight="1" x14ac:dyDescent="0.2"/>
    <row r="934" s="11" customFormat="1" ht="13.5" customHeight="1" x14ac:dyDescent="0.2"/>
    <row r="935" s="11" customFormat="1" ht="13.5" customHeight="1" x14ac:dyDescent="0.2"/>
    <row r="936" s="11" customFormat="1" ht="13.5" customHeight="1" x14ac:dyDescent="0.2"/>
    <row r="937" s="11" customFormat="1" ht="13.5" customHeight="1" x14ac:dyDescent="0.2"/>
    <row r="938" s="11" customFormat="1" ht="13.5" customHeight="1" x14ac:dyDescent="0.2"/>
    <row r="939" s="11" customFormat="1" ht="13.5" customHeight="1" x14ac:dyDescent="0.2"/>
    <row r="940" s="11" customFormat="1" ht="13.5" customHeight="1" x14ac:dyDescent="0.2"/>
    <row r="941" s="11" customFormat="1" ht="13.5" customHeight="1" x14ac:dyDescent="0.2"/>
    <row r="942" s="11" customFormat="1" ht="13.5" customHeight="1" x14ac:dyDescent="0.2"/>
    <row r="943" s="11" customFormat="1" ht="13.5" customHeight="1" x14ac:dyDescent="0.2"/>
    <row r="944" s="11" customFormat="1" ht="13.5" customHeight="1" x14ac:dyDescent="0.2"/>
    <row r="945" s="11" customFormat="1" ht="13.5" customHeight="1" x14ac:dyDescent="0.2"/>
    <row r="946" s="11" customFormat="1" ht="13.5" customHeight="1" x14ac:dyDescent="0.2"/>
    <row r="947" s="11" customFormat="1" ht="13.5" customHeight="1" x14ac:dyDescent="0.2"/>
    <row r="948" s="11" customFormat="1" ht="13.5" customHeight="1" x14ac:dyDescent="0.2"/>
    <row r="949" s="11" customFormat="1" ht="13.5" customHeight="1" x14ac:dyDescent="0.2"/>
    <row r="950" s="11" customFormat="1" ht="13.5" customHeight="1" x14ac:dyDescent="0.2"/>
    <row r="951" s="11" customFormat="1" ht="13.5" customHeight="1" x14ac:dyDescent="0.2"/>
    <row r="952" s="11" customFormat="1" ht="13.5" customHeight="1" x14ac:dyDescent="0.2"/>
    <row r="953" s="11" customFormat="1" ht="13.5" customHeight="1" x14ac:dyDescent="0.2"/>
    <row r="954" s="11" customFormat="1" ht="13.5" customHeight="1" x14ac:dyDescent="0.2"/>
    <row r="955" s="11" customFormat="1" ht="13.5" customHeight="1" x14ac:dyDescent="0.2"/>
    <row r="956" s="11" customFormat="1" ht="13.5" customHeight="1" x14ac:dyDescent="0.2"/>
    <row r="957" s="11" customFormat="1" ht="13.5" customHeight="1" x14ac:dyDescent="0.2"/>
    <row r="958" s="11" customFormat="1" ht="13.5" customHeight="1" x14ac:dyDescent="0.2"/>
    <row r="959" s="11" customFormat="1" ht="13.5" customHeight="1" x14ac:dyDescent="0.2"/>
    <row r="960" s="11" customFormat="1" ht="13.5" customHeight="1" x14ac:dyDescent="0.2"/>
    <row r="961" s="11" customFormat="1" ht="13.5" customHeight="1" x14ac:dyDescent="0.2"/>
    <row r="962" s="11" customFormat="1" ht="13.5" customHeight="1" x14ac:dyDescent="0.2"/>
    <row r="963" s="11" customFormat="1" ht="13.5" customHeight="1" x14ac:dyDescent="0.2"/>
    <row r="964" s="11" customFormat="1" ht="13.5" customHeight="1" x14ac:dyDescent="0.2"/>
    <row r="965" s="11" customFormat="1" ht="13.5" customHeight="1" x14ac:dyDescent="0.2"/>
    <row r="966" s="11" customFormat="1" ht="13.5" customHeight="1" x14ac:dyDescent="0.2"/>
    <row r="967" s="11" customFormat="1" ht="13.5" customHeight="1" x14ac:dyDescent="0.2"/>
    <row r="968" s="11" customFormat="1" ht="13.5" customHeight="1" x14ac:dyDescent="0.2"/>
    <row r="969" s="11" customFormat="1" ht="13.5" customHeight="1" x14ac:dyDescent="0.2"/>
    <row r="970" s="11" customFormat="1" ht="13.5" customHeight="1" x14ac:dyDescent="0.2"/>
    <row r="971" s="11" customFormat="1" ht="13.5" customHeight="1" x14ac:dyDescent="0.2"/>
    <row r="972" s="11" customFormat="1" ht="13.5" customHeight="1" x14ac:dyDescent="0.2"/>
    <row r="973" s="11" customFormat="1" ht="13.5" customHeight="1" x14ac:dyDescent="0.2"/>
    <row r="974" s="11" customFormat="1" ht="13.5" customHeight="1" x14ac:dyDescent="0.2"/>
    <row r="975" s="11" customFormat="1" ht="13.5" customHeight="1" x14ac:dyDescent="0.2"/>
    <row r="976" s="11" customFormat="1" ht="13.5" customHeight="1" x14ac:dyDescent="0.2"/>
    <row r="977" s="11" customFormat="1" ht="13.5" customHeight="1" x14ac:dyDescent="0.2"/>
    <row r="978" s="11" customFormat="1" ht="13.5" customHeight="1" x14ac:dyDescent="0.2"/>
    <row r="979" s="11" customFormat="1" ht="13.5" customHeight="1" x14ac:dyDescent="0.2"/>
    <row r="980" s="11" customFormat="1" ht="13.5" customHeight="1" x14ac:dyDescent="0.2"/>
    <row r="981" s="11" customFormat="1" ht="13.5" customHeight="1" x14ac:dyDescent="0.2"/>
    <row r="982" s="11" customFormat="1" ht="13.5" customHeight="1" x14ac:dyDescent="0.2"/>
    <row r="983" s="11" customFormat="1" ht="13.5" customHeight="1" x14ac:dyDescent="0.2"/>
    <row r="984" s="11" customFormat="1" ht="13.5" customHeight="1" x14ac:dyDescent="0.2"/>
    <row r="985" s="11" customFormat="1" ht="13.5" customHeight="1" x14ac:dyDescent="0.2"/>
    <row r="986" s="11" customFormat="1" ht="13.5" customHeight="1" x14ac:dyDescent="0.2"/>
    <row r="987" s="11" customFormat="1" ht="13.5" customHeight="1" x14ac:dyDescent="0.2"/>
    <row r="988" s="11" customFormat="1" ht="13.5" customHeight="1" x14ac:dyDescent="0.2"/>
    <row r="989" s="11" customFormat="1" ht="13.5" customHeight="1" x14ac:dyDescent="0.2"/>
    <row r="990" s="11" customFormat="1" ht="13.5" customHeight="1" x14ac:dyDescent="0.2"/>
    <row r="991" s="11" customFormat="1" ht="13.5" customHeight="1" x14ac:dyDescent="0.2"/>
    <row r="992" s="11" customFormat="1" ht="13.5" customHeight="1" x14ac:dyDescent="0.2"/>
    <row r="993" s="11" customFormat="1" ht="13.5" customHeight="1" x14ac:dyDescent="0.2"/>
    <row r="994" s="11" customFormat="1" ht="13.5" customHeight="1" x14ac:dyDescent="0.2"/>
    <row r="995" s="11" customFormat="1" ht="13.5" customHeight="1" x14ac:dyDescent="0.2"/>
    <row r="996" s="11" customFormat="1" ht="13.5" customHeight="1" x14ac:dyDescent="0.2"/>
    <row r="997" s="11" customFormat="1" ht="13.5" customHeight="1" x14ac:dyDescent="0.2"/>
    <row r="998" s="11" customFormat="1" ht="13.5" customHeight="1" x14ac:dyDescent="0.2"/>
    <row r="999" s="11" customFormat="1" ht="13.5" customHeight="1" x14ac:dyDescent="0.2"/>
    <row r="1000" s="11" customFormat="1" ht="13.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0"/>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0" defaultRowHeight="15" customHeight="1" zeroHeight="1" x14ac:dyDescent="0.2"/>
  <cols>
    <col min="1" max="1" width="12.75" style="11" bestFit="1" customWidth="1"/>
    <col min="2" max="33" width="10.125" style="11" customWidth="1"/>
    <col min="34" max="52" width="12.625" style="11" customWidth="1"/>
    <col min="53" max="16384" width="12.625" style="11" hidden="1"/>
  </cols>
  <sheetData>
    <row r="1" spans="1:33" ht="31.5" x14ac:dyDescent="0.25">
      <c r="A1" s="44"/>
      <c r="B1" s="44" t="s">
        <v>0</v>
      </c>
      <c r="C1" s="44" t="s">
        <v>31</v>
      </c>
      <c r="D1" s="45" t="s">
        <v>1</v>
      </c>
      <c r="E1" s="45" t="s">
        <v>2</v>
      </c>
      <c r="F1" s="45" t="s">
        <v>3</v>
      </c>
      <c r="G1" s="45" t="s">
        <v>4</v>
      </c>
      <c r="H1" s="45" t="s">
        <v>5</v>
      </c>
      <c r="I1" s="45" t="s">
        <v>6</v>
      </c>
      <c r="J1" s="45" t="s">
        <v>7</v>
      </c>
      <c r="K1" s="45" t="s">
        <v>8</v>
      </c>
      <c r="L1" s="45" t="s">
        <v>9</v>
      </c>
      <c r="M1" s="45" t="s">
        <v>10</v>
      </c>
      <c r="N1" s="45" t="s">
        <v>11</v>
      </c>
      <c r="O1" s="45" t="s">
        <v>12</v>
      </c>
      <c r="P1" s="45" t="s">
        <v>13</v>
      </c>
      <c r="Q1" s="45" t="s">
        <v>14</v>
      </c>
      <c r="R1" s="45" t="s">
        <v>15</v>
      </c>
      <c r="S1" s="45" t="s">
        <v>16</v>
      </c>
      <c r="T1" s="45" t="s">
        <v>17</v>
      </c>
      <c r="U1" s="45" t="s">
        <v>18</v>
      </c>
      <c r="V1" s="45" t="s">
        <v>19</v>
      </c>
      <c r="W1" s="45" t="s">
        <v>20</v>
      </c>
      <c r="X1" s="45" t="s">
        <v>21</v>
      </c>
      <c r="Y1" s="45" t="s">
        <v>22</v>
      </c>
      <c r="Z1" s="45" t="s">
        <v>23</v>
      </c>
      <c r="AA1" s="45" t="s">
        <v>24</v>
      </c>
      <c r="AB1" s="45" t="s">
        <v>25</v>
      </c>
      <c r="AC1" s="45" t="s">
        <v>26</v>
      </c>
      <c r="AD1" s="45" t="s">
        <v>27</v>
      </c>
      <c r="AE1" s="45" t="s">
        <v>28</v>
      </c>
      <c r="AF1" s="45" t="s">
        <v>29</v>
      </c>
      <c r="AG1" s="45" t="s">
        <v>30</v>
      </c>
    </row>
    <row r="2" spans="1:33" ht="20.25" x14ac:dyDescent="0.55000000000000004">
      <c r="A2" s="41" t="s">
        <v>32</v>
      </c>
      <c r="B2" s="41" t="s">
        <v>33</v>
      </c>
      <c r="C2" s="41" t="s">
        <v>35</v>
      </c>
      <c r="D2" s="46" t="s">
        <v>34</v>
      </c>
      <c r="E2" s="46" t="s">
        <v>34</v>
      </c>
      <c r="F2" s="46" t="s">
        <v>34</v>
      </c>
      <c r="G2" s="46" t="s">
        <v>34</v>
      </c>
      <c r="H2" s="46" t="s">
        <v>34</v>
      </c>
      <c r="I2" s="46" t="s">
        <v>34</v>
      </c>
      <c r="J2" s="46" t="s">
        <v>34</v>
      </c>
      <c r="K2" s="46" t="s">
        <v>34</v>
      </c>
      <c r="L2" s="46" t="s">
        <v>34</v>
      </c>
      <c r="M2" s="46" t="s">
        <v>34</v>
      </c>
      <c r="N2" s="46" t="s">
        <v>34</v>
      </c>
      <c r="O2" s="46" t="s">
        <v>34</v>
      </c>
      <c r="P2" s="46" t="s">
        <v>34</v>
      </c>
      <c r="Q2" s="46" t="s">
        <v>34</v>
      </c>
      <c r="R2" s="46" t="s">
        <v>34</v>
      </c>
      <c r="S2" s="46" t="s">
        <v>34</v>
      </c>
      <c r="T2" s="46" t="s">
        <v>34</v>
      </c>
      <c r="U2" s="46" t="s">
        <v>34</v>
      </c>
      <c r="V2" s="46" t="s">
        <v>34</v>
      </c>
      <c r="W2" s="46" t="s">
        <v>34</v>
      </c>
      <c r="X2" s="46" t="s">
        <v>34</v>
      </c>
      <c r="Y2" s="46" t="s">
        <v>34</v>
      </c>
      <c r="Z2" s="46" t="s">
        <v>34</v>
      </c>
      <c r="AA2" s="46" t="s">
        <v>34</v>
      </c>
      <c r="AB2" s="46" t="s">
        <v>34</v>
      </c>
      <c r="AC2" s="46" t="s">
        <v>34</v>
      </c>
      <c r="AD2" s="46" t="s">
        <v>34</v>
      </c>
      <c r="AE2" s="46" t="s">
        <v>34</v>
      </c>
      <c r="AF2" s="46" t="s">
        <v>34</v>
      </c>
      <c r="AG2" s="46" t="s">
        <v>34</v>
      </c>
    </row>
    <row r="3" spans="1:33" x14ac:dyDescent="0.2">
      <c r="A3" s="47">
        <v>44001</v>
      </c>
      <c r="B3" s="48">
        <v>-99</v>
      </c>
      <c r="C3" s="49">
        <f>IF(D3="","",AVERAGE(D3:AZ3))</f>
        <v>6.3956334955336846E-4</v>
      </c>
      <c r="D3" s="50">
        <v>-3.9572754237466E-3</v>
      </c>
      <c r="E3" s="50">
        <v>-6.2317417096915207E-3</v>
      </c>
      <c r="F3" s="50">
        <v>2.7859099232138675E-2</v>
      </c>
      <c r="G3" s="50">
        <v>3.5605280129835659E-3</v>
      </c>
      <c r="H3" s="50">
        <v>-6.6354628614707727E-4</v>
      </c>
      <c r="I3" s="50">
        <v>-1.1227783145341133E-2</v>
      </c>
      <c r="J3" s="50">
        <v>-1.4109004210969413E-2</v>
      </c>
      <c r="K3" s="50">
        <v>-8.4842746602031794E-4</v>
      </c>
      <c r="L3" s="50">
        <v>-1.5275647607172316E-2</v>
      </c>
      <c r="M3" s="50">
        <v>5.3136647931258975E-3</v>
      </c>
      <c r="N3" s="50">
        <v>-4.4120807477389581E-3</v>
      </c>
      <c r="O3" s="50">
        <v>7.8706048386691999E-3</v>
      </c>
      <c r="P3" s="50">
        <v>-8.1372417327061491E-3</v>
      </c>
      <c r="Q3" s="50">
        <v>-6.212987635518025E-3</v>
      </c>
      <c r="R3" s="50">
        <v>2.3403743621679202E-2</v>
      </c>
      <c r="S3" s="50">
        <v>3.7921652835478234E-3</v>
      </c>
      <c r="T3" s="50">
        <v>-1.6497918180915901E-2</v>
      </c>
      <c r="U3" s="50">
        <v>1.9319902078555606E-3</v>
      </c>
      <c r="V3" s="50">
        <v>-1.1615431948275391E-2</v>
      </c>
      <c r="W3" s="50">
        <v>-1.5712765876638113E-2</v>
      </c>
      <c r="X3" s="50">
        <v>-7.3664257175135237E-3</v>
      </c>
      <c r="Y3" s="50">
        <v>1.0962469563081927E-3</v>
      </c>
      <c r="Z3" s="50">
        <v>1.5448080598171403E-3</v>
      </c>
      <c r="AA3" s="50">
        <v>5.4351767004494908E-3</v>
      </c>
      <c r="AB3" s="50">
        <v>-1.4291983669304911E-2</v>
      </c>
      <c r="AC3" s="50">
        <v>1.2606670700519991E-2</v>
      </c>
      <c r="AD3" s="50">
        <v>-7.6365374480302037E-3</v>
      </c>
      <c r="AE3" s="50">
        <v>-5.3314277201982688E-4</v>
      </c>
      <c r="AF3" s="50">
        <v>5.2603317022920995E-2</v>
      </c>
      <c r="AG3" s="50">
        <v>1.6898826634334698E-2</v>
      </c>
    </row>
    <row r="4" spans="1:33" x14ac:dyDescent="0.2">
      <c r="A4" s="47">
        <v>44004</v>
      </c>
      <c r="B4" s="48">
        <v>-98</v>
      </c>
      <c r="C4" s="49">
        <f t="shared" ref="C4:C67" si="0">IF(D4="","",AVERAGE(D4:AZ4))</f>
        <v>-2.2952726453250704E-3</v>
      </c>
      <c r="D4" s="50">
        <v>-3.3006628061014263E-3</v>
      </c>
      <c r="E4" s="50">
        <v>-1.1433773941616585E-2</v>
      </c>
      <c r="F4" s="50">
        <v>-2.1465766118800304E-2</v>
      </c>
      <c r="G4" s="50">
        <v>9.5742757614715145E-3</v>
      </c>
      <c r="H4" s="50">
        <v>-5.4990125334705292E-3</v>
      </c>
      <c r="I4" s="50">
        <v>9.2526034249043945E-3</v>
      </c>
      <c r="J4" s="50">
        <v>-1.3632629368646554E-3</v>
      </c>
      <c r="K4" s="50">
        <v>1.657014750462053E-2</v>
      </c>
      <c r="L4" s="50">
        <v>-5.3252369765715343E-4</v>
      </c>
      <c r="M4" s="50">
        <v>1.0993283749760413E-2</v>
      </c>
      <c r="N4" s="50">
        <v>-2.2364858889958247E-3</v>
      </c>
      <c r="O4" s="50">
        <v>-4.5685289848458235E-3</v>
      </c>
      <c r="P4" s="50">
        <v>-1.377751946131215E-2</v>
      </c>
      <c r="Q4" s="50">
        <v>1.6903358709201427E-3</v>
      </c>
      <c r="R4" s="50">
        <v>-1.2339697834474214E-2</v>
      </c>
      <c r="S4" s="50">
        <v>1.7391525174619317E-3</v>
      </c>
      <c r="T4" s="50">
        <v>2.6721400261697479E-2</v>
      </c>
      <c r="U4" s="50">
        <v>-1.9748445939938224E-2</v>
      </c>
      <c r="V4" s="50">
        <v>7.1568319727795138E-3</v>
      </c>
      <c r="W4" s="50">
        <v>-8.9782418397285797E-3</v>
      </c>
      <c r="X4" s="50">
        <v>1.8086608068646629E-3</v>
      </c>
      <c r="Y4" s="50">
        <v>1.1496591108750582E-3</v>
      </c>
      <c r="Z4" s="50">
        <v>-1.3675038257759453E-2</v>
      </c>
      <c r="AA4" s="50">
        <v>-7.1510838514282516E-3</v>
      </c>
      <c r="AB4" s="50">
        <v>-5.8042324065020537E-3</v>
      </c>
      <c r="AC4" s="50">
        <v>-2.1478082351978189E-3</v>
      </c>
      <c r="AD4" s="50">
        <v>-8.9456321562379915E-3</v>
      </c>
      <c r="AE4" s="50">
        <v>2.7964691259203898E-3</v>
      </c>
      <c r="AF4" s="50">
        <v>-1.5051665133325717E-2</v>
      </c>
      <c r="AG4" s="50">
        <v>-2.916174427713622E-4</v>
      </c>
    </row>
    <row r="5" spans="1:33" x14ac:dyDescent="0.2">
      <c r="A5" s="47">
        <v>44005</v>
      </c>
      <c r="B5" s="48">
        <v>-97</v>
      </c>
      <c r="C5" s="49">
        <f t="shared" si="0"/>
        <v>-1.6299834906412384E-3</v>
      </c>
      <c r="D5" s="50">
        <v>7.2108838815658554E-3</v>
      </c>
      <c r="E5" s="50">
        <v>3.4064642004119805E-3</v>
      </c>
      <c r="F5" s="50">
        <v>-6.3372574792389599E-3</v>
      </c>
      <c r="G5" s="50">
        <v>-5.5042227162442614E-4</v>
      </c>
      <c r="H5" s="50">
        <v>5.0836070977446045E-3</v>
      </c>
      <c r="I5" s="50">
        <v>2.0199779743478512E-3</v>
      </c>
      <c r="J5" s="50">
        <v>4.0061442508174828E-3</v>
      </c>
      <c r="K5" s="50">
        <v>-5.669575471922093E-3</v>
      </c>
      <c r="L5" s="50">
        <v>-1.9663790305186977E-3</v>
      </c>
      <c r="M5" s="50">
        <v>-3.3531586471828847E-3</v>
      </c>
      <c r="N5" s="50">
        <v>-1.209732004636609E-2</v>
      </c>
      <c r="O5" s="50">
        <v>-7.6781887094201032E-3</v>
      </c>
      <c r="P5" s="50">
        <v>1.6083543114190812E-2</v>
      </c>
      <c r="Q5" s="50">
        <v>-6.9747615061331678E-3</v>
      </c>
      <c r="R5" s="50">
        <v>2.5756928324898679E-4</v>
      </c>
      <c r="S5" s="50">
        <v>-1.2078843808833575E-2</v>
      </c>
      <c r="T5" s="50">
        <v>1.7079038593830278E-2</v>
      </c>
      <c r="U5" s="50">
        <v>-3.4547996295297138E-2</v>
      </c>
      <c r="V5" s="50">
        <v>-2.7767451609562832E-3</v>
      </c>
      <c r="W5" s="50">
        <v>-3.5167764907418223E-3</v>
      </c>
      <c r="X5" s="50">
        <v>6.8895651511008326E-3</v>
      </c>
      <c r="Y5" s="50">
        <v>-2.6530383523465234E-3</v>
      </c>
      <c r="Z5" s="50">
        <v>-4.5839896515108029E-3</v>
      </c>
      <c r="AA5" s="50">
        <v>2.1224403944959495E-3</v>
      </c>
      <c r="AB5" s="50">
        <v>1.7658117848648762E-3</v>
      </c>
      <c r="AC5" s="50">
        <v>1.1956833485266133E-2</v>
      </c>
      <c r="AD5" s="50">
        <v>-1.3793016607209966E-2</v>
      </c>
      <c r="AE5" s="50">
        <v>7.0974850593695776E-3</v>
      </c>
      <c r="AF5" s="50">
        <v>-2.954508221217479E-3</v>
      </c>
      <c r="AG5" s="50">
        <v>-1.2346891239972371E-2</v>
      </c>
    </row>
    <row r="6" spans="1:33" x14ac:dyDescent="0.2">
      <c r="A6" s="47">
        <v>44006</v>
      </c>
      <c r="B6" s="48">
        <v>-96</v>
      </c>
      <c r="C6" s="49">
        <f t="shared" si="0"/>
        <v>-5.8518201109715819E-4</v>
      </c>
      <c r="D6" s="50">
        <v>-5.0753193056492542E-3</v>
      </c>
      <c r="E6" s="50">
        <v>4.4669827084012279E-3</v>
      </c>
      <c r="F6" s="50">
        <v>-5.2602316944135499E-3</v>
      </c>
      <c r="G6" s="50">
        <v>6.7028959825769958E-3</v>
      </c>
      <c r="H6" s="50">
        <v>3.7890655939179299E-3</v>
      </c>
      <c r="I6" s="51">
        <v>-1.5420914985096734E-5</v>
      </c>
      <c r="J6" s="50">
        <v>2.2754296596077528E-3</v>
      </c>
      <c r="K6" s="50">
        <v>-2.6283444681874088E-2</v>
      </c>
      <c r="L6" s="50">
        <v>-6.4742567631970518E-3</v>
      </c>
      <c r="M6" s="50">
        <v>1.2310315524902166E-2</v>
      </c>
      <c r="N6" s="50">
        <v>3.732535696751145E-3</v>
      </c>
      <c r="O6" s="50">
        <v>-6.4131420382083151E-3</v>
      </c>
      <c r="P6" s="50">
        <v>5.2203001722954598E-3</v>
      </c>
      <c r="Q6" s="50">
        <v>4.0219728504810627E-3</v>
      </c>
      <c r="R6" s="50">
        <v>-1.7271913113576457E-3</v>
      </c>
      <c r="S6" s="50">
        <v>8.3674381490640368E-4</v>
      </c>
      <c r="T6" s="50">
        <v>2.8818483496610946E-3</v>
      </c>
      <c r="U6" s="50">
        <v>-1.9282690139364629E-3</v>
      </c>
      <c r="V6" s="50">
        <v>2.9298535339990009E-3</v>
      </c>
      <c r="W6" s="50">
        <v>2.5567481555086868E-3</v>
      </c>
      <c r="X6" s="50">
        <v>8.6623323100858129E-3</v>
      </c>
      <c r="Y6" s="50">
        <v>2.8503500266152115E-3</v>
      </c>
      <c r="Z6" s="50">
        <v>1.4198014198056955E-4</v>
      </c>
      <c r="AA6" s="50">
        <v>7.7561717849574212E-3</v>
      </c>
      <c r="AB6" s="50">
        <v>-1.488185541787335E-2</v>
      </c>
      <c r="AC6" s="50">
        <v>-3.4646498587438228E-3</v>
      </c>
      <c r="AD6" s="50">
        <v>-4.7832004189074552E-3</v>
      </c>
      <c r="AE6" s="50">
        <v>-9.1498450354946456E-3</v>
      </c>
      <c r="AF6" s="50">
        <v>-3.3311876931321274E-3</v>
      </c>
      <c r="AG6" s="51">
        <v>9.7027508210177464E-5</v>
      </c>
    </row>
    <row r="7" spans="1:33" x14ac:dyDescent="0.2">
      <c r="A7" s="47">
        <v>44007</v>
      </c>
      <c r="B7" s="48">
        <v>-95</v>
      </c>
      <c r="C7" s="49">
        <f t="shared" si="0"/>
        <v>-5.9018584764951776E-4</v>
      </c>
      <c r="D7" s="50">
        <v>-3.6689151653257236E-3</v>
      </c>
      <c r="E7" s="50">
        <v>-3.4064563931533384E-4</v>
      </c>
      <c r="F7" s="50">
        <v>-3.0266453751061941E-3</v>
      </c>
      <c r="G7" s="50">
        <v>5.2582786320102496E-3</v>
      </c>
      <c r="H7" s="50">
        <v>-3.8791215875481622E-3</v>
      </c>
      <c r="I7" s="50">
        <v>-5.4829953899002935E-3</v>
      </c>
      <c r="J7" s="50">
        <v>-3.9416882241845117E-3</v>
      </c>
      <c r="K7" s="50">
        <v>5.2333257563133354E-3</v>
      </c>
      <c r="L7" s="50">
        <v>5.9973779869472339E-3</v>
      </c>
      <c r="M7" s="50">
        <v>-1.3086521345775547E-2</v>
      </c>
      <c r="N7" s="50">
        <v>1.0675333173131065E-2</v>
      </c>
      <c r="O7" s="50">
        <v>-7.0057247963339663E-3</v>
      </c>
      <c r="P7" s="50">
        <v>1.1902677732425645E-2</v>
      </c>
      <c r="Q7" s="50">
        <v>-1.2113315655480187E-2</v>
      </c>
      <c r="R7" s="50">
        <v>6.0316593360775633E-4</v>
      </c>
      <c r="S7" s="50">
        <v>5.7995623802856036E-3</v>
      </c>
      <c r="T7" s="50">
        <v>5.2451400213449975E-3</v>
      </c>
      <c r="U7" s="50">
        <v>3.4895717493112228E-3</v>
      </c>
      <c r="V7" s="50">
        <v>-3.9227303527209365E-2</v>
      </c>
      <c r="W7" s="50">
        <v>-5.3919823282377131E-3</v>
      </c>
      <c r="X7" s="50">
        <v>2.0457829763398196E-2</v>
      </c>
      <c r="Y7" s="50">
        <v>-7.0910752078536445E-3</v>
      </c>
      <c r="Z7" s="50">
        <v>9.1060783244164556E-3</v>
      </c>
      <c r="AA7" s="50">
        <v>-7.7918893970786197E-3</v>
      </c>
      <c r="AB7" s="50">
        <v>-5.9262502850342272E-3</v>
      </c>
      <c r="AC7" s="50">
        <v>1.8445093954527196E-2</v>
      </c>
      <c r="AD7" s="50">
        <v>1.7337884863577553E-3</v>
      </c>
      <c r="AE7" s="50">
        <v>3.0352370466402885E-3</v>
      </c>
      <c r="AF7" s="50">
        <v>2.0333847164723945E-4</v>
      </c>
      <c r="AG7" s="50">
        <v>-6.9173009174662769E-3</v>
      </c>
    </row>
    <row r="8" spans="1:33" x14ac:dyDescent="0.2">
      <c r="A8" s="47">
        <v>44008</v>
      </c>
      <c r="B8" s="48">
        <v>-94</v>
      </c>
      <c r="C8" s="49">
        <f t="shared" si="0"/>
        <v>1.0711197750336147E-3</v>
      </c>
      <c r="D8" s="50">
        <v>8.7340916932144436E-3</v>
      </c>
      <c r="E8" s="50">
        <v>-1.2510680479862632E-2</v>
      </c>
      <c r="F8" s="50">
        <v>8.9700395122416753E-4</v>
      </c>
      <c r="G8" s="50">
        <v>2.4419607063155824E-3</v>
      </c>
      <c r="H8" s="50">
        <v>6.1756112387229903E-3</v>
      </c>
      <c r="I8" s="50">
        <v>-2.4972711910263221E-4</v>
      </c>
      <c r="J8" s="50">
        <v>3.5546221893180643E-2</v>
      </c>
      <c r="K8" s="50">
        <v>2.1538043632744232E-2</v>
      </c>
      <c r="L8" s="50">
        <v>1.087186377781775E-3</v>
      </c>
      <c r="M8" s="50">
        <v>-2.9153876895330576E-3</v>
      </c>
      <c r="N8" s="50">
        <v>1.6920468920436985E-3</v>
      </c>
      <c r="O8" s="50">
        <v>9.2980759342166201E-4</v>
      </c>
      <c r="P8" s="50">
        <v>-2.3656131301414487E-2</v>
      </c>
      <c r="Q8" s="50">
        <v>2.2409383987283364E-3</v>
      </c>
      <c r="R8" s="50">
        <v>-7.9945286961701952E-3</v>
      </c>
      <c r="S8" s="50">
        <v>2.1585628917576677E-2</v>
      </c>
      <c r="T8" s="50">
        <v>-4.476566682620052E-2</v>
      </c>
      <c r="U8" s="50">
        <v>3.3621300778472141E-2</v>
      </c>
      <c r="V8" s="50">
        <v>2.6577263740213762E-2</v>
      </c>
      <c r="W8" s="50">
        <v>-8.3834315526162204E-3</v>
      </c>
      <c r="X8" s="50">
        <v>-5.156243933892133E-2</v>
      </c>
      <c r="Y8" s="50">
        <v>8.512441387915428E-3</v>
      </c>
      <c r="Z8" s="50">
        <v>-1.0253870084294106E-2</v>
      </c>
      <c r="AA8" s="50">
        <v>5.0119763332211187E-4</v>
      </c>
      <c r="AB8" s="50">
        <v>1.9875613071831152E-2</v>
      </c>
      <c r="AC8" s="50">
        <v>-3.1409095993434333E-3</v>
      </c>
      <c r="AD8" s="50">
        <v>-8.789444291992108E-3</v>
      </c>
      <c r="AE8" s="50">
        <v>8.0614904541254952E-3</v>
      </c>
      <c r="AF8" s="50">
        <v>2.1916320654431776E-3</v>
      </c>
      <c r="AG8" s="50">
        <v>4.146329804181708E-3</v>
      </c>
    </row>
    <row r="9" spans="1:33" x14ac:dyDescent="0.2">
      <c r="A9" s="47">
        <v>44011</v>
      </c>
      <c r="B9" s="48">
        <v>-93</v>
      </c>
      <c r="C9" s="49">
        <f t="shared" si="0"/>
        <v>-1.2863916932302796E-3</v>
      </c>
      <c r="D9" s="50">
        <v>-6.6118948837776033E-3</v>
      </c>
      <c r="E9" s="50">
        <v>-2.0546340159184693E-2</v>
      </c>
      <c r="F9" s="50">
        <v>-1.3319783751288991E-2</v>
      </c>
      <c r="G9" s="50">
        <v>-1.8587730391340547E-3</v>
      </c>
      <c r="H9" s="50">
        <v>-5.0687946671941903E-3</v>
      </c>
      <c r="I9" s="50">
        <v>-9.4727805875587743E-3</v>
      </c>
      <c r="J9" s="50">
        <v>-1.535349335504434E-2</v>
      </c>
      <c r="K9" s="50">
        <v>-4.9681097337293326E-3</v>
      </c>
      <c r="L9" s="50">
        <v>5.0200009805790764E-3</v>
      </c>
      <c r="M9" s="50">
        <v>-1.0619805901491062E-2</v>
      </c>
      <c r="N9" s="50">
        <v>-7.5446601214529917E-3</v>
      </c>
      <c r="O9" s="50">
        <v>-5.6722667865593233E-3</v>
      </c>
      <c r="P9" s="50">
        <v>-1.7853026827450821E-2</v>
      </c>
      <c r="Q9" s="50">
        <v>-8.2926866361740861E-4</v>
      </c>
      <c r="R9" s="50">
        <v>-2.2479470868821076E-3</v>
      </c>
      <c r="S9" s="50">
        <v>-7.2204968626004441E-3</v>
      </c>
      <c r="T9" s="50">
        <v>6.0838141091421744E-4</v>
      </c>
      <c r="U9" s="50">
        <v>-7.3846614994022858E-3</v>
      </c>
      <c r="V9" s="50">
        <v>8.3351650144725981E-2</v>
      </c>
      <c r="W9" s="51">
        <v>1.934390126961949E-5</v>
      </c>
      <c r="X9" s="50">
        <v>-1.9298348201047325E-3</v>
      </c>
      <c r="Y9" s="50">
        <v>4.6995100158277181E-4</v>
      </c>
      <c r="Z9" s="50">
        <v>1.0338028426734817E-2</v>
      </c>
      <c r="AA9" s="50">
        <v>-2.8446965525192498E-3</v>
      </c>
      <c r="AB9" s="50">
        <v>-1.8266284099262634E-4</v>
      </c>
      <c r="AC9" s="50">
        <v>-1.4607225488474079E-2</v>
      </c>
      <c r="AD9" s="50">
        <v>1.5409026843882317E-2</v>
      </c>
      <c r="AE9" s="50">
        <v>-9.9358364303359804E-3</v>
      </c>
      <c r="AF9" s="50">
        <v>5.1115533508303938E-3</v>
      </c>
      <c r="AG9" s="50">
        <v>7.1526732013675234E-3</v>
      </c>
    </row>
    <row r="10" spans="1:33" x14ac:dyDescent="0.2">
      <c r="A10" s="47">
        <v>44012</v>
      </c>
      <c r="B10" s="48">
        <v>-92</v>
      </c>
      <c r="C10" s="49">
        <f t="shared" si="0"/>
        <v>2.4541601800733026E-3</v>
      </c>
      <c r="D10" s="50">
        <v>7.7330760703114322E-4</v>
      </c>
      <c r="E10" s="50">
        <v>3.6043020116272701E-3</v>
      </c>
      <c r="F10" s="50">
        <v>9.9973392446179015E-3</v>
      </c>
      <c r="G10" s="50">
        <v>-1.4441411776554704E-2</v>
      </c>
      <c r="H10" s="50">
        <v>7.7790388679505815E-3</v>
      </c>
      <c r="I10" s="50">
        <v>1.0520770956534404E-2</v>
      </c>
      <c r="J10" s="50">
        <v>5.9665764515650704E-3</v>
      </c>
      <c r="K10" s="50">
        <v>-5.8992417646959961E-3</v>
      </c>
      <c r="L10" s="50">
        <v>3.7730788557164925E-3</v>
      </c>
      <c r="M10" s="50">
        <v>1.8031318236164714E-2</v>
      </c>
      <c r="N10" s="50">
        <v>6.9734776926708205E-3</v>
      </c>
      <c r="O10" s="50">
        <v>6.1082256823292227E-3</v>
      </c>
      <c r="P10" s="50">
        <v>6.7229947823450173E-3</v>
      </c>
      <c r="Q10" s="50">
        <v>5.2095013008867921E-3</v>
      </c>
      <c r="R10" s="50">
        <v>1.1086851598591272E-2</v>
      </c>
      <c r="S10" s="50">
        <v>5.4799055510756194E-3</v>
      </c>
      <c r="T10" s="50">
        <v>1.6830505363493536E-2</v>
      </c>
      <c r="U10" s="50">
        <v>3.5934995469666421E-3</v>
      </c>
      <c r="V10" s="50">
        <v>-6.8733928286076482E-2</v>
      </c>
      <c r="W10" s="50">
        <v>1.7066609864179868E-3</v>
      </c>
      <c r="X10" s="50">
        <v>1.2970342900841467E-2</v>
      </c>
      <c r="Y10" s="50">
        <v>8.7942543467960776E-3</v>
      </c>
      <c r="Z10" s="50">
        <v>1.0250346637881515E-2</v>
      </c>
      <c r="AA10" s="50">
        <v>5.2999898874718206E-3</v>
      </c>
      <c r="AB10" s="50">
        <v>-9.6539079455221985E-3</v>
      </c>
      <c r="AC10" s="50">
        <v>9.5800329199097964E-3</v>
      </c>
      <c r="AD10" s="50">
        <v>5.4489048833577889E-3</v>
      </c>
      <c r="AE10" s="50">
        <v>-7.8867295486797183E-4</v>
      </c>
      <c r="AF10" s="50">
        <v>1.2439359574472867E-3</v>
      </c>
      <c r="AG10" s="50">
        <v>-4.6031941397738189E-3</v>
      </c>
    </row>
    <row r="11" spans="1:33" x14ac:dyDescent="0.2">
      <c r="A11" s="47">
        <v>44013</v>
      </c>
      <c r="B11" s="48">
        <v>-91</v>
      </c>
      <c r="C11" s="49">
        <f t="shared" si="0"/>
        <v>1.9302333121040645E-3</v>
      </c>
      <c r="D11" s="51">
        <v>9.4187114350237529E-5</v>
      </c>
      <c r="E11" s="50">
        <v>4.6171518760338686E-3</v>
      </c>
      <c r="F11" s="50">
        <v>5.0390360139945863E-2</v>
      </c>
      <c r="G11" s="50">
        <v>-2.1302745603725193E-2</v>
      </c>
      <c r="H11" s="50">
        <v>2.522887484830514E-3</v>
      </c>
      <c r="I11" s="50">
        <v>1.1855534868562001E-3</v>
      </c>
      <c r="J11" s="50">
        <v>-1.6153066955602154E-2</v>
      </c>
      <c r="K11" s="50">
        <v>7.5069445246067667E-3</v>
      </c>
      <c r="L11" s="50">
        <v>2.4471919755466201E-3</v>
      </c>
      <c r="M11" s="50">
        <v>2.561748633261713E-3</v>
      </c>
      <c r="N11" s="50">
        <v>-5.2088096421253581E-3</v>
      </c>
      <c r="O11" s="50">
        <v>-1.6562044958193414E-3</v>
      </c>
      <c r="P11" s="50">
        <v>8.1413076694919224E-3</v>
      </c>
      <c r="Q11" s="50">
        <v>6.0870089488298008E-3</v>
      </c>
      <c r="R11" s="50">
        <v>6.0146913797722691E-3</v>
      </c>
      <c r="S11" s="50">
        <v>-1.1224558202101886E-2</v>
      </c>
      <c r="T11" s="50">
        <v>-1.0486589274950374E-2</v>
      </c>
      <c r="U11" s="50">
        <v>-6.873949758817284E-3</v>
      </c>
      <c r="V11" s="50">
        <v>7.5107105464003662E-3</v>
      </c>
      <c r="W11" s="50">
        <v>9.7557961392513402E-3</v>
      </c>
      <c r="X11" s="50">
        <v>1.1454293257461392E-2</v>
      </c>
      <c r="Y11" s="50">
        <v>-8.9029695866604391E-3</v>
      </c>
      <c r="Z11" s="50">
        <v>2.8590023192148969E-3</v>
      </c>
      <c r="AA11" s="50">
        <v>-2.3643320896890863E-3</v>
      </c>
      <c r="AB11" s="50">
        <v>2.8257780468615802E-2</v>
      </c>
      <c r="AC11" s="50">
        <v>1.6869112250575607E-2</v>
      </c>
      <c r="AD11" s="50">
        <v>-3.377730672648867E-3</v>
      </c>
      <c r="AE11" s="51">
        <v>-6.2027918823270595E-5</v>
      </c>
      <c r="AF11" s="50">
        <v>-1.6867760675978553E-2</v>
      </c>
      <c r="AG11" s="50">
        <v>-5.8879839749814431E-3</v>
      </c>
    </row>
    <row r="12" spans="1:33" x14ac:dyDescent="0.2">
      <c r="A12" s="47">
        <v>44014</v>
      </c>
      <c r="B12" s="48">
        <v>-90</v>
      </c>
      <c r="C12" s="49">
        <f t="shared" si="0"/>
        <v>7.1152492166190147E-4</v>
      </c>
      <c r="D12" s="50">
        <v>1.2721175315176525E-3</v>
      </c>
      <c r="E12" s="50">
        <v>-3.9049268107731079E-3</v>
      </c>
      <c r="F12" s="50">
        <v>2.9985271137003468E-3</v>
      </c>
      <c r="G12" s="50">
        <v>-3.5306200097824404E-3</v>
      </c>
      <c r="H12" s="50">
        <v>3.2778382965135272E-3</v>
      </c>
      <c r="I12" s="50">
        <v>6.1739299714055037E-3</v>
      </c>
      <c r="J12" s="50">
        <v>-1.4376442689538369E-2</v>
      </c>
      <c r="K12" s="50">
        <v>6.9817986712238465E-3</v>
      </c>
      <c r="L12" s="50">
        <v>-2.2128151313893021E-3</v>
      </c>
      <c r="M12" s="50">
        <v>7.3142763798250089E-3</v>
      </c>
      <c r="N12" s="50">
        <v>3.7932218158878237E-3</v>
      </c>
      <c r="O12" s="50">
        <v>1.4694570491759068E-3</v>
      </c>
      <c r="P12" s="50">
        <v>-9.3936474023823876E-3</v>
      </c>
      <c r="Q12" s="50">
        <v>-8.4458391785044024E-3</v>
      </c>
      <c r="R12" s="50">
        <v>3.5271341681346003E-3</v>
      </c>
      <c r="S12" s="50">
        <v>6.1280660349383193E-3</v>
      </c>
      <c r="T12" s="50">
        <v>4.8609341189980986E-3</v>
      </c>
      <c r="U12" s="51">
        <v>9.2303757332196264E-5</v>
      </c>
      <c r="V12" s="50">
        <v>-5.2875778237228008E-3</v>
      </c>
      <c r="W12" s="50">
        <v>-1.2035520309322074E-3</v>
      </c>
      <c r="X12" s="50">
        <v>-4.416119459626805E-3</v>
      </c>
      <c r="Y12" s="50">
        <v>-5.8452021021654886E-4</v>
      </c>
      <c r="Z12" s="50">
        <v>6.4458320135132828E-3</v>
      </c>
      <c r="AA12" s="50">
        <v>-4.1614033478168284E-3</v>
      </c>
      <c r="AB12" s="50">
        <v>-3.9766260627693917E-3</v>
      </c>
      <c r="AC12" s="51">
        <v>1.8143486629703743E-5</v>
      </c>
      <c r="AD12" s="50">
        <v>3.4158166401007098E-4</v>
      </c>
      <c r="AE12" s="50">
        <v>6.0628964033547436E-3</v>
      </c>
      <c r="AF12" s="50">
        <v>2.2440369254999596E-2</v>
      </c>
      <c r="AG12" s="50">
        <v>-3.5858992384859125E-4</v>
      </c>
    </row>
    <row r="13" spans="1:33" x14ac:dyDescent="0.2">
      <c r="A13" s="47">
        <v>44018</v>
      </c>
      <c r="B13" s="48">
        <v>-89</v>
      </c>
      <c r="C13" s="49">
        <f t="shared" si="0"/>
        <v>-1.8763132835362532E-3</v>
      </c>
      <c r="D13" s="50">
        <v>-1.2132230209893964E-2</v>
      </c>
      <c r="E13" s="50">
        <v>-5.4284023681226458E-3</v>
      </c>
      <c r="F13" s="50">
        <v>-8.214374921843997E-3</v>
      </c>
      <c r="G13" s="50">
        <v>1.6407134153317179E-2</v>
      </c>
      <c r="H13" s="50">
        <v>-8.8402591235529279E-3</v>
      </c>
      <c r="I13" s="50">
        <v>-2.3381953213416875E-2</v>
      </c>
      <c r="J13" s="50">
        <v>8.6955736417011938E-3</v>
      </c>
      <c r="K13" s="50">
        <v>-5.7693928930900272E-3</v>
      </c>
      <c r="L13" s="50">
        <v>-8.9484132259408655E-3</v>
      </c>
      <c r="M13" s="50">
        <v>-5.7382553114266885E-3</v>
      </c>
      <c r="N13" s="50">
        <v>-1.2658447291823451E-2</v>
      </c>
      <c r="O13" s="50">
        <v>5.7049560990901048E-3</v>
      </c>
      <c r="P13" s="50">
        <v>-1.8200678667833481E-3</v>
      </c>
      <c r="Q13" s="50">
        <v>1.4849919869751711E-2</v>
      </c>
      <c r="R13" s="50">
        <v>3.8967712453275719E-3</v>
      </c>
      <c r="S13" s="50">
        <v>6.7999139736012668E-3</v>
      </c>
      <c r="T13" s="50">
        <v>-3.0569397360640464E-3</v>
      </c>
      <c r="U13" s="50">
        <v>4.981456216177578E-3</v>
      </c>
      <c r="V13" s="50">
        <v>-3.6116252142087621E-3</v>
      </c>
      <c r="W13" s="50">
        <v>-7.9749092143326233E-3</v>
      </c>
      <c r="X13" s="50">
        <v>2.0897815765687975E-2</v>
      </c>
      <c r="Y13" s="50">
        <v>-9.3391523379179157E-3</v>
      </c>
      <c r="Z13" s="50">
        <v>-1.1052490433728027E-4</v>
      </c>
      <c r="AA13" s="50">
        <v>-6.7681547075271846E-3</v>
      </c>
      <c r="AB13" s="50">
        <v>-2.8446924809435725E-3</v>
      </c>
      <c r="AC13" s="50">
        <v>-2.2375699032449337E-3</v>
      </c>
      <c r="AD13" s="50">
        <v>-6.0521153533846586E-4</v>
      </c>
      <c r="AE13" s="50">
        <v>-6.423913316623505E-3</v>
      </c>
      <c r="AF13" s="50">
        <v>4.3839716901289683E-3</v>
      </c>
      <c r="AG13" s="50">
        <v>-7.0024213844380708E-3</v>
      </c>
    </row>
    <row r="14" spans="1:33" x14ac:dyDescent="0.2">
      <c r="A14" s="47">
        <v>44019</v>
      </c>
      <c r="B14" s="48">
        <v>-88</v>
      </c>
      <c r="C14" s="49">
        <f t="shared" si="0"/>
        <v>1.3932156452006973E-3</v>
      </c>
      <c r="D14" s="50">
        <v>1.0093245230977363E-2</v>
      </c>
      <c r="E14" s="50">
        <v>-3.8805869190489187E-3</v>
      </c>
      <c r="F14" s="50">
        <v>-1.030174193303849E-2</v>
      </c>
      <c r="G14" s="50">
        <v>-9.5180014875490063E-3</v>
      </c>
      <c r="H14" s="50">
        <v>1.517214251489972E-2</v>
      </c>
      <c r="I14" s="50">
        <v>-1.1218261001706342E-2</v>
      </c>
      <c r="J14" s="50">
        <v>-9.354302006850633E-3</v>
      </c>
      <c r="K14" s="50">
        <v>2.4424072525633431E-2</v>
      </c>
      <c r="L14" s="50">
        <v>1.4584502220767867E-2</v>
      </c>
      <c r="M14" s="50">
        <v>-1.475612940871074E-2</v>
      </c>
      <c r="N14" s="50">
        <v>7.9992255846258672E-3</v>
      </c>
      <c r="O14" s="50">
        <v>8.0565440198733535E-3</v>
      </c>
      <c r="P14" s="50">
        <v>-8.1421809335140601E-3</v>
      </c>
      <c r="Q14" s="50">
        <v>1.2693605326867478E-3</v>
      </c>
      <c r="R14" s="50">
        <v>-8.7098701431810067E-4</v>
      </c>
      <c r="S14" s="50">
        <v>-1.6247620735049387E-2</v>
      </c>
      <c r="T14" s="50">
        <v>-3.9807713985410345E-3</v>
      </c>
      <c r="U14" s="50">
        <v>-6.2829784677862514E-3</v>
      </c>
      <c r="V14" s="50">
        <v>-2.9658207762909422E-3</v>
      </c>
      <c r="W14" s="50">
        <v>1.2660111480357185E-2</v>
      </c>
      <c r="X14" s="50">
        <v>-2.1083822687919068E-2</v>
      </c>
      <c r="Y14" s="50">
        <v>2.6815515818185091E-3</v>
      </c>
      <c r="Z14" s="50">
        <v>7.7629082319918353E-3</v>
      </c>
      <c r="AA14" s="50">
        <v>5.1502923025784075E-4</v>
      </c>
      <c r="AB14" s="50">
        <v>5.5425682684439601E-3</v>
      </c>
      <c r="AC14" s="50">
        <v>-4.2651903758864733E-3</v>
      </c>
      <c r="AD14" s="50">
        <v>7.3718416141792514E-3</v>
      </c>
      <c r="AE14" s="50">
        <v>-5.380849192321735E-3</v>
      </c>
      <c r="AF14" s="50">
        <v>3.647155647607217E-3</v>
      </c>
      <c r="AG14" s="50">
        <v>4.826545501043196E-2</v>
      </c>
    </row>
    <row r="15" spans="1:33" x14ac:dyDescent="0.2">
      <c r="A15" s="47">
        <v>44020</v>
      </c>
      <c r="B15" s="48">
        <v>-87</v>
      </c>
      <c r="C15" s="49">
        <f t="shared" si="0"/>
        <v>-7.8537698625462751E-4</v>
      </c>
      <c r="D15" s="50">
        <v>-2.6561364920474643E-3</v>
      </c>
      <c r="E15" s="50">
        <v>-4.3755785065804345E-3</v>
      </c>
      <c r="F15" s="50">
        <v>-1.8343832541667703E-3</v>
      </c>
      <c r="G15" s="50">
        <v>1.459767967360181E-2</v>
      </c>
      <c r="H15" s="50">
        <v>8.5068433707950787E-3</v>
      </c>
      <c r="I15" s="50">
        <v>-5.6068818199024606E-4</v>
      </c>
      <c r="J15" s="50">
        <v>6.9250900655278922E-3</v>
      </c>
      <c r="K15" s="50">
        <v>-2.7854705960187465E-2</v>
      </c>
      <c r="L15" s="50">
        <v>1.7639358473863676E-3</v>
      </c>
      <c r="M15" s="50">
        <v>1.0430934788027615E-4</v>
      </c>
      <c r="N15" s="50">
        <v>-2.5699070262739966E-3</v>
      </c>
      <c r="O15" s="50">
        <v>-4.9515265518255925E-4</v>
      </c>
      <c r="P15" s="50">
        <v>7.6652016212320467E-3</v>
      </c>
      <c r="Q15" s="50">
        <v>-7.335293952783449E-3</v>
      </c>
      <c r="R15" s="50">
        <v>-1.0280042613314687E-2</v>
      </c>
      <c r="S15" s="50">
        <v>8.7314219945713416E-3</v>
      </c>
      <c r="T15" s="50">
        <v>5.409806078482543E-3</v>
      </c>
      <c r="U15" s="50">
        <v>4.7629810060136751E-4</v>
      </c>
      <c r="V15" s="50">
        <v>-4.3948158859622253E-3</v>
      </c>
      <c r="W15" s="50">
        <v>-7.0704717919677744E-3</v>
      </c>
      <c r="X15" s="50">
        <v>1.0399313297694831E-2</v>
      </c>
      <c r="Y15" s="50">
        <v>-2.7321971727226734E-3</v>
      </c>
      <c r="Z15" s="50">
        <v>1.9170719958512411E-3</v>
      </c>
      <c r="AA15" s="50">
        <v>4.1401215391509236E-3</v>
      </c>
      <c r="AB15" s="50">
        <v>7.1704178933744388E-3</v>
      </c>
      <c r="AC15" s="50">
        <v>-4.998871314413531E-3</v>
      </c>
      <c r="AD15" s="50">
        <v>2.6583045590744371E-3</v>
      </c>
      <c r="AE15" s="50">
        <v>-4.5361418610699918E-3</v>
      </c>
      <c r="AF15" s="50">
        <v>1.3157018739928287E-3</v>
      </c>
      <c r="AG15" s="50">
        <v>-2.3648440178192984E-2</v>
      </c>
    </row>
    <row r="16" spans="1:33" x14ac:dyDescent="0.2">
      <c r="A16" s="47">
        <v>44021</v>
      </c>
      <c r="B16" s="48">
        <v>-86</v>
      </c>
      <c r="C16" s="49">
        <f t="shared" si="0"/>
        <v>-7.4751365148340325E-4</v>
      </c>
      <c r="D16" s="50">
        <v>1.8142822248132448E-3</v>
      </c>
      <c r="E16" s="50">
        <v>7.0939009097248894E-3</v>
      </c>
      <c r="F16" s="50">
        <v>-7.8965844744836831E-3</v>
      </c>
      <c r="G16" s="50">
        <v>-4.1839665594784565E-3</v>
      </c>
      <c r="H16" s="50">
        <v>6.8000372776597512E-3</v>
      </c>
      <c r="I16" s="50">
        <v>-1.7913089529174645E-2</v>
      </c>
      <c r="J16" s="50">
        <v>2.5357929795524169E-2</v>
      </c>
      <c r="K16" s="50">
        <v>9.9704299849094208E-3</v>
      </c>
      <c r="L16" s="50">
        <v>-4.7185577832522009E-3</v>
      </c>
      <c r="M16" s="50">
        <v>9.0296998047817018E-3</v>
      </c>
      <c r="N16" s="50">
        <v>5.6530378962038746E-3</v>
      </c>
      <c r="O16" s="50">
        <v>1.0158192635977732E-3</v>
      </c>
      <c r="P16" s="50">
        <v>4.8032879718163599E-3</v>
      </c>
      <c r="Q16" s="50">
        <v>3.7802804083085263E-3</v>
      </c>
      <c r="R16" s="50">
        <v>-1.1165424604221074E-2</v>
      </c>
      <c r="S16" s="50">
        <v>3.7933668680404501E-3</v>
      </c>
      <c r="T16" s="50">
        <v>-2.9837355116177251E-3</v>
      </c>
      <c r="U16" s="50">
        <v>1.7784087189581933E-3</v>
      </c>
      <c r="V16" s="50">
        <v>5.7601948868388972E-3</v>
      </c>
      <c r="W16" s="50">
        <v>-1.193188324412779E-2</v>
      </c>
      <c r="X16" s="50">
        <v>-2.5308770051193086E-3</v>
      </c>
      <c r="Y16" s="50">
        <v>4.1115777167307875E-3</v>
      </c>
      <c r="Z16" s="50">
        <v>-4.9546400386977314E-4</v>
      </c>
      <c r="AA16" s="50">
        <v>-4.1748620444049429E-3</v>
      </c>
      <c r="AB16" s="50">
        <v>1.9117424260233759E-2</v>
      </c>
      <c r="AC16" s="50">
        <v>-9.5714989642234939E-3</v>
      </c>
      <c r="AD16" s="50">
        <v>-1.702172532389537E-2</v>
      </c>
      <c r="AE16" s="50">
        <v>-4.2473765294738734E-3</v>
      </c>
      <c r="AF16" s="50">
        <v>-5.2578291046835202E-2</v>
      </c>
      <c r="AG16" s="50">
        <v>1.9108249091533649E-2</v>
      </c>
    </row>
    <row r="17" spans="1:33" x14ac:dyDescent="0.2">
      <c r="A17" s="47">
        <v>44022</v>
      </c>
      <c r="B17" s="48">
        <v>-85</v>
      </c>
      <c r="C17" s="49">
        <f t="shared" si="0"/>
        <v>-3.9088826717925099E-4</v>
      </c>
      <c r="D17" s="50">
        <v>-2.2926991678879835E-3</v>
      </c>
      <c r="E17" s="50">
        <v>-2.8233535555513833E-3</v>
      </c>
      <c r="F17" s="50">
        <v>3.8444726022699993E-3</v>
      </c>
      <c r="G17" s="50">
        <v>2.0097742551878667E-3</v>
      </c>
      <c r="H17" s="50">
        <v>-9.009769483951692E-4</v>
      </c>
      <c r="I17" s="50">
        <v>-1.2900702194049252E-2</v>
      </c>
      <c r="J17" s="50">
        <v>-9.1958448703712177E-3</v>
      </c>
      <c r="K17" s="50">
        <v>9.8692285923355182E-3</v>
      </c>
      <c r="L17" s="50">
        <v>-1.2569340914054171E-2</v>
      </c>
      <c r="M17" s="50">
        <v>-4.9970515228567915E-3</v>
      </c>
      <c r="N17" s="50">
        <v>9.6691478441398634E-3</v>
      </c>
      <c r="O17" s="50">
        <v>-5.7102037297727115E-3</v>
      </c>
      <c r="P17" s="50">
        <v>1.6663905265834854E-2</v>
      </c>
      <c r="Q17" s="50">
        <v>-3.0406428194735156E-3</v>
      </c>
      <c r="R17" s="50">
        <v>-3.1175890439726192E-4</v>
      </c>
      <c r="S17" s="50">
        <v>-7.1265632746548239E-3</v>
      </c>
      <c r="T17" s="50">
        <v>9.7453659912267402E-3</v>
      </c>
      <c r="U17" s="50">
        <v>-7.8552111657360438E-3</v>
      </c>
      <c r="V17" s="50">
        <v>-1.3110734296356313E-2</v>
      </c>
      <c r="W17" s="50">
        <v>1.0740038678347386E-2</v>
      </c>
      <c r="X17" s="50">
        <v>7.0470607622125161E-3</v>
      </c>
      <c r="Y17" s="50">
        <v>2.4815425428531832E-3</v>
      </c>
      <c r="Z17" s="50">
        <v>6.7481088335703595E-3</v>
      </c>
      <c r="AA17" s="50">
        <v>1.2492211870904768E-3</v>
      </c>
      <c r="AB17" s="50">
        <v>2.2721421662703911E-4</v>
      </c>
      <c r="AC17" s="50">
        <v>-1.2618366939408982E-2</v>
      </c>
      <c r="AD17" s="50">
        <v>3.0354981680706834E-3</v>
      </c>
      <c r="AE17" s="50">
        <v>-7.480912558340852E-3</v>
      </c>
      <c r="AF17" s="50">
        <v>-3.8315611828020797E-3</v>
      </c>
      <c r="AG17" s="50">
        <v>1.1708697088964539E-2</v>
      </c>
    </row>
    <row r="18" spans="1:33" x14ac:dyDescent="0.2">
      <c r="A18" s="47">
        <v>44025</v>
      </c>
      <c r="B18" s="48">
        <v>-84</v>
      </c>
      <c r="C18" s="49">
        <f t="shared" si="0"/>
        <v>-2.2364285553189778E-3</v>
      </c>
      <c r="D18" s="50">
        <v>5.7680701932396293E-3</v>
      </c>
      <c r="E18" s="50">
        <v>-2.0715270719642428E-3</v>
      </c>
      <c r="F18" s="50">
        <v>3.6850161161501183E-3</v>
      </c>
      <c r="G18" s="50">
        <v>-6.2681252061535641E-3</v>
      </c>
      <c r="H18" s="50">
        <v>1.1735172558027559E-2</v>
      </c>
      <c r="I18" s="50">
        <v>-9.7191185412151462E-4</v>
      </c>
      <c r="J18" s="50">
        <v>-2.0140163784997618E-2</v>
      </c>
      <c r="K18" s="50">
        <v>-1.5549044633532631E-3</v>
      </c>
      <c r="L18" s="50">
        <v>1.4963127409234863E-3</v>
      </c>
      <c r="M18" s="50">
        <v>-3.1738527208031442E-2</v>
      </c>
      <c r="N18" s="50">
        <v>-6.8128976185184102E-3</v>
      </c>
      <c r="O18" s="50">
        <v>1.6442215372248072E-2</v>
      </c>
      <c r="P18" s="50">
        <v>1.5979709282709482E-2</v>
      </c>
      <c r="Q18" s="50">
        <v>-8.8644572741285546E-4</v>
      </c>
      <c r="R18" s="50">
        <v>1.2722552917751673E-3</v>
      </c>
      <c r="S18" s="50">
        <v>-1.7774144622978633E-2</v>
      </c>
      <c r="T18" s="50">
        <v>-6.6690719769080566E-3</v>
      </c>
      <c r="U18" s="50">
        <v>-1.1603351489205986E-2</v>
      </c>
      <c r="V18" s="50">
        <v>-2.3171226683474395E-2</v>
      </c>
      <c r="W18" s="50">
        <v>1.2076082677250342E-3</v>
      </c>
      <c r="X18" s="50">
        <v>2.0014213174999278E-2</v>
      </c>
      <c r="Y18" s="50">
        <v>-6.6492730330980744E-4</v>
      </c>
      <c r="Z18" s="51">
        <v>1.2969051857803686E-5</v>
      </c>
      <c r="AA18" s="50">
        <v>7.7499014602802896E-3</v>
      </c>
      <c r="AB18" s="50">
        <v>-1.5081626439165725E-2</v>
      </c>
      <c r="AC18" s="50">
        <v>2.7801089198750281E-2</v>
      </c>
      <c r="AD18" s="50">
        <v>-3.7059081865391617E-3</v>
      </c>
      <c r="AE18" s="50">
        <v>-1.3296392136949397E-2</v>
      </c>
      <c r="AF18" s="50">
        <v>-1.857187356860664E-2</v>
      </c>
      <c r="AG18" s="50">
        <v>7.2563597343516806E-4</v>
      </c>
    </row>
    <row r="19" spans="1:33" x14ac:dyDescent="0.2">
      <c r="A19" s="47">
        <v>44026</v>
      </c>
      <c r="B19" s="48">
        <v>-83</v>
      </c>
      <c r="C19" s="49">
        <f t="shared" si="0"/>
        <v>-5.6729568361647863E-4</v>
      </c>
      <c r="D19" s="50">
        <v>3.2264307308371501E-3</v>
      </c>
      <c r="E19" s="50">
        <v>-1.5604894202183674E-2</v>
      </c>
      <c r="F19" s="50">
        <v>5.6833009351750308E-3</v>
      </c>
      <c r="G19" s="50">
        <v>-9.2280141165281132E-3</v>
      </c>
      <c r="H19" s="50">
        <v>2.3479633442038374E-2</v>
      </c>
      <c r="I19" s="50">
        <v>6.5909357157677463E-3</v>
      </c>
      <c r="J19" s="50">
        <v>-4.8727859592778847E-3</v>
      </c>
      <c r="K19" s="50">
        <v>3.892246327365026E-4</v>
      </c>
      <c r="L19" s="50">
        <v>4.8451074035922546E-3</v>
      </c>
      <c r="M19" s="50">
        <v>-1.7331862729042861E-2</v>
      </c>
      <c r="N19" s="50">
        <v>-1.0689939532016879E-2</v>
      </c>
      <c r="O19" s="50">
        <v>5.8544651579701384E-3</v>
      </c>
      <c r="P19" s="50">
        <v>-1.8285791209545588E-2</v>
      </c>
      <c r="Q19" s="50">
        <v>1.7030219880643495E-2</v>
      </c>
      <c r="R19" s="50">
        <v>-3.8367471544468838E-4</v>
      </c>
      <c r="S19" s="50">
        <v>-1.3718407520193054E-2</v>
      </c>
      <c r="T19" s="50">
        <v>-1.2914610977358375E-2</v>
      </c>
      <c r="U19" s="50">
        <v>-4.0326613364215511E-3</v>
      </c>
      <c r="V19" s="50">
        <v>-2.1447208965474005E-2</v>
      </c>
      <c r="W19" s="50">
        <v>-3.8132675300256887E-3</v>
      </c>
      <c r="X19" s="50">
        <v>-2.517021506638694E-3</v>
      </c>
      <c r="Y19" s="50">
        <v>1.4554738108364444E-2</v>
      </c>
      <c r="Z19" s="50">
        <v>-1.8184024582256989E-3</v>
      </c>
      <c r="AA19" s="50">
        <v>1.5289927899099966E-2</v>
      </c>
      <c r="AB19" s="50">
        <v>-2.1033372387188262E-4</v>
      </c>
      <c r="AC19" s="50">
        <v>7.599121048850601E-3</v>
      </c>
      <c r="AD19" s="50">
        <v>7.190234291075584E-3</v>
      </c>
      <c r="AE19" s="50">
        <v>3.3047035214426139E-3</v>
      </c>
      <c r="AF19" s="50">
        <v>-8.3358464488992121E-3</v>
      </c>
      <c r="AG19" s="50">
        <v>1.314780965505959E-2</v>
      </c>
    </row>
    <row r="20" spans="1:33" x14ac:dyDescent="0.2">
      <c r="A20" s="47">
        <v>44027</v>
      </c>
      <c r="B20" s="48">
        <v>-82</v>
      </c>
      <c r="C20" s="49">
        <f t="shared" si="0"/>
        <v>-2.6080914652525436E-4</v>
      </c>
      <c r="D20" s="50">
        <v>-9.7454197854160794E-3</v>
      </c>
      <c r="E20" s="50">
        <v>9.5586196372636802E-3</v>
      </c>
      <c r="F20" s="50">
        <v>-7.9658624480589742E-3</v>
      </c>
      <c r="G20" s="50">
        <v>1.6007443860780483E-3</v>
      </c>
      <c r="H20" s="50">
        <v>-6.560552242704595E-3</v>
      </c>
      <c r="I20" s="50">
        <v>-6.003586392638139E-3</v>
      </c>
      <c r="J20" s="50">
        <v>-5.3688552142316277E-3</v>
      </c>
      <c r="K20" s="50">
        <v>-2.0613449046537197E-3</v>
      </c>
      <c r="L20" s="50">
        <v>9.3966100586008877E-3</v>
      </c>
      <c r="M20" s="50">
        <v>-1.8169571394256417E-3</v>
      </c>
      <c r="N20" s="50">
        <v>8.9723502703778456E-3</v>
      </c>
      <c r="O20" s="50">
        <v>-2.5790314538753083E-3</v>
      </c>
      <c r="P20" s="50">
        <v>2.6649470089608676E-3</v>
      </c>
      <c r="Q20" s="50">
        <v>6.9434188326365515E-4</v>
      </c>
      <c r="R20" s="50">
        <v>8.5277458046453536E-3</v>
      </c>
      <c r="S20" s="50">
        <v>-5.5775422424979692E-3</v>
      </c>
      <c r="T20" s="50">
        <v>9.4625881075629057E-3</v>
      </c>
      <c r="U20" s="50">
        <v>-1.4371550594342884E-2</v>
      </c>
      <c r="V20" s="50">
        <v>2.2374827623188952E-2</v>
      </c>
      <c r="W20" s="50">
        <v>3.9030984643555382E-3</v>
      </c>
      <c r="X20" s="50">
        <v>-2.0213518684588684E-4</v>
      </c>
      <c r="Y20" s="50">
        <v>-4.6538018713137494E-3</v>
      </c>
      <c r="Z20" s="50">
        <v>-7.3428350368794767E-3</v>
      </c>
      <c r="AA20" s="50">
        <v>-8.0530750306271326E-3</v>
      </c>
      <c r="AB20" s="50">
        <v>1.6973715659687895E-2</v>
      </c>
      <c r="AC20" s="50">
        <v>-2.0420800173812564E-2</v>
      </c>
      <c r="AD20" s="50">
        <v>-1.1107753976649553E-2</v>
      </c>
      <c r="AE20" s="50">
        <v>8.7839325611568046E-3</v>
      </c>
      <c r="AF20" s="50">
        <v>1.2905603299824351E-3</v>
      </c>
      <c r="AG20" s="50">
        <v>1.8027475030908046E-3</v>
      </c>
    </row>
    <row r="21" spans="1:33" ht="15.75" customHeight="1" x14ac:dyDescent="0.2">
      <c r="A21" s="47">
        <v>44028</v>
      </c>
      <c r="B21" s="48">
        <v>-81</v>
      </c>
      <c r="C21" s="49">
        <f t="shared" si="0"/>
        <v>1.8641362913812108E-3</v>
      </c>
      <c r="D21" s="50">
        <v>7.1385633946043081E-3</v>
      </c>
      <c r="E21" s="50">
        <v>-1.1756799331191838E-2</v>
      </c>
      <c r="F21" s="50">
        <v>1.9813749761128402E-2</v>
      </c>
      <c r="G21" s="50">
        <v>5.8584040446910124E-3</v>
      </c>
      <c r="H21" s="50">
        <v>1.3331991127552517E-3</v>
      </c>
      <c r="I21" s="50">
        <v>-4.1285963868934851E-3</v>
      </c>
      <c r="J21" s="50">
        <v>-9.548912423960991E-3</v>
      </c>
      <c r="K21" s="50">
        <v>9.4350517466177779E-3</v>
      </c>
      <c r="L21" s="50">
        <v>9.9012113734378154E-3</v>
      </c>
      <c r="M21" s="50">
        <v>-9.5816458237093453E-4</v>
      </c>
      <c r="N21" s="50">
        <v>3.0150981975287537E-3</v>
      </c>
      <c r="O21" s="50">
        <v>9.2589144113755569E-3</v>
      </c>
      <c r="P21" s="50">
        <v>4.4990983096679137E-3</v>
      </c>
      <c r="Q21" s="50">
        <v>-3.7178646637247492E-3</v>
      </c>
      <c r="R21" s="50">
        <v>2.0980198199141193E-3</v>
      </c>
      <c r="S21" s="50">
        <v>-5.4085998282540557E-4</v>
      </c>
      <c r="T21" s="50">
        <v>-6.9311367782376098E-3</v>
      </c>
      <c r="U21" s="50">
        <v>1.4959483675185885E-2</v>
      </c>
      <c r="V21" s="50">
        <v>-4.9920251581711594E-2</v>
      </c>
      <c r="W21" s="50">
        <v>-2.8807712109002763E-3</v>
      </c>
      <c r="X21" s="50">
        <v>-4.5696933544588612E-3</v>
      </c>
      <c r="Y21" s="50">
        <v>6.4671618541353977E-3</v>
      </c>
      <c r="Z21" s="50">
        <v>5.6237162285242507E-3</v>
      </c>
      <c r="AA21" s="50">
        <v>1.5076195063378388E-2</v>
      </c>
      <c r="AB21" s="50">
        <v>-7.575548678866454E-3</v>
      </c>
      <c r="AC21" s="50">
        <v>1.3073269144561667E-2</v>
      </c>
      <c r="AD21" s="50">
        <v>1.2843711533096954E-2</v>
      </c>
      <c r="AE21" s="50">
        <v>-7.0497840974742664E-3</v>
      </c>
      <c r="AF21" s="50">
        <v>1.2904566578309944E-2</v>
      </c>
      <c r="AG21" s="50">
        <v>1.2203057565139395E-2</v>
      </c>
    </row>
    <row r="22" spans="1:33" ht="15.75" customHeight="1" x14ac:dyDescent="0.2">
      <c r="A22" s="47">
        <v>44029</v>
      </c>
      <c r="B22" s="48">
        <v>-80</v>
      </c>
      <c r="C22" s="49">
        <f t="shared" si="0"/>
        <v>3.1223743252007941E-3</v>
      </c>
      <c r="D22" s="50">
        <v>-3.1375230380192558E-3</v>
      </c>
      <c r="E22" s="50">
        <v>-4.7784090609107356E-3</v>
      </c>
      <c r="F22" s="50">
        <v>6.6857632995837918E-3</v>
      </c>
      <c r="G22" s="50">
        <v>-6.2685020271498818E-3</v>
      </c>
      <c r="H22" s="50">
        <v>-9.0575060888950683E-3</v>
      </c>
      <c r="I22" s="50">
        <v>-2.5882545221316729E-3</v>
      </c>
      <c r="J22" s="50">
        <v>2.1612511219771254E-2</v>
      </c>
      <c r="K22" s="50">
        <v>-3.5065550185600083E-4</v>
      </c>
      <c r="L22" s="50">
        <v>1.5733934122515704E-2</v>
      </c>
      <c r="M22" s="50">
        <v>1.6847372261310282E-2</v>
      </c>
      <c r="N22" s="50">
        <v>8.970083002020738E-3</v>
      </c>
      <c r="O22" s="50">
        <v>3.0198658011304822E-4</v>
      </c>
      <c r="P22" s="50">
        <v>-8.4855934841382586E-3</v>
      </c>
      <c r="Q22" s="50">
        <v>3.4479812561634096E-3</v>
      </c>
      <c r="R22" s="50">
        <v>3.6960045193931497E-3</v>
      </c>
      <c r="S22" s="50">
        <v>-4.6813024744587258E-3</v>
      </c>
      <c r="T22" s="50">
        <v>-9.7947248107472761E-3</v>
      </c>
      <c r="U22" s="50">
        <v>1.6996873169336915E-2</v>
      </c>
      <c r="V22" s="50">
        <v>-8.5263092929230254E-3</v>
      </c>
      <c r="W22" s="50">
        <v>1.811115167023112E-2</v>
      </c>
      <c r="X22" s="50">
        <v>-5.3484352818189123E-3</v>
      </c>
      <c r="Y22" s="50">
        <v>9.0837955132956633E-3</v>
      </c>
      <c r="Z22" s="50">
        <v>6.9685535118329525E-3</v>
      </c>
      <c r="AA22" s="50">
        <v>-1.674373695535615E-3</v>
      </c>
      <c r="AB22" s="50">
        <v>1.1824833689046653E-4</v>
      </c>
      <c r="AC22" s="50">
        <v>-1.8542299295970358E-4</v>
      </c>
      <c r="AD22" s="50">
        <v>1.011188271429665E-2</v>
      </c>
      <c r="AE22" s="50">
        <v>9.8821252736723039E-3</v>
      </c>
      <c r="AF22" s="50">
        <v>9.7446273910530706E-3</v>
      </c>
      <c r="AG22" s="50">
        <v>2.3534818608746295E-4</v>
      </c>
    </row>
    <row r="23" spans="1:33" ht="15.75" customHeight="1" x14ac:dyDescent="0.2">
      <c r="A23" s="47">
        <v>44032</v>
      </c>
      <c r="B23" s="48">
        <v>-79</v>
      </c>
      <c r="C23" s="49">
        <f t="shared" si="0"/>
        <v>-6.1955693307537809E-4</v>
      </c>
      <c r="D23" s="50">
        <v>-1.5620575238815155E-2</v>
      </c>
      <c r="E23" s="50">
        <v>-1.2651127082009862E-3</v>
      </c>
      <c r="F23" s="50">
        <v>5.8096381189645663E-4</v>
      </c>
      <c r="G23" s="50">
        <v>5.4243013315030779E-3</v>
      </c>
      <c r="H23" s="50">
        <v>-7.6995157135273055E-3</v>
      </c>
      <c r="I23" s="50">
        <v>-1.1918148727623697E-2</v>
      </c>
      <c r="J23" s="50">
        <v>6.2480499520982747E-3</v>
      </c>
      <c r="K23" s="50">
        <v>-1.821885171833415E-2</v>
      </c>
      <c r="L23" s="50">
        <v>-4.3094734127159277E-3</v>
      </c>
      <c r="M23" s="50">
        <v>2.4123716419627791E-2</v>
      </c>
      <c r="N23" s="50">
        <v>1.8012841494868832E-2</v>
      </c>
      <c r="O23" s="50">
        <v>8.8902972931323735E-4</v>
      </c>
      <c r="P23" s="50">
        <v>6.3027938214654279E-4</v>
      </c>
      <c r="Q23" s="50">
        <v>7.8533572704263038E-4</v>
      </c>
      <c r="R23" s="50">
        <v>-6.2670129619747141E-3</v>
      </c>
      <c r="S23" s="50">
        <v>2.6234598005144407E-2</v>
      </c>
      <c r="T23" s="50">
        <v>-1.1077293819380583E-2</v>
      </c>
      <c r="U23" s="50">
        <v>1.5588869964213849E-2</v>
      </c>
      <c r="V23" s="50">
        <v>4.2225173307267865E-3</v>
      </c>
      <c r="W23" s="50">
        <v>-1.2382498292152429E-2</v>
      </c>
      <c r="X23" s="50">
        <v>7.7112122980051729E-3</v>
      </c>
      <c r="Y23" s="50">
        <v>-4.9468151912087253E-3</v>
      </c>
      <c r="Z23" s="50">
        <v>-5.2618763290241972E-3</v>
      </c>
      <c r="AA23" s="50">
        <v>4.2788075030103807E-3</v>
      </c>
      <c r="AB23" s="50">
        <v>-1.0189615464888431E-2</v>
      </c>
      <c r="AC23" s="50">
        <v>-1.0914012886380196E-2</v>
      </c>
      <c r="AD23" s="50">
        <v>-5.9539673838928785E-3</v>
      </c>
      <c r="AE23" s="50">
        <v>1.266430122996634E-2</v>
      </c>
      <c r="AF23" s="50">
        <v>-1.0700988570353351E-2</v>
      </c>
      <c r="AG23" s="50">
        <v>-9.2557737533523962E-3</v>
      </c>
    </row>
    <row r="24" spans="1:33" ht="15.75" customHeight="1" x14ac:dyDescent="0.2">
      <c r="A24" s="47">
        <v>44033</v>
      </c>
      <c r="B24" s="48">
        <v>-78</v>
      </c>
      <c r="C24" s="49">
        <f t="shared" si="0"/>
        <v>-4.9689985797165127E-4</v>
      </c>
      <c r="D24" s="50">
        <v>7.7980127634012363E-3</v>
      </c>
      <c r="E24" s="50">
        <v>1.2384816383653048E-2</v>
      </c>
      <c r="F24" s="50">
        <v>-9.5725325551897812E-3</v>
      </c>
      <c r="G24" s="50">
        <v>-1.951371317150254E-2</v>
      </c>
      <c r="H24" s="50">
        <v>2.8785872582277197E-3</v>
      </c>
      <c r="I24" s="50">
        <v>4.573387988247174E-2</v>
      </c>
      <c r="J24" s="50">
        <v>-5.1377197896498869E-3</v>
      </c>
      <c r="K24" s="50">
        <v>9.9538407895293154E-3</v>
      </c>
      <c r="L24" s="50">
        <v>1.5600602863737592E-3</v>
      </c>
      <c r="M24" s="50">
        <v>-1.6391280307843797E-2</v>
      </c>
      <c r="N24" s="50">
        <v>-1.1057477028665744E-3</v>
      </c>
      <c r="O24" s="50">
        <v>-2.3478420978133166E-4</v>
      </c>
      <c r="P24" s="50">
        <v>2.6372928585910796E-3</v>
      </c>
      <c r="Q24" s="50">
        <v>8.2837144576881766E-3</v>
      </c>
      <c r="R24" s="50">
        <v>-6.0747194057778602E-3</v>
      </c>
      <c r="S24" s="50">
        <v>-2.1304469345404881E-2</v>
      </c>
      <c r="T24" s="50">
        <v>3.2501373037293578E-2</v>
      </c>
      <c r="U24" s="50">
        <v>-3.0212542433295547E-2</v>
      </c>
      <c r="V24" s="50">
        <v>9.5449078531319766E-3</v>
      </c>
      <c r="W24" s="50">
        <v>1.5243886135240635E-2</v>
      </c>
      <c r="X24" s="50">
        <v>-1.9049576285370653E-2</v>
      </c>
      <c r="Y24" s="50">
        <v>7.8756453356086456E-3</v>
      </c>
      <c r="Z24" s="50">
        <v>-3.8338525908275262E-3</v>
      </c>
      <c r="AA24" s="50">
        <v>-4.3002765568181372E-3</v>
      </c>
      <c r="AB24" s="51">
        <v>7.8389306800132931E-5</v>
      </c>
      <c r="AC24" s="50">
        <v>2.7904355409055807E-3</v>
      </c>
      <c r="AD24" s="50">
        <v>-1.6169537568035788E-3</v>
      </c>
      <c r="AE24" s="50">
        <v>-1.4569163216890679E-2</v>
      </c>
      <c r="AF24" s="50">
        <v>-1.4667675230154534E-2</v>
      </c>
      <c r="AG24" s="50">
        <v>-6.586831069888846E-3</v>
      </c>
    </row>
    <row r="25" spans="1:33" ht="15.75" customHeight="1" x14ac:dyDescent="0.2">
      <c r="A25" s="47">
        <v>44034</v>
      </c>
      <c r="B25" s="48">
        <v>-77</v>
      </c>
      <c r="C25" s="49">
        <f t="shared" si="0"/>
        <v>1.1162533038047478E-3</v>
      </c>
      <c r="D25" s="50">
        <v>-1.691727638925309E-3</v>
      </c>
      <c r="E25" s="50">
        <v>-3.2540700181957261E-3</v>
      </c>
      <c r="F25" s="50">
        <v>-4.9049217046231389E-3</v>
      </c>
      <c r="G25" s="50">
        <v>-3.6115988249753417E-3</v>
      </c>
      <c r="H25" s="50">
        <v>2.9850223640915403E-3</v>
      </c>
      <c r="I25" s="50">
        <v>-1.114779019990637E-3</v>
      </c>
      <c r="J25" s="50">
        <v>-2.2483441643069884E-3</v>
      </c>
      <c r="K25" s="50">
        <v>2.4454445582301716E-2</v>
      </c>
      <c r="L25" s="50">
        <v>-7.5246289606690558E-3</v>
      </c>
      <c r="M25" s="50">
        <v>1.5398541532177495E-3</v>
      </c>
      <c r="N25" s="50">
        <v>1.0494278514563594E-2</v>
      </c>
      <c r="O25" s="50">
        <v>-2.7919925962560854E-3</v>
      </c>
      <c r="P25" s="50">
        <v>-7.0338861409526511E-3</v>
      </c>
      <c r="Q25" s="50">
        <v>2.086613412830552E-2</v>
      </c>
      <c r="R25" s="50">
        <v>-5.5089825386056609E-3</v>
      </c>
      <c r="S25" s="50">
        <v>8.6397970563599491E-3</v>
      </c>
      <c r="T25" s="50">
        <v>-7.0556121174877575E-3</v>
      </c>
      <c r="U25" s="50">
        <v>-2.8857435776483628E-3</v>
      </c>
      <c r="V25" s="50">
        <v>-5.8773041779622099E-3</v>
      </c>
      <c r="W25" s="50">
        <v>2.3649646340799607E-2</v>
      </c>
      <c r="X25" s="50">
        <v>-2.8687401414906648E-2</v>
      </c>
      <c r="Y25" s="50">
        <v>1.8187498518342903E-3</v>
      </c>
      <c r="Z25" s="50">
        <v>5.6018138232975193E-3</v>
      </c>
      <c r="AA25" s="50">
        <v>1.5892547185035095E-2</v>
      </c>
      <c r="AB25" s="50">
        <v>-6.2998051280857646E-3</v>
      </c>
      <c r="AC25" s="50">
        <v>-4.0348798445732862E-3</v>
      </c>
      <c r="AD25" s="50">
        <v>-5.9609709881945847E-3</v>
      </c>
      <c r="AE25" s="50">
        <v>5.1087621296514608E-3</v>
      </c>
      <c r="AF25" s="50">
        <v>5.6681088325835297E-3</v>
      </c>
      <c r="AG25" s="50">
        <v>7.2550880084600849E-3</v>
      </c>
    </row>
    <row r="26" spans="1:33" ht="15.75" customHeight="1" x14ac:dyDescent="0.2">
      <c r="A26" s="47">
        <v>44035</v>
      </c>
      <c r="B26" s="48">
        <v>-76</v>
      </c>
      <c r="C26" s="49">
        <f t="shared" si="0"/>
        <v>1.9227670870013232E-3</v>
      </c>
      <c r="D26" s="50">
        <v>1.4415155060251756E-2</v>
      </c>
      <c r="E26" s="50">
        <v>1.4554721245258462E-2</v>
      </c>
      <c r="F26" s="50">
        <v>-4.2265398103000801E-3</v>
      </c>
      <c r="G26" s="50">
        <v>-1.9203126785572282E-2</v>
      </c>
      <c r="H26" s="50">
        <v>1.0020233385449624E-2</v>
      </c>
      <c r="I26" s="50">
        <v>1.4255108782771982E-2</v>
      </c>
      <c r="J26" s="50">
        <v>2.1263462454490151E-2</v>
      </c>
      <c r="K26" s="50">
        <v>-1.9852814479252617E-2</v>
      </c>
      <c r="L26" s="50">
        <v>9.5789408403047158E-3</v>
      </c>
      <c r="M26" s="50">
        <v>1.9322426027944435E-3</v>
      </c>
      <c r="N26" s="50">
        <v>-1.3954780813840266E-3</v>
      </c>
      <c r="O26" s="50">
        <v>5.8688758059999707E-3</v>
      </c>
      <c r="P26" s="50">
        <v>1.4119487449067431E-2</v>
      </c>
      <c r="Q26" s="50">
        <v>8.1355932460111004E-4</v>
      </c>
      <c r="R26" s="50">
        <v>4.7427897597985234E-4</v>
      </c>
      <c r="S26" s="50">
        <v>-2.3870344919098136E-2</v>
      </c>
      <c r="T26" s="50">
        <v>1.9507773351622225E-3</v>
      </c>
      <c r="U26" s="50">
        <v>1.7486671497104686E-4</v>
      </c>
      <c r="V26" s="50">
        <v>2.7828136129398398E-3</v>
      </c>
      <c r="W26" s="50">
        <v>5.6577324283375689E-3</v>
      </c>
      <c r="X26" s="50">
        <v>6.7610620185088247E-4</v>
      </c>
      <c r="Y26" s="50">
        <v>5.9361359436177989E-3</v>
      </c>
      <c r="Z26" s="50">
        <v>7.8444559476596645E-3</v>
      </c>
      <c r="AA26" s="50">
        <v>-1.8851507538163934E-2</v>
      </c>
      <c r="AB26" s="50">
        <v>1.2916511953757828E-4</v>
      </c>
      <c r="AC26" s="50">
        <v>-1.0763229192407402E-3</v>
      </c>
      <c r="AD26" s="50">
        <v>6.9423136169288416E-3</v>
      </c>
      <c r="AE26" s="50">
        <v>6.2928465092424272E-3</v>
      </c>
      <c r="AF26" s="50">
        <v>-7.4082239134235471E-4</v>
      </c>
      <c r="AG26" s="50">
        <v>1.2166901771765298E-3</v>
      </c>
    </row>
    <row r="27" spans="1:33" ht="15.75" customHeight="1" x14ac:dyDescent="0.2">
      <c r="A27" s="47">
        <v>44036</v>
      </c>
      <c r="B27" s="48">
        <v>-75</v>
      </c>
      <c r="C27" s="49">
        <f t="shared" si="0"/>
        <v>-4.4748455781296161E-3</v>
      </c>
      <c r="D27" s="50">
        <v>5.3829982303416693E-3</v>
      </c>
      <c r="E27" s="50">
        <v>1.66592574115919E-3</v>
      </c>
      <c r="F27" s="50">
        <v>-3.0036519365618138E-2</v>
      </c>
      <c r="G27" s="50">
        <v>8.1861214380744493E-3</v>
      </c>
      <c r="H27" s="50">
        <v>1.4624572182381881E-2</v>
      </c>
      <c r="I27" s="50">
        <v>2.0448584643575751E-2</v>
      </c>
      <c r="J27" s="50">
        <v>-1.4487829006595256E-2</v>
      </c>
      <c r="K27" s="50">
        <v>5.67015714137626E-3</v>
      </c>
      <c r="L27" s="50">
        <v>-1.9724210149601899E-2</v>
      </c>
      <c r="M27" s="50">
        <v>-0.13930347286424741</v>
      </c>
      <c r="N27" s="50">
        <v>1.4779899383179917E-3</v>
      </c>
      <c r="O27" s="50">
        <v>-5.0272371942670906E-3</v>
      </c>
      <c r="P27" s="50">
        <v>9.8583981920486001E-3</v>
      </c>
      <c r="Q27" s="50">
        <v>7.0077610334312607E-3</v>
      </c>
      <c r="R27" s="50">
        <v>-8.0466475023053333E-3</v>
      </c>
      <c r="S27" s="50">
        <v>-1.1470784699109353E-2</v>
      </c>
      <c r="T27" s="50">
        <v>-1.7817010705406186E-2</v>
      </c>
      <c r="U27" s="50">
        <v>-4.7651186823354862E-2</v>
      </c>
      <c r="V27" s="50">
        <v>7.8627034971184024E-3</v>
      </c>
      <c r="W27" s="50">
        <v>1.3988830528635371E-2</v>
      </c>
      <c r="X27" s="50">
        <v>8.0995993876197513E-3</v>
      </c>
      <c r="Y27" s="50">
        <v>7.3003762506805743E-3</v>
      </c>
      <c r="Z27" s="50">
        <v>3.9454502226925056E-3</v>
      </c>
      <c r="AA27" s="50">
        <v>8.459247421926365E-3</v>
      </c>
      <c r="AB27" s="50">
        <v>-7.1378651230350528E-4</v>
      </c>
      <c r="AC27" s="50">
        <v>1.7980192022272815E-4</v>
      </c>
      <c r="AD27" s="50">
        <v>2.2829867866983603E-2</v>
      </c>
      <c r="AE27" s="50">
        <v>-1.3571974299756625E-2</v>
      </c>
      <c r="AF27" s="50">
        <v>2.212233317485806E-2</v>
      </c>
      <c r="AG27" s="50">
        <v>4.4945729672328048E-3</v>
      </c>
    </row>
    <row r="28" spans="1:33" ht="15.75" customHeight="1" x14ac:dyDescent="0.2">
      <c r="A28" s="47">
        <v>44039</v>
      </c>
      <c r="B28" s="48">
        <v>-74</v>
      </c>
      <c r="C28" s="49">
        <f t="shared" si="0"/>
        <v>-2.172920163386284E-4</v>
      </c>
      <c r="D28" s="50">
        <v>1.0238073406439768E-2</v>
      </c>
      <c r="E28" s="50">
        <v>3.7721593776534534E-3</v>
      </c>
      <c r="F28" s="50">
        <v>-1.0295181710524404E-2</v>
      </c>
      <c r="G28" s="50">
        <v>-3.8895607553282308E-3</v>
      </c>
      <c r="H28" s="50">
        <v>4.2154423180791774E-3</v>
      </c>
      <c r="I28" s="50">
        <v>1.258347857659293E-2</v>
      </c>
      <c r="J28" s="50">
        <v>2.6459334086833628E-3</v>
      </c>
      <c r="K28" s="50">
        <v>1.3626396007642438E-2</v>
      </c>
      <c r="L28" s="50">
        <v>-1.7433641121813587E-3</v>
      </c>
      <c r="M28" s="50">
        <v>-1.9931608799784031E-2</v>
      </c>
      <c r="N28" s="50">
        <v>-1.3678848045774079E-3</v>
      </c>
      <c r="O28" s="50">
        <v>-1.2621618884531529E-2</v>
      </c>
      <c r="P28" s="50">
        <v>-8.6186285077965649E-3</v>
      </c>
      <c r="Q28" s="50">
        <v>1.4191700042530135E-2</v>
      </c>
      <c r="R28" s="50">
        <v>9.4706057278904285E-3</v>
      </c>
      <c r="S28" s="50">
        <v>1.8077538816424037E-3</v>
      </c>
      <c r="T28" s="50">
        <v>-1.1643405956290731E-2</v>
      </c>
      <c r="U28" s="50">
        <v>1.4033978674111183E-2</v>
      </c>
      <c r="V28" s="50">
        <v>-1.9715254911434308E-2</v>
      </c>
      <c r="W28" s="50">
        <v>-1.3423865755014784E-3</v>
      </c>
      <c r="X28" s="50">
        <v>8.9689018866523293E-3</v>
      </c>
      <c r="Y28" s="50">
        <v>6.204517526450311E-3</v>
      </c>
      <c r="Z28" s="50">
        <v>-1.5080822773875274E-3</v>
      </c>
      <c r="AA28" s="50">
        <v>-1.1541323958376568E-2</v>
      </c>
      <c r="AB28" s="50">
        <v>1.025636052075145E-2</v>
      </c>
      <c r="AC28" s="50">
        <v>-5.2796601063253438E-3</v>
      </c>
      <c r="AD28" s="50">
        <v>-1.3490255823894769E-4</v>
      </c>
      <c r="AE28" s="50">
        <v>4.2699591761808965E-3</v>
      </c>
      <c r="AF28" s="50">
        <v>-1.2691164242275321E-2</v>
      </c>
      <c r="AG28" s="50">
        <v>-4.799928609053605E-4</v>
      </c>
    </row>
    <row r="29" spans="1:33" ht="15.75" customHeight="1" x14ac:dyDescent="0.2">
      <c r="A29" s="47">
        <v>44040</v>
      </c>
      <c r="B29" s="48">
        <v>-73</v>
      </c>
      <c r="C29" s="49">
        <f t="shared" si="0"/>
        <v>1.444629812852096E-3</v>
      </c>
      <c r="D29" s="50">
        <v>-3.2698685164393955E-2</v>
      </c>
      <c r="E29" s="50">
        <v>-6.8051422457755112E-4</v>
      </c>
      <c r="F29" s="50">
        <v>1.6541639363217384E-2</v>
      </c>
      <c r="G29" s="50">
        <v>-1.4668195277666777E-2</v>
      </c>
      <c r="H29" s="50">
        <v>3.2785717437362524E-3</v>
      </c>
      <c r="I29" s="50">
        <v>-2.0766645320910205E-2</v>
      </c>
      <c r="J29" s="50">
        <v>-1.4380198942800584E-2</v>
      </c>
      <c r="K29" s="50">
        <v>-1.02158441650467E-2</v>
      </c>
      <c r="L29" s="50">
        <v>2.3548203993666389E-2</v>
      </c>
      <c r="M29" s="50">
        <v>-1.0857600131060213E-2</v>
      </c>
      <c r="N29" s="50">
        <v>-8.6923372754940491E-4</v>
      </c>
      <c r="O29" s="50">
        <v>2.7090205889819664E-3</v>
      </c>
      <c r="P29" s="50">
        <v>1.0012515580267892E-2</v>
      </c>
      <c r="Q29" s="50">
        <v>-1.7371335275324321E-2</v>
      </c>
      <c r="R29" s="50">
        <v>1.6539702673404794E-2</v>
      </c>
      <c r="S29" s="50">
        <v>-5.9726399717225835E-3</v>
      </c>
      <c r="T29" s="50">
        <v>7.6655834801767578E-3</v>
      </c>
      <c r="U29" s="50">
        <v>4.6005123520401403E-3</v>
      </c>
      <c r="V29" s="50">
        <v>2.2454446258002341E-2</v>
      </c>
      <c r="W29" s="50">
        <v>-1.0721201212235496E-3</v>
      </c>
      <c r="X29" s="50">
        <v>-9.5994779144959862E-4</v>
      </c>
      <c r="Y29" s="50">
        <v>-1.1727729679856568E-3</v>
      </c>
      <c r="Z29" s="50">
        <v>1.3978080852463933E-2</v>
      </c>
      <c r="AA29" s="50">
        <v>-7.1531508985768896E-3</v>
      </c>
      <c r="AB29" s="50">
        <v>2.0070834763706259E-3</v>
      </c>
      <c r="AC29" s="50">
        <v>1.1685700942820794E-2</v>
      </c>
      <c r="AD29" s="50">
        <v>1.5452194400263592E-2</v>
      </c>
      <c r="AE29" s="50">
        <v>7.8891986044983039E-3</v>
      </c>
      <c r="AF29" s="50">
        <v>2.8784396214904147E-2</v>
      </c>
      <c r="AG29" s="50">
        <v>-4.9690721589644377E-3</v>
      </c>
    </row>
    <row r="30" spans="1:33" ht="15.75" customHeight="1" x14ac:dyDescent="0.2">
      <c r="A30" s="47">
        <v>44041</v>
      </c>
      <c r="B30" s="48">
        <v>-72</v>
      </c>
      <c r="C30" s="49">
        <f t="shared" si="0"/>
        <v>-1.5118714070749501E-3</v>
      </c>
      <c r="D30" s="50">
        <v>-2.8645157543199526E-3</v>
      </c>
      <c r="E30" s="50">
        <v>1.0557888998041425E-2</v>
      </c>
      <c r="F30" s="50">
        <v>-2.6393539318687369E-2</v>
      </c>
      <c r="G30" s="50">
        <v>1.8765115456959375E-2</v>
      </c>
      <c r="H30" s="50">
        <v>6.8372356612264699E-3</v>
      </c>
      <c r="I30" s="50">
        <v>-1.6044716217492681E-3</v>
      </c>
      <c r="J30" s="50">
        <v>4.5998816949895816E-3</v>
      </c>
      <c r="K30" s="50">
        <v>6.668764421834613E-3</v>
      </c>
      <c r="L30" s="50">
        <v>6.089248917209928E-3</v>
      </c>
      <c r="M30" s="50">
        <v>-2.7160142401810985E-2</v>
      </c>
      <c r="N30" s="50">
        <v>3.6288561992494413E-4</v>
      </c>
      <c r="O30" s="50">
        <v>-4.5344520124054703E-3</v>
      </c>
      <c r="P30" s="50">
        <v>1.1489208272830315E-2</v>
      </c>
      <c r="Q30" s="50">
        <v>-3.4359729196683777E-3</v>
      </c>
      <c r="R30" s="50">
        <v>-6.6261413623350703E-3</v>
      </c>
      <c r="S30" s="50">
        <v>7.8059562771709366E-3</v>
      </c>
      <c r="T30" s="50">
        <v>1.8383413107500926E-3</v>
      </c>
      <c r="U30" s="50">
        <v>1.5594803263774302E-2</v>
      </c>
      <c r="V30" s="50">
        <v>-4.5404875445329965E-2</v>
      </c>
      <c r="W30" s="50">
        <v>-9.5609992146465164E-3</v>
      </c>
      <c r="X30" s="50">
        <v>-7.9728752329699566E-3</v>
      </c>
      <c r="Y30" s="50">
        <v>-5.3118526684312328E-3</v>
      </c>
      <c r="Z30" s="50">
        <v>1.8848513987706824E-3</v>
      </c>
      <c r="AA30" s="50">
        <v>3.5394323569604945E-3</v>
      </c>
      <c r="AB30" s="50">
        <v>-1.0160081317778916E-2</v>
      </c>
      <c r="AC30" s="50">
        <v>1.7617847932983422E-2</v>
      </c>
      <c r="AD30" s="50">
        <v>-3.4914773338002724E-3</v>
      </c>
      <c r="AE30" s="50">
        <v>4.0698486832781069E-3</v>
      </c>
      <c r="AF30" s="50">
        <v>2.0357104534888051E-4</v>
      </c>
      <c r="AG30" s="50">
        <v>-8.75962692036872E-3</v>
      </c>
    </row>
    <row r="31" spans="1:33" ht="15.75" customHeight="1" x14ac:dyDescent="0.2">
      <c r="A31" s="47">
        <v>44042</v>
      </c>
      <c r="B31" s="48">
        <v>-71</v>
      </c>
      <c r="C31" s="49">
        <f t="shared" si="0"/>
        <v>-3.1601665507867074E-4</v>
      </c>
      <c r="D31" s="50">
        <v>-9.3112191989952568E-3</v>
      </c>
      <c r="E31" s="50">
        <v>2.0053018126895555E-3</v>
      </c>
      <c r="F31" s="50">
        <v>-1.1725805872850881E-3</v>
      </c>
      <c r="G31" s="50">
        <v>1.1027628589175461E-2</v>
      </c>
      <c r="H31" s="50">
        <v>-4.0593618864401097E-3</v>
      </c>
      <c r="I31" s="50">
        <v>-2.105762483556026E-2</v>
      </c>
      <c r="J31" s="50">
        <v>6.4220440132063041E-3</v>
      </c>
      <c r="K31" s="50">
        <v>-1.0334037526281328E-2</v>
      </c>
      <c r="L31" s="50">
        <v>-1.5331688115376031E-2</v>
      </c>
      <c r="M31" s="50">
        <v>-2.3531398671097362E-3</v>
      </c>
      <c r="N31" s="50">
        <v>-1.0656891719728209E-2</v>
      </c>
      <c r="O31" s="50">
        <v>5.4295831446627488E-3</v>
      </c>
      <c r="P31" s="50">
        <v>-4.9432915692737937E-3</v>
      </c>
      <c r="Q31" s="50">
        <v>-2.2466416594818942E-3</v>
      </c>
      <c r="R31" s="50">
        <v>1.0171412521433627E-3</v>
      </c>
      <c r="S31" s="50">
        <v>1.3810428584334227E-4</v>
      </c>
      <c r="T31" s="50">
        <v>4.1032316947445038E-3</v>
      </c>
      <c r="U31" s="50">
        <v>-8.1439481224272921E-4</v>
      </c>
      <c r="V31" s="50">
        <v>2.4212240059337531E-4</v>
      </c>
      <c r="W31" s="50">
        <v>2.9518891028496004E-3</v>
      </c>
      <c r="X31" s="50">
        <v>7.8337883635953825E-3</v>
      </c>
      <c r="Y31" s="50">
        <v>6.7864487193924801E-3</v>
      </c>
      <c r="Z31" s="50">
        <v>2.508261426994653E-2</v>
      </c>
      <c r="AA31" s="50">
        <v>1.5120639553246244E-2</v>
      </c>
      <c r="AB31" s="50">
        <v>-1.6671942283861757E-3</v>
      </c>
      <c r="AC31" s="50">
        <v>-2.3511137773661391E-3</v>
      </c>
      <c r="AD31" s="50">
        <v>7.3856847126754039E-4</v>
      </c>
      <c r="AE31" s="50">
        <v>-1.609715289045232E-2</v>
      </c>
      <c r="AF31" s="50">
        <v>8.1235242593694097E-3</v>
      </c>
      <c r="AG31" s="50">
        <v>-4.1067969111068907E-3</v>
      </c>
    </row>
    <row r="32" spans="1:33" ht="15.75" customHeight="1" x14ac:dyDescent="0.2">
      <c r="A32" s="47">
        <v>44043</v>
      </c>
      <c r="B32" s="48">
        <v>-70</v>
      </c>
      <c r="C32" s="49">
        <f t="shared" si="0"/>
        <v>-2.503200634454447E-3</v>
      </c>
      <c r="D32" s="50">
        <v>-8.4244467765678191E-3</v>
      </c>
      <c r="E32" s="50">
        <v>-4.2374343141934837E-3</v>
      </c>
      <c r="F32" s="50">
        <v>-2.138048232453077E-2</v>
      </c>
      <c r="G32" s="50">
        <v>6.3562212554677186E-2</v>
      </c>
      <c r="H32" s="50">
        <v>-2.3324665914641586E-2</v>
      </c>
      <c r="I32" s="50">
        <v>-1.89845222675478E-2</v>
      </c>
      <c r="J32" s="50">
        <v>1.0057463925422862E-2</v>
      </c>
      <c r="K32" s="50">
        <v>-8.5798164239035205E-3</v>
      </c>
      <c r="L32" s="50">
        <v>2.9781316113493129E-3</v>
      </c>
      <c r="M32" s="50">
        <v>-2.2491524963237693E-2</v>
      </c>
      <c r="N32" s="50">
        <v>-4.2328044137721326E-3</v>
      </c>
      <c r="O32" s="50">
        <v>-1.4627377960288636E-2</v>
      </c>
      <c r="P32" s="50">
        <v>1.07666629485335E-2</v>
      </c>
      <c r="Q32" s="50">
        <v>-8.350063574668571E-3</v>
      </c>
      <c r="R32" s="50">
        <v>5.5201341382709601E-3</v>
      </c>
      <c r="S32" s="50">
        <v>-1.1087563634306994E-2</v>
      </c>
      <c r="T32" s="50">
        <v>1.1625429904127928E-2</v>
      </c>
      <c r="U32" s="50">
        <v>2.7977752287036351E-2</v>
      </c>
      <c r="V32" s="50">
        <v>-1.9682001502379178E-2</v>
      </c>
      <c r="W32" s="50">
        <v>-8.8583273798670051E-3</v>
      </c>
      <c r="X32" s="50">
        <v>3.1989197908376156E-3</v>
      </c>
      <c r="Y32" s="50">
        <v>-1.168069048327321E-2</v>
      </c>
      <c r="Z32" s="50">
        <v>-9.8664823063921749E-3</v>
      </c>
      <c r="AA32" s="50">
        <v>2.0802811080378857E-3</v>
      </c>
      <c r="AB32" s="50">
        <v>1.4889862928212434E-2</v>
      </c>
      <c r="AC32" s="50">
        <v>-1.421238528673816E-2</v>
      </c>
      <c r="AD32" s="50">
        <v>1.1919850026356261E-3</v>
      </c>
      <c r="AE32" s="50">
        <v>-2.3414550843836712E-2</v>
      </c>
      <c r="AF32" s="50">
        <v>1.5458328484389921E-2</v>
      </c>
      <c r="AG32" s="50">
        <v>-1.096804334701957E-2</v>
      </c>
    </row>
    <row r="33" spans="1:33" ht="15.75" customHeight="1" x14ac:dyDescent="0.2">
      <c r="A33" s="47">
        <v>44046</v>
      </c>
      <c r="B33" s="48">
        <v>-69</v>
      </c>
      <c r="C33" s="49">
        <f t="shared" si="0"/>
        <v>-6.0225153959234253E-4</v>
      </c>
      <c r="D33" s="50">
        <v>-3.2006997595218772E-3</v>
      </c>
      <c r="E33" s="50">
        <v>2.4346317564445815E-3</v>
      </c>
      <c r="F33" s="50">
        <v>-4.9624774780463211E-3</v>
      </c>
      <c r="G33" s="50">
        <v>-3.6644096024514711E-3</v>
      </c>
      <c r="H33" s="50">
        <v>-9.7704859999152311E-3</v>
      </c>
      <c r="I33" s="50">
        <v>1.0537259259416705E-2</v>
      </c>
      <c r="J33" s="50">
        <v>-3.5522185510753522E-3</v>
      </c>
      <c r="K33" s="50">
        <v>-2.3134024376637759E-2</v>
      </c>
      <c r="L33" s="50">
        <v>-1.0943814386133229E-2</v>
      </c>
      <c r="M33" s="50">
        <v>8.7339479583381733E-3</v>
      </c>
      <c r="N33" s="50">
        <v>1.0616168775367854E-2</v>
      </c>
      <c r="O33" s="50">
        <v>4.6246402228407989E-3</v>
      </c>
      <c r="P33" s="50">
        <v>-4.8283336047235626E-3</v>
      </c>
      <c r="Q33" s="50">
        <v>-4.1937215099546003E-3</v>
      </c>
      <c r="R33" s="50">
        <v>2.1679572892367334E-2</v>
      </c>
      <c r="S33" s="50">
        <v>2.9403060158842476E-2</v>
      </c>
      <c r="T33" s="50">
        <v>-3.4572199493129651E-3</v>
      </c>
      <c r="U33" s="50">
        <v>1.3538422704852469E-2</v>
      </c>
      <c r="V33" s="50">
        <v>2.1013472266713899E-2</v>
      </c>
      <c r="W33" s="50">
        <v>-2.4175459906924473E-2</v>
      </c>
      <c r="X33" s="50">
        <v>3.1240825971842129E-3</v>
      </c>
      <c r="Y33" s="50">
        <v>-8.4042413451711449E-3</v>
      </c>
      <c r="Z33" s="50">
        <v>-5.1898810053509119E-3</v>
      </c>
      <c r="AA33" s="50">
        <v>-9.505173041755231E-4</v>
      </c>
      <c r="AB33" s="50">
        <v>-1.342395328574395E-2</v>
      </c>
      <c r="AC33" s="50">
        <v>-5.7946519257895002E-3</v>
      </c>
      <c r="AD33" s="50">
        <v>-6.4842713175081949E-3</v>
      </c>
      <c r="AE33" s="50">
        <v>-1.1113695570232394E-2</v>
      </c>
      <c r="AF33" s="50">
        <v>1.4150930217781309E-2</v>
      </c>
      <c r="AG33" s="50">
        <v>-1.0679658119251622E-2</v>
      </c>
    </row>
    <row r="34" spans="1:33" ht="15.75" customHeight="1" x14ac:dyDescent="0.2">
      <c r="A34" s="47">
        <v>44047</v>
      </c>
      <c r="B34" s="48">
        <v>-68</v>
      </c>
      <c r="C34" s="49">
        <f t="shared" si="0"/>
        <v>-5.4908260554330604E-4</v>
      </c>
      <c r="D34" s="50">
        <v>4.0084886279775018E-3</v>
      </c>
      <c r="E34" s="50">
        <v>-1.3620557627987058E-2</v>
      </c>
      <c r="F34" s="50">
        <v>-6.0232345300557429E-3</v>
      </c>
      <c r="G34" s="50">
        <v>-1.6971781383463185E-3</v>
      </c>
      <c r="H34" s="50">
        <v>-5.5542542907325819E-3</v>
      </c>
      <c r="I34" s="50">
        <v>2.2819665621383461E-3</v>
      </c>
      <c r="J34" s="50">
        <v>8.0753121112479599E-3</v>
      </c>
      <c r="K34" s="50">
        <v>2.6240851163347768E-2</v>
      </c>
      <c r="L34" s="50">
        <v>-1.3658085743394787E-2</v>
      </c>
      <c r="M34" s="50">
        <v>-5.8554519307395594E-3</v>
      </c>
      <c r="N34" s="50">
        <v>3.446243627198994E-3</v>
      </c>
      <c r="O34" s="50">
        <v>-4.7368786895735536E-3</v>
      </c>
      <c r="P34" s="50">
        <v>-1.6400494503960604E-2</v>
      </c>
      <c r="Q34" s="50">
        <v>2.1966677450919802E-2</v>
      </c>
      <c r="R34" s="50">
        <v>-1.2779790792361453E-2</v>
      </c>
      <c r="S34" s="50">
        <v>-1.6477920063086779E-2</v>
      </c>
      <c r="T34" s="50">
        <v>-3.9390250954254771E-3</v>
      </c>
      <c r="U34" s="50">
        <v>1.0894188620154909E-2</v>
      </c>
      <c r="V34" s="50">
        <v>2.4349730404433015E-4</v>
      </c>
      <c r="W34" s="50">
        <v>1.6159221215487291E-3</v>
      </c>
      <c r="X34" s="50">
        <v>9.16051573075621E-4</v>
      </c>
      <c r="Y34" s="50">
        <v>1.9795319856074868E-3</v>
      </c>
      <c r="Z34" s="50">
        <v>1.4623796852206451E-2</v>
      </c>
      <c r="AA34" s="50">
        <v>-1.8567839002994802E-2</v>
      </c>
      <c r="AB34" s="50">
        <v>-9.8691693796047406E-4</v>
      </c>
      <c r="AC34" s="50">
        <v>-4.950346241157812E-3</v>
      </c>
      <c r="AD34" s="50">
        <v>7.594966702378996E-3</v>
      </c>
      <c r="AE34" s="50">
        <v>6.3956113560680178E-3</v>
      </c>
      <c r="AF34" s="50">
        <v>-1.3921212665853474E-2</v>
      </c>
      <c r="AG34" s="50">
        <v>1.2413602029416382E-2</v>
      </c>
    </row>
    <row r="35" spans="1:33" ht="15.75" customHeight="1" x14ac:dyDescent="0.2">
      <c r="A35" s="47">
        <v>44048</v>
      </c>
      <c r="B35" s="48">
        <v>-67</v>
      </c>
      <c r="C35" s="49">
        <f t="shared" si="0"/>
        <v>6.7901462823301859E-5</v>
      </c>
      <c r="D35" s="50">
        <v>1.5075351237013606E-2</v>
      </c>
      <c r="E35" s="50">
        <v>4.4337745748790798E-3</v>
      </c>
      <c r="F35" s="50">
        <v>3.2063528377357462E-3</v>
      </c>
      <c r="G35" s="50">
        <v>3.6507350416228176E-3</v>
      </c>
      <c r="H35" s="50">
        <v>1.5942488709027779E-2</v>
      </c>
      <c r="I35" s="50">
        <v>-1.8163924103996709E-3</v>
      </c>
      <c r="J35" s="50">
        <v>-3.9698709531961595E-3</v>
      </c>
      <c r="K35" s="50">
        <v>7.614342045340906E-3</v>
      </c>
      <c r="L35" s="50">
        <v>9.7132741743897397E-3</v>
      </c>
      <c r="M35" s="50">
        <v>-1.1109883354397141E-2</v>
      </c>
      <c r="N35" s="50">
        <v>-1.7513895095173194E-2</v>
      </c>
      <c r="O35" s="50">
        <v>2.0203029449994015E-3</v>
      </c>
      <c r="P35" s="50">
        <v>1.5136832945285839E-3</v>
      </c>
      <c r="Q35" s="50">
        <v>-1.591244162178029E-2</v>
      </c>
      <c r="R35" s="50">
        <v>-6.3591883329121746E-4</v>
      </c>
      <c r="S35" s="50">
        <v>-1.3855909258832091E-2</v>
      </c>
      <c r="T35" s="50">
        <v>9.9069719279755789E-3</v>
      </c>
      <c r="U35" s="50">
        <v>-2.2338560327490677E-2</v>
      </c>
      <c r="V35" s="50">
        <v>2.0692437937607513E-2</v>
      </c>
      <c r="W35" s="50">
        <v>7.0819674372933801E-4</v>
      </c>
      <c r="X35" s="50">
        <v>-1.184362517593792E-3</v>
      </c>
      <c r="Y35" s="50">
        <v>-1.7548455423171912E-2</v>
      </c>
      <c r="Z35" s="50">
        <v>-6.8097727498444257E-3</v>
      </c>
      <c r="AA35" s="50">
        <v>3.6672218805040915E-3</v>
      </c>
      <c r="AB35" s="50">
        <v>5.0343185758316512E-2</v>
      </c>
      <c r="AC35" s="50">
        <v>6.0985232858769452E-3</v>
      </c>
      <c r="AD35" s="50">
        <v>-1.4796330119509168E-2</v>
      </c>
      <c r="AE35" s="50">
        <v>3.9201972378132E-3</v>
      </c>
      <c r="AF35" s="50">
        <v>-1.6413052614499272E-2</v>
      </c>
      <c r="AG35" s="50">
        <v>-1.2565150467482772E-2</v>
      </c>
    </row>
    <row r="36" spans="1:33" ht="15.75" customHeight="1" x14ac:dyDescent="0.2">
      <c r="A36" s="47">
        <v>44049</v>
      </c>
      <c r="B36" s="48">
        <v>-66</v>
      </c>
      <c r="C36" s="49">
        <f t="shared" si="0"/>
        <v>-3.039333859551855E-4</v>
      </c>
      <c r="D36" s="50">
        <v>1.8527492517418274E-3</v>
      </c>
      <c r="E36" s="50">
        <v>3.7169303183014644E-3</v>
      </c>
      <c r="F36" s="50">
        <v>-1.1449684230044903E-3</v>
      </c>
      <c r="G36" s="50">
        <v>1.9902366368329569E-2</v>
      </c>
      <c r="H36" s="50">
        <v>-4.3601504933338062E-3</v>
      </c>
      <c r="I36" s="50">
        <v>3.9594064046916694E-3</v>
      </c>
      <c r="J36" s="50">
        <v>9.7828233341594375E-3</v>
      </c>
      <c r="K36" s="50">
        <v>3.8010235712601526E-3</v>
      </c>
      <c r="L36" s="50">
        <v>8.2510543476401483E-3</v>
      </c>
      <c r="M36" s="50">
        <v>-1.451778594920103E-2</v>
      </c>
      <c r="N36" s="50">
        <v>-1.0106366507940667E-4</v>
      </c>
      <c r="O36" s="50">
        <v>-1.0486193456117465E-2</v>
      </c>
      <c r="P36" s="50">
        <v>7.986074614743145E-4</v>
      </c>
      <c r="Q36" s="50">
        <v>1.2619036643985577E-2</v>
      </c>
      <c r="R36" s="50">
        <v>-1.0511577371361816E-2</v>
      </c>
      <c r="S36" s="50">
        <v>2.734575655663294E-3</v>
      </c>
      <c r="T36" s="50">
        <v>-1.4932799750239957E-2</v>
      </c>
      <c r="U36" s="50">
        <v>1.339642950605641E-2</v>
      </c>
      <c r="V36" s="50">
        <v>-2.1215886521343989E-2</v>
      </c>
      <c r="W36" s="50">
        <v>2.1282731919158833E-3</v>
      </c>
      <c r="X36" s="50">
        <v>-2.417500768786494E-3</v>
      </c>
      <c r="Y36" s="50">
        <v>-2.8670646426312944E-3</v>
      </c>
      <c r="Z36" s="50">
        <v>-9.9676989310407138E-3</v>
      </c>
      <c r="AA36" s="50">
        <v>-1.0568041850468599E-2</v>
      </c>
      <c r="AB36" s="50">
        <v>1.181039150509423E-2</v>
      </c>
      <c r="AC36" s="50">
        <v>-4.8770335185196094E-3</v>
      </c>
      <c r="AD36" s="50">
        <v>1.4648594299737413E-3</v>
      </c>
      <c r="AE36" s="50">
        <v>5.1655335367578274E-3</v>
      </c>
      <c r="AF36" s="50">
        <v>3.7025448356427159E-3</v>
      </c>
      <c r="AG36" s="50">
        <v>-6.2368416002151509E-3</v>
      </c>
    </row>
    <row r="37" spans="1:33" ht="15.75" customHeight="1" x14ac:dyDescent="0.2">
      <c r="A37" s="47">
        <v>44050</v>
      </c>
      <c r="B37" s="48">
        <v>-65</v>
      </c>
      <c r="C37" s="49">
        <f t="shared" si="0"/>
        <v>7.9217054131789163E-5</v>
      </c>
      <c r="D37" s="50">
        <v>3.6078064435541499E-3</v>
      </c>
      <c r="E37" s="50">
        <v>1.8356575509016853E-2</v>
      </c>
      <c r="F37" s="50">
        <v>5.3058493715379285E-3</v>
      </c>
      <c r="G37" s="50">
        <v>-3.6714793595298521E-3</v>
      </c>
      <c r="H37" s="50">
        <v>-8.6721191150539965E-3</v>
      </c>
      <c r="I37" s="50">
        <v>-1.4543204639660148E-2</v>
      </c>
      <c r="J37" s="50">
        <v>-6.9237840362568574E-3</v>
      </c>
      <c r="K37" s="50">
        <v>-3.6841217371843277E-3</v>
      </c>
      <c r="L37" s="50">
        <v>6.8499144601974656E-3</v>
      </c>
      <c r="M37" s="50">
        <v>-7.8416547583310299E-3</v>
      </c>
      <c r="N37" s="50">
        <v>-1.9228389982377234E-2</v>
      </c>
      <c r="O37" s="50">
        <v>7.5998505181361191E-3</v>
      </c>
      <c r="P37" s="50">
        <v>1.0601602853157935E-2</v>
      </c>
      <c r="Q37" s="50">
        <v>2.9674451276769888E-3</v>
      </c>
      <c r="R37" s="50">
        <v>8.0067187883395871E-4</v>
      </c>
      <c r="S37" s="50">
        <v>-4.0571412289070637E-3</v>
      </c>
      <c r="T37" s="50">
        <v>6.3166920852069357E-3</v>
      </c>
      <c r="U37" s="50">
        <v>-2.7681341172116739E-2</v>
      </c>
      <c r="V37" s="50">
        <v>-2.9407622129204856E-2</v>
      </c>
      <c r="W37" s="50">
        <v>3.1262841948944122E-3</v>
      </c>
      <c r="X37" s="50">
        <v>1.1710471697179734E-2</v>
      </c>
      <c r="Y37" s="50">
        <v>9.4748553352935871E-3</v>
      </c>
      <c r="Z37" s="50">
        <v>9.268850870788041E-3</v>
      </c>
      <c r="AA37" s="50">
        <v>2.1144284391187679E-2</v>
      </c>
      <c r="AB37" s="50">
        <v>-1.0631304822553804E-2</v>
      </c>
      <c r="AC37" s="50">
        <v>7.3015899972078552E-3</v>
      </c>
      <c r="AD37" s="50">
        <v>9.0663201247702715E-3</v>
      </c>
      <c r="AE37" s="50">
        <v>-1.1936343253090375E-2</v>
      </c>
      <c r="AF37" s="50">
        <v>9.6065133569688335E-4</v>
      </c>
      <c r="AG37" s="50">
        <v>1.6195301663883159E-2</v>
      </c>
    </row>
    <row r="38" spans="1:33" ht="15.75" customHeight="1" x14ac:dyDescent="0.2">
      <c r="A38" s="47">
        <v>44053</v>
      </c>
      <c r="B38" s="48">
        <v>-64</v>
      </c>
      <c r="C38" s="49">
        <f t="shared" si="0"/>
        <v>-1.4001368770146906E-3</v>
      </c>
      <c r="D38" s="50">
        <v>-6.5106331945943736E-3</v>
      </c>
      <c r="E38" s="50">
        <v>-8.2376173700974484E-3</v>
      </c>
      <c r="F38" s="50">
        <v>-1.7848333095295432E-2</v>
      </c>
      <c r="G38" s="50">
        <v>1.2220009627221388E-2</v>
      </c>
      <c r="H38" s="50">
        <v>1.9013232759753959E-2</v>
      </c>
      <c r="I38" s="50">
        <v>5.6244649554096533E-3</v>
      </c>
      <c r="J38" s="50">
        <v>-8.8919539970180213E-3</v>
      </c>
      <c r="K38" s="50">
        <v>5.45890253626026E-3</v>
      </c>
      <c r="L38" s="50">
        <v>-1.2351420493481487E-3</v>
      </c>
      <c r="M38" s="50">
        <v>9.6274877419727008E-3</v>
      </c>
      <c r="N38" s="50">
        <v>-6.8625686652485501E-3</v>
      </c>
      <c r="O38" s="50">
        <v>-1.1822851713651638E-2</v>
      </c>
      <c r="P38" s="50">
        <v>-1.2299447449235687E-2</v>
      </c>
      <c r="Q38" s="50">
        <v>-9.2543708300446646E-3</v>
      </c>
      <c r="R38" s="50">
        <v>-1.278929953476512E-2</v>
      </c>
      <c r="S38" s="50">
        <v>-1.4549516527097709E-2</v>
      </c>
      <c r="T38" s="50">
        <v>2.9154325118619512E-2</v>
      </c>
      <c r="U38" s="50">
        <v>-1.7979163371654207E-3</v>
      </c>
      <c r="V38" s="50">
        <v>1.3644370665728399E-2</v>
      </c>
      <c r="W38" s="50">
        <v>-1.5401886518615859E-2</v>
      </c>
      <c r="X38" s="50">
        <v>-1.8827911477593436E-2</v>
      </c>
      <c r="Y38" s="50">
        <v>7.0311117846610129E-3</v>
      </c>
      <c r="Z38" s="50">
        <v>3.7972586249050526E-4</v>
      </c>
      <c r="AA38" s="50">
        <v>-8.3316773521011789E-3</v>
      </c>
      <c r="AB38" s="50">
        <v>-6.9009642520255054E-3</v>
      </c>
      <c r="AC38" s="50">
        <v>-2.2800147554797486E-3</v>
      </c>
      <c r="AD38" s="50">
        <v>-2.5689141069168246E-4</v>
      </c>
      <c r="AE38" s="50">
        <v>-5.1338820018340808E-3</v>
      </c>
      <c r="AF38" s="50">
        <v>3.5192971048797449E-3</v>
      </c>
      <c r="AG38" s="50">
        <v>2.1555844064465847E-2</v>
      </c>
    </row>
    <row r="39" spans="1:33" ht="15.75" customHeight="1" x14ac:dyDescent="0.2">
      <c r="A39" s="47">
        <v>44054</v>
      </c>
      <c r="B39" s="48">
        <v>-63</v>
      </c>
      <c r="C39" s="49">
        <f t="shared" si="0"/>
        <v>-2.2120870450045217E-4</v>
      </c>
      <c r="D39" s="50">
        <v>1.33055656116308E-2</v>
      </c>
      <c r="E39" s="50">
        <v>1.5251220717314447E-2</v>
      </c>
      <c r="F39" s="50">
        <v>-3.5435663492245414E-3</v>
      </c>
      <c r="G39" s="50">
        <v>-1.2708889814695676E-2</v>
      </c>
      <c r="H39" s="50">
        <v>5.1081256754856134E-3</v>
      </c>
      <c r="I39" s="50">
        <v>-3.5685764032360461E-4</v>
      </c>
      <c r="J39" s="50">
        <v>-6.6674774034784553E-3</v>
      </c>
      <c r="K39" s="50">
        <v>-5.210559031662087E-3</v>
      </c>
      <c r="L39" s="50">
        <v>8.1803411812107242E-3</v>
      </c>
      <c r="M39" s="50">
        <v>-1.7300889724978865E-2</v>
      </c>
      <c r="N39" s="50">
        <v>-2.4990014741870419E-3</v>
      </c>
      <c r="O39" s="50">
        <v>-3.7662752710442872E-3</v>
      </c>
      <c r="P39" s="50">
        <v>2.9707075040860519E-2</v>
      </c>
      <c r="Q39" s="50">
        <v>4.8882831428624166E-3</v>
      </c>
      <c r="R39" s="50">
        <v>4.9897100528193423E-3</v>
      </c>
      <c r="S39" s="50">
        <v>-1.2194077545669086E-2</v>
      </c>
      <c r="T39" s="50">
        <v>-2.0877528844320476E-3</v>
      </c>
      <c r="U39" s="50">
        <v>-2.0201929516350178E-2</v>
      </c>
      <c r="V39" s="50">
        <v>4.8349796506991886E-3</v>
      </c>
      <c r="W39" s="50">
        <v>6.0676252077463879E-3</v>
      </c>
      <c r="X39" s="50">
        <v>9.290351399657934E-3</v>
      </c>
      <c r="Y39" s="50">
        <v>4.5533598954793078E-3</v>
      </c>
      <c r="Z39" s="50">
        <v>-2.9406744629830789E-3</v>
      </c>
      <c r="AA39" s="50">
        <v>6.0991796831652602E-3</v>
      </c>
      <c r="AB39" s="50">
        <v>1.1429895212120116E-2</v>
      </c>
      <c r="AC39" s="50">
        <v>-8.832082313352127E-3</v>
      </c>
      <c r="AD39" s="50">
        <v>-7.5031714613634799E-3</v>
      </c>
      <c r="AE39" s="50">
        <v>9.6375384196466379E-3</v>
      </c>
      <c r="AF39" s="50">
        <v>-2.6792341378995558E-2</v>
      </c>
      <c r="AG39" s="50">
        <v>-7.3739657529721409E-3</v>
      </c>
    </row>
    <row r="40" spans="1:33" ht="15.75" customHeight="1" x14ac:dyDescent="0.2">
      <c r="A40" s="47">
        <v>44055</v>
      </c>
      <c r="B40" s="48">
        <v>-62</v>
      </c>
      <c r="C40" s="49">
        <f t="shared" si="0"/>
        <v>1.0321474723204015E-3</v>
      </c>
      <c r="D40" s="50">
        <v>8.7967651395870101E-3</v>
      </c>
      <c r="E40" s="50">
        <v>-9.963955760156764E-3</v>
      </c>
      <c r="F40" s="50">
        <v>1.2665737610295213E-2</v>
      </c>
      <c r="G40" s="50">
        <v>-1.5136417844408431E-2</v>
      </c>
      <c r="H40" s="50">
        <v>5.04866059625918E-3</v>
      </c>
      <c r="I40" s="50">
        <v>9.5125145729313305E-3</v>
      </c>
      <c r="J40" s="50">
        <v>1.2486975104587399E-2</v>
      </c>
      <c r="K40" s="50">
        <v>4.3263534493379972E-3</v>
      </c>
      <c r="L40" s="50">
        <v>-3.055794121715351E-3</v>
      </c>
      <c r="M40" s="50">
        <v>-1.4763731952648421E-4</v>
      </c>
      <c r="N40" s="50">
        <v>-1.5390492730997117E-3</v>
      </c>
      <c r="O40" s="50">
        <v>8.9318217383445187E-3</v>
      </c>
      <c r="P40" s="50">
        <v>-3.3075173530974812E-3</v>
      </c>
      <c r="Q40" s="50">
        <v>9.583263595058086E-4</v>
      </c>
      <c r="R40" s="50">
        <v>1.1682834754134086E-2</v>
      </c>
      <c r="S40" s="50">
        <v>-4.0447232301301719E-3</v>
      </c>
      <c r="T40" s="50">
        <v>7.7224950644980248E-4</v>
      </c>
      <c r="U40" s="50">
        <v>-7.7652995591118972E-3</v>
      </c>
      <c r="V40" s="50">
        <v>-2.9345951623695209E-2</v>
      </c>
      <c r="W40" s="50">
        <v>5.7916268146033225E-3</v>
      </c>
      <c r="X40" s="50">
        <v>3.880823699366231E-3</v>
      </c>
      <c r="Y40" s="50">
        <v>1.0216312826436522E-2</v>
      </c>
      <c r="Z40" s="50">
        <v>5.6867514514139846E-3</v>
      </c>
      <c r="AA40" s="50">
        <v>-3.4811907570393152E-3</v>
      </c>
      <c r="AB40" s="50">
        <v>2.3534588383576733E-3</v>
      </c>
      <c r="AC40" s="50">
        <v>9.8521288782354166E-3</v>
      </c>
      <c r="AD40" s="50">
        <v>-1.3447150543887676E-3</v>
      </c>
      <c r="AE40" s="50">
        <v>-7.2826716232144038E-3</v>
      </c>
      <c r="AF40" s="50">
        <v>9.3180503082335338E-3</v>
      </c>
      <c r="AG40" s="50">
        <v>-4.9020439588830043E-3</v>
      </c>
    </row>
    <row r="41" spans="1:33" ht="15.75" customHeight="1" x14ac:dyDescent="0.2">
      <c r="A41" s="47">
        <v>44056</v>
      </c>
      <c r="B41" s="48">
        <v>-61</v>
      </c>
      <c r="C41" s="49">
        <f t="shared" si="0"/>
        <v>-6.3025239399203006E-4</v>
      </c>
      <c r="D41" s="50">
        <v>2.0028324438524855E-2</v>
      </c>
      <c r="E41" s="50">
        <v>4.7125200727031642E-3</v>
      </c>
      <c r="F41" s="51">
        <v>-5.1448996740089716E-5</v>
      </c>
      <c r="G41" s="50">
        <v>1.0558271200798571E-2</v>
      </c>
      <c r="H41" s="50">
        <v>3.5996440623567733E-3</v>
      </c>
      <c r="I41" s="50">
        <v>1.1446903490680671E-2</v>
      </c>
      <c r="J41" s="50">
        <v>-0.10820508749114287</v>
      </c>
      <c r="K41" s="50">
        <v>2.7900292018547979E-2</v>
      </c>
      <c r="L41" s="50">
        <v>6.3792303324388192E-3</v>
      </c>
      <c r="M41" s="50">
        <v>-1.3621396442794876E-2</v>
      </c>
      <c r="N41" s="50">
        <v>-1.0405832011431665E-2</v>
      </c>
      <c r="O41" s="50">
        <v>-1.1271502325992255E-2</v>
      </c>
      <c r="P41" s="50">
        <v>1.3621855456411574E-2</v>
      </c>
      <c r="Q41" s="50">
        <v>-1.2661454538725201E-3</v>
      </c>
      <c r="R41" s="50">
        <v>1.2480226061245839E-2</v>
      </c>
      <c r="S41" s="50">
        <v>-8.6108879761583497E-3</v>
      </c>
      <c r="T41" s="50">
        <v>6.975092230115814E-3</v>
      </c>
      <c r="U41" s="50">
        <v>9.5412519541867892E-3</v>
      </c>
      <c r="V41" s="50">
        <v>1.0277311774359883E-2</v>
      </c>
      <c r="W41" s="50">
        <v>5.362221438871979E-3</v>
      </c>
      <c r="X41" s="50">
        <v>1.3688694441591556E-3</v>
      </c>
      <c r="Y41" s="50">
        <v>-5.4723028135179848E-3</v>
      </c>
      <c r="Z41" s="50">
        <v>1.2332008856174349E-3</v>
      </c>
      <c r="AA41" s="50">
        <v>2.3203153689013073E-2</v>
      </c>
      <c r="AB41" s="50">
        <v>-1.5261828991281558E-2</v>
      </c>
      <c r="AC41" s="50">
        <v>-6.3254528431463692E-3</v>
      </c>
      <c r="AD41" s="50">
        <v>-9.7944300070270697E-4</v>
      </c>
      <c r="AE41" s="50">
        <v>-5.9230453806283492E-3</v>
      </c>
      <c r="AF41" s="50">
        <v>-1.6284634935648731E-3</v>
      </c>
      <c r="AG41" s="50">
        <v>1.426896851181178E-3</v>
      </c>
    </row>
    <row r="42" spans="1:33" ht="15.75" customHeight="1" x14ac:dyDescent="0.2">
      <c r="A42" s="47">
        <v>44057</v>
      </c>
      <c r="B42" s="48">
        <v>-60</v>
      </c>
      <c r="C42" s="49">
        <f t="shared" si="0"/>
        <v>3.4465690007963928E-4</v>
      </c>
      <c r="D42" s="50">
        <v>-2.9843356121647875E-4</v>
      </c>
      <c r="E42" s="50">
        <v>-4.6792072770853706E-3</v>
      </c>
      <c r="F42" s="50">
        <v>2.1699067845320696E-3</v>
      </c>
      <c r="G42" s="50">
        <v>2.6973114669622007E-3</v>
      </c>
      <c r="H42" s="50">
        <v>-7.4299275219064263E-3</v>
      </c>
      <c r="I42" s="50">
        <v>1.0867024040878978E-3</v>
      </c>
      <c r="J42" s="50">
        <v>-4.9404537800844302E-3</v>
      </c>
      <c r="K42" s="50">
        <v>6.7804724743546138E-3</v>
      </c>
      <c r="L42" s="50">
        <v>5.8762115134046427E-3</v>
      </c>
      <c r="M42" s="50">
        <v>2.3600790335544016E-3</v>
      </c>
      <c r="N42" s="50">
        <v>-1.6660548018104632E-3</v>
      </c>
      <c r="O42" s="50">
        <v>1.22852596006798E-3</v>
      </c>
      <c r="P42" s="50">
        <v>-3.8691967647000807E-3</v>
      </c>
      <c r="Q42" s="50">
        <v>1.1800782531548267E-3</v>
      </c>
      <c r="R42" s="50">
        <v>-3.2371257600152348E-4</v>
      </c>
      <c r="S42" s="50">
        <v>4.1928991727905266E-3</v>
      </c>
      <c r="T42" s="50">
        <v>-6.6543836177713361E-4</v>
      </c>
      <c r="U42" s="50">
        <v>-2.55765338670913E-3</v>
      </c>
      <c r="V42" s="50">
        <v>1.2578696821930524E-2</v>
      </c>
      <c r="W42" s="50">
        <v>-4.4778042234935107E-4</v>
      </c>
      <c r="X42" s="50">
        <v>-5.3005321044775015E-3</v>
      </c>
      <c r="Y42" s="50">
        <v>-4.4520000560848488E-3</v>
      </c>
      <c r="Z42" s="50">
        <v>-5.1166975044601385E-3</v>
      </c>
      <c r="AA42" s="50">
        <v>-8.779303451457398E-3</v>
      </c>
      <c r="AB42" s="50">
        <v>-6.5883639566569228E-3</v>
      </c>
      <c r="AC42" s="50">
        <v>4.7260523628912688E-3</v>
      </c>
      <c r="AD42" s="50">
        <v>3.2443198039016395E-3</v>
      </c>
      <c r="AE42" s="50">
        <v>-4.6427259402064538E-3</v>
      </c>
      <c r="AF42" s="50">
        <v>1.7098982208302593E-2</v>
      </c>
      <c r="AG42" s="50">
        <v>6.8769502094376475E-3</v>
      </c>
    </row>
    <row r="43" spans="1:33" ht="15.75" customHeight="1" x14ac:dyDescent="0.2">
      <c r="A43" s="47">
        <v>44060</v>
      </c>
      <c r="B43" s="48">
        <v>-59</v>
      </c>
      <c r="C43" s="49">
        <f t="shared" si="0"/>
        <v>1.8946650055208197E-3</v>
      </c>
      <c r="D43" s="50">
        <v>6.2260519763784467E-3</v>
      </c>
      <c r="E43" s="50">
        <v>-7.7579003261219436E-3</v>
      </c>
      <c r="F43" s="50">
        <v>4.762009251889663E-3</v>
      </c>
      <c r="G43" s="50">
        <v>-2.5206778812313306E-2</v>
      </c>
      <c r="H43" s="50">
        <v>9.2954953941476563E-3</v>
      </c>
      <c r="I43" s="50">
        <v>1.9551592433762734E-2</v>
      </c>
      <c r="J43" s="50">
        <v>-6.6186303861945125E-3</v>
      </c>
      <c r="K43" s="50">
        <v>1.6253211647807971E-2</v>
      </c>
      <c r="L43" s="50">
        <v>4.6342699749974507E-3</v>
      </c>
      <c r="M43" s="50">
        <v>8.2919077873444785E-4</v>
      </c>
      <c r="N43" s="50">
        <v>6.0696132770702944E-3</v>
      </c>
      <c r="O43" s="50">
        <v>5.0462939774138862E-3</v>
      </c>
      <c r="P43" s="50">
        <v>-9.113069167027376E-3</v>
      </c>
      <c r="Q43" s="50">
        <v>1.133500896082598E-2</v>
      </c>
      <c r="R43" s="50">
        <v>1.5157829786853273E-2</v>
      </c>
      <c r="S43" s="50">
        <v>-1.0293913643592086E-2</v>
      </c>
      <c r="T43" s="50">
        <v>-2.4512276697079118E-3</v>
      </c>
      <c r="U43" s="50">
        <v>5.1974442854897437E-3</v>
      </c>
      <c r="V43" s="50">
        <v>-1.1639320526227754E-2</v>
      </c>
      <c r="W43" s="50">
        <v>1.1712135516957715E-3</v>
      </c>
      <c r="X43" s="50">
        <v>-9.9149832403847178E-3</v>
      </c>
      <c r="Y43" s="50">
        <v>2.4652078552440775E-2</v>
      </c>
      <c r="Z43" s="50">
        <v>1.2846736695057252E-4</v>
      </c>
      <c r="AA43" s="50">
        <v>-6.7593397702194816E-3</v>
      </c>
      <c r="AB43" s="50">
        <v>-7.2464532793537284E-3</v>
      </c>
      <c r="AC43" s="50">
        <v>-8.0053453873493424E-3</v>
      </c>
      <c r="AD43" s="50">
        <v>3.5378066766932389E-3</v>
      </c>
      <c r="AE43" s="50">
        <v>1.3519833216229843E-2</v>
      </c>
      <c r="AF43" s="50">
        <v>3.2608426205258251E-3</v>
      </c>
      <c r="AG43" s="50">
        <v>1.1218658644209173E-2</v>
      </c>
    </row>
    <row r="44" spans="1:33" ht="15.75" customHeight="1" x14ac:dyDescent="0.2">
      <c r="A44" s="47">
        <v>44061</v>
      </c>
      <c r="B44" s="48">
        <v>-58</v>
      </c>
      <c r="C44" s="49">
        <f t="shared" si="0"/>
        <v>9.2546441181109551E-4</v>
      </c>
      <c r="D44" s="50">
        <v>-4.4638792870611453E-3</v>
      </c>
      <c r="E44" s="50">
        <v>-2.755219406525589E-3</v>
      </c>
      <c r="F44" s="50">
        <v>-1.3015606143500268E-2</v>
      </c>
      <c r="G44" s="50">
        <v>1.1966436551307752E-2</v>
      </c>
      <c r="H44" s="50">
        <v>-1.3869118361322385E-3</v>
      </c>
      <c r="I44" s="50">
        <v>-1.7790784386975411E-2</v>
      </c>
      <c r="J44" s="50">
        <v>5.5902054229932255E-4</v>
      </c>
      <c r="K44" s="50">
        <v>7.0518445021367669E-3</v>
      </c>
      <c r="L44" s="50">
        <v>-6.700532784351388E-3</v>
      </c>
      <c r="M44" s="50">
        <v>8.2530880577424241E-3</v>
      </c>
      <c r="N44" s="50">
        <v>4.0533488117846222E-3</v>
      </c>
      <c r="O44" s="50">
        <v>7.8586259100176352E-3</v>
      </c>
      <c r="P44" s="50">
        <v>-2.907139712803937E-3</v>
      </c>
      <c r="Q44" s="50">
        <v>5.9470653505529682E-3</v>
      </c>
      <c r="R44" s="50">
        <v>-3.1368089796518553E-3</v>
      </c>
      <c r="S44" s="50">
        <v>6.2577168974360066E-3</v>
      </c>
      <c r="T44" s="50">
        <v>1.8238346457474033E-3</v>
      </c>
      <c r="U44" s="50">
        <v>2.4550138795736025E-2</v>
      </c>
      <c r="V44" s="50">
        <v>-2.4388167778379086E-3</v>
      </c>
      <c r="W44" s="50">
        <v>8.9506942332549556E-3</v>
      </c>
      <c r="X44" s="50">
        <v>2.6308594357562914E-3</v>
      </c>
      <c r="Y44" s="50">
        <v>-1.2308687515805874E-2</v>
      </c>
      <c r="Z44" s="50">
        <v>9.2899740739262847E-3</v>
      </c>
      <c r="AA44" s="50">
        <v>6.6196359423974574E-4</v>
      </c>
      <c r="AB44" s="50">
        <v>-4.5706706961455524E-4</v>
      </c>
      <c r="AC44" s="50">
        <v>-1.0357741047041718E-2</v>
      </c>
      <c r="AD44" s="50">
        <v>7.4748164939677925E-3</v>
      </c>
      <c r="AE44" s="50">
        <v>-2.8429744029502711E-3</v>
      </c>
      <c r="AF44" s="50">
        <v>-1.3609140273827553E-3</v>
      </c>
      <c r="AG44" s="50">
        <v>2.3575878360617922E-3</v>
      </c>
    </row>
    <row r="45" spans="1:33" ht="15.75" customHeight="1" x14ac:dyDescent="0.2">
      <c r="A45" s="47">
        <v>44062</v>
      </c>
      <c r="B45" s="48">
        <v>-57</v>
      </c>
      <c r="C45" s="49">
        <f t="shared" si="0"/>
        <v>-8.6165441979031926E-4</v>
      </c>
      <c r="D45" s="50">
        <v>-4.1325306406321659E-3</v>
      </c>
      <c r="E45" s="50">
        <v>5.9248605983797257E-3</v>
      </c>
      <c r="F45" s="50">
        <v>-8.9109770307323442E-3</v>
      </c>
      <c r="G45" s="50">
        <v>5.6162056925968314E-3</v>
      </c>
      <c r="H45" s="50">
        <v>-2.9772633871994756E-3</v>
      </c>
      <c r="I45" s="50">
        <v>-4.9839129490936943E-3</v>
      </c>
      <c r="J45" s="50">
        <v>-2.0494002034222216E-3</v>
      </c>
      <c r="K45" s="50">
        <v>-3.2420920784972038E-3</v>
      </c>
      <c r="L45" s="50">
        <v>-2.1390732590130987E-3</v>
      </c>
      <c r="M45" s="50">
        <v>1.1627853665018518E-3</v>
      </c>
      <c r="N45" s="50">
        <v>-8.6806882512671293E-3</v>
      </c>
      <c r="O45" s="50">
        <v>2.9621225016126375E-3</v>
      </c>
      <c r="P45" s="50">
        <v>9.0384182951633793E-3</v>
      </c>
      <c r="Q45" s="50">
        <v>-2.9879376320700261E-3</v>
      </c>
      <c r="R45" s="50">
        <v>4.681024292699839E-3</v>
      </c>
      <c r="S45" s="50">
        <v>-3.5894604519918468E-3</v>
      </c>
      <c r="T45" s="50">
        <v>1.155334872712469E-2</v>
      </c>
      <c r="U45" s="50">
        <v>7.3623176175922414E-3</v>
      </c>
      <c r="V45" s="50">
        <v>8.6626186701344206E-4</v>
      </c>
      <c r="W45" s="50">
        <v>-1.8513567359159822E-2</v>
      </c>
      <c r="X45" s="50">
        <v>1.5762823970432382E-2</v>
      </c>
      <c r="Y45" s="50">
        <v>-5.2515456129658741E-3</v>
      </c>
      <c r="Z45" s="50">
        <v>-3.5409752081825112E-3</v>
      </c>
      <c r="AA45" s="50">
        <v>-9.5593667118873248E-3</v>
      </c>
      <c r="AB45" s="50">
        <v>-1.4155974897796146E-3</v>
      </c>
      <c r="AC45" s="50">
        <v>-9.7717372264094276E-4</v>
      </c>
      <c r="AD45" s="50">
        <v>-1.1304529970041113E-3</v>
      </c>
      <c r="AE45" s="50">
        <v>1.2305805846577887E-2</v>
      </c>
      <c r="AF45" s="50">
        <v>-8.3499305785812404E-3</v>
      </c>
      <c r="AG45" s="50">
        <v>-1.0653661805283843E-2</v>
      </c>
    </row>
    <row r="46" spans="1:33" ht="15.75" customHeight="1" x14ac:dyDescent="0.2">
      <c r="A46" s="47">
        <v>44063</v>
      </c>
      <c r="B46" s="48">
        <v>-56</v>
      </c>
      <c r="C46" s="49">
        <f t="shared" si="0"/>
        <v>-3.1138101156128373E-4</v>
      </c>
      <c r="D46" s="50">
        <v>-2.84442839557474E-3</v>
      </c>
      <c r="E46" s="50">
        <v>6.1051392478719772E-3</v>
      </c>
      <c r="F46" s="50">
        <v>-1.635349461376915E-2</v>
      </c>
      <c r="G46" s="50">
        <v>3.2897209190517612E-3</v>
      </c>
      <c r="H46" s="50">
        <v>1.4265948382108356E-3</v>
      </c>
      <c r="I46" s="50">
        <v>-1.1366333779821413E-2</v>
      </c>
      <c r="J46" s="50">
        <v>9.661092106229072E-3</v>
      </c>
      <c r="K46" s="50">
        <v>-1.3500797482794867E-2</v>
      </c>
      <c r="L46" s="50">
        <v>-1.4240641995190775E-3</v>
      </c>
      <c r="M46" s="50">
        <v>1.3466664891109311E-2</v>
      </c>
      <c r="N46" s="50">
        <v>-4.0181251546424004E-3</v>
      </c>
      <c r="O46" s="50">
        <v>3.9747172647038222E-3</v>
      </c>
      <c r="P46" s="50">
        <v>-3.1996674993520127E-3</v>
      </c>
      <c r="Q46" s="50">
        <v>8.6308692603588035E-4</v>
      </c>
      <c r="R46" s="50">
        <v>-3.7520665431224594E-3</v>
      </c>
      <c r="S46" s="50">
        <v>1.087238934130064E-2</v>
      </c>
      <c r="T46" s="50">
        <v>-4.2754913567616751E-3</v>
      </c>
      <c r="U46" s="50">
        <v>1.5993921959803554E-2</v>
      </c>
      <c r="V46" s="50">
        <v>7.9990533458088962E-3</v>
      </c>
      <c r="W46" s="50">
        <v>8.4230326119418453E-4</v>
      </c>
      <c r="X46" s="50">
        <v>5.5878119165837618E-4</v>
      </c>
      <c r="Y46" s="50">
        <v>-1.2433157209355086E-2</v>
      </c>
      <c r="Z46" s="50">
        <v>4.4265700870552427E-3</v>
      </c>
      <c r="AA46" s="50">
        <v>2.3179577277040956E-3</v>
      </c>
      <c r="AB46" s="50">
        <v>2.8484951468142885E-3</v>
      </c>
      <c r="AC46" s="50">
        <v>-9.109630628229181E-3</v>
      </c>
      <c r="AD46" s="50">
        <v>-1.5394492271166116E-3</v>
      </c>
      <c r="AE46" s="50">
        <v>1.2198453299381009E-2</v>
      </c>
      <c r="AF46" s="50">
        <v>-3.662345794547793E-3</v>
      </c>
      <c r="AG46" s="50">
        <v>-1.8707320016164992E-2</v>
      </c>
    </row>
    <row r="47" spans="1:33" ht="15.75" customHeight="1" x14ac:dyDescent="0.2">
      <c r="A47" s="47">
        <v>44064</v>
      </c>
      <c r="B47" s="48">
        <v>-55</v>
      </c>
      <c r="C47" s="49">
        <f t="shared" si="0"/>
        <v>-2.9419367150948224E-3</v>
      </c>
      <c r="D47" s="50">
        <v>-9.2205429706622172E-3</v>
      </c>
      <c r="E47" s="50">
        <v>-5.9435721975516021E-3</v>
      </c>
      <c r="F47" s="50">
        <v>-1.6772944264012976E-2</v>
      </c>
      <c r="G47" s="50">
        <v>2.0683436814016517E-2</v>
      </c>
      <c r="H47" s="50">
        <v>5.2486584954798254E-3</v>
      </c>
      <c r="I47" s="50">
        <v>-1.0470364451158373E-3</v>
      </c>
      <c r="J47" s="50">
        <v>-8.1738451870041074E-3</v>
      </c>
      <c r="K47" s="50">
        <v>-3.6749710803458267E-3</v>
      </c>
      <c r="L47" s="50">
        <v>4.0310275839667347E-3</v>
      </c>
      <c r="M47" s="50">
        <v>-1.4421018460974678E-2</v>
      </c>
      <c r="N47" s="50">
        <v>-5.1508714729829562E-3</v>
      </c>
      <c r="O47" s="50">
        <v>2.0710010823681022E-3</v>
      </c>
      <c r="P47" s="50">
        <v>1.5751464637358873E-3</v>
      </c>
      <c r="Q47" s="50">
        <v>5.609835076184606E-3</v>
      </c>
      <c r="R47" s="50">
        <v>-9.3024594284293327E-3</v>
      </c>
      <c r="S47" s="50">
        <v>-2.259748607122862E-2</v>
      </c>
      <c r="T47" s="50">
        <v>1.8761788984481286E-2</v>
      </c>
      <c r="U47" s="50">
        <v>-3.7183693362171279E-3</v>
      </c>
      <c r="V47" s="50">
        <v>-1.7630624909021349E-2</v>
      </c>
      <c r="W47" s="50">
        <v>-5.1657525390924998E-3</v>
      </c>
      <c r="X47" s="50">
        <v>1.608322337113814E-3</v>
      </c>
      <c r="Y47" s="50">
        <v>1.5844192745396741E-3</v>
      </c>
      <c r="Z47" s="50">
        <v>-2.6758607492998864E-3</v>
      </c>
      <c r="AA47" s="50">
        <v>-3.5175186589244431E-3</v>
      </c>
      <c r="AB47" s="50">
        <v>-4.9449693056776095E-3</v>
      </c>
      <c r="AC47" s="50">
        <v>-4.0100317916690132E-3</v>
      </c>
      <c r="AD47" s="50">
        <v>-2.1595647079334589E-3</v>
      </c>
      <c r="AE47" s="50">
        <v>-6.1725219094272152E-3</v>
      </c>
      <c r="AF47" s="50">
        <v>-3.2640456907321361E-3</v>
      </c>
      <c r="AG47" s="50">
        <v>1.3226961157179577E-4</v>
      </c>
    </row>
    <row r="48" spans="1:33" ht="15.75" customHeight="1" x14ac:dyDescent="0.2">
      <c r="A48" s="47">
        <v>44067</v>
      </c>
      <c r="B48" s="48">
        <v>-54</v>
      </c>
      <c r="C48" s="49">
        <f t="shared" si="0"/>
        <v>-7.8877759814283371E-4</v>
      </c>
      <c r="D48" s="50">
        <v>-9.0138728070900016E-3</v>
      </c>
      <c r="E48" s="50">
        <v>2.3371888729356929E-3</v>
      </c>
      <c r="F48" s="50">
        <v>-1.0930713347657574E-2</v>
      </c>
      <c r="G48" s="50">
        <v>8.5877882050804013E-3</v>
      </c>
      <c r="H48" s="50">
        <v>-2.8891569828011984E-3</v>
      </c>
      <c r="I48" s="50">
        <v>-4.9261943214516553E-3</v>
      </c>
      <c r="J48" s="50">
        <v>-1.3791820427108078E-2</v>
      </c>
      <c r="K48" s="50">
        <v>2.2076773765269717E-2</v>
      </c>
      <c r="L48" s="50">
        <v>-1.2888689407319897E-2</v>
      </c>
      <c r="M48" s="50">
        <v>-1.6897457591752353E-2</v>
      </c>
      <c r="N48" s="50">
        <v>2.3790092257389463E-3</v>
      </c>
      <c r="O48" s="50">
        <v>-1.0771434835476939E-2</v>
      </c>
      <c r="P48" s="50">
        <v>6.9331540006817988E-4</v>
      </c>
      <c r="Q48" s="50">
        <v>-1.8793636289777512E-3</v>
      </c>
      <c r="R48" s="50">
        <v>-2.2808609967506707E-3</v>
      </c>
      <c r="S48" s="50">
        <v>1.6739972183568074E-3</v>
      </c>
      <c r="T48" s="50">
        <v>1.2197549394172247E-2</v>
      </c>
      <c r="U48" s="50">
        <v>7.3437198026205875E-3</v>
      </c>
      <c r="V48" s="50">
        <v>2.3863681307173999E-2</v>
      </c>
      <c r="W48" s="50">
        <v>3.0420240857565416E-4</v>
      </c>
      <c r="X48" s="50">
        <v>-3.2229187765174076E-3</v>
      </c>
      <c r="Y48" s="50">
        <v>6.4710787377361438E-3</v>
      </c>
      <c r="Z48" s="50">
        <v>3.6580493567786362E-3</v>
      </c>
      <c r="AA48" s="50">
        <v>1.6771260139432573E-3</v>
      </c>
      <c r="AB48" s="50">
        <v>1.7838022750534397E-2</v>
      </c>
      <c r="AC48" s="50">
        <v>-2.7264606051279571E-2</v>
      </c>
      <c r="AD48" s="50">
        <v>2.5233978053211883E-3</v>
      </c>
      <c r="AE48" s="50">
        <v>1.5922011810209826E-3</v>
      </c>
      <c r="AF48" s="50">
        <v>-1.9666187174501346E-2</v>
      </c>
      <c r="AG48" s="50">
        <v>-2.4571530409273996E-3</v>
      </c>
    </row>
    <row r="49" spans="1:33" ht="15.75" customHeight="1" x14ac:dyDescent="0.2">
      <c r="A49" s="47">
        <v>44068</v>
      </c>
      <c r="B49" s="48">
        <v>-53</v>
      </c>
      <c r="C49" s="49">
        <f t="shared" si="0"/>
        <v>3.3601743843964479E-3</v>
      </c>
      <c r="D49" s="50">
        <v>-3.2554533803750541E-3</v>
      </c>
      <c r="E49" s="50">
        <v>3.7945657750304588E-3</v>
      </c>
      <c r="F49" s="50">
        <v>3.4144035746757381E-2</v>
      </c>
      <c r="G49" s="50">
        <v>-1.2241165195584472E-2</v>
      </c>
      <c r="H49" s="50">
        <v>-3.9132687993699792E-3</v>
      </c>
      <c r="I49" s="50">
        <v>-2.3073932105110422E-3</v>
      </c>
      <c r="J49" s="50">
        <v>-8.1074202101500646E-3</v>
      </c>
      <c r="K49" s="50">
        <v>-1.2042290832177211E-2</v>
      </c>
      <c r="L49" s="50">
        <v>3.2870570712827514E-2</v>
      </c>
      <c r="M49" s="50">
        <v>2.6625371323653439E-2</v>
      </c>
      <c r="N49" s="50">
        <v>1.7857860976631026E-3</v>
      </c>
      <c r="O49" s="50">
        <v>1.0289553792751538E-3</v>
      </c>
      <c r="P49" s="50">
        <v>9.9730948361774381E-3</v>
      </c>
      <c r="Q49" s="50">
        <v>3.9042437257700577E-3</v>
      </c>
      <c r="R49" s="50">
        <v>2.1346650891245615E-3</v>
      </c>
      <c r="S49" s="50">
        <v>4.0797144689958282E-3</v>
      </c>
      <c r="T49" s="50">
        <v>-9.0340889367753249E-3</v>
      </c>
      <c r="U49" s="50">
        <v>5.629986215039906E-3</v>
      </c>
      <c r="V49" s="50">
        <v>-7.1780672470690542E-3</v>
      </c>
      <c r="W49" s="50">
        <v>2.2264209531240265E-3</v>
      </c>
      <c r="X49" s="50">
        <v>-3.7664602147976728E-3</v>
      </c>
      <c r="Y49" s="51">
        <v>9.1966858645553713E-5</v>
      </c>
      <c r="Z49" s="50">
        <v>5.5536224016434332E-3</v>
      </c>
      <c r="AA49" s="50">
        <v>7.4204784588683724E-3</v>
      </c>
      <c r="AB49" s="50">
        <v>2.4925606155435627E-3</v>
      </c>
      <c r="AC49" s="50">
        <v>1.7489340663123146E-2</v>
      </c>
      <c r="AD49" s="50">
        <v>1.2070493170042627E-3</v>
      </c>
      <c r="AE49" s="50">
        <v>5.4620796549328726E-3</v>
      </c>
      <c r="AF49" s="50">
        <v>2.0733355725266718E-3</v>
      </c>
      <c r="AG49" s="50">
        <v>-7.3370043070234304E-3</v>
      </c>
    </row>
    <row r="50" spans="1:33" ht="15.75" customHeight="1" x14ac:dyDescent="0.2">
      <c r="A50" s="47">
        <v>44069</v>
      </c>
      <c r="B50" s="48">
        <v>-52</v>
      </c>
      <c r="C50" s="49">
        <f t="shared" si="0"/>
        <v>4.5520390523003723E-3</v>
      </c>
      <c r="D50" s="50">
        <v>-2.1478873717085088E-4</v>
      </c>
      <c r="E50" s="50">
        <v>-8.6642910191924837E-3</v>
      </c>
      <c r="F50" s="50">
        <v>1.0232849929612698E-3</v>
      </c>
      <c r="G50" s="50">
        <v>2.9295465926977734E-2</v>
      </c>
      <c r="H50" s="50">
        <v>2.9318240313065554E-3</v>
      </c>
      <c r="I50" s="50">
        <v>-4.4214924105281505E-3</v>
      </c>
      <c r="J50" s="50">
        <v>1.2979941256655383E-2</v>
      </c>
      <c r="K50" s="50">
        <v>1.8197307152844122E-2</v>
      </c>
      <c r="L50" s="50">
        <v>2.0353089535265576E-3</v>
      </c>
      <c r="M50" s="50">
        <v>4.624448519536007E-2</v>
      </c>
      <c r="N50" s="50">
        <v>1.0389241730021672E-2</v>
      </c>
      <c r="O50" s="50">
        <v>5.6415970243526032E-3</v>
      </c>
      <c r="P50" s="50">
        <v>-2.065117588511424E-2</v>
      </c>
      <c r="Q50" s="50">
        <v>3.2488304886505934E-4</v>
      </c>
      <c r="R50" s="50">
        <v>6.8712341735529293E-3</v>
      </c>
      <c r="S50" s="50">
        <v>2.1520818506840823E-3</v>
      </c>
      <c r="T50" s="50">
        <v>-3.6783746230397651E-2</v>
      </c>
      <c r="U50" s="50">
        <v>0.13860402935757854</v>
      </c>
      <c r="V50" s="50">
        <v>-1.6840303829424863E-2</v>
      </c>
      <c r="W50" s="50">
        <v>4.971732624923445E-3</v>
      </c>
      <c r="X50" s="50">
        <v>-3.2559497750296006E-3</v>
      </c>
      <c r="Y50" s="50">
        <v>1.4645911021821176E-2</v>
      </c>
      <c r="Z50" s="50">
        <v>-4.0657976250056682E-4</v>
      </c>
      <c r="AA50" s="50">
        <v>-3.1024529148676896E-2</v>
      </c>
      <c r="AB50" s="50">
        <v>-2.7933559332699413E-3</v>
      </c>
      <c r="AC50" s="50">
        <v>-1.2540310344966995E-2</v>
      </c>
      <c r="AD50" s="50">
        <v>2.7187589609211282E-3</v>
      </c>
      <c r="AE50" s="50">
        <v>-4.6313619990523969E-3</v>
      </c>
      <c r="AF50" s="50">
        <v>-1.9334967100059698E-2</v>
      </c>
      <c r="AG50" s="50">
        <v>-9.0306355795679097E-4</v>
      </c>
    </row>
    <row r="51" spans="1:33" ht="15.75" customHeight="1" x14ac:dyDescent="0.2">
      <c r="A51" s="47">
        <v>44070</v>
      </c>
      <c r="B51" s="48">
        <v>-51</v>
      </c>
      <c r="C51" s="49">
        <f t="shared" si="0"/>
        <v>1.2386389911628016E-3</v>
      </c>
      <c r="D51" s="50">
        <v>-4.6540019590012092E-4</v>
      </c>
      <c r="E51" s="50">
        <v>2.0535398036393902E-2</v>
      </c>
      <c r="F51" s="50">
        <v>1.2245540428966598E-2</v>
      </c>
      <c r="G51" s="50">
        <v>-1.228898189382489E-2</v>
      </c>
      <c r="H51" s="50">
        <v>5.6970311211633207E-3</v>
      </c>
      <c r="I51" s="50">
        <v>-1.657702356405227E-2</v>
      </c>
      <c r="J51" s="50">
        <v>-2.3957644941010998E-3</v>
      </c>
      <c r="K51" s="50">
        <v>-8.7126414874509686E-3</v>
      </c>
      <c r="L51" s="50">
        <v>-2.2368158201540667E-3</v>
      </c>
      <c r="M51" s="50">
        <v>-8.7966564121155387E-4</v>
      </c>
      <c r="N51" s="50">
        <v>8.7694996635693072E-3</v>
      </c>
      <c r="O51" s="50">
        <v>4.6899744461974075E-3</v>
      </c>
      <c r="P51" s="50">
        <v>1.424971354449692E-2</v>
      </c>
      <c r="Q51" s="50">
        <v>-7.4482518823014363E-3</v>
      </c>
      <c r="R51" s="50">
        <v>6.3603764312057231E-3</v>
      </c>
      <c r="S51" s="50">
        <v>1.3335922317542069E-2</v>
      </c>
      <c r="T51" s="50">
        <v>-1.0580361783316047E-2</v>
      </c>
      <c r="U51" s="50">
        <v>-1.3982705824395964E-2</v>
      </c>
      <c r="V51" s="50">
        <v>9.0665707353389073E-4</v>
      </c>
      <c r="W51" s="50">
        <v>-5.4108295149472947E-3</v>
      </c>
      <c r="X51" s="50">
        <v>-6.0274688225715502E-3</v>
      </c>
      <c r="Y51" s="50">
        <v>-1.3155844700858805E-2</v>
      </c>
      <c r="Z51" s="50">
        <v>-2.2741528427682248E-3</v>
      </c>
      <c r="AA51" s="50">
        <v>1.2730863571859902E-2</v>
      </c>
      <c r="AB51" s="50">
        <v>-2.4227258043064623E-4</v>
      </c>
      <c r="AC51" s="50">
        <v>6.4898655976708929E-3</v>
      </c>
      <c r="AD51" s="50">
        <v>-8.8396462501707487E-4</v>
      </c>
      <c r="AE51" s="50">
        <v>-3.4806489593469029E-3</v>
      </c>
      <c r="AF51" s="50">
        <v>5.870870283530406E-3</v>
      </c>
      <c r="AG51" s="50">
        <v>3.232025185140263E-2</v>
      </c>
    </row>
    <row r="52" spans="1:33" ht="15.75" customHeight="1" x14ac:dyDescent="0.2">
      <c r="A52" s="47">
        <v>44071</v>
      </c>
      <c r="B52" s="48">
        <v>-50</v>
      </c>
      <c r="C52" s="49">
        <f t="shared" si="0"/>
        <v>1.7958554573586352E-3</v>
      </c>
      <c r="D52" s="50">
        <v>1.4483084191847996E-2</v>
      </c>
      <c r="E52" s="50">
        <v>1.6202771885640933E-2</v>
      </c>
      <c r="F52" s="50">
        <v>-8.1119457057415335E-3</v>
      </c>
      <c r="G52" s="50">
        <v>-3.0098076965941557E-2</v>
      </c>
      <c r="H52" s="50">
        <v>8.3358189606748054E-3</v>
      </c>
      <c r="I52" s="50">
        <v>9.3739346112536367E-3</v>
      </c>
      <c r="J52" s="50">
        <v>-4.0294967366212063E-3</v>
      </c>
      <c r="K52" s="50">
        <v>8.7740082543465749E-3</v>
      </c>
      <c r="L52" s="50">
        <v>1.6076938335213804E-2</v>
      </c>
      <c r="M52" s="50">
        <v>1.1900365937663211E-2</v>
      </c>
      <c r="N52" s="50">
        <v>6.4920009721781292E-3</v>
      </c>
      <c r="O52" s="50">
        <v>-2.6676225489368887E-4</v>
      </c>
      <c r="P52" s="50">
        <v>8.5165227386096096E-3</v>
      </c>
      <c r="Q52" s="50">
        <v>1.0500102936277124E-2</v>
      </c>
      <c r="R52" s="50">
        <v>-5.95632140874746E-3</v>
      </c>
      <c r="S52" s="50">
        <v>-1.2484122660623698E-2</v>
      </c>
      <c r="T52" s="50">
        <v>1.0709433462329228E-2</v>
      </c>
      <c r="U52" s="50">
        <v>-3.566017942837349E-2</v>
      </c>
      <c r="V52" s="50">
        <v>1.0761515560789322E-2</v>
      </c>
      <c r="W52" s="50">
        <v>3.0811713667069179E-2</v>
      </c>
      <c r="X52" s="50">
        <v>-1.1555447572759911E-2</v>
      </c>
      <c r="Y52" s="50">
        <v>-1.6898560006837617E-2</v>
      </c>
      <c r="Z52" s="50">
        <v>-2.1760716130756492E-3</v>
      </c>
      <c r="AA52" s="50">
        <v>-7.0480636661595037E-3</v>
      </c>
      <c r="AB52" s="50">
        <v>5.6124305804753395E-3</v>
      </c>
      <c r="AC52" s="50">
        <v>2.0198969259971984E-3</v>
      </c>
      <c r="AD52" s="50">
        <v>-3.7362293856959931E-3</v>
      </c>
      <c r="AE52" s="50">
        <v>1.3698385472409721E-2</v>
      </c>
      <c r="AF52" s="50">
        <v>-6.0223924688484406E-3</v>
      </c>
      <c r="AG52" s="50">
        <v>1.3650409102302972E-2</v>
      </c>
    </row>
    <row r="53" spans="1:33" ht="15.75" customHeight="1" x14ac:dyDescent="0.2">
      <c r="A53" s="47">
        <v>44074</v>
      </c>
      <c r="B53" s="48">
        <v>-49</v>
      </c>
      <c r="C53" s="49">
        <f t="shared" si="0"/>
        <v>1.9833369032988397E-4</v>
      </c>
      <c r="D53" s="50">
        <v>-1.0454230572002919E-2</v>
      </c>
      <c r="E53" s="50">
        <v>5.1242437889767022E-3</v>
      </c>
      <c r="F53" s="50">
        <v>-6.4706852190277095E-3</v>
      </c>
      <c r="G53" s="50">
        <v>3.0849409901078016E-2</v>
      </c>
      <c r="H53" s="50">
        <v>-1.765391355448568E-3</v>
      </c>
      <c r="I53" s="50">
        <v>-4.1442635574364603E-3</v>
      </c>
      <c r="J53" s="50">
        <v>1.3987563847979105E-3</v>
      </c>
      <c r="K53" s="50">
        <v>-1.2973864877524997E-2</v>
      </c>
      <c r="L53" s="50">
        <v>-7.8840108264539334E-3</v>
      </c>
      <c r="M53" s="50">
        <v>1.2743060405687184E-2</v>
      </c>
      <c r="N53" s="50">
        <v>-1.0882242898401711E-2</v>
      </c>
      <c r="O53" s="50">
        <v>1.9228109606681779E-4</v>
      </c>
      <c r="P53" s="50">
        <v>-7.9212806975789175E-3</v>
      </c>
      <c r="Q53" s="50">
        <v>-1.2502502019943792E-3</v>
      </c>
      <c r="R53" s="50">
        <v>-6.4307851641388306E-3</v>
      </c>
      <c r="S53" s="50">
        <v>-7.1578606879467641E-3</v>
      </c>
      <c r="T53" s="50">
        <v>6.7874882377312717E-3</v>
      </c>
      <c r="U53" s="50">
        <v>2.7486350367543717E-2</v>
      </c>
      <c r="V53" s="50">
        <v>-2.4431982658492182E-3</v>
      </c>
      <c r="W53" s="50">
        <v>1.9902079542143446E-3</v>
      </c>
      <c r="X53" s="50">
        <v>4.1775282090244746E-3</v>
      </c>
      <c r="Y53" s="50">
        <v>1.3962953841628158E-3</v>
      </c>
      <c r="Z53" s="50">
        <v>-1.5322388554497167E-3</v>
      </c>
      <c r="AA53" s="50">
        <v>1.8088231200993551E-2</v>
      </c>
      <c r="AB53" s="50">
        <v>-9.1858978090722035E-3</v>
      </c>
      <c r="AC53" s="50">
        <v>2.3739033589953657E-3</v>
      </c>
      <c r="AD53" s="50">
        <v>3.5084702645076034E-3</v>
      </c>
      <c r="AE53" s="50">
        <v>-8.8468288059551075E-3</v>
      </c>
      <c r="AF53" s="50">
        <v>-5.9767683873571589E-3</v>
      </c>
      <c r="AG53" s="50">
        <v>-4.8464176622446588E-3</v>
      </c>
    </row>
    <row r="54" spans="1:33" ht="15.75" customHeight="1" x14ac:dyDescent="0.2">
      <c r="A54" s="47">
        <v>44075</v>
      </c>
      <c r="B54" s="48">
        <v>-48</v>
      </c>
      <c r="C54" s="49">
        <f t="shared" si="0"/>
        <v>-8.5115484375829502E-4</v>
      </c>
      <c r="D54" s="50">
        <v>4.7209173879211759E-3</v>
      </c>
      <c r="E54" s="50">
        <v>4.4113139074025429E-3</v>
      </c>
      <c r="F54" s="50">
        <v>-2.7588296692762932E-2</v>
      </c>
      <c r="G54" s="50">
        <v>1.7546498759422414E-2</v>
      </c>
      <c r="H54" s="50">
        <v>1.8943325418351926E-2</v>
      </c>
      <c r="I54" s="50">
        <v>-1.4394978112532538E-2</v>
      </c>
      <c r="J54" s="50">
        <v>-1.233516300982597E-2</v>
      </c>
      <c r="K54" s="50">
        <v>3.8570811715244041E-2</v>
      </c>
      <c r="L54" s="50">
        <v>6.0245820733358726E-3</v>
      </c>
      <c r="M54" s="50">
        <v>-2.6126038393198114E-3</v>
      </c>
      <c r="N54" s="50">
        <v>1.3628301676029677E-4</v>
      </c>
      <c r="O54" s="50">
        <v>-1.731754634735682E-2</v>
      </c>
      <c r="P54" s="50">
        <v>-4.174618020240101E-3</v>
      </c>
      <c r="Q54" s="50">
        <v>-6.1285971152378847E-3</v>
      </c>
      <c r="R54" s="50">
        <v>-1.6587880109405623E-2</v>
      </c>
      <c r="S54" s="50">
        <v>-1.1093648276735322E-2</v>
      </c>
      <c r="T54" s="50">
        <v>1.8360499415065241E-2</v>
      </c>
      <c r="U54" s="50">
        <v>7.3012167363176103E-3</v>
      </c>
      <c r="V54" s="50">
        <v>-5.2704503031090182E-3</v>
      </c>
      <c r="W54" s="50">
        <v>-1.282278377186971E-2</v>
      </c>
      <c r="X54" s="50">
        <v>-4.9980883431200961E-3</v>
      </c>
      <c r="Y54" s="50">
        <v>-3.4068871461100576E-3</v>
      </c>
      <c r="Z54" s="50">
        <v>-5.702346175207474E-3</v>
      </c>
      <c r="AA54" s="50">
        <v>-1.7441005841494252E-2</v>
      </c>
      <c r="AB54" s="50">
        <v>1.1479788485850722E-2</v>
      </c>
      <c r="AC54" s="50">
        <v>-3.5516736524639834E-3</v>
      </c>
      <c r="AD54" s="50">
        <v>-3.3688942716862242E-3</v>
      </c>
      <c r="AE54" s="50">
        <v>-3.7472398964073176E-3</v>
      </c>
      <c r="AF54" s="50">
        <v>-3.3802521866753116E-2</v>
      </c>
      <c r="AG54" s="50">
        <v>5.3315340563217559E-2</v>
      </c>
    </row>
    <row r="55" spans="1:33" ht="15.75" customHeight="1" x14ac:dyDescent="0.2">
      <c r="A55" s="47">
        <v>44076</v>
      </c>
      <c r="B55" s="48">
        <v>-47</v>
      </c>
      <c r="C55" s="49">
        <f t="shared" si="0"/>
        <v>3.0015219488238169E-3</v>
      </c>
      <c r="D55" s="50">
        <v>4.9507311784543484E-3</v>
      </c>
      <c r="E55" s="50">
        <v>-4.2411998396927955E-3</v>
      </c>
      <c r="F55" s="50">
        <v>1.7812331384311562E-2</v>
      </c>
      <c r="G55" s="50">
        <v>-3.7891953321071453E-2</v>
      </c>
      <c r="H55" s="50">
        <v>-1.8197414359490613E-3</v>
      </c>
      <c r="I55" s="50">
        <v>-9.2752412056211295E-3</v>
      </c>
      <c r="J55" s="50">
        <v>-3.182098756544377E-4</v>
      </c>
      <c r="K55" s="50">
        <v>1.0384947332912717E-2</v>
      </c>
      <c r="L55" s="50">
        <v>2.402552927875435E-3</v>
      </c>
      <c r="M55" s="50">
        <v>1.3698599819028727E-2</v>
      </c>
      <c r="N55" s="50">
        <v>1.2939451917021807E-2</v>
      </c>
      <c r="O55" s="50">
        <v>3.7802662016877351E-3</v>
      </c>
      <c r="P55" s="50">
        <v>3.7191265893863849E-3</v>
      </c>
      <c r="Q55" s="50">
        <v>2.9183697679816961E-3</v>
      </c>
      <c r="R55" s="50">
        <v>1.5769614908091756E-2</v>
      </c>
      <c r="S55" s="50">
        <v>1.0318218764925197E-2</v>
      </c>
      <c r="T55" s="50">
        <v>-1.3814843068628672E-3</v>
      </c>
      <c r="U55" s="50">
        <v>-1.5699215443405856E-2</v>
      </c>
      <c r="V55" s="50">
        <v>-2.0401201562507482E-2</v>
      </c>
      <c r="W55" s="50">
        <v>2.9861118069078998E-2</v>
      </c>
      <c r="X55" s="50">
        <v>9.895064441435529E-3</v>
      </c>
      <c r="Y55" s="50">
        <v>-1.0055493702298829E-2</v>
      </c>
      <c r="Z55" s="50">
        <v>9.6313171175890014E-3</v>
      </c>
      <c r="AA55" s="50">
        <v>1.4113493133062363E-2</v>
      </c>
      <c r="AB55" s="50">
        <v>4.0483668969929117E-3</v>
      </c>
      <c r="AC55" s="50">
        <v>6.542028626308382E-3</v>
      </c>
      <c r="AD55" s="50">
        <v>1.3074469586779294E-2</v>
      </c>
      <c r="AE55" s="50">
        <v>4.214914449885785E-4</v>
      </c>
      <c r="AF55" s="50">
        <v>-3.2927941065163339E-3</v>
      </c>
      <c r="AG55" s="50">
        <v>8.1406331563823042E-3</v>
      </c>
    </row>
    <row r="56" spans="1:33" ht="15.75" customHeight="1" x14ac:dyDescent="0.2">
      <c r="A56" s="47">
        <v>44077</v>
      </c>
      <c r="B56" s="48">
        <v>-46</v>
      </c>
      <c r="C56" s="49">
        <f t="shared" si="0"/>
        <v>-7.2659690196039887E-4</v>
      </c>
      <c r="D56" s="50">
        <v>1.1378679706475735E-3</v>
      </c>
      <c r="E56" s="50">
        <v>1.5958093216792486E-2</v>
      </c>
      <c r="F56" s="50">
        <v>4.55023773259252E-3</v>
      </c>
      <c r="G56" s="50">
        <v>-9.4682426521311008E-3</v>
      </c>
      <c r="H56" s="50">
        <v>3.1238329742054212E-3</v>
      </c>
      <c r="I56" s="50">
        <v>1.3994511136607574E-3</v>
      </c>
      <c r="J56" s="50">
        <v>-1.4776088077648075E-2</v>
      </c>
      <c r="K56" s="50">
        <v>4.1045052287158358E-3</v>
      </c>
      <c r="L56" s="50">
        <v>-8.8866290565289864E-3</v>
      </c>
      <c r="M56" s="50">
        <v>-1.9205756647720531E-2</v>
      </c>
      <c r="N56" s="50">
        <v>-1.5346169772959807E-2</v>
      </c>
      <c r="O56" s="50">
        <v>-8.3338180906474546E-3</v>
      </c>
      <c r="P56" s="50">
        <v>5.5681281813695221E-3</v>
      </c>
      <c r="Q56" s="50">
        <v>3.5944127250545181E-3</v>
      </c>
      <c r="R56" s="50">
        <v>6.6788055525959129E-3</v>
      </c>
      <c r="S56" s="50">
        <v>-5.0928095580082405E-3</v>
      </c>
      <c r="T56" s="50">
        <v>-7.2337759910925531E-3</v>
      </c>
      <c r="U56" s="50">
        <v>1.2188016020549503E-2</v>
      </c>
      <c r="V56" s="50">
        <v>-2.0178631774331532E-3</v>
      </c>
      <c r="W56" s="50">
        <v>2.5305058105027645E-3</v>
      </c>
      <c r="X56" s="50">
        <v>8.486792215453275E-3</v>
      </c>
      <c r="Y56" s="50">
        <v>-1.5809550531866855E-2</v>
      </c>
      <c r="Z56" s="50">
        <v>2.0920371190831996E-3</v>
      </c>
      <c r="AA56" s="50">
        <v>-6.6882333100490889E-3</v>
      </c>
      <c r="AB56" s="50">
        <v>4.758476433012436E-4</v>
      </c>
      <c r="AC56" s="50">
        <v>1.2348425737331147E-2</v>
      </c>
      <c r="AD56" s="50">
        <v>1.1058243389890202E-2</v>
      </c>
      <c r="AE56" s="50">
        <v>-1.3683357110161817E-3</v>
      </c>
      <c r="AF56" s="50">
        <v>-1.5776893883130037E-3</v>
      </c>
      <c r="AG56" s="50">
        <v>-1.2881477251428207E-3</v>
      </c>
    </row>
    <row r="57" spans="1:33" ht="15.75" customHeight="1" x14ac:dyDescent="0.2">
      <c r="A57" s="47">
        <v>44078</v>
      </c>
      <c r="B57" s="48">
        <v>-45</v>
      </c>
      <c r="C57" s="49">
        <f t="shared" si="0"/>
        <v>1.7832015016058396E-4</v>
      </c>
      <c r="D57" s="50">
        <v>-3.5266060008320595E-3</v>
      </c>
      <c r="E57" s="50">
        <v>9.8590749385524899E-3</v>
      </c>
      <c r="F57" s="50">
        <v>-2.2315343942505331E-3</v>
      </c>
      <c r="G57" s="50">
        <v>8.2699265405705748E-3</v>
      </c>
      <c r="H57" s="50">
        <v>4.6477563166482574E-3</v>
      </c>
      <c r="I57" s="50">
        <v>-1.2226977949598693E-2</v>
      </c>
      <c r="J57" s="50">
        <v>-9.5612813943669848E-3</v>
      </c>
      <c r="K57" s="50">
        <v>-6.0132996010222491E-3</v>
      </c>
      <c r="L57" s="50">
        <v>1.6549095038786959E-3</v>
      </c>
      <c r="M57" s="50">
        <v>-5.9936004998468635E-3</v>
      </c>
      <c r="N57" s="50">
        <v>-1.4812106378853288E-2</v>
      </c>
      <c r="O57" s="50">
        <v>-3.3816594374777506E-3</v>
      </c>
      <c r="P57" s="50">
        <v>1.8019464423185735E-2</v>
      </c>
      <c r="Q57" s="50">
        <v>-8.0300804786482584E-4</v>
      </c>
      <c r="R57" s="50">
        <v>-3.6652809714276084E-3</v>
      </c>
      <c r="S57" s="50">
        <v>2.4980119270181719E-4</v>
      </c>
      <c r="T57" s="50">
        <v>1.368527870257169E-2</v>
      </c>
      <c r="U57" s="50">
        <v>-1.3897198427457812E-2</v>
      </c>
      <c r="V57" s="50">
        <v>1.9821027149035178E-2</v>
      </c>
      <c r="W57" s="50">
        <v>1.2559304884018256E-2</v>
      </c>
      <c r="X57" s="50">
        <v>1.3804113473298192E-2</v>
      </c>
      <c r="Y57" s="50">
        <v>-6.6642850287763344E-3</v>
      </c>
      <c r="Z57" s="50">
        <v>8.5693759346931351E-4</v>
      </c>
      <c r="AA57" s="50">
        <v>6.8447915642431984E-3</v>
      </c>
      <c r="AB57" s="50">
        <v>1.1880207958197383E-2</v>
      </c>
      <c r="AC57" s="50">
        <v>-2.1240334657966035E-3</v>
      </c>
      <c r="AD57" s="50">
        <v>1.0473109523895731E-3</v>
      </c>
      <c r="AE57" s="50">
        <v>-1.1210237662225193E-2</v>
      </c>
      <c r="AF57" s="50">
        <v>-1.0782370438227613E-2</v>
      </c>
      <c r="AG57" s="50">
        <v>-1.0956820989918424E-2</v>
      </c>
    </row>
    <row r="58" spans="1:33" ht="15.75" customHeight="1" x14ac:dyDescent="0.2">
      <c r="A58" s="47">
        <v>44082</v>
      </c>
      <c r="B58" s="48">
        <v>-44</v>
      </c>
      <c r="C58" s="49">
        <f t="shared" si="0"/>
        <v>-1.1206891579295079E-4</v>
      </c>
      <c r="D58" s="50">
        <v>-5.7233838430866789E-3</v>
      </c>
      <c r="E58" s="50">
        <v>-1.7970705314492574E-3</v>
      </c>
      <c r="F58" s="50">
        <v>9.5998484921650841E-3</v>
      </c>
      <c r="G58" s="50">
        <v>-3.4769321053368801E-3</v>
      </c>
      <c r="H58" s="50">
        <v>1.9965032764307611E-2</v>
      </c>
      <c r="I58" s="50">
        <v>-8.7784521682149341E-4</v>
      </c>
      <c r="J58" s="50">
        <v>5.450493190381319E-3</v>
      </c>
      <c r="K58" s="50">
        <v>6.1135484120305155E-3</v>
      </c>
      <c r="L58" s="50">
        <v>8.6846793206505606E-3</v>
      </c>
      <c r="M58" s="50">
        <v>-3.6801253497310768E-3</v>
      </c>
      <c r="N58" s="50">
        <v>-9.4848343425929932E-3</v>
      </c>
      <c r="O58" s="50">
        <v>4.6109535195917473E-3</v>
      </c>
      <c r="P58" s="50">
        <v>-1.1411782608505207E-2</v>
      </c>
      <c r="Q58" s="50">
        <v>1.0284113492603894E-2</v>
      </c>
      <c r="R58" s="50">
        <v>-5.9313989067348444E-3</v>
      </c>
      <c r="S58" s="50">
        <v>-3.1913895518279958E-3</v>
      </c>
      <c r="T58" s="50">
        <v>4.7473650133835884E-3</v>
      </c>
      <c r="U58" s="50">
        <v>-9.2631230167887976E-3</v>
      </c>
      <c r="V58" s="50">
        <v>-3.4116374328544793E-2</v>
      </c>
      <c r="W58" s="50">
        <v>-6.5713874191713345E-3</v>
      </c>
      <c r="X58" s="50">
        <v>-4.9053576108972347E-3</v>
      </c>
      <c r="Y58" s="50">
        <v>1.3808824482967667E-2</v>
      </c>
      <c r="Z58" s="50">
        <v>6.0884788919154768E-4</v>
      </c>
      <c r="AA58" s="50">
        <v>2.1539887867823293E-3</v>
      </c>
      <c r="AB58" s="50">
        <v>2.2078901506971723E-2</v>
      </c>
      <c r="AC58" s="50">
        <v>-2.9506461731580464E-3</v>
      </c>
      <c r="AD58" s="50">
        <v>-4.4936674662451707E-3</v>
      </c>
      <c r="AE58" s="50">
        <v>2.6697599064311565E-3</v>
      </c>
      <c r="AF58" s="50">
        <v>-1.117396683119207E-2</v>
      </c>
      <c r="AG58" s="50">
        <v>4.9108610508366117E-3</v>
      </c>
    </row>
    <row r="59" spans="1:33" ht="15.75" customHeight="1" x14ac:dyDescent="0.2">
      <c r="A59" s="47">
        <v>44083</v>
      </c>
      <c r="B59" s="48">
        <v>-43</v>
      </c>
      <c r="C59" s="49">
        <f t="shared" si="0"/>
        <v>3.2501513759653329E-4</v>
      </c>
      <c r="D59" s="50">
        <v>6.4471816924333656E-3</v>
      </c>
      <c r="E59" s="50">
        <v>-2.9062123785366508E-3</v>
      </c>
      <c r="F59" s="50">
        <v>-1.2184772551871035E-2</v>
      </c>
      <c r="G59" s="50">
        <v>-1.3408206534414817E-2</v>
      </c>
      <c r="H59" s="50">
        <v>1.9287527827869376E-2</v>
      </c>
      <c r="I59" s="50">
        <v>8.8642028163521472E-3</v>
      </c>
      <c r="J59" s="50">
        <v>-9.7559561342349128E-3</v>
      </c>
      <c r="K59" s="50">
        <v>1.8525713532881856E-2</v>
      </c>
      <c r="L59" s="50">
        <v>-4.5085094289352996E-3</v>
      </c>
      <c r="M59" s="50">
        <v>-4.8642476457221549E-4</v>
      </c>
      <c r="N59" s="50">
        <v>9.3803094876037264E-4</v>
      </c>
      <c r="O59" s="50">
        <v>3.7204961154537527E-3</v>
      </c>
      <c r="P59" s="50">
        <v>9.8825380944107966E-3</v>
      </c>
      <c r="Q59" s="50">
        <v>2.4163853228796588E-3</v>
      </c>
      <c r="R59" s="50">
        <v>2.5262330227176777E-3</v>
      </c>
      <c r="S59" s="50">
        <v>4.6880064988772466E-3</v>
      </c>
      <c r="T59" s="50">
        <v>8.179979135160699E-3</v>
      </c>
      <c r="U59" s="50">
        <v>1.2835633493027361E-2</v>
      </c>
      <c r="V59" s="50">
        <v>-1.5872569344803713E-2</v>
      </c>
      <c r="W59" s="50">
        <v>-6.774484122138635E-4</v>
      </c>
      <c r="X59" s="50">
        <v>-8.5289710051847465E-3</v>
      </c>
      <c r="Y59" s="50">
        <v>1.1236432358804647E-2</v>
      </c>
      <c r="Z59" s="50">
        <v>3.9086539457235565E-3</v>
      </c>
      <c r="AA59" s="50">
        <v>-2.0727073376490268E-3</v>
      </c>
      <c r="AB59" s="50">
        <v>-1.1632874576934038E-2</v>
      </c>
      <c r="AC59" s="50">
        <v>1.3507167821546883E-3</v>
      </c>
      <c r="AD59" s="50">
        <v>-3.9022437780689653E-3</v>
      </c>
      <c r="AE59" s="50">
        <v>6.7432556059443885E-4</v>
      </c>
      <c r="AF59" s="50">
        <v>-1.6252630949892256E-2</v>
      </c>
      <c r="AG59" s="50">
        <v>-3.5420758228940953E-3</v>
      </c>
    </row>
    <row r="60" spans="1:33" ht="15.75" customHeight="1" x14ac:dyDescent="0.2">
      <c r="A60" s="47">
        <v>44084</v>
      </c>
      <c r="B60" s="48">
        <v>-42</v>
      </c>
      <c r="C60" s="49">
        <f t="shared" si="0"/>
        <v>-1.168741849545542E-3</v>
      </c>
      <c r="D60" s="50">
        <v>-6.7118994778071518E-3</v>
      </c>
      <c r="E60" s="50">
        <v>2.1491814550837797E-3</v>
      </c>
      <c r="F60" s="50">
        <v>-4.4101450064657627E-3</v>
      </c>
      <c r="G60" s="50">
        <v>3.3788588167228129E-3</v>
      </c>
      <c r="H60" s="50">
        <v>-7.6708394227871322E-3</v>
      </c>
      <c r="I60" s="50">
        <v>-6.8353867384930503E-3</v>
      </c>
      <c r="J60" s="50">
        <v>-2.2389812324014706E-3</v>
      </c>
      <c r="K60" s="50">
        <v>1.5580462926209192E-3</v>
      </c>
      <c r="L60" s="50">
        <v>5.8126635993156761E-3</v>
      </c>
      <c r="M60" s="50">
        <v>6.1713566536315493E-3</v>
      </c>
      <c r="N60" s="50">
        <v>-4.7950475971392775E-3</v>
      </c>
      <c r="O60" s="50">
        <v>-8.7336320615965003E-3</v>
      </c>
      <c r="P60" s="50">
        <v>2.2818131664927195E-4</v>
      </c>
      <c r="Q60" s="50">
        <v>1.3196511695608601E-2</v>
      </c>
      <c r="R60" s="50">
        <v>-4.2561613017611868E-3</v>
      </c>
      <c r="S60" s="50">
        <v>-3.1887212244944008E-3</v>
      </c>
      <c r="T60" s="50">
        <v>3.7911129375079494E-3</v>
      </c>
      <c r="U60" s="50">
        <v>4.0505564603409393E-4</v>
      </c>
      <c r="V60" s="50">
        <v>2.26375059970799E-3</v>
      </c>
      <c r="W60" s="50">
        <v>6.8832953348835733E-3</v>
      </c>
      <c r="X60" s="50">
        <v>4.6544465348548579E-3</v>
      </c>
      <c r="Y60" s="50">
        <v>-3.0036886283154856E-3</v>
      </c>
      <c r="Z60" s="50">
        <v>-7.1263192401108642E-4</v>
      </c>
      <c r="AA60" s="50">
        <v>-6.0726732461100896E-3</v>
      </c>
      <c r="AB60" s="50">
        <v>7.2863498542451218E-3</v>
      </c>
      <c r="AC60" s="50">
        <v>-1.1261436270517724E-2</v>
      </c>
      <c r="AD60" s="50">
        <v>-2.9873017678471985E-3</v>
      </c>
      <c r="AE60" s="50">
        <v>2.0072587535017762E-3</v>
      </c>
      <c r="AF60" s="50">
        <v>-1.290527176000311E-2</v>
      </c>
      <c r="AG60" s="50">
        <v>-9.0645073169836003E-3</v>
      </c>
    </row>
    <row r="61" spans="1:33" ht="15.75" customHeight="1" x14ac:dyDescent="0.2">
      <c r="A61" s="47">
        <v>44085</v>
      </c>
      <c r="B61" s="48">
        <v>-41</v>
      </c>
      <c r="C61" s="49">
        <f t="shared" si="0"/>
        <v>6.7552005200839508E-4</v>
      </c>
      <c r="D61" s="50">
        <v>2.9287038400207903E-3</v>
      </c>
      <c r="E61" s="50">
        <v>-5.2762643692624307E-3</v>
      </c>
      <c r="F61" s="50">
        <v>-5.4219818749036749E-3</v>
      </c>
      <c r="G61" s="50">
        <v>-1.6388107547434166E-2</v>
      </c>
      <c r="H61" s="50">
        <v>9.3255367539787117E-3</v>
      </c>
      <c r="I61" s="50">
        <v>-7.3819031215762434E-3</v>
      </c>
      <c r="J61" s="50">
        <v>-6.1415454867401985E-4</v>
      </c>
      <c r="K61" s="50">
        <v>-1.5066977537988788E-4</v>
      </c>
      <c r="L61" s="50">
        <v>-7.2437904894295108E-4</v>
      </c>
      <c r="M61" s="50">
        <v>1.2153071660979523E-2</v>
      </c>
      <c r="N61" s="50">
        <v>-1.9649107775210747E-3</v>
      </c>
      <c r="O61" s="50">
        <v>2.0738505770788881E-3</v>
      </c>
      <c r="P61" s="50">
        <v>8.2224671379604319E-3</v>
      </c>
      <c r="Q61" s="50">
        <v>6.3123692115238774E-4</v>
      </c>
      <c r="R61" s="50">
        <v>2.8817437156893107E-3</v>
      </c>
      <c r="S61" s="50">
        <v>-6.5325019996426599E-3</v>
      </c>
      <c r="T61" s="50">
        <v>1.875503533506824E-2</v>
      </c>
      <c r="U61" s="50">
        <v>-2.3258858050360688E-2</v>
      </c>
      <c r="V61" s="50">
        <v>4.4659540454013175E-3</v>
      </c>
      <c r="W61" s="50">
        <v>1.760815360795627E-2</v>
      </c>
      <c r="X61" s="50">
        <v>-3.1199452590040602E-4</v>
      </c>
      <c r="Y61" s="50">
        <v>1.1460734009604021E-2</v>
      </c>
      <c r="Z61" s="50">
        <v>9.6660528851003017E-3</v>
      </c>
      <c r="AA61" s="50">
        <v>8.3358322695827759E-3</v>
      </c>
      <c r="AB61" s="50">
        <v>-2.6071243222751082E-3</v>
      </c>
      <c r="AC61" s="50">
        <v>-1.147618635385159E-2</v>
      </c>
      <c r="AD61" s="50">
        <v>1.8324050352384025E-3</v>
      </c>
      <c r="AE61" s="50">
        <v>-9.0753089939117661E-3</v>
      </c>
      <c r="AF61" s="50">
        <v>-5.782153230351683E-3</v>
      </c>
      <c r="AG61" s="50">
        <v>6.8913223054288411E-3</v>
      </c>
    </row>
    <row r="62" spans="1:33" ht="15.75" customHeight="1" x14ac:dyDescent="0.2">
      <c r="A62" s="47">
        <v>44088</v>
      </c>
      <c r="B62" s="48">
        <v>-40</v>
      </c>
      <c r="C62" s="49">
        <f t="shared" si="0"/>
        <v>-1.5608962746666255E-4</v>
      </c>
      <c r="D62" s="50">
        <v>-2.3199529637601465E-3</v>
      </c>
      <c r="E62" s="50">
        <v>2.420313241299317E-2</v>
      </c>
      <c r="F62" s="50">
        <v>5.1021458204386951E-3</v>
      </c>
      <c r="G62" s="50">
        <v>1.596630585247797E-2</v>
      </c>
      <c r="H62" s="50">
        <v>-1.6121567326813076E-2</v>
      </c>
      <c r="I62" s="50">
        <v>-5.3501998153936241E-3</v>
      </c>
      <c r="J62" s="50">
        <v>8.1396345278817641E-3</v>
      </c>
      <c r="K62" s="50">
        <v>-1.1704522812513048E-2</v>
      </c>
      <c r="L62" s="50">
        <v>-3.3744402812014331E-3</v>
      </c>
      <c r="M62" s="50">
        <v>-1.6420390929866298E-3</v>
      </c>
      <c r="N62" s="50">
        <v>-1.0915847933753922E-2</v>
      </c>
      <c r="O62" s="50">
        <v>-4.4026224390235243E-3</v>
      </c>
      <c r="P62" s="50">
        <v>9.773078831552779E-3</v>
      </c>
      <c r="Q62" s="50">
        <v>-2.4478663533428549E-4</v>
      </c>
      <c r="R62" s="50">
        <v>-1.2652513522313964E-2</v>
      </c>
      <c r="S62" s="50">
        <v>-5.1897258602877127E-3</v>
      </c>
      <c r="T62" s="50">
        <v>-1.0293516920520007E-2</v>
      </c>
      <c r="U62" s="50">
        <v>-7.0577255266711381E-4</v>
      </c>
      <c r="V62" s="50">
        <v>8.3165273627594967E-3</v>
      </c>
      <c r="W62" s="50">
        <v>-1.3825795826674921E-2</v>
      </c>
      <c r="X62" s="50">
        <v>-3.2099539739211076E-3</v>
      </c>
      <c r="Y62" s="50">
        <v>2.0842033829054554E-3</v>
      </c>
      <c r="Z62" s="50">
        <v>-1.6293035413577047E-3</v>
      </c>
      <c r="AA62" s="50">
        <v>5.3267178016511109E-3</v>
      </c>
      <c r="AB62" s="50">
        <v>-1.5832839252077902E-2</v>
      </c>
      <c r="AC62" s="50">
        <v>9.2689496483761187E-3</v>
      </c>
      <c r="AD62" s="50">
        <v>1.8290126198892386E-3</v>
      </c>
      <c r="AE62" s="50">
        <v>7.9086334307971722E-3</v>
      </c>
      <c r="AF62" s="50">
        <v>6.3901828210986234E-3</v>
      </c>
      <c r="AG62" s="50">
        <v>1.0424187413778652E-2</v>
      </c>
    </row>
    <row r="63" spans="1:33" ht="15.75" customHeight="1" x14ac:dyDescent="0.2">
      <c r="A63" s="47">
        <v>44089</v>
      </c>
      <c r="B63" s="48">
        <v>-39</v>
      </c>
      <c r="C63" s="49">
        <f t="shared" si="0"/>
        <v>7.8576165446555917E-4</v>
      </c>
      <c r="D63" s="50">
        <v>-1.0292113950104358E-2</v>
      </c>
      <c r="E63" s="50">
        <v>-1.0385395777809132E-4</v>
      </c>
      <c r="F63" s="50">
        <v>6.5073922766145462E-3</v>
      </c>
      <c r="G63" s="50">
        <v>-1.067729813840458E-3</v>
      </c>
      <c r="H63" s="50">
        <v>-2.8073147314765151E-2</v>
      </c>
      <c r="I63" s="50">
        <v>-1.131964263328903E-3</v>
      </c>
      <c r="J63" s="50">
        <v>9.8447330133486985E-3</v>
      </c>
      <c r="K63" s="50">
        <v>2.6287434110498643E-2</v>
      </c>
      <c r="L63" s="50">
        <v>2.0475228992401107E-3</v>
      </c>
      <c r="M63" s="50">
        <v>1.3982978230188512E-2</v>
      </c>
      <c r="N63" s="50">
        <v>1.6043967302807635E-3</v>
      </c>
      <c r="O63" s="50">
        <v>2.6791845719526743E-3</v>
      </c>
      <c r="P63" s="50">
        <v>-2.3328705250849478E-2</v>
      </c>
      <c r="Q63" s="50">
        <v>4.692636685483342E-3</v>
      </c>
      <c r="R63" s="50">
        <v>2.9825625615940543E-4</v>
      </c>
      <c r="S63" s="50">
        <v>1.28894280962372E-2</v>
      </c>
      <c r="T63" s="50">
        <v>-7.3525650927671491E-3</v>
      </c>
      <c r="U63" s="50">
        <v>1.4351150313919713E-2</v>
      </c>
      <c r="V63" s="50">
        <v>-8.1117610047336634E-3</v>
      </c>
      <c r="W63" s="50">
        <v>8.9073708440109423E-3</v>
      </c>
      <c r="X63" s="50">
        <v>-8.4296529484124069E-3</v>
      </c>
      <c r="Y63" s="50">
        <v>1.3274925037541244E-2</v>
      </c>
      <c r="Z63" s="50">
        <v>-6.0094651135839594E-4</v>
      </c>
      <c r="AA63" s="50">
        <v>-1.2208305370893919E-2</v>
      </c>
      <c r="AB63" s="50">
        <v>-4.9764656772967666E-3</v>
      </c>
      <c r="AC63" s="50">
        <v>-7.6066823721962903E-3</v>
      </c>
      <c r="AD63" s="50">
        <v>3.8799172822751677E-3</v>
      </c>
      <c r="AE63" s="51">
        <v>2.4076290822100822E-5</v>
      </c>
      <c r="AF63" s="50">
        <v>1.1796086820463033E-2</v>
      </c>
      <c r="AG63" s="50">
        <v>3.7892537032557013E-3</v>
      </c>
    </row>
    <row r="64" spans="1:33" ht="15.75" customHeight="1" x14ac:dyDescent="0.2">
      <c r="A64" s="47">
        <v>44090</v>
      </c>
      <c r="B64" s="48">
        <v>-38</v>
      </c>
      <c r="C64" s="49">
        <f t="shared" si="0"/>
        <v>-6.2019233808472568E-4</v>
      </c>
      <c r="D64" s="50">
        <v>1.2166132072128568E-2</v>
      </c>
      <c r="E64" s="50">
        <v>-1.7853165031381877E-2</v>
      </c>
      <c r="F64" s="50">
        <v>6.756681327119496E-3</v>
      </c>
      <c r="G64" s="50">
        <v>-1.4028034490227683E-2</v>
      </c>
      <c r="H64" s="50">
        <v>9.3572953347656751E-3</v>
      </c>
      <c r="I64" s="50">
        <v>1.8542390518781513E-2</v>
      </c>
      <c r="J64" s="50">
        <v>-4.158973672062586E-3</v>
      </c>
      <c r="K64" s="50">
        <v>-3.7006335919786207E-2</v>
      </c>
      <c r="L64" s="50">
        <v>4.2404888048386156E-3</v>
      </c>
      <c r="M64" s="50">
        <v>9.6569870968258986E-3</v>
      </c>
      <c r="N64" s="50">
        <v>1.1047428410832207E-2</v>
      </c>
      <c r="O64" s="50">
        <v>-1.837615660990592E-3</v>
      </c>
      <c r="P64" s="50">
        <v>-7.9958907934514281E-3</v>
      </c>
      <c r="Q64" s="50">
        <v>9.4638555318864535E-3</v>
      </c>
      <c r="R64" s="50">
        <v>1.9174281675438162E-2</v>
      </c>
      <c r="S64" s="50">
        <v>-1.022222939471653E-2</v>
      </c>
      <c r="T64" s="50">
        <v>-9.2166652125697749E-3</v>
      </c>
      <c r="U64" s="50">
        <v>-6.1829515458559723E-3</v>
      </c>
      <c r="V64" s="50">
        <v>1.1911613991807688E-2</v>
      </c>
      <c r="W64" s="50">
        <v>-8.670589104799618E-3</v>
      </c>
      <c r="X64" s="50">
        <v>3.23257837107053E-3</v>
      </c>
      <c r="Y64" s="50">
        <v>-1.2308664906557456E-2</v>
      </c>
      <c r="Z64" s="50">
        <v>-4.4798730462007963E-3</v>
      </c>
      <c r="AA64" s="50">
        <v>-2.4458914447272485E-3</v>
      </c>
      <c r="AB64" s="50">
        <v>7.9083901162064346E-4</v>
      </c>
      <c r="AC64" s="50">
        <v>-3.2330087007161282E-3</v>
      </c>
      <c r="AD64" s="50">
        <v>-5.1533779444696949E-3</v>
      </c>
      <c r="AE64" s="50">
        <v>-1.381991315464588E-3</v>
      </c>
      <c r="AF64" s="50">
        <v>1.6064003971421183E-2</v>
      </c>
      <c r="AG64" s="50">
        <v>-4.8350880771002268E-3</v>
      </c>
    </row>
    <row r="65" spans="1:33" ht="15.75" customHeight="1" x14ac:dyDescent="0.2">
      <c r="A65" s="47">
        <v>44091</v>
      </c>
      <c r="B65" s="48">
        <v>-37</v>
      </c>
      <c r="C65" s="49">
        <f t="shared" si="0"/>
        <v>9.7700916055544549E-4</v>
      </c>
      <c r="D65" s="50">
        <v>1.3363182241428486E-2</v>
      </c>
      <c r="E65" s="50">
        <v>-1.3564874338118083E-2</v>
      </c>
      <c r="F65" s="50">
        <v>2.1162403188351958E-4</v>
      </c>
      <c r="G65" s="50">
        <v>-6.0494385862575085E-3</v>
      </c>
      <c r="H65" s="50">
        <v>1.3287432428973813E-2</v>
      </c>
      <c r="I65" s="50">
        <v>4.5285223198294183E-3</v>
      </c>
      <c r="J65" s="50">
        <v>-3.4336342957298526E-3</v>
      </c>
      <c r="K65" s="50">
        <v>1.5817048459578736E-2</v>
      </c>
      <c r="L65" s="50">
        <v>9.5903410813182846E-4</v>
      </c>
      <c r="M65" s="50">
        <v>-6.9398872410778424E-4</v>
      </c>
      <c r="N65" s="50">
        <v>1.4843606051830396E-3</v>
      </c>
      <c r="O65" s="50">
        <v>-6.8747192551171839E-3</v>
      </c>
      <c r="P65" s="50">
        <v>-8.8461304751152308E-3</v>
      </c>
      <c r="Q65" s="50">
        <v>-6.5962764523847701E-3</v>
      </c>
      <c r="R65" s="50">
        <v>-9.3795399345689698E-4</v>
      </c>
      <c r="S65" s="50">
        <v>5.8035842174406407E-3</v>
      </c>
      <c r="T65" s="50">
        <v>-1.0475935070626625E-2</v>
      </c>
      <c r="U65" s="50">
        <v>2.7333501622354497E-3</v>
      </c>
      <c r="V65" s="50">
        <v>3.7079699889636503E-3</v>
      </c>
      <c r="W65" s="50">
        <v>-2.1809925797032664E-3</v>
      </c>
      <c r="X65" s="50">
        <v>-2.4602432749543983E-2</v>
      </c>
      <c r="Y65" s="50">
        <v>1.0827520341614248E-3</v>
      </c>
      <c r="Z65" s="50">
        <v>1.4968382844754073E-3</v>
      </c>
      <c r="AA65" s="50">
        <v>-2.0335282056669298E-3</v>
      </c>
      <c r="AB65" s="50">
        <v>1.2434645051467488E-3</v>
      </c>
      <c r="AC65" s="50">
        <v>1.3407333042004671E-3</v>
      </c>
      <c r="AD65" s="50">
        <v>4.4713892896138122E-3</v>
      </c>
      <c r="AE65" s="50">
        <v>8.6214301961173283E-3</v>
      </c>
      <c r="AF65" s="50">
        <v>2.2924176543438441E-2</v>
      </c>
      <c r="AG65" s="50">
        <v>1.252328682168927E-2</v>
      </c>
    </row>
    <row r="66" spans="1:33" ht="15.75" customHeight="1" x14ac:dyDescent="0.2">
      <c r="A66" s="47">
        <v>44092</v>
      </c>
      <c r="B66" s="48">
        <v>-36</v>
      </c>
      <c r="C66" s="49">
        <f t="shared" si="0"/>
        <v>-1.0938694692063035E-3</v>
      </c>
      <c r="D66" s="50">
        <v>-4.379953655289608E-3</v>
      </c>
      <c r="E66" s="50">
        <v>-1.0659560000035508E-3</v>
      </c>
      <c r="F66" s="50">
        <v>8.3338981179602208E-3</v>
      </c>
      <c r="G66" s="50">
        <v>-2.0409132400797635E-2</v>
      </c>
      <c r="H66" s="50">
        <v>2.3542784941829546E-3</v>
      </c>
      <c r="I66" s="50">
        <v>-3.8234001843893283E-3</v>
      </c>
      <c r="J66" s="50">
        <v>-8.5256880690527566E-3</v>
      </c>
      <c r="K66" s="50">
        <v>2.9694145422768051E-3</v>
      </c>
      <c r="L66" s="50">
        <v>2.9225473726104487E-3</v>
      </c>
      <c r="M66" s="50">
        <v>-5.2457655977820603E-3</v>
      </c>
      <c r="N66" s="50">
        <v>-6.7499093405531726E-3</v>
      </c>
      <c r="O66" s="50">
        <v>1.9610107585728124E-2</v>
      </c>
      <c r="P66" s="50">
        <v>2.9636432404258075E-3</v>
      </c>
      <c r="Q66" s="50">
        <v>-3.3423073466842292E-3</v>
      </c>
      <c r="R66" s="50">
        <v>9.2162073928674995E-3</v>
      </c>
      <c r="S66" s="50">
        <v>-3.101963731232853E-3</v>
      </c>
      <c r="T66" s="50">
        <v>-2.0009186703092256E-3</v>
      </c>
      <c r="U66" s="50">
        <v>3.5513416999293952E-3</v>
      </c>
      <c r="V66" s="50">
        <v>-2.189445778011969E-2</v>
      </c>
      <c r="W66" s="50">
        <v>3.7899020527263701E-3</v>
      </c>
      <c r="X66" s="50">
        <v>6.7658830569485504E-3</v>
      </c>
      <c r="Y66" s="50">
        <v>-8.6836690842898683E-3</v>
      </c>
      <c r="Z66" s="50">
        <v>2.858834175176904E-3</v>
      </c>
      <c r="AA66" s="50">
        <v>-3.4019864399173023E-3</v>
      </c>
      <c r="AB66" s="50">
        <v>-6.7177138276433932E-3</v>
      </c>
      <c r="AC66" s="50">
        <v>1.8628446809900556E-2</v>
      </c>
      <c r="AD66" s="50">
        <v>6.5210286918243165E-4</v>
      </c>
      <c r="AE66" s="50">
        <v>-3.4915583873939976E-3</v>
      </c>
      <c r="AF66" s="50">
        <v>-2.1032764591683815E-3</v>
      </c>
      <c r="AG66" s="50">
        <v>-1.2495034511478119E-2</v>
      </c>
    </row>
    <row r="67" spans="1:33" ht="15.75" customHeight="1" x14ac:dyDescent="0.2">
      <c r="A67" s="47">
        <v>44095</v>
      </c>
      <c r="B67" s="48">
        <v>-35</v>
      </c>
      <c r="C67" s="49">
        <f t="shared" si="0"/>
        <v>-1.6960640905866696E-3</v>
      </c>
      <c r="D67" s="50">
        <v>-1.698216104946193E-2</v>
      </c>
      <c r="E67" s="50">
        <v>-1.6922828674681444E-2</v>
      </c>
      <c r="F67" s="50">
        <v>-1.0296980708514114E-2</v>
      </c>
      <c r="G67" s="50">
        <v>3.6594978349466852E-2</v>
      </c>
      <c r="H67" s="50">
        <v>-1.2590170067856316E-2</v>
      </c>
      <c r="I67" s="50">
        <v>-5.8211278314361202E-3</v>
      </c>
      <c r="J67" s="50">
        <v>-7.4865198223084059E-3</v>
      </c>
      <c r="K67" s="50">
        <v>-4.711098723218822E-3</v>
      </c>
      <c r="L67" s="50">
        <v>-1.1202179286894792E-2</v>
      </c>
      <c r="M67" s="50">
        <v>1.0198118959205846E-2</v>
      </c>
      <c r="N67" s="50">
        <v>1.160554159277153E-2</v>
      </c>
      <c r="O67" s="50">
        <v>-1.5744726590230879E-2</v>
      </c>
      <c r="P67" s="50">
        <v>-9.8775568672848126E-3</v>
      </c>
      <c r="Q67" s="50">
        <v>-1.5372595286354436E-3</v>
      </c>
      <c r="R67" s="50">
        <v>-1.758603005134609E-2</v>
      </c>
      <c r="S67" s="50">
        <v>1.2805202952991816E-2</v>
      </c>
      <c r="T67" s="50">
        <v>1.1880340594813854E-2</v>
      </c>
      <c r="U67" s="50">
        <v>7.2387916528298176E-3</v>
      </c>
      <c r="V67" s="50">
        <v>1.9687504027450911E-2</v>
      </c>
      <c r="W67" s="50">
        <v>-1.1900147180953032E-2</v>
      </c>
      <c r="X67" s="50">
        <v>1.6505538744251619E-2</v>
      </c>
      <c r="Y67" s="50">
        <v>3.9057536289020169E-3</v>
      </c>
      <c r="Z67" s="50">
        <v>1.2106494504514663E-3</v>
      </c>
      <c r="AA67" s="50">
        <v>2.4340141969752052E-4</v>
      </c>
      <c r="AB67" s="50">
        <v>-1.3973514240437102E-2</v>
      </c>
      <c r="AC67" s="50">
        <v>-1.0333712394679551E-2</v>
      </c>
      <c r="AD67" s="50">
        <v>-1.8916026271643613E-4</v>
      </c>
      <c r="AE67" s="50">
        <v>-1.0230809519835727E-2</v>
      </c>
      <c r="AF67" s="50">
        <v>-5.3489407047353325E-3</v>
      </c>
      <c r="AG67" s="51">
        <v>-2.2820585206985086E-5</v>
      </c>
    </row>
    <row r="68" spans="1:33" ht="15.75" customHeight="1" x14ac:dyDescent="0.2">
      <c r="A68" s="47">
        <v>44096</v>
      </c>
      <c r="B68" s="48">
        <v>-34</v>
      </c>
      <c r="C68" s="49">
        <f t="shared" ref="C68:C131" si="1">IF(D68="","",AVERAGE(D68:AZ68))</f>
        <v>6.8812437487413567E-4</v>
      </c>
      <c r="D68" s="50">
        <v>4.2442848185157787E-4</v>
      </c>
      <c r="E68" s="50">
        <v>6.4375928112417359E-3</v>
      </c>
      <c r="F68" s="50">
        <v>-5.9129846313812177E-3</v>
      </c>
      <c r="G68" s="50">
        <v>-5.9829816013815106E-3</v>
      </c>
      <c r="H68" s="50">
        <v>8.9204002668300825E-3</v>
      </c>
      <c r="I68" s="51">
        <v>-9.4514240253402645E-5</v>
      </c>
      <c r="J68" s="50">
        <v>2.0528427597466875E-3</v>
      </c>
      <c r="K68" s="50">
        <v>-5.6341602579387789E-3</v>
      </c>
      <c r="L68" s="50">
        <v>3.2243960495049202E-3</v>
      </c>
      <c r="M68" s="50">
        <v>1.48354161344771E-2</v>
      </c>
      <c r="N68" s="50">
        <v>3.5372157750369533E-3</v>
      </c>
      <c r="O68" s="50">
        <v>-1.056692727747569E-2</v>
      </c>
      <c r="P68" s="50">
        <v>-4.2980065104682797E-3</v>
      </c>
      <c r="Q68" s="50">
        <v>-2.8896172481845308E-3</v>
      </c>
      <c r="R68" s="50">
        <v>-9.401771109618956E-3</v>
      </c>
      <c r="S68" s="50">
        <v>3.7024315849065216E-3</v>
      </c>
      <c r="T68" s="50">
        <v>1.6617911620258469E-2</v>
      </c>
      <c r="U68" s="50">
        <v>-2.1363535505643863E-2</v>
      </c>
      <c r="V68" s="50">
        <v>5.085382011232575E-3</v>
      </c>
      <c r="W68" s="50">
        <v>1.1262346133672919E-2</v>
      </c>
      <c r="X68" s="50">
        <v>-1.0129352718834087E-2</v>
      </c>
      <c r="Y68" s="50">
        <v>-3.7355670972168097E-3</v>
      </c>
      <c r="Z68" s="50">
        <v>5.5351016237969166E-3</v>
      </c>
      <c r="AA68" s="50">
        <v>1.2518407407068244E-3</v>
      </c>
      <c r="AB68" s="50">
        <v>1.5844627008894219E-2</v>
      </c>
      <c r="AC68" s="50">
        <v>-1.9628924219576238E-2</v>
      </c>
      <c r="AD68" s="50">
        <v>3.1011132119499558E-3</v>
      </c>
      <c r="AE68" s="50">
        <v>5.3129500603621618E-3</v>
      </c>
      <c r="AF68" s="50">
        <v>6.977670525407681E-3</v>
      </c>
      <c r="AG68" s="50">
        <v>6.1584068643201345E-3</v>
      </c>
    </row>
    <row r="69" spans="1:33" ht="15.75" customHeight="1" x14ac:dyDescent="0.2">
      <c r="A69" s="47">
        <v>44097</v>
      </c>
      <c r="B69" s="48">
        <v>-33</v>
      </c>
      <c r="C69" s="49">
        <f t="shared" si="1"/>
        <v>-7.0429999191952246E-4</v>
      </c>
      <c r="D69" s="50">
        <v>-1.0145855969231368E-2</v>
      </c>
      <c r="E69" s="50">
        <v>-4.3553124683214928E-3</v>
      </c>
      <c r="F69" s="50">
        <v>-1.7293716488953264E-2</v>
      </c>
      <c r="G69" s="50">
        <v>-3.1596306872306371E-3</v>
      </c>
      <c r="H69" s="50">
        <v>-3.184695076699131E-3</v>
      </c>
      <c r="I69" s="50">
        <v>-1.236834667074492E-3</v>
      </c>
      <c r="J69" s="50">
        <v>-9.5724240087330971E-3</v>
      </c>
      <c r="K69" s="50">
        <v>-3.6683889171914806E-3</v>
      </c>
      <c r="L69" s="50">
        <v>-3.6505672643468018E-3</v>
      </c>
      <c r="M69" s="50">
        <v>2.1255252258892951E-2</v>
      </c>
      <c r="N69" s="50">
        <v>-1.053816077475728E-3</v>
      </c>
      <c r="O69" s="50">
        <v>1.2998440173624034E-2</v>
      </c>
      <c r="P69" s="50">
        <v>1.4617342908378142E-2</v>
      </c>
      <c r="Q69" s="50">
        <v>-2.3800553785542815E-3</v>
      </c>
      <c r="R69" s="50">
        <v>6.7468716963549856E-3</v>
      </c>
      <c r="S69" s="50">
        <v>-1.0317098192577617E-2</v>
      </c>
      <c r="T69" s="50">
        <v>7.2664546785723816E-2</v>
      </c>
      <c r="U69" s="50">
        <v>-6.1200984068466066E-2</v>
      </c>
      <c r="V69" s="50">
        <v>2.7986789086790614E-3</v>
      </c>
      <c r="W69" s="50">
        <v>-1.0327051888083402E-2</v>
      </c>
      <c r="X69" s="50">
        <v>6.4933722893050841E-3</v>
      </c>
      <c r="Y69" s="50">
        <v>-1.351476147908949E-2</v>
      </c>
      <c r="Z69" s="50">
        <v>7.6283652758584418E-4</v>
      </c>
      <c r="AA69" s="50">
        <v>1.0538504991317386E-2</v>
      </c>
      <c r="AB69" s="50">
        <v>-1.7117530433544245E-2</v>
      </c>
      <c r="AC69" s="50">
        <v>8.8963451464506155E-3</v>
      </c>
      <c r="AD69" s="50">
        <v>-7.5585788356069081E-3</v>
      </c>
      <c r="AE69" s="50">
        <v>-1.2948184556280752E-2</v>
      </c>
      <c r="AF69" s="50">
        <v>5.414172437714946E-3</v>
      </c>
      <c r="AG69" s="50">
        <v>8.3701225758477243E-3</v>
      </c>
    </row>
    <row r="70" spans="1:33" ht="15.75" customHeight="1" x14ac:dyDescent="0.2">
      <c r="A70" s="47">
        <v>44098</v>
      </c>
      <c r="B70" s="48">
        <v>-32</v>
      </c>
      <c r="C70" s="49">
        <f t="shared" si="1"/>
        <v>-6.7696791579351914E-4</v>
      </c>
      <c r="D70" s="50">
        <v>7.8341605817998771E-3</v>
      </c>
      <c r="E70" s="50">
        <v>-3.2708732524153825E-3</v>
      </c>
      <c r="F70" s="50">
        <v>-7.7875162461695634E-3</v>
      </c>
      <c r="G70" s="50">
        <v>4.0978238312581886E-3</v>
      </c>
      <c r="H70" s="50">
        <v>5.6982587725271476E-3</v>
      </c>
      <c r="I70" s="50">
        <v>-1.0931602067161015E-2</v>
      </c>
      <c r="J70" s="50">
        <v>-1.3353844391501222E-2</v>
      </c>
      <c r="K70" s="50">
        <v>-6.0948451877034741E-3</v>
      </c>
      <c r="L70" s="50">
        <v>-8.5984285490762092E-4</v>
      </c>
      <c r="M70" s="50">
        <v>-8.2408725746104406E-4</v>
      </c>
      <c r="N70" s="50">
        <v>-5.268175274318096E-3</v>
      </c>
      <c r="O70" s="50">
        <v>8.0718005566922E-4</v>
      </c>
      <c r="P70" s="50">
        <v>-6.024571116605819E-3</v>
      </c>
      <c r="Q70" s="50">
        <v>6.2907106582283327E-3</v>
      </c>
      <c r="R70" s="50">
        <v>6.193690385972562E-3</v>
      </c>
      <c r="S70" s="50">
        <v>8.922179277336616E-3</v>
      </c>
      <c r="T70" s="50">
        <v>-1.3624026244143286E-2</v>
      </c>
      <c r="U70" s="50">
        <v>8.9678376989256355E-3</v>
      </c>
      <c r="V70" s="50">
        <v>-3.7860887189648904E-2</v>
      </c>
      <c r="W70" s="50">
        <v>7.549300616096339E-3</v>
      </c>
      <c r="X70" s="50">
        <v>4.1152887855715872E-2</v>
      </c>
      <c r="Y70" s="50">
        <v>-3.7437503699055499E-3</v>
      </c>
      <c r="Z70" s="50">
        <v>2.6727396864123397E-3</v>
      </c>
      <c r="AA70" s="50">
        <v>-1.2943594826331723E-3</v>
      </c>
      <c r="AB70" s="50">
        <v>-8.8264798304733237E-3</v>
      </c>
      <c r="AC70" s="50">
        <v>5.2203386625403149E-4</v>
      </c>
      <c r="AD70" s="50">
        <v>4.4603495018328485E-3</v>
      </c>
      <c r="AE70" s="50">
        <v>-1.0345172957625386E-4</v>
      </c>
      <c r="AF70" s="50">
        <v>-3.9324848868253553E-3</v>
      </c>
      <c r="AG70" s="50">
        <v>-1.6773928803854934E-3</v>
      </c>
    </row>
    <row r="71" spans="1:33" ht="15.75" customHeight="1" x14ac:dyDescent="0.2">
      <c r="A71" s="47">
        <v>44099</v>
      </c>
      <c r="B71" s="48">
        <v>-31</v>
      </c>
      <c r="C71" s="49">
        <f t="shared" si="1"/>
        <v>1.3095427155306968E-4</v>
      </c>
      <c r="D71" s="50">
        <v>-9.489706937944568E-3</v>
      </c>
      <c r="E71" s="50">
        <v>-1.9372740690591153E-3</v>
      </c>
      <c r="F71" s="50">
        <v>9.0433369309721838E-3</v>
      </c>
      <c r="G71" s="50">
        <v>1.2228783260959008E-2</v>
      </c>
      <c r="H71" s="50">
        <v>-2.2633231107647986E-3</v>
      </c>
      <c r="I71" s="50">
        <v>-7.6163465708579698E-3</v>
      </c>
      <c r="J71" s="50">
        <v>1.146614151922286E-2</v>
      </c>
      <c r="K71" s="50">
        <v>-1.4830203169879309E-2</v>
      </c>
      <c r="L71" s="50">
        <v>5.3292507660335931E-3</v>
      </c>
      <c r="M71" s="50">
        <v>1.5072801730753663E-4</v>
      </c>
      <c r="N71" s="50">
        <v>-4.7677720711238152E-3</v>
      </c>
      <c r="O71" s="50">
        <v>-2.0670046574703897E-3</v>
      </c>
      <c r="P71" s="50">
        <v>2.1610505831933967E-3</v>
      </c>
      <c r="Q71" s="50">
        <v>-9.4218388462178476E-4</v>
      </c>
      <c r="R71" s="50">
        <v>-1.0375926482769512E-2</v>
      </c>
      <c r="S71" s="50">
        <v>2.6421243899402667E-3</v>
      </c>
      <c r="T71" s="50">
        <v>-1.7559482690973651E-2</v>
      </c>
      <c r="U71" s="50">
        <v>8.2782008507530334E-3</v>
      </c>
      <c r="V71" s="50">
        <v>4.3671173054999415E-2</v>
      </c>
      <c r="W71" s="50">
        <v>-8.2898203305587764E-3</v>
      </c>
      <c r="X71" s="50">
        <v>-1.0137256371198718E-2</v>
      </c>
      <c r="Y71" s="50">
        <v>-4.3171098598257188E-3</v>
      </c>
      <c r="Z71" s="50">
        <v>-2.8450270489070511E-3</v>
      </c>
      <c r="AA71" s="50">
        <v>-2.6176488795113095E-3</v>
      </c>
      <c r="AB71" s="50">
        <v>-5.2042083879905946E-3</v>
      </c>
      <c r="AC71" s="50">
        <v>1.7132183249943509E-2</v>
      </c>
      <c r="AD71" s="50">
        <v>-3.3115861926994502E-3</v>
      </c>
      <c r="AE71" s="50">
        <v>-5.2619085771722848E-3</v>
      </c>
      <c r="AF71" s="50">
        <v>6.8406829899945419E-3</v>
      </c>
      <c r="AG71" s="50">
        <v>-1.1812381733984356E-3</v>
      </c>
    </row>
    <row r="72" spans="1:33" ht="15.75" customHeight="1" x14ac:dyDescent="0.2">
      <c r="A72" s="47">
        <v>44102</v>
      </c>
      <c r="B72" s="48">
        <v>-30</v>
      </c>
      <c r="C72" s="49">
        <f t="shared" si="1"/>
        <v>5.1474723125888549E-4</v>
      </c>
      <c r="D72" s="50">
        <v>-8.4516496132333533E-3</v>
      </c>
      <c r="E72" s="50">
        <v>-1.8805331141584503E-3</v>
      </c>
      <c r="F72" s="50">
        <v>1.0762634811768604E-2</v>
      </c>
      <c r="G72" s="50">
        <v>1.2649707358240239E-2</v>
      </c>
      <c r="H72" s="50">
        <v>-1.0592896242700182E-2</v>
      </c>
      <c r="I72" s="50">
        <v>-1.9974132609506152E-3</v>
      </c>
      <c r="J72" s="50">
        <v>5.6507105707239748E-3</v>
      </c>
      <c r="K72" s="50">
        <v>2.0260499407286428E-3</v>
      </c>
      <c r="L72" s="50">
        <v>-3.742657007209365E-3</v>
      </c>
      <c r="M72" s="50">
        <v>1.1777802113231976E-2</v>
      </c>
      <c r="N72" s="50">
        <v>7.3439597141813154E-3</v>
      </c>
      <c r="O72" s="50">
        <v>2.2680670949432663E-3</v>
      </c>
      <c r="P72" s="50">
        <v>1.4736164802924348E-3</v>
      </c>
      <c r="Q72" s="50">
        <v>2.278696801194793E-3</v>
      </c>
      <c r="R72" s="50">
        <v>-9.4260944316579363E-3</v>
      </c>
      <c r="S72" s="50">
        <v>-7.433202797991487E-4</v>
      </c>
      <c r="T72" s="50">
        <v>-5.5703894639541696E-3</v>
      </c>
      <c r="U72" s="50">
        <v>1.3384346717081989E-2</v>
      </c>
      <c r="V72" s="50">
        <v>2.4492631733928127E-2</v>
      </c>
      <c r="W72" s="50">
        <v>-3.5026727492973603E-3</v>
      </c>
      <c r="X72" s="50">
        <v>-7.3118803894273478E-3</v>
      </c>
      <c r="Y72" s="50">
        <v>5.6432545119129672E-3</v>
      </c>
      <c r="Z72" s="50">
        <v>-3.0552027814322838E-3</v>
      </c>
      <c r="AA72" s="50">
        <v>-5.743171606717095E-3</v>
      </c>
      <c r="AB72" s="50">
        <v>4.2199463659269541E-3</v>
      </c>
      <c r="AC72" s="50">
        <v>-9.9398320439482851E-3</v>
      </c>
      <c r="AD72" s="50">
        <v>-7.8372323943937672E-3</v>
      </c>
      <c r="AE72" s="50">
        <v>3.6976625877592224E-3</v>
      </c>
      <c r="AF72" s="50">
        <v>-6.6505960087808041E-3</v>
      </c>
      <c r="AG72" s="50">
        <v>-5.7811284764877824E-3</v>
      </c>
    </row>
    <row r="73" spans="1:33" ht="15.75" customHeight="1" x14ac:dyDescent="0.2">
      <c r="A73" s="47">
        <v>44103</v>
      </c>
      <c r="B73" s="48">
        <v>-29</v>
      </c>
      <c r="C73" s="49">
        <f t="shared" si="1"/>
        <v>-1.0218049860119022E-3</v>
      </c>
      <c r="D73" s="50">
        <v>-8.2458011876491259E-3</v>
      </c>
      <c r="E73" s="50">
        <v>1.2265100230101373E-3</v>
      </c>
      <c r="F73" s="50">
        <v>2.2823422971578267E-3</v>
      </c>
      <c r="G73" s="50">
        <v>-3.5781454121314137E-3</v>
      </c>
      <c r="H73" s="50">
        <v>6.0388184468237478E-3</v>
      </c>
      <c r="I73" s="50">
        <v>-6.9489251004249894E-3</v>
      </c>
      <c r="J73" s="50">
        <v>4.569641781864418E-3</v>
      </c>
      <c r="K73" s="50">
        <v>-8.7237186049493043E-3</v>
      </c>
      <c r="L73" s="50">
        <v>7.0505820587406821E-3</v>
      </c>
      <c r="M73" s="50">
        <v>8.6722834949573661E-3</v>
      </c>
      <c r="N73" s="50">
        <v>-2.6121490348885346E-3</v>
      </c>
      <c r="O73" s="50">
        <v>1.5505753425585922E-3</v>
      </c>
      <c r="P73" s="50">
        <v>6.7291874732000375E-3</v>
      </c>
      <c r="Q73" s="50">
        <v>-7.8987729449483558E-3</v>
      </c>
      <c r="R73" s="50">
        <v>-8.8386047084060802E-3</v>
      </c>
      <c r="S73" s="50">
        <v>-9.9465369482080943E-3</v>
      </c>
      <c r="T73" s="50">
        <v>8.6214207532354838E-3</v>
      </c>
      <c r="U73" s="50">
        <v>-6.9628159306923043E-3</v>
      </c>
      <c r="V73" s="50">
        <v>-5.3139477047238134E-4</v>
      </c>
      <c r="W73" s="50">
        <v>-5.0594379020049186E-4</v>
      </c>
      <c r="X73" s="50">
        <v>4.038970782481742E-3</v>
      </c>
      <c r="Y73" s="50">
        <v>-1.0327586755919157E-3</v>
      </c>
      <c r="Z73" s="50">
        <v>-3.1720887411621447E-3</v>
      </c>
      <c r="AA73" s="50">
        <v>-1.2003352192907902E-2</v>
      </c>
      <c r="AB73" s="50">
        <v>-2.9236672563889374E-3</v>
      </c>
      <c r="AC73" s="50">
        <v>5.3541261794350925E-3</v>
      </c>
      <c r="AD73" s="50">
        <v>-1.1464340002584447E-4</v>
      </c>
      <c r="AE73" s="50">
        <v>-3.063143480985484E-3</v>
      </c>
      <c r="AF73" s="50">
        <v>-6.0427289175877009E-3</v>
      </c>
      <c r="AG73" s="50">
        <v>6.3565828837988027E-3</v>
      </c>
    </row>
    <row r="74" spans="1:33" ht="15.75" customHeight="1" x14ac:dyDescent="0.2">
      <c r="A74" s="47">
        <v>44104</v>
      </c>
      <c r="B74" s="48">
        <v>-28</v>
      </c>
      <c r="C74" s="49">
        <f t="shared" si="1"/>
        <v>-3.7202114877217551E-4</v>
      </c>
      <c r="D74" s="50">
        <v>-8.758020667447285E-3</v>
      </c>
      <c r="E74" s="50">
        <v>1.2006489361959133E-2</v>
      </c>
      <c r="F74" s="50">
        <v>1.4067094409917777E-2</v>
      </c>
      <c r="G74" s="50">
        <v>-5.7177448905486299E-3</v>
      </c>
      <c r="H74" s="50">
        <v>-4.9496844653006133E-4</v>
      </c>
      <c r="I74" s="50">
        <v>-1.0486156389146574E-2</v>
      </c>
      <c r="J74" s="50">
        <v>6.0984007234961453E-4</v>
      </c>
      <c r="K74" s="50">
        <v>-4.19427707991042E-3</v>
      </c>
      <c r="L74" s="50">
        <v>-1.3675706991318606E-2</v>
      </c>
      <c r="M74" s="50">
        <v>-1.0462009815031172E-3</v>
      </c>
      <c r="N74" s="50">
        <v>-5.3225372090019091E-3</v>
      </c>
      <c r="O74" s="50">
        <v>4.4446319517014877E-3</v>
      </c>
      <c r="P74" s="50">
        <v>-1.3915218466745843E-4</v>
      </c>
      <c r="Q74" s="50">
        <v>-3.6562643496072665E-3</v>
      </c>
      <c r="R74" s="50">
        <v>4.3023079519512453E-3</v>
      </c>
      <c r="S74" s="50">
        <v>-3.4494833499977562E-4</v>
      </c>
      <c r="T74" s="50">
        <v>-1.5639891180537099E-2</v>
      </c>
      <c r="U74" s="50">
        <v>6.7452754369665552E-3</v>
      </c>
      <c r="V74" s="50">
        <v>-1.1905241419593917E-2</v>
      </c>
      <c r="W74" s="50">
        <v>3.1749418260607933E-4</v>
      </c>
      <c r="X74" s="50">
        <v>8.6796845869698408E-3</v>
      </c>
      <c r="Y74" s="50">
        <v>9.698325140934343E-3</v>
      </c>
      <c r="Z74" s="50">
        <v>5.9785088066046758E-3</v>
      </c>
      <c r="AA74" s="50">
        <v>-2.2204871803952059E-3</v>
      </c>
      <c r="AB74" s="50">
        <v>-1.9688674388935443E-2</v>
      </c>
      <c r="AC74" s="50">
        <v>1.3181947235833408E-2</v>
      </c>
      <c r="AD74" s="50">
        <v>-1.4087148549467654E-3</v>
      </c>
      <c r="AE74" s="50">
        <v>-9.0356674054707636E-3</v>
      </c>
      <c r="AF74" s="50">
        <v>6.9379935696634223E-3</v>
      </c>
      <c r="AG74" s="50">
        <v>1.5604426783937454E-2</v>
      </c>
    </row>
    <row r="75" spans="1:33" ht="15.75" customHeight="1" x14ac:dyDescent="0.2">
      <c r="A75" s="47">
        <v>44105</v>
      </c>
      <c r="B75" s="48">
        <v>-27</v>
      </c>
      <c r="C75" s="49">
        <f t="shared" si="1"/>
        <v>-3.9241552054116412E-4</v>
      </c>
      <c r="D75" s="50">
        <v>-4.4048411489499215E-3</v>
      </c>
      <c r="E75" s="50">
        <v>1.7970471707435872E-2</v>
      </c>
      <c r="F75" s="50">
        <v>4.1638452625009084E-3</v>
      </c>
      <c r="G75" s="50">
        <v>1.7514793899010457E-3</v>
      </c>
      <c r="H75" s="50">
        <v>-8.6003104827493768E-3</v>
      </c>
      <c r="I75" s="50">
        <v>-1.2347545278736714E-2</v>
      </c>
      <c r="J75" s="50">
        <v>-1.0147360637707849E-2</v>
      </c>
      <c r="K75" s="50">
        <v>-7.2947845577323832E-3</v>
      </c>
      <c r="L75" s="50">
        <v>-7.9703270720698962E-4</v>
      </c>
      <c r="M75" s="50">
        <v>1.4235716043171871E-2</v>
      </c>
      <c r="N75" s="50">
        <v>-2.8369120042188133E-4</v>
      </c>
      <c r="O75" s="50">
        <v>-1.1006058929660664E-2</v>
      </c>
      <c r="P75" s="50">
        <v>1.3659766764765054E-2</v>
      </c>
      <c r="Q75" s="50">
        <v>-2.7544406077364349E-3</v>
      </c>
      <c r="R75" s="50">
        <v>-1.416971258572992E-2</v>
      </c>
      <c r="S75" s="50">
        <v>-2.1840573559084777E-3</v>
      </c>
      <c r="T75" s="50">
        <v>-1.414860834927428E-3</v>
      </c>
      <c r="U75" s="50">
        <v>-1.5774981321813791E-2</v>
      </c>
      <c r="V75" s="50">
        <v>2.0427932315795348E-2</v>
      </c>
      <c r="W75" s="50">
        <v>-2.2915987504098403E-3</v>
      </c>
      <c r="X75" s="50">
        <v>-7.2758965136375383E-3</v>
      </c>
      <c r="Y75" s="50">
        <v>-6.1944662903748136E-3</v>
      </c>
      <c r="Z75" s="50">
        <v>5.2377264412982439E-4</v>
      </c>
      <c r="AA75" s="50">
        <v>1.9396904106404578E-3</v>
      </c>
      <c r="AB75" s="50">
        <v>-1.7144655821061748E-2</v>
      </c>
      <c r="AC75" s="51">
        <v>5.7264413574668882E-5</v>
      </c>
      <c r="AD75" s="50">
        <v>-5.4682207998611363E-4</v>
      </c>
      <c r="AE75" s="50">
        <v>1.1397451834258497E-2</v>
      </c>
      <c r="AF75" s="50">
        <v>7.6227500164447572E-3</v>
      </c>
      <c r="AG75" s="50">
        <v>1.9110510685898648E-2</v>
      </c>
    </row>
    <row r="76" spans="1:33" ht="15.75" customHeight="1" x14ac:dyDescent="0.2">
      <c r="A76" s="47">
        <v>44106</v>
      </c>
      <c r="B76" s="48">
        <v>-26</v>
      </c>
      <c r="C76" s="49">
        <f t="shared" si="1"/>
        <v>-1.081622171145728E-3</v>
      </c>
      <c r="D76" s="50">
        <v>4.6886972890503491E-3</v>
      </c>
      <c r="E76" s="50">
        <v>-8.0472424869473379E-3</v>
      </c>
      <c r="F76" s="50">
        <v>-2.0986804075572178E-2</v>
      </c>
      <c r="G76" s="50">
        <v>2.8092276284758869E-3</v>
      </c>
      <c r="H76" s="50">
        <v>1.460280896282087E-2</v>
      </c>
      <c r="I76" s="50">
        <v>4.689836636994623E-3</v>
      </c>
      <c r="J76" s="50">
        <v>-9.690553063326968E-3</v>
      </c>
      <c r="K76" s="50">
        <v>1.4138908285899086E-2</v>
      </c>
      <c r="L76" s="50">
        <v>9.0469964932987541E-3</v>
      </c>
      <c r="M76" s="50">
        <v>-1.892973741057179E-2</v>
      </c>
      <c r="N76" s="50">
        <v>-9.9445474294939697E-3</v>
      </c>
      <c r="O76" s="50">
        <v>-2.3006535914622053E-3</v>
      </c>
      <c r="P76" s="50">
        <v>-3.1754912646239815E-4</v>
      </c>
      <c r="Q76" s="50">
        <v>1.4466315476787048E-2</v>
      </c>
      <c r="R76" s="50">
        <v>-3.9231489357248687E-3</v>
      </c>
      <c r="S76" s="50">
        <v>-3.3477026080475682E-3</v>
      </c>
      <c r="T76" s="50">
        <v>1.7455170102576457E-3</v>
      </c>
      <c r="U76" s="50">
        <v>-1.986847055251522E-3</v>
      </c>
      <c r="V76" s="50">
        <v>-6.9290432066725612E-3</v>
      </c>
      <c r="W76" s="50">
        <v>3.6161933361233199E-3</v>
      </c>
      <c r="X76" s="50">
        <v>2.7232137701733231E-3</v>
      </c>
      <c r="Y76" s="50">
        <v>1.4364733371456473E-2</v>
      </c>
      <c r="Z76" s="50">
        <v>-1.3857303957598458E-3</v>
      </c>
      <c r="AA76" s="50">
        <v>-8.460101080358046E-4</v>
      </c>
      <c r="AB76" s="50">
        <v>-5.1361485195285687E-3</v>
      </c>
      <c r="AC76" s="50">
        <v>7.0628928809707671E-4</v>
      </c>
      <c r="AD76" s="50">
        <v>-3.9180884770567146E-3</v>
      </c>
      <c r="AE76" s="50">
        <v>-7.7208402481433215E-4</v>
      </c>
      <c r="AF76" s="50">
        <v>-1.7019978246677347E-2</v>
      </c>
      <c r="AG76" s="50">
        <v>-4.5655339224003177E-3</v>
      </c>
    </row>
    <row r="77" spans="1:33" ht="15.75" customHeight="1" x14ac:dyDescent="0.2">
      <c r="A77" s="47">
        <v>44109</v>
      </c>
      <c r="B77" s="48">
        <v>-25</v>
      </c>
      <c r="C77" s="49">
        <f t="shared" si="1"/>
        <v>-6.4777581257935597E-4</v>
      </c>
      <c r="D77" s="50">
        <v>-5.7932317243180598E-3</v>
      </c>
      <c r="E77" s="50">
        <v>-9.2270519450719443E-4</v>
      </c>
      <c r="F77" s="50">
        <v>2.3128289773407508E-2</v>
      </c>
      <c r="G77" s="50">
        <v>5.363176833359861E-3</v>
      </c>
      <c r="H77" s="50">
        <v>-6.0338636828792189E-4</v>
      </c>
      <c r="I77" s="50">
        <v>1.5617532922264643E-3</v>
      </c>
      <c r="J77" s="50">
        <v>-6.9558881212989938E-3</v>
      </c>
      <c r="K77" s="50">
        <v>-3.8539225911196351E-3</v>
      </c>
      <c r="L77" s="50">
        <v>-6.1440992920160295E-3</v>
      </c>
      <c r="M77" s="50">
        <v>2.5542613295208589E-3</v>
      </c>
      <c r="N77" s="50">
        <v>-3.9384156590879169E-3</v>
      </c>
      <c r="O77" s="50">
        <v>3.0328772427223299E-3</v>
      </c>
      <c r="P77" s="50">
        <v>-6.0744793177852432E-3</v>
      </c>
      <c r="Q77" s="50">
        <v>6.4645144274831801E-3</v>
      </c>
      <c r="R77" s="50">
        <v>-7.5709408298412469E-3</v>
      </c>
      <c r="S77" s="50">
        <v>1.4353724698684435E-3</v>
      </c>
      <c r="T77" s="50">
        <v>-3.9465205130335239E-3</v>
      </c>
      <c r="U77" s="50">
        <v>-1.9982926193955891E-3</v>
      </c>
      <c r="V77" s="50">
        <v>-1.432933923769129E-2</v>
      </c>
      <c r="W77" s="50">
        <v>-1.2787218239749968E-2</v>
      </c>
      <c r="X77" s="50">
        <v>-1.2113760798047759E-2</v>
      </c>
      <c r="Y77" s="50">
        <v>-2.2444710893643298E-3</v>
      </c>
      <c r="Z77" s="50">
        <v>1.3275641201582616E-3</v>
      </c>
      <c r="AA77" s="50">
        <v>1.1922951602206855E-2</v>
      </c>
      <c r="AB77" s="50">
        <v>2.632994744981576E-4</v>
      </c>
      <c r="AC77" s="50">
        <v>6.5537712760792982E-3</v>
      </c>
      <c r="AD77" s="50">
        <v>-2.3317020643650026E-4</v>
      </c>
      <c r="AE77" s="50">
        <v>-6.2116545077690929E-3</v>
      </c>
      <c r="AF77" s="50">
        <v>7.7742689706025818E-3</v>
      </c>
      <c r="AG77" s="50">
        <v>4.9061211202358207E-3</v>
      </c>
    </row>
    <row r="78" spans="1:33" ht="15.75" customHeight="1" x14ac:dyDescent="0.2">
      <c r="A78" s="47">
        <v>44110</v>
      </c>
      <c r="B78" s="48">
        <v>-24</v>
      </c>
      <c r="C78" s="49">
        <f t="shared" si="1"/>
        <v>-1.4068343853237998E-3</v>
      </c>
      <c r="D78" s="50">
        <v>6.4309680597377239E-3</v>
      </c>
      <c r="E78" s="50">
        <v>-9.2567236014402549E-3</v>
      </c>
      <c r="F78" s="50">
        <v>-5.2403424412506717E-3</v>
      </c>
      <c r="G78" s="50">
        <v>-2.0808472379619004E-3</v>
      </c>
      <c r="H78" s="50">
        <v>-3.3273114765609343E-3</v>
      </c>
      <c r="I78" s="50">
        <v>4.7012039550011018E-3</v>
      </c>
      <c r="J78" s="50">
        <v>6.5276299320627361E-3</v>
      </c>
      <c r="K78" s="50">
        <v>-4.4320295610103862E-3</v>
      </c>
      <c r="L78" s="50">
        <v>2.2564030133253588E-3</v>
      </c>
      <c r="M78" s="50">
        <v>1.2110187812313895E-2</v>
      </c>
      <c r="N78" s="50">
        <v>1.2989607752019575E-2</v>
      </c>
      <c r="O78" s="50">
        <v>-3.880308241648478E-3</v>
      </c>
      <c r="P78" s="50">
        <v>-3.2782650855914816E-3</v>
      </c>
      <c r="Q78" s="50">
        <v>7.1015486190229363E-4</v>
      </c>
      <c r="R78" s="50">
        <v>-1.0596453503165171E-2</v>
      </c>
      <c r="S78" s="50">
        <v>-2.7471493397959318E-3</v>
      </c>
      <c r="T78" s="50">
        <v>8.0685981455373111E-3</v>
      </c>
      <c r="U78" s="50">
        <v>9.5932904406606425E-4</v>
      </c>
      <c r="V78" s="50">
        <v>-4.7478649962839417E-2</v>
      </c>
      <c r="W78" s="50">
        <v>1.9199061080251226E-4</v>
      </c>
      <c r="X78" s="50">
        <v>6.4521742123716096E-3</v>
      </c>
      <c r="Y78" s="50">
        <v>-6.0808397583420673E-3</v>
      </c>
      <c r="Z78" s="50">
        <v>9.9703286800589715E-3</v>
      </c>
      <c r="AA78" s="50">
        <v>2.2958547288929021E-3</v>
      </c>
      <c r="AB78" s="50">
        <v>-6.5421218953006753E-3</v>
      </c>
      <c r="AC78" s="50">
        <v>3.4199824748720291E-3</v>
      </c>
      <c r="AD78" s="50">
        <v>3.4100878079655114E-3</v>
      </c>
      <c r="AE78" s="50">
        <v>-2.0909903094189723E-3</v>
      </c>
      <c r="AF78" s="50">
        <v>-1.2820132304942718E-2</v>
      </c>
      <c r="AG78" s="50">
        <v>-2.8473679313745295E-3</v>
      </c>
    </row>
    <row r="79" spans="1:33" ht="15.75" customHeight="1" x14ac:dyDescent="0.2">
      <c r="A79" s="47">
        <v>44111</v>
      </c>
      <c r="B79" s="48">
        <v>-23</v>
      </c>
      <c r="C79" s="49">
        <f t="shared" si="1"/>
        <v>-5.3875635423522518E-4</v>
      </c>
      <c r="D79" s="50">
        <v>6.049114737204965E-3</v>
      </c>
      <c r="E79" s="50">
        <v>-7.9331635382507704E-3</v>
      </c>
      <c r="F79" s="50">
        <v>9.3375449734524139E-3</v>
      </c>
      <c r="G79" s="50">
        <v>-3.005911814510133E-3</v>
      </c>
      <c r="H79" s="50">
        <v>6.1385774918694402E-4</v>
      </c>
      <c r="I79" s="50">
        <v>4.5150168024263339E-3</v>
      </c>
      <c r="J79" s="50">
        <v>1.2966470478187019E-2</v>
      </c>
      <c r="K79" s="50">
        <v>-1.4569345541846381E-2</v>
      </c>
      <c r="L79" s="50">
        <v>4.0684004466175587E-3</v>
      </c>
      <c r="M79" s="50">
        <v>1.7739576575826241E-2</v>
      </c>
      <c r="N79" s="50">
        <v>8.6593029892741841E-4</v>
      </c>
      <c r="O79" s="50">
        <v>6.3512946093645037E-4</v>
      </c>
      <c r="P79" s="50">
        <v>-1.4102294599756086E-3</v>
      </c>
      <c r="Q79" s="50">
        <v>-3.525364750545627E-3</v>
      </c>
      <c r="R79" s="50">
        <v>-4.0079873282062887E-3</v>
      </c>
      <c r="S79" s="50">
        <v>-4.5406688693839133E-3</v>
      </c>
      <c r="T79" s="50">
        <v>-7.5316523726801157E-3</v>
      </c>
      <c r="U79" s="50">
        <v>2.9832446980374155E-3</v>
      </c>
      <c r="V79" s="50">
        <v>-6.4247307577816326E-3</v>
      </c>
      <c r="W79" s="50">
        <v>-1.4545914243959228E-3</v>
      </c>
      <c r="X79" s="50">
        <v>-9.5962698099243075E-3</v>
      </c>
      <c r="Y79" s="50">
        <v>4.8337123162391013E-3</v>
      </c>
      <c r="Z79" s="51">
        <v>-7.2526744607616725E-6</v>
      </c>
      <c r="AA79" s="50">
        <v>1.2991122517497823E-3</v>
      </c>
      <c r="AB79" s="50">
        <v>-6.6407235276203201E-3</v>
      </c>
      <c r="AC79" s="50">
        <v>8.0778275101046453E-3</v>
      </c>
      <c r="AD79" s="50">
        <v>-6.3990032583792246E-3</v>
      </c>
      <c r="AE79" s="50">
        <v>-1.1213340351587973E-2</v>
      </c>
      <c r="AF79" s="50">
        <v>-2.4179400380013386E-4</v>
      </c>
      <c r="AG79" s="50">
        <v>-1.6455994426039348E-3</v>
      </c>
    </row>
    <row r="80" spans="1:33" ht="15.75" customHeight="1" x14ac:dyDescent="0.2">
      <c r="A80" s="47">
        <v>44112</v>
      </c>
      <c r="B80" s="48">
        <v>-22</v>
      </c>
      <c r="C80" s="49">
        <f t="shared" si="1"/>
        <v>2.989738303832575E-3</v>
      </c>
      <c r="D80" s="51">
        <v>7.9612511229972156E-5</v>
      </c>
      <c r="E80" s="50">
        <v>4.9994891841623444E-3</v>
      </c>
      <c r="F80" s="50">
        <v>-4.5328975537439323E-2</v>
      </c>
      <c r="G80" s="50">
        <v>1.9072025985153888E-2</v>
      </c>
      <c r="H80" s="50">
        <v>1.7096514758033077E-3</v>
      </c>
      <c r="I80" s="50">
        <v>-2.7756258025780495E-3</v>
      </c>
      <c r="J80" s="50">
        <v>1.1282893361021732E-2</v>
      </c>
      <c r="K80" s="50">
        <v>8.2945382250278893E-3</v>
      </c>
      <c r="L80" s="50">
        <v>3.4633341927386065E-3</v>
      </c>
      <c r="M80" s="50">
        <v>-4.892181866478048E-3</v>
      </c>
      <c r="N80" s="50">
        <v>4.3218089449610919E-2</v>
      </c>
      <c r="O80" s="50">
        <v>6.1695445950479127E-3</v>
      </c>
      <c r="P80" s="50">
        <v>4.1496416704589478E-4</v>
      </c>
      <c r="Q80" s="50">
        <v>-8.3581479696775447E-3</v>
      </c>
      <c r="R80" s="50">
        <v>8.496739950643116E-3</v>
      </c>
      <c r="S80" s="50">
        <v>2.0619026531036398E-2</v>
      </c>
      <c r="T80" s="50">
        <v>-6.0527261037121279E-4</v>
      </c>
      <c r="U80" s="50">
        <v>2.9075437878066913E-2</v>
      </c>
      <c r="V80" s="50">
        <v>-7.2593517351049845E-3</v>
      </c>
      <c r="W80" s="50">
        <v>9.9669222893930647E-3</v>
      </c>
      <c r="X80" s="50">
        <v>6.1527448702390179E-3</v>
      </c>
      <c r="Y80" s="50">
        <v>5.5929115164721288E-3</v>
      </c>
      <c r="Z80" s="50">
        <v>7.316029440375009E-3</v>
      </c>
      <c r="AA80" s="50">
        <v>8.7951785674048738E-4</v>
      </c>
      <c r="AB80" s="50">
        <v>-1.2269774774392941E-2</v>
      </c>
      <c r="AC80" s="50">
        <v>-9.8772066988367831E-3</v>
      </c>
      <c r="AD80" s="50">
        <v>-1.2536982464159088E-2</v>
      </c>
      <c r="AE80" s="50">
        <v>4.4847876604501664E-3</v>
      </c>
      <c r="AF80" s="50">
        <v>-6.8320949243702855E-3</v>
      </c>
      <c r="AG80" s="50">
        <v>9.13950235812672E-3</v>
      </c>
    </row>
    <row r="81" spans="1:33" ht="15.75" customHeight="1" x14ac:dyDescent="0.2">
      <c r="A81" s="47">
        <v>44113</v>
      </c>
      <c r="B81" s="48">
        <v>-21</v>
      </c>
      <c r="C81" s="49">
        <f t="shared" si="1"/>
        <v>-2.4919961836851646E-4</v>
      </c>
      <c r="D81" s="50">
        <v>1.2938016576187553E-2</v>
      </c>
      <c r="E81" s="50">
        <v>9.232594432274123E-3</v>
      </c>
      <c r="F81" s="50">
        <v>-2.46822346856879E-2</v>
      </c>
      <c r="G81" s="50">
        <v>-7.815561874031679E-3</v>
      </c>
      <c r="H81" s="50">
        <v>2.061474005925671E-2</v>
      </c>
      <c r="I81" s="50">
        <v>-1.1227725665336686E-2</v>
      </c>
      <c r="J81" s="50">
        <v>1.0965969163819699E-3</v>
      </c>
      <c r="K81" s="50">
        <v>1.0775273202384127E-2</v>
      </c>
      <c r="L81" s="50">
        <v>4.9905981215330074E-3</v>
      </c>
      <c r="M81" s="50">
        <v>-1.1874260843558474E-2</v>
      </c>
      <c r="N81" s="50">
        <v>-2.4408356710725602E-2</v>
      </c>
      <c r="O81" s="50">
        <v>9.8364403762391233E-3</v>
      </c>
      <c r="P81" s="50">
        <v>-4.1706354236224676E-4</v>
      </c>
      <c r="Q81" s="50">
        <v>-7.779042258883621E-3</v>
      </c>
      <c r="R81" s="50">
        <v>-4.5304645474022465E-3</v>
      </c>
      <c r="S81" s="50">
        <v>4.3484019300512808E-4</v>
      </c>
      <c r="T81" s="50">
        <v>1.0149113272297332E-3</v>
      </c>
      <c r="U81" s="50">
        <v>-6.6258303029486307E-3</v>
      </c>
      <c r="V81" s="50">
        <v>-1.884388223342498E-3</v>
      </c>
      <c r="W81" s="50">
        <v>5.7278342125164005E-3</v>
      </c>
      <c r="X81" s="50">
        <v>-1.1678294088638531E-3</v>
      </c>
      <c r="Y81" s="50">
        <v>-4.7503527954420839E-3</v>
      </c>
      <c r="Z81" s="50">
        <v>3.628158859225677E-3</v>
      </c>
      <c r="AA81" s="50">
        <v>5.7802552796054618E-3</v>
      </c>
      <c r="AB81" s="50">
        <v>5.0040182886350159E-3</v>
      </c>
      <c r="AC81" s="50">
        <v>9.8209980529886092E-3</v>
      </c>
      <c r="AD81" s="50">
        <v>1.6301471974477949E-3</v>
      </c>
      <c r="AE81" s="50">
        <v>7.8395550896196466E-3</v>
      </c>
      <c r="AF81" s="50">
        <v>-9.8534472278984063E-3</v>
      </c>
      <c r="AG81" s="50">
        <v>-8.2440864910164439E-4</v>
      </c>
    </row>
    <row r="82" spans="1:33" ht="15.75" customHeight="1" x14ac:dyDescent="0.2">
      <c r="A82" s="47">
        <v>44116</v>
      </c>
      <c r="B82" s="48">
        <v>-20</v>
      </c>
      <c r="C82" s="49">
        <f t="shared" si="1"/>
        <v>7.2616643139891029E-4</v>
      </c>
      <c r="D82" s="50">
        <v>-5.0679134247001868E-3</v>
      </c>
      <c r="E82" s="50">
        <v>-2.863088085831311E-3</v>
      </c>
      <c r="F82" s="50">
        <v>-1.0265373534983583E-3</v>
      </c>
      <c r="G82" s="50">
        <v>2.8763813261540427E-2</v>
      </c>
      <c r="H82" s="50">
        <v>1.8005290572091652E-2</v>
      </c>
      <c r="I82" s="50">
        <v>-1.0664293198612578E-2</v>
      </c>
      <c r="J82" s="50">
        <v>1.4299018071652417E-3</v>
      </c>
      <c r="K82" s="50">
        <v>-2.1685366278530217E-2</v>
      </c>
      <c r="L82" s="50">
        <v>-2.0000603541172534E-3</v>
      </c>
      <c r="M82" s="50">
        <v>-1.379374183271935E-3</v>
      </c>
      <c r="N82" s="50">
        <v>-7.4757498060570391E-3</v>
      </c>
      <c r="O82" s="50">
        <v>-1.0035253102007357E-3</v>
      </c>
      <c r="P82" s="50">
        <v>4.6299661256325349E-3</v>
      </c>
      <c r="Q82" s="50">
        <v>6.007141408382332E-3</v>
      </c>
      <c r="R82" s="50">
        <v>-8.6349505634000633E-3</v>
      </c>
      <c r="S82" s="50">
        <v>7.5899091249159861E-3</v>
      </c>
      <c r="T82" s="50">
        <v>-2.569982488984001E-3</v>
      </c>
      <c r="U82" s="50">
        <v>9.4516105142971891E-3</v>
      </c>
      <c r="V82" s="50">
        <v>-9.8910797147631277E-3</v>
      </c>
      <c r="W82" s="50">
        <v>-1.7238132608713959E-3</v>
      </c>
      <c r="X82" s="50">
        <v>1.9278718211215722E-2</v>
      </c>
      <c r="Y82" s="50">
        <v>-2.2038377241937381E-3</v>
      </c>
      <c r="Z82" s="50">
        <v>3.0202982177583281E-3</v>
      </c>
      <c r="AA82" s="50">
        <v>-6.4342156933322112E-4</v>
      </c>
      <c r="AB82" s="50">
        <v>1.0953405424905065E-3</v>
      </c>
      <c r="AC82" s="50">
        <v>9.672364976487987E-4</v>
      </c>
      <c r="AD82" s="50">
        <v>1.4055562945473818E-3</v>
      </c>
      <c r="AE82" s="50">
        <v>-7.8490358721842648E-3</v>
      </c>
      <c r="AF82" s="50">
        <v>1.2332590812832996E-2</v>
      </c>
      <c r="AG82" s="50">
        <v>-5.510351260002367E-3</v>
      </c>
    </row>
    <row r="83" spans="1:33" ht="15.75" customHeight="1" x14ac:dyDescent="0.2">
      <c r="A83" s="47">
        <v>44117</v>
      </c>
      <c r="B83" s="48">
        <v>-19</v>
      </c>
      <c r="C83" s="49">
        <f t="shared" si="1"/>
        <v>-6.3509681312394486E-5</v>
      </c>
      <c r="D83" s="50">
        <v>2.6300263973356303E-3</v>
      </c>
      <c r="E83" s="50">
        <v>9.7133211036066688E-4</v>
      </c>
      <c r="F83" s="50">
        <v>1.7486519645253877E-2</v>
      </c>
      <c r="G83" s="50">
        <v>-2.0737383635087536E-2</v>
      </c>
      <c r="H83" s="50">
        <v>1.7478344517451956E-2</v>
      </c>
      <c r="I83" s="50">
        <v>1.3923563017440715E-3</v>
      </c>
      <c r="J83" s="50">
        <v>7.0028843210027947E-4</v>
      </c>
      <c r="K83" s="50">
        <v>1.4711473502951341E-2</v>
      </c>
      <c r="L83" s="50">
        <v>-5.1229024697702179E-3</v>
      </c>
      <c r="M83" s="50">
        <v>-1.9550007227596765E-3</v>
      </c>
      <c r="N83" s="50">
        <v>-1.0860725754547267E-2</v>
      </c>
      <c r="O83" s="50">
        <v>-1.9948953838393922E-2</v>
      </c>
      <c r="P83" s="50">
        <v>-2.156674679826897E-3</v>
      </c>
      <c r="Q83" s="50">
        <v>3.4805753759067108E-3</v>
      </c>
      <c r="R83" s="50">
        <v>1.2416629270448874E-2</v>
      </c>
      <c r="S83" s="50">
        <v>7.3314289945569872E-3</v>
      </c>
      <c r="T83" s="50">
        <v>-3.5080104666118839E-3</v>
      </c>
      <c r="U83" s="50">
        <v>-7.3279528975088632E-4</v>
      </c>
      <c r="V83" s="50">
        <v>-1.7434787642250926E-2</v>
      </c>
      <c r="W83" s="50">
        <v>-1.0658015119931245E-2</v>
      </c>
      <c r="X83" s="50">
        <v>4.1485499451227731E-4</v>
      </c>
      <c r="Y83" s="50">
        <v>9.5912148238951264E-3</v>
      </c>
      <c r="Z83" s="50">
        <v>-6.4368647547042028E-4</v>
      </c>
      <c r="AA83" s="50">
        <v>-1.5885814001146671E-2</v>
      </c>
      <c r="AB83" s="50">
        <v>1.76224766989466E-2</v>
      </c>
      <c r="AC83" s="50">
        <v>2.022024808475827E-3</v>
      </c>
      <c r="AD83" s="50">
        <v>-1.8874614989423349E-3</v>
      </c>
      <c r="AE83" s="50">
        <v>-6.5216637422529245E-3</v>
      </c>
      <c r="AF83" s="50">
        <v>-6.5341613789302293E-3</v>
      </c>
      <c r="AG83" s="50">
        <v>1.4433200402360978E-2</v>
      </c>
    </row>
    <row r="84" spans="1:33" ht="15.75" customHeight="1" x14ac:dyDescent="0.2">
      <c r="A84" s="47">
        <v>44118</v>
      </c>
      <c r="B84" s="48">
        <v>-18</v>
      </c>
      <c r="C84" s="49">
        <f t="shared" si="1"/>
        <v>-7.9537443494611E-4</v>
      </c>
      <c r="D84" s="50">
        <v>3.8515625765389574E-3</v>
      </c>
      <c r="E84" s="50">
        <v>-4.2547380789746273E-3</v>
      </c>
      <c r="F84" s="50">
        <v>-1.8401048866640464E-2</v>
      </c>
      <c r="G84" s="50">
        <v>1.138362460688672E-2</v>
      </c>
      <c r="H84" s="50">
        <v>-8.714065213708995E-4</v>
      </c>
      <c r="I84" s="50">
        <v>-5.5810317041317618E-3</v>
      </c>
      <c r="J84" s="50">
        <v>-5.0060565401947518E-3</v>
      </c>
      <c r="K84" s="50">
        <v>2.0164453239948886E-3</v>
      </c>
      <c r="L84" s="50">
        <v>7.0735799533619961E-3</v>
      </c>
      <c r="M84" s="50">
        <v>3.5514832140949269E-3</v>
      </c>
      <c r="N84" s="50">
        <v>5.571886015943924E-3</v>
      </c>
      <c r="O84" s="50">
        <v>5.6586755029815411E-4</v>
      </c>
      <c r="P84" s="50">
        <v>-4.5505427141711392E-3</v>
      </c>
      <c r="Q84" s="50">
        <v>8.1325398778304588E-3</v>
      </c>
      <c r="R84" s="50">
        <v>-5.9021793210387889E-3</v>
      </c>
      <c r="S84" s="50">
        <v>7.8671611504514665E-3</v>
      </c>
      <c r="T84" s="50">
        <v>-2.0767291876560359E-3</v>
      </c>
      <c r="U84" s="50">
        <v>2.7181294634509648E-3</v>
      </c>
      <c r="V84" s="50">
        <v>1.3187005232905138E-2</v>
      </c>
      <c r="W84" s="50">
        <v>9.8385566299717545E-4</v>
      </c>
      <c r="X84" s="50">
        <v>4.3834921647142901E-3</v>
      </c>
      <c r="Y84" s="50">
        <v>-3.2232098174994964E-4</v>
      </c>
      <c r="Z84" s="50">
        <v>2.9250086350350157E-3</v>
      </c>
      <c r="AA84" s="50">
        <v>-8.258932333570633E-3</v>
      </c>
      <c r="AB84" s="50">
        <v>7.3175669528563227E-3</v>
      </c>
      <c r="AC84" s="50">
        <v>-1.75331807744168E-2</v>
      </c>
      <c r="AD84" s="50">
        <v>-1.316495413172122E-2</v>
      </c>
      <c r="AE84" s="50">
        <v>-1.9109640841917189E-3</v>
      </c>
      <c r="AF84" s="50">
        <v>-1.1109569795379722E-2</v>
      </c>
      <c r="AG84" s="50">
        <v>-6.4467863945351905E-3</v>
      </c>
    </row>
    <row r="85" spans="1:33" ht="15.75" customHeight="1" x14ac:dyDescent="0.2">
      <c r="A85" s="47">
        <v>44119</v>
      </c>
      <c r="B85" s="48">
        <v>-17</v>
      </c>
      <c r="C85" s="49">
        <f t="shared" si="1"/>
        <v>7.740463459806581E-4</v>
      </c>
      <c r="D85" s="50">
        <v>4.0087526899096598E-3</v>
      </c>
      <c r="E85" s="50">
        <v>-1.1391674822785598E-2</v>
      </c>
      <c r="F85" s="50">
        <v>7.5855321952363487E-3</v>
      </c>
      <c r="G85" s="50">
        <v>1.7835862715091386E-2</v>
      </c>
      <c r="H85" s="50">
        <v>7.8572231996032992E-3</v>
      </c>
      <c r="I85" s="50">
        <v>-2.1169576102348774E-4</v>
      </c>
      <c r="J85" s="50">
        <v>7.5227826245492374E-3</v>
      </c>
      <c r="K85" s="50">
        <v>3.2526563002119001E-3</v>
      </c>
      <c r="L85" s="50">
        <v>-5.2949132473424062E-3</v>
      </c>
      <c r="M85" s="50">
        <v>7.1252506695691567E-3</v>
      </c>
      <c r="N85" s="50">
        <v>-9.3250810168027543E-3</v>
      </c>
      <c r="O85" s="50">
        <v>-2.8250439439930844E-3</v>
      </c>
      <c r="P85" s="50">
        <v>4.1984193628711031E-3</v>
      </c>
      <c r="Q85" s="50">
        <v>7.1257407746413218E-3</v>
      </c>
      <c r="R85" s="50">
        <v>-1.0802704662978472E-2</v>
      </c>
      <c r="S85" s="50">
        <v>4.4649087995158859E-3</v>
      </c>
      <c r="T85" s="50">
        <v>7.4755485054164086E-3</v>
      </c>
      <c r="U85" s="50">
        <v>-1.7140352032140451E-2</v>
      </c>
      <c r="V85" s="50">
        <v>-2.983221945472514E-3</v>
      </c>
      <c r="W85" s="50">
        <v>-4.6845835649007746E-3</v>
      </c>
      <c r="X85" s="50">
        <v>-2.0114257777967767E-2</v>
      </c>
      <c r="Y85" s="50">
        <v>3.3600603163446521E-3</v>
      </c>
      <c r="Z85" s="50">
        <v>1.8151876541956935E-3</v>
      </c>
      <c r="AA85" s="50">
        <v>-3.5821603105830793E-3</v>
      </c>
      <c r="AB85" s="50">
        <v>-5.798843680244966E-3</v>
      </c>
      <c r="AC85" s="50">
        <v>6.9807589691506366E-3</v>
      </c>
      <c r="AD85" s="50">
        <v>-5.4771899368370068E-3</v>
      </c>
      <c r="AE85" s="50">
        <v>-1.1466887842733258E-2</v>
      </c>
      <c r="AF85" s="50">
        <v>3.6834352073112892E-2</v>
      </c>
      <c r="AG85" s="50">
        <v>6.8769640758057733E-3</v>
      </c>
    </row>
    <row r="86" spans="1:33" ht="15.75" customHeight="1" x14ac:dyDescent="0.2">
      <c r="A86" s="47">
        <v>44120</v>
      </c>
      <c r="B86" s="48">
        <v>-16</v>
      </c>
      <c r="C86" s="49">
        <f t="shared" si="1"/>
        <v>-5.3226788783422368E-4</v>
      </c>
      <c r="D86" s="50">
        <v>2.3014826048414084E-3</v>
      </c>
      <c r="E86" s="50">
        <v>-1.6019162170022782E-3</v>
      </c>
      <c r="F86" s="50">
        <v>-2.4290983876579897E-3</v>
      </c>
      <c r="G86" s="50">
        <v>-1.7837948466651803E-2</v>
      </c>
      <c r="H86" s="50">
        <v>1.3892287516766766E-2</v>
      </c>
      <c r="I86" s="50">
        <v>-7.6761497296607261E-3</v>
      </c>
      <c r="J86" s="50">
        <v>1.8109289118839592E-3</v>
      </c>
      <c r="K86" s="50">
        <v>-5.2963303002658817E-3</v>
      </c>
      <c r="L86" s="50">
        <v>5.2849356405092231E-3</v>
      </c>
      <c r="M86" s="50">
        <v>3.4338604693114651E-3</v>
      </c>
      <c r="N86" s="50">
        <v>-9.6074735378474073E-4</v>
      </c>
      <c r="O86" s="50">
        <v>2.5955870714984394E-3</v>
      </c>
      <c r="P86" s="50">
        <v>-2.4932486850027221E-3</v>
      </c>
      <c r="Q86" s="50">
        <v>-5.5759646331980401E-3</v>
      </c>
      <c r="R86" s="50">
        <v>4.5088051203167898E-3</v>
      </c>
      <c r="S86" s="51">
        <v>-2.3367252899509543E-5</v>
      </c>
      <c r="T86" s="50">
        <v>-1.4434527464540804E-2</v>
      </c>
      <c r="U86" s="50">
        <v>6.5600306979523449E-3</v>
      </c>
      <c r="V86" s="50">
        <v>9.2800469858819613E-3</v>
      </c>
      <c r="W86" s="50">
        <v>-1.4884913599607047E-3</v>
      </c>
      <c r="X86" s="50">
        <v>-1.1821018247880771E-2</v>
      </c>
      <c r="Y86" s="50">
        <v>-3.5035573847785667E-3</v>
      </c>
      <c r="Z86" s="50">
        <v>2.2802617051123036E-3</v>
      </c>
      <c r="AA86" s="50">
        <v>5.717286596081725E-3</v>
      </c>
      <c r="AB86" s="50">
        <v>-3.9275424476128053E-3</v>
      </c>
      <c r="AC86" s="50">
        <v>1.1962660458441325E-2</v>
      </c>
      <c r="AD86" s="50">
        <v>-4.9206770771454376E-3</v>
      </c>
      <c r="AE86" s="50">
        <v>1.2522014573881782E-4</v>
      </c>
      <c r="AF86" s="50">
        <v>-9.1256741022119319E-3</v>
      </c>
      <c r="AG86" s="50">
        <v>7.3948285508914826E-3</v>
      </c>
    </row>
    <row r="87" spans="1:33" ht="15.75" customHeight="1" x14ac:dyDescent="0.2">
      <c r="A87" s="47">
        <v>44123</v>
      </c>
      <c r="B87" s="48">
        <v>-15</v>
      </c>
      <c r="C87" s="49">
        <f t="shared" si="1"/>
        <v>-1.3284558607866643E-3</v>
      </c>
      <c r="D87" s="50">
        <v>-1.8822813579416082E-3</v>
      </c>
      <c r="E87" s="50">
        <v>-1.4019326073914365E-2</v>
      </c>
      <c r="F87" s="50">
        <v>-5.7444039313488161E-3</v>
      </c>
      <c r="G87" s="50">
        <v>1.2107301853983381E-2</v>
      </c>
      <c r="H87" s="50">
        <v>8.8942353469662755E-4</v>
      </c>
      <c r="I87" s="50">
        <v>-6.9061979370844337E-3</v>
      </c>
      <c r="J87" s="50">
        <v>-1.105360587320257E-2</v>
      </c>
      <c r="K87" s="50">
        <v>-1.4264000764925861E-3</v>
      </c>
      <c r="L87" s="50">
        <v>-6.1802716813104622E-3</v>
      </c>
      <c r="M87" s="50">
        <v>2.5417119668997259E-2</v>
      </c>
      <c r="N87" s="50">
        <v>3.04376448674491E-3</v>
      </c>
      <c r="O87" s="50">
        <v>-1.6227757028769274E-2</v>
      </c>
      <c r="P87" s="50">
        <v>-7.39699739351906E-3</v>
      </c>
      <c r="Q87" s="50">
        <v>-8.8329172226921521E-3</v>
      </c>
      <c r="R87" s="50">
        <v>-4.5234969102937294E-3</v>
      </c>
      <c r="S87" s="50">
        <v>3.59925366353437E-3</v>
      </c>
      <c r="T87" s="50">
        <v>1.4996872862574513E-3</v>
      </c>
      <c r="U87" s="50">
        <v>4.4923587926178638E-3</v>
      </c>
      <c r="V87" s="50">
        <v>1.772662510851768E-2</v>
      </c>
      <c r="W87" s="50">
        <v>1.922224774731909E-3</v>
      </c>
      <c r="X87" s="50">
        <v>1.2677925974703705E-2</v>
      </c>
      <c r="Y87" s="50">
        <v>-2.9898048344404078E-4</v>
      </c>
      <c r="Z87" s="50">
        <v>-7.3839630951172807E-3</v>
      </c>
      <c r="AA87" s="50">
        <v>-3.625860074399823E-3</v>
      </c>
      <c r="AB87" s="50">
        <v>-9.7537632422202425E-3</v>
      </c>
      <c r="AC87" s="50">
        <v>-4.4363642683367243E-3</v>
      </c>
      <c r="AD87" s="50">
        <v>-8.0589228653335232E-3</v>
      </c>
      <c r="AE87" s="50">
        <v>-1.1866360972639829E-3</v>
      </c>
      <c r="AF87" s="50">
        <v>-7.6202397629418547E-3</v>
      </c>
      <c r="AG87" s="50">
        <v>3.3290244072414574E-3</v>
      </c>
    </row>
    <row r="88" spans="1:33" ht="15.75" customHeight="1" x14ac:dyDescent="0.2">
      <c r="A88" s="47">
        <v>44124</v>
      </c>
      <c r="B88" s="48">
        <v>-14</v>
      </c>
      <c r="C88" s="49">
        <f t="shared" si="1"/>
        <v>-2.4644183759037876E-3</v>
      </c>
      <c r="D88" s="50">
        <v>8.3328179406093449E-3</v>
      </c>
      <c r="E88" s="50">
        <v>-3.6137950931279614E-4</v>
      </c>
      <c r="F88" s="50">
        <v>-9.6047449371973719E-3</v>
      </c>
      <c r="G88" s="50">
        <v>5.5527138965204568E-3</v>
      </c>
      <c r="H88" s="50">
        <v>3.4169709518501951E-3</v>
      </c>
      <c r="I88" s="50">
        <v>-1.2872134093686521E-2</v>
      </c>
      <c r="J88" s="50">
        <v>-1.0964688323670998E-2</v>
      </c>
      <c r="K88" s="50">
        <v>4.2598354005768729E-3</v>
      </c>
      <c r="L88" s="50">
        <v>4.072204306959289E-3</v>
      </c>
      <c r="M88" s="50">
        <v>-1.1668571598323019E-2</v>
      </c>
      <c r="N88" s="50">
        <v>-5.4056049441952227E-2</v>
      </c>
      <c r="O88" s="50">
        <v>2.8475700428553931E-3</v>
      </c>
      <c r="P88" s="50">
        <v>-1.1506981845610487E-2</v>
      </c>
      <c r="Q88" s="50">
        <v>1.1917992018466873E-2</v>
      </c>
      <c r="R88" s="50">
        <v>-3.4099136603441618E-3</v>
      </c>
      <c r="S88" s="50">
        <v>-1.4661135840694251E-2</v>
      </c>
      <c r="T88" s="50">
        <v>8.6860217397010542E-3</v>
      </c>
      <c r="U88" s="50">
        <v>-3.5120325179855687E-2</v>
      </c>
      <c r="V88" s="50">
        <v>-2.3507971112103959E-3</v>
      </c>
      <c r="W88" s="50">
        <v>7.0957640244470425E-3</v>
      </c>
      <c r="X88" s="50">
        <v>-1.0300061210892419E-2</v>
      </c>
      <c r="Y88" s="50">
        <v>1.0163041138771497E-2</v>
      </c>
      <c r="Z88" s="50">
        <v>3.2429949381615644E-3</v>
      </c>
      <c r="AA88" s="50">
        <v>3.4193815114844546E-2</v>
      </c>
      <c r="AB88" s="50">
        <v>4.7822200071395895E-3</v>
      </c>
      <c r="AC88" s="50">
        <v>1.2353540618220368E-3</v>
      </c>
      <c r="AD88" s="50">
        <v>1.9397225210801515E-3</v>
      </c>
      <c r="AE88" s="50">
        <v>-3.2437295157697783E-3</v>
      </c>
      <c r="AF88" s="50">
        <v>6.0642970067629511E-3</v>
      </c>
      <c r="AG88" s="50">
        <v>-1.1615374119162383E-2</v>
      </c>
    </row>
    <row r="89" spans="1:33" ht="15.75" customHeight="1" x14ac:dyDescent="0.2">
      <c r="A89" s="47">
        <v>44125</v>
      </c>
      <c r="B89" s="48">
        <v>-13</v>
      </c>
      <c r="C89" s="49">
        <f t="shared" si="1"/>
        <v>-5.7033467916481925E-4</v>
      </c>
      <c r="D89" s="50">
        <v>-1.3839582031335267E-3</v>
      </c>
      <c r="E89" s="50">
        <v>-1.1471553174284929E-2</v>
      </c>
      <c r="F89" s="50">
        <v>-2.2325121113294585E-3</v>
      </c>
      <c r="G89" s="50">
        <v>1.5810889430613803E-3</v>
      </c>
      <c r="H89" s="50">
        <v>-7.5407241861965776E-4</v>
      </c>
      <c r="I89" s="50">
        <v>-1.2843310090920875E-2</v>
      </c>
      <c r="J89" s="50">
        <v>6.1148606557917973E-4</v>
      </c>
      <c r="K89" s="50">
        <v>-3.7008904101472426E-3</v>
      </c>
      <c r="L89" s="50">
        <v>5.432006212940859E-3</v>
      </c>
      <c r="M89" s="50">
        <v>8.3735354465958138E-3</v>
      </c>
      <c r="N89" s="50">
        <v>-8.1163757945345721E-3</v>
      </c>
      <c r="O89" s="50">
        <v>1.8488517913252747E-4</v>
      </c>
      <c r="P89" s="50">
        <v>-1.2257182942679355E-2</v>
      </c>
      <c r="Q89" s="50">
        <v>7.1727612033236771E-3</v>
      </c>
      <c r="R89" s="50">
        <v>4.7839644549202065E-3</v>
      </c>
      <c r="S89" s="50">
        <v>-1.6918822668175334E-3</v>
      </c>
      <c r="T89" s="50">
        <v>9.8648221444579843E-3</v>
      </c>
      <c r="U89" s="50">
        <v>-2.2643980054900422E-2</v>
      </c>
      <c r="V89" s="50">
        <v>-1.1882815441767877E-2</v>
      </c>
      <c r="W89" s="50">
        <v>-3.4292417082830966E-3</v>
      </c>
      <c r="X89" s="50">
        <v>-2.7506365063524555E-2</v>
      </c>
      <c r="Y89" s="50">
        <v>-1.9655046617002543E-3</v>
      </c>
      <c r="Z89" s="50">
        <v>7.6534258568805476E-3</v>
      </c>
      <c r="AA89" s="50">
        <v>5.3781284987254707E-2</v>
      </c>
      <c r="AB89" s="50">
        <v>8.3517609692701413E-3</v>
      </c>
      <c r="AC89" s="50">
        <v>1.9899123902696546E-3</v>
      </c>
      <c r="AD89" s="50">
        <v>-5.4515290245529665E-3</v>
      </c>
      <c r="AE89" s="50">
        <v>5.2711518066815991E-3</v>
      </c>
      <c r="AF89" s="50">
        <v>-6.5563213887191761E-4</v>
      </c>
      <c r="AG89" s="50">
        <v>-4.175320529244614E-3</v>
      </c>
    </row>
    <row r="90" spans="1:33" ht="15.75" customHeight="1" x14ac:dyDescent="0.2">
      <c r="A90" s="47">
        <v>44126</v>
      </c>
      <c r="B90" s="48">
        <v>-12</v>
      </c>
      <c r="C90" s="49">
        <f t="shared" si="1"/>
        <v>1.8020850529153029E-3</v>
      </c>
      <c r="D90" s="50">
        <v>3.8222303959515626E-3</v>
      </c>
      <c r="E90" s="50">
        <v>2.0211384049038335E-2</v>
      </c>
      <c r="F90" s="50">
        <v>-9.1410860648887069E-4</v>
      </c>
      <c r="G90" s="50">
        <v>-1.4513154139152318E-2</v>
      </c>
      <c r="H90" s="50">
        <v>4.6566686468742496E-3</v>
      </c>
      <c r="I90" s="50">
        <v>1.7279203288480663E-2</v>
      </c>
      <c r="J90" s="50">
        <v>-1.184943370552044E-2</v>
      </c>
      <c r="K90" s="50">
        <v>-6.3354498520894059E-3</v>
      </c>
      <c r="L90" s="50">
        <v>1.4011709270203707E-2</v>
      </c>
      <c r="M90" s="50">
        <v>-9.0054200268198017E-3</v>
      </c>
      <c r="N90" s="50">
        <v>-2.445740813868464E-3</v>
      </c>
      <c r="O90" s="50">
        <v>4.7097105280369837E-3</v>
      </c>
      <c r="P90" s="50">
        <v>2.2363409180977616E-2</v>
      </c>
      <c r="Q90" s="50">
        <v>2.6574765599398855E-3</v>
      </c>
      <c r="R90" s="50">
        <v>1.1155881245515864E-2</v>
      </c>
      <c r="S90" s="50">
        <v>1.8513411405536423E-3</v>
      </c>
      <c r="T90" s="50">
        <v>1.0410956735476116E-2</v>
      </c>
      <c r="U90" s="50">
        <v>-6.8937992109560295E-4</v>
      </c>
      <c r="V90" s="50">
        <v>1.4696966196717579E-2</v>
      </c>
      <c r="W90" s="50">
        <v>7.0597757098779315E-3</v>
      </c>
      <c r="X90" s="50">
        <v>1.2543056862950215E-4</v>
      </c>
      <c r="Y90" s="50">
        <v>-1.3420446970538687E-2</v>
      </c>
      <c r="Z90" s="50">
        <v>-1.552863093450706E-2</v>
      </c>
      <c r="AA90" s="50">
        <v>-9.7342595701467062E-4</v>
      </c>
      <c r="AB90" s="50">
        <v>5.1739949976802278E-3</v>
      </c>
      <c r="AC90" s="50">
        <v>4.5489545405052872E-3</v>
      </c>
      <c r="AD90" s="50">
        <v>6.8874424075590999E-3</v>
      </c>
      <c r="AE90" s="50">
        <v>-3.5768004122417813E-3</v>
      </c>
      <c r="AF90" s="50">
        <v>-9.2873359976163652E-3</v>
      </c>
      <c r="AG90" s="50">
        <v>-9.0206565376057049E-3</v>
      </c>
    </row>
    <row r="91" spans="1:33" ht="15.75" customHeight="1" x14ac:dyDescent="0.2">
      <c r="A91" s="47">
        <v>44127</v>
      </c>
      <c r="B91" s="48">
        <v>-11</v>
      </c>
      <c r="C91" s="49">
        <f t="shared" si="1"/>
        <v>-2.5789988964853364E-3</v>
      </c>
      <c r="D91" s="50">
        <v>1.2089363857408116E-4</v>
      </c>
      <c r="E91" s="50">
        <v>-2.6851170656175767E-2</v>
      </c>
      <c r="F91" s="50">
        <v>-9.8135898936023112E-3</v>
      </c>
      <c r="G91" s="50">
        <v>-9.251087273158938E-3</v>
      </c>
      <c r="H91" s="50">
        <v>2.4289955687850804E-3</v>
      </c>
      <c r="I91" s="50">
        <v>1.6917633424887342E-3</v>
      </c>
      <c r="J91" s="50">
        <v>4.662955892158609E-3</v>
      </c>
      <c r="K91" s="50">
        <v>7.9488187859390533E-3</v>
      </c>
      <c r="L91" s="50">
        <v>-8.4257527355203771E-4</v>
      </c>
      <c r="M91" s="50">
        <v>-9.3553182903753487E-2</v>
      </c>
      <c r="N91" s="50">
        <v>1.4058532837487417E-2</v>
      </c>
      <c r="O91" s="50">
        <v>3.1018607774917304E-3</v>
      </c>
      <c r="P91" s="50">
        <v>1.5867589871671854E-2</v>
      </c>
      <c r="Q91" s="50">
        <v>-2.1197858267131831E-3</v>
      </c>
      <c r="R91" s="50">
        <v>1.160727129645979E-2</v>
      </c>
      <c r="S91" s="50">
        <v>-8.4474386457003732E-3</v>
      </c>
      <c r="T91" s="50">
        <v>-1.2650862205998096E-2</v>
      </c>
      <c r="U91" s="50">
        <v>-3.8425462598697863E-2</v>
      </c>
      <c r="V91" s="50">
        <v>1.8572048518034658E-3</v>
      </c>
      <c r="W91" s="50">
        <v>3.1337045356648547E-4</v>
      </c>
      <c r="X91" s="50">
        <v>2.5533373705249676E-3</v>
      </c>
      <c r="Y91" s="50">
        <v>3.5880112119659573E-3</v>
      </c>
      <c r="Z91" s="50">
        <v>7.3509378737716411E-3</v>
      </c>
      <c r="AA91" s="50">
        <v>2.323337857459533E-3</v>
      </c>
      <c r="AB91" s="50">
        <v>-1.1902684461211187E-3</v>
      </c>
      <c r="AC91" s="50">
        <v>1.5514659024537535E-2</v>
      </c>
      <c r="AD91" s="50">
        <v>1.3714776170339983E-2</v>
      </c>
      <c r="AE91" s="50">
        <v>-5.4914387196959343E-3</v>
      </c>
      <c r="AF91" s="50">
        <v>2.5551734529598826E-2</v>
      </c>
      <c r="AG91" s="50">
        <v>-2.9891558060157319E-3</v>
      </c>
    </row>
    <row r="92" spans="1:33" ht="15.75" customHeight="1" x14ac:dyDescent="0.2">
      <c r="A92" s="47">
        <v>44130</v>
      </c>
      <c r="B92" s="48">
        <v>-10</v>
      </c>
      <c r="C92" s="49">
        <f t="shared" si="1"/>
        <v>-8.2927586655180341E-5</v>
      </c>
      <c r="D92" s="50">
        <v>4.824401227977726E-3</v>
      </c>
      <c r="E92" s="50">
        <v>-4.0351504324407442E-3</v>
      </c>
      <c r="F92" s="50">
        <v>-9.0762418852008888E-3</v>
      </c>
      <c r="G92" s="50">
        <v>1.2212077216208404E-2</v>
      </c>
      <c r="H92" s="50">
        <v>-3.056939800343994E-3</v>
      </c>
      <c r="I92" s="50">
        <v>6.8837725775332988E-3</v>
      </c>
      <c r="J92" s="50">
        <v>-2.0262569983421099E-2</v>
      </c>
      <c r="K92" s="50">
        <v>6.0157235984225864E-3</v>
      </c>
      <c r="L92" s="50">
        <v>7.1642574350752955E-4</v>
      </c>
      <c r="M92" s="50">
        <v>-1.5982463978795464E-2</v>
      </c>
      <c r="N92" s="50">
        <v>-8.5720767297932064E-3</v>
      </c>
      <c r="O92" s="50">
        <v>2.8978919954123755E-3</v>
      </c>
      <c r="P92" s="50">
        <v>6.8161014731657511E-3</v>
      </c>
      <c r="Q92" s="50">
        <v>-2.0294574346622282E-3</v>
      </c>
      <c r="R92" s="50">
        <v>-3.5341726524127526E-3</v>
      </c>
      <c r="S92" s="50">
        <v>-1.0914897372482635E-2</v>
      </c>
      <c r="T92" s="50">
        <v>1.5401451269196786E-2</v>
      </c>
      <c r="U92" s="50">
        <v>-6.7146292144267018E-3</v>
      </c>
      <c r="V92" s="50">
        <v>1.5779692397314159E-2</v>
      </c>
      <c r="W92" s="50">
        <v>5.4840068548828603E-3</v>
      </c>
      <c r="X92" s="50">
        <v>1.4274473536365358E-2</v>
      </c>
      <c r="Y92" s="50">
        <v>-5.6824915949499066E-3</v>
      </c>
      <c r="Z92" s="50">
        <v>5.2945958643946245E-4</v>
      </c>
      <c r="AA92" s="50">
        <v>-5.7484385265424327E-3</v>
      </c>
      <c r="AB92" s="50">
        <v>-3.5462151218029724E-3</v>
      </c>
      <c r="AC92" s="50">
        <v>1.0408188369573426E-3</v>
      </c>
      <c r="AD92" s="50">
        <v>9.6640167822394877E-3</v>
      </c>
      <c r="AE92" s="50">
        <v>-2.4304202759171875E-3</v>
      </c>
      <c r="AF92" s="50">
        <v>6.8064689405082611E-3</v>
      </c>
      <c r="AG92" s="50">
        <v>-1.0248444632594583E-2</v>
      </c>
    </row>
    <row r="93" spans="1:33" ht="15.75" customHeight="1" x14ac:dyDescent="0.2">
      <c r="A93" s="47">
        <v>44131</v>
      </c>
      <c r="B93" s="48">
        <v>-9</v>
      </c>
      <c r="C93" s="49">
        <f t="shared" si="1"/>
        <v>-1.048569776296466E-3</v>
      </c>
      <c r="D93" s="50">
        <v>-1.1218623722138402E-2</v>
      </c>
      <c r="E93" s="50">
        <v>5.8376218878954146E-3</v>
      </c>
      <c r="F93" s="50">
        <v>-8.2658097562588965E-3</v>
      </c>
      <c r="G93" s="50">
        <v>3.6308306471128371E-3</v>
      </c>
      <c r="H93" s="50">
        <v>-8.5444379897428695E-3</v>
      </c>
      <c r="I93" s="50">
        <v>-9.0977362209948912E-4</v>
      </c>
      <c r="J93" s="50">
        <v>-1.3256414657701533E-2</v>
      </c>
      <c r="K93" s="50">
        <v>2.1235043992185933E-2</v>
      </c>
      <c r="L93" s="50">
        <v>5.7561284118249137E-4</v>
      </c>
      <c r="M93" s="50">
        <v>-1.4490922806343755E-2</v>
      </c>
      <c r="N93" s="50">
        <v>4.7336874679303545E-3</v>
      </c>
      <c r="O93" s="50">
        <v>-1.3388289391229125E-3</v>
      </c>
      <c r="P93" s="50">
        <v>4.8885464589680169E-4</v>
      </c>
      <c r="Q93" s="50">
        <v>2.6132324754738964E-4</v>
      </c>
      <c r="R93" s="50">
        <v>-4.8989223586673328E-3</v>
      </c>
      <c r="S93" s="50">
        <v>3.3095576857645921E-3</v>
      </c>
      <c r="T93" s="50">
        <v>2.5549468090338601E-3</v>
      </c>
      <c r="U93" s="50">
        <v>1.6497476670089894E-2</v>
      </c>
      <c r="V93" s="50">
        <v>-3.7325144579425443E-3</v>
      </c>
      <c r="W93" s="50">
        <v>1.1599270007778949E-2</v>
      </c>
      <c r="X93" s="50">
        <v>-1.0467468218328172E-2</v>
      </c>
      <c r="Y93" s="50">
        <v>4.7005424000923033E-3</v>
      </c>
      <c r="Z93" s="50">
        <v>8.1750824751702662E-3</v>
      </c>
      <c r="AA93" s="50">
        <v>-2.725679852280654E-3</v>
      </c>
      <c r="AB93" s="50">
        <v>-5.2366495741776884E-3</v>
      </c>
      <c r="AC93" s="50">
        <v>-1.5825501423729071E-3</v>
      </c>
      <c r="AD93" s="50">
        <v>-1.1348503314843718E-3</v>
      </c>
      <c r="AE93" s="50">
        <v>-1.2436765174909463E-2</v>
      </c>
      <c r="AF93" s="50">
        <v>-9.5028768116739402E-3</v>
      </c>
      <c r="AG93" s="50">
        <v>-5.3138556513301289E-3</v>
      </c>
    </row>
    <row r="94" spans="1:33" ht="15.75" customHeight="1" x14ac:dyDescent="0.2">
      <c r="A94" s="47">
        <v>44132</v>
      </c>
      <c r="B94" s="48">
        <v>-8</v>
      </c>
      <c r="C94" s="49">
        <f t="shared" si="1"/>
        <v>-3.2669640043669632E-3</v>
      </c>
      <c r="D94" s="50">
        <v>8.7539553639498086E-3</v>
      </c>
      <c r="E94" s="50">
        <v>-7.0241895525442188E-3</v>
      </c>
      <c r="F94" s="50">
        <v>-3.5163618648531153E-3</v>
      </c>
      <c r="G94" s="50">
        <v>2.2291473637662429E-2</v>
      </c>
      <c r="H94" s="50">
        <v>-1.8781402597635832E-2</v>
      </c>
      <c r="I94" s="50">
        <v>-1.2187668623960361E-2</v>
      </c>
      <c r="J94" s="50">
        <v>-1.3582328245686295E-2</v>
      </c>
      <c r="K94" s="50">
        <v>-4.7839273748974467E-3</v>
      </c>
      <c r="L94" s="50">
        <v>1.9281001409440085E-4</v>
      </c>
      <c r="M94" s="50">
        <v>2.6798064753697642E-4</v>
      </c>
      <c r="N94" s="50">
        <v>-1.1778170372838143E-2</v>
      </c>
      <c r="O94" s="50">
        <v>-1.1544690248030905E-2</v>
      </c>
      <c r="P94" s="50">
        <v>-6.5178599364544114E-3</v>
      </c>
      <c r="Q94" s="50">
        <v>-1.573853714508525E-2</v>
      </c>
      <c r="R94" s="50">
        <v>-1.5455686416472256E-3</v>
      </c>
      <c r="S94" s="50">
        <v>7.5613730141897428E-3</v>
      </c>
      <c r="T94" s="50">
        <v>-1.4527482682096075E-2</v>
      </c>
      <c r="U94" s="50">
        <v>2.7484145259748516E-3</v>
      </c>
      <c r="V94" s="50">
        <v>8.2160277583665439E-3</v>
      </c>
      <c r="W94" s="50">
        <v>-1.6006882935699816E-2</v>
      </c>
      <c r="X94" s="50">
        <v>1.2311435712896342E-3</v>
      </c>
      <c r="Y94" s="50">
        <v>9.3589139703248864E-3</v>
      </c>
      <c r="Z94" s="50">
        <v>-1.3146663383159101E-2</v>
      </c>
      <c r="AA94" s="50">
        <v>4.1619660583468582E-2</v>
      </c>
      <c r="AB94" s="50">
        <v>-4.3847396666098978E-3</v>
      </c>
      <c r="AC94" s="50">
        <v>-4.1297152704627207E-3</v>
      </c>
      <c r="AD94" s="50">
        <v>-3.9961319075174969E-3</v>
      </c>
      <c r="AE94" s="50">
        <v>-1.1005497880506553E-2</v>
      </c>
      <c r="AF94" s="50">
        <v>-2.6595190355840043E-2</v>
      </c>
      <c r="AG94" s="50">
        <v>5.4233546765816015E-4</v>
      </c>
    </row>
    <row r="95" spans="1:33" ht="15.75" customHeight="1" x14ac:dyDescent="0.2">
      <c r="A95" s="47">
        <v>44133</v>
      </c>
      <c r="B95" s="48">
        <v>-7</v>
      </c>
      <c r="C95" s="49">
        <f t="shared" si="1"/>
        <v>1.1009160279674415E-3</v>
      </c>
      <c r="D95" s="50">
        <v>-2.2504972436139833E-3</v>
      </c>
      <c r="E95" s="50">
        <v>-8.5425316929806944E-3</v>
      </c>
      <c r="F95" s="50">
        <v>-8.3331906891968288E-3</v>
      </c>
      <c r="G95" s="50">
        <v>9.418427132790879E-3</v>
      </c>
      <c r="H95" s="50">
        <v>1.7760126877080326E-2</v>
      </c>
      <c r="I95" s="50">
        <v>1.6648697229831359E-2</v>
      </c>
      <c r="J95" s="50">
        <v>-1.1542716251876688E-2</v>
      </c>
      <c r="K95" s="50">
        <v>1.579582504419642E-2</v>
      </c>
      <c r="L95" s="50">
        <v>1.4989912248281913E-2</v>
      </c>
      <c r="M95" s="50">
        <v>-1.9339810121885972E-2</v>
      </c>
      <c r="N95" s="50">
        <v>1.8154441484142751E-2</v>
      </c>
      <c r="O95" s="50">
        <v>-1.3817507700821404E-2</v>
      </c>
      <c r="P95" s="50">
        <v>3.6273405131720319E-3</v>
      </c>
      <c r="Q95" s="50">
        <v>3.3802364937891229E-3</v>
      </c>
      <c r="R95" s="50">
        <v>-1.2641641950841295E-2</v>
      </c>
      <c r="S95" s="50">
        <v>-8.9139679675696686E-4</v>
      </c>
      <c r="T95" s="50">
        <v>1.728671641857938E-2</v>
      </c>
      <c r="U95" s="50">
        <v>7.3332574327073102E-3</v>
      </c>
      <c r="V95" s="50">
        <v>-3.1876847241911815E-3</v>
      </c>
      <c r="W95" s="50">
        <v>-3.0080992326057144E-3</v>
      </c>
      <c r="X95" s="50">
        <v>-5.4025598994288755E-3</v>
      </c>
      <c r="Y95" s="50">
        <v>-2.4189432397045416E-3</v>
      </c>
      <c r="Z95" s="50">
        <v>-6.483371514511508E-3</v>
      </c>
      <c r="AA95" s="50">
        <v>5.2262321420299632E-3</v>
      </c>
      <c r="AB95" s="50">
        <v>3.4826907810653826E-2</v>
      </c>
      <c r="AC95" s="50">
        <v>-1.5487740467126927E-2</v>
      </c>
      <c r="AD95" s="50">
        <v>6.8716884210465994E-3</v>
      </c>
      <c r="AE95" s="50">
        <v>1.9019927886222733E-2</v>
      </c>
      <c r="AF95" s="50">
        <v>-3.2927487773162976E-2</v>
      </c>
      <c r="AG95" s="50">
        <v>-1.1037076996795818E-2</v>
      </c>
    </row>
    <row r="96" spans="1:33" ht="15.75" customHeight="1" x14ac:dyDescent="0.2">
      <c r="A96" s="47">
        <v>44134</v>
      </c>
      <c r="B96" s="48">
        <v>-6</v>
      </c>
      <c r="C96" s="49">
        <f t="shared" si="1"/>
        <v>3.0900857098658971E-4</v>
      </c>
      <c r="D96" s="50">
        <v>8.8108986400952261E-3</v>
      </c>
      <c r="E96" s="50">
        <v>-2.3129744904419663E-3</v>
      </c>
      <c r="F96" s="50">
        <v>1.6734524421139672E-2</v>
      </c>
      <c r="G96" s="50">
        <v>-2.6898622846337573E-2</v>
      </c>
      <c r="H96" s="50">
        <v>1.4789727323276547E-2</v>
      </c>
      <c r="I96" s="50">
        <v>1.0204653022055657E-2</v>
      </c>
      <c r="J96" s="50">
        <v>1.2993801473273007E-2</v>
      </c>
      <c r="K96" s="50">
        <v>-1.8750522025578364E-2</v>
      </c>
      <c r="L96" s="50">
        <v>4.6242011869790621E-3</v>
      </c>
      <c r="M96" s="50">
        <v>5.1740537028677359E-3</v>
      </c>
      <c r="N96" s="50">
        <v>2.014143341999736E-2</v>
      </c>
      <c r="O96" s="50">
        <v>4.1371760330037831E-3</v>
      </c>
      <c r="P96" s="50">
        <v>6.2155035390427443E-3</v>
      </c>
      <c r="Q96" s="50">
        <v>-9.1974154021457026E-3</v>
      </c>
      <c r="R96" s="50">
        <v>-2.353119076589077E-3</v>
      </c>
      <c r="S96" s="50">
        <v>1.3431939843566443E-2</v>
      </c>
      <c r="T96" s="50">
        <v>-1.9985625125407781E-2</v>
      </c>
      <c r="U96" s="50">
        <v>3.5816503625095038E-3</v>
      </c>
      <c r="V96" s="50">
        <v>-2.932455210946612E-2</v>
      </c>
      <c r="W96" s="50">
        <v>2.9765130629794108E-3</v>
      </c>
      <c r="X96" s="50">
        <v>-1.8456222694265959E-3</v>
      </c>
      <c r="Y96" s="50">
        <v>-4.3384839327980313E-3</v>
      </c>
      <c r="Z96" s="50">
        <v>2.3359709839936736E-3</v>
      </c>
      <c r="AA96" s="50">
        <v>-1.4712703795155737E-2</v>
      </c>
      <c r="AB96" s="50">
        <v>-3.2562197422266784E-3</v>
      </c>
      <c r="AC96" s="50">
        <v>7.7337777494279527E-3</v>
      </c>
      <c r="AD96" s="50">
        <v>3.8304481405418856E-3</v>
      </c>
      <c r="AE96" s="50">
        <v>-7.9187229175199485E-3</v>
      </c>
      <c r="AF96" s="50">
        <v>7.7743119357368395E-3</v>
      </c>
      <c r="AG96" s="50">
        <v>4.6742560222047605E-3</v>
      </c>
    </row>
    <row r="97" spans="1:33" ht="15.75" customHeight="1" x14ac:dyDescent="0.2">
      <c r="A97" s="47">
        <v>44137</v>
      </c>
      <c r="B97" s="48">
        <v>-5</v>
      </c>
      <c r="C97" s="49">
        <f t="shared" si="1"/>
        <v>-1.0820408458065477E-4</v>
      </c>
      <c r="D97" s="50">
        <v>-4.8256546975532846E-3</v>
      </c>
      <c r="E97" s="50">
        <v>-7.4290027585082012E-3</v>
      </c>
      <c r="F97" s="50">
        <v>-8.6033750288113699E-4</v>
      </c>
      <c r="G97" s="50">
        <v>-1.5786109310409451E-2</v>
      </c>
      <c r="H97" s="50">
        <v>8.582751057537516E-3</v>
      </c>
      <c r="I97" s="50">
        <v>6.6570936552552001E-3</v>
      </c>
      <c r="J97" s="50">
        <v>-1.7928076954019895E-2</v>
      </c>
      <c r="K97" s="50">
        <v>9.9551580162461281E-3</v>
      </c>
      <c r="L97" s="50">
        <v>2.2462333100624125E-2</v>
      </c>
      <c r="M97" s="50">
        <v>-6.9498748302881551E-3</v>
      </c>
      <c r="N97" s="50">
        <v>-5.0718586566680709E-3</v>
      </c>
      <c r="O97" s="50">
        <v>2.7661671476644969E-3</v>
      </c>
      <c r="P97" s="50">
        <v>-5.3006672408755402E-3</v>
      </c>
      <c r="Q97" s="50">
        <v>-7.72230323413629E-3</v>
      </c>
      <c r="R97" s="50">
        <v>8.127383650593685E-3</v>
      </c>
      <c r="S97" s="50">
        <v>-1.0845860498316734E-2</v>
      </c>
      <c r="T97" s="50">
        <v>1.1302859535228946E-2</v>
      </c>
      <c r="U97" s="50">
        <v>-7.3276108658525945E-3</v>
      </c>
      <c r="V97" s="50">
        <v>-9.2190342055229677E-3</v>
      </c>
      <c r="W97" s="50">
        <v>-3.8006511850690438E-3</v>
      </c>
      <c r="X97" s="50">
        <v>-2.4125447438651713E-2</v>
      </c>
      <c r="Y97" s="50">
        <v>8.1348666360065158E-3</v>
      </c>
      <c r="Z97" s="50">
        <v>4.2863577055862597E-3</v>
      </c>
      <c r="AA97" s="50">
        <v>-1.5005687865533753E-3</v>
      </c>
      <c r="AB97" s="50">
        <v>-1.1007281607338125E-2</v>
      </c>
      <c r="AC97" s="50">
        <v>1.3211697484578001E-2</v>
      </c>
      <c r="AD97" s="50">
        <v>5.5583875050799585E-3</v>
      </c>
      <c r="AE97" s="50">
        <v>3.2884123762475567E-3</v>
      </c>
      <c r="AF97" s="50">
        <v>2.4547284705035116E-2</v>
      </c>
      <c r="AG97" s="50">
        <v>7.5734646595414278E-3</v>
      </c>
    </row>
    <row r="98" spans="1:33" ht="15.75" customHeight="1" x14ac:dyDescent="0.2">
      <c r="A98" s="47">
        <v>44138</v>
      </c>
      <c r="B98" s="48">
        <v>-4</v>
      </c>
      <c r="C98" s="49">
        <f t="shared" si="1"/>
        <v>-7.8922470527518422E-4</v>
      </c>
      <c r="D98" s="50">
        <v>-6.0569623879129439E-3</v>
      </c>
      <c r="E98" s="50">
        <v>-1.7522172548941409E-3</v>
      </c>
      <c r="F98" s="50">
        <v>1.7933945846160771E-3</v>
      </c>
      <c r="G98" s="50">
        <v>8.3356323616175718E-3</v>
      </c>
      <c r="H98" s="50">
        <v>3.183636931714532E-3</v>
      </c>
      <c r="I98" s="50">
        <v>-3.0504539839762024E-2</v>
      </c>
      <c r="J98" s="50">
        <v>1.5610450160730666E-2</v>
      </c>
      <c r="K98" s="50">
        <v>-7.6953916039078883E-3</v>
      </c>
      <c r="L98" s="50">
        <v>5.4253084624922288E-3</v>
      </c>
      <c r="M98" s="51">
        <v>-6.0055764009452756E-5</v>
      </c>
      <c r="N98" s="50">
        <v>-7.74076077556278E-3</v>
      </c>
      <c r="O98" s="50">
        <v>-1.0505347458797771E-2</v>
      </c>
      <c r="P98" s="50">
        <v>1.9483414658020698E-3</v>
      </c>
      <c r="Q98" s="50">
        <v>3.4503259275449095E-3</v>
      </c>
      <c r="R98" s="50">
        <v>-2.2876610932768713E-3</v>
      </c>
      <c r="S98" s="50">
        <v>1.9042430028372859E-3</v>
      </c>
      <c r="T98" s="50">
        <v>-1.1237526738471518E-2</v>
      </c>
      <c r="U98" s="50">
        <v>-1.7030683369290783E-2</v>
      </c>
      <c r="V98" s="50">
        <v>-1.5104397739098739E-2</v>
      </c>
      <c r="W98" s="50">
        <v>-2.4128905401539589E-3</v>
      </c>
      <c r="X98" s="50">
        <v>9.327463144892259E-3</v>
      </c>
      <c r="Y98" s="50">
        <v>6.3578856560046297E-3</v>
      </c>
      <c r="Z98" s="50">
        <v>1.3021270019736679E-2</v>
      </c>
      <c r="AA98" s="50">
        <v>-8.4917490588676085E-3</v>
      </c>
      <c r="AB98" s="50">
        <v>-9.854332822313433E-4</v>
      </c>
      <c r="AC98" s="50">
        <v>7.1780120404017836E-3</v>
      </c>
      <c r="AD98" s="50">
        <v>-9.5728767208194364E-3</v>
      </c>
      <c r="AE98" s="50">
        <v>-2.3526111707766993E-3</v>
      </c>
      <c r="AF98" s="50">
        <v>1.8342608930590736E-2</v>
      </c>
      <c r="AG98" s="50">
        <v>1.4235790950596993E-2</v>
      </c>
    </row>
    <row r="99" spans="1:33" ht="15.75" customHeight="1" x14ac:dyDescent="0.2">
      <c r="A99" s="47">
        <v>44139</v>
      </c>
      <c r="B99" s="48">
        <v>-3</v>
      </c>
      <c r="C99" s="49">
        <f t="shared" si="1"/>
        <v>-7.1027308522460697E-4</v>
      </c>
      <c r="D99" s="50">
        <v>-1.7142725433176343E-2</v>
      </c>
      <c r="E99" s="50">
        <v>2.7106754499595331E-2</v>
      </c>
      <c r="F99" s="50">
        <v>3.0506334517367666E-2</v>
      </c>
      <c r="G99" s="50">
        <v>-2.6865520749964983E-2</v>
      </c>
      <c r="H99" s="50">
        <v>-4.9919079865950941E-2</v>
      </c>
      <c r="I99" s="50">
        <v>2.5312831000684016E-2</v>
      </c>
      <c r="J99" s="50">
        <v>4.637077500050997E-3</v>
      </c>
      <c r="K99" s="50">
        <v>-2.7513460970198661E-3</v>
      </c>
      <c r="L99" s="50">
        <v>1.0816501650641153E-2</v>
      </c>
      <c r="M99" s="50">
        <v>4.5800745606299278E-3</v>
      </c>
      <c r="N99" s="50">
        <v>-1.3369767725121499E-2</v>
      </c>
      <c r="O99" s="50">
        <v>-4.9308424733882994E-3</v>
      </c>
      <c r="P99" s="50">
        <v>-5.4009738729237575E-3</v>
      </c>
      <c r="Q99" s="50">
        <v>-2.2430908526056281E-2</v>
      </c>
      <c r="R99" s="50">
        <v>4.0520567234190306E-2</v>
      </c>
      <c r="S99" s="50">
        <v>-1.3570918070620996E-2</v>
      </c>
      <c r="T99" s="50">
        <v>-1.6396964640703476E-3</v>
      </c>
      <c r="U99" s="50">
        <v>-2.9014262530615009E-3</v>
      </c>
      <c r="V99" s="50">
        <v>-3.7589023224419097E-3</v>
      </c>
      <c r="W99" s="50">
        <v>-3.4721896976131848E-3</v>
      </c>
      <c r="X99" s="50">
        <v>1.57694450953655E-2</v>
      </c>
      <c r="Y99" s="50">
        <v>-1.0760158380729558E-2</v>
      </c>
      <c r="Z99" s="50">
        <v>-1.9139060604686828E-2</v>
      </c>
      <c r="AA99" s="50">
        <v>1.2118892206204809E-3</v>
      </c>
      <c r="AB99" s="50">
        <v>-2.7372483156933108E-2</v>
      </c>
      <c r="AC99" s="50">
        <v>7.4790541458546106E-2</v>
      </c>
      <c r="AD99" s="50">
        <v>-1.2782588901254105E-2</v>
      </c>
      <c r="AE99" s="50">
        <v>5.3591717628692845E-3</v>
      </c>
      <c r="AF99" s="50">
        <v>5.8593351261596142E-3</v>
      </c>
      <c r="AG99" s="50">
        <v>-2.9570127588445072E-2</v>
      </c>
    </row>
    <row r="100" spans="1:33" ht="15.75" customHeight="1" x14ac:dyDescent="0.2">
      <c r="A100" s="47">
        <v>44140</v>
      </c>
      <c r="B100" s="48">
        <v>-2</v>
      </c>
      <c r="C100" s="49">
        <f t="shared" si="1"/>
        <v>-6.0028979655984038E-4</v>
      </c>
      <c r="D100" s="50">
        <v>-8.9040595486232985E-3</v>
      </c>
      <c r="E100" s="50">
        <v>-1.7907581742512765E-2</v>
      </c>
      <c r="F100" s="50">
        <v>-7.9691174523298658E-3</v>
      </c>
      <c r="G100" s="50">
        <v>2.1484579455710751E-2</v>
      </c>
      <c r="H100" s="50">
        <v>1.569180147182906E-2</v>
      </c>
      <c r="I100" s="50">
        <v>-2.5424512577352478E-2</v>
      </c>
      <c r="J100" s="50">
        <v>9.8340796666960412E-4</v>
      </c>
      <c r="K100" s="50">
        <v>9.5787635720181383E-3</v>
      </c>
      <c r="L100" s="50">
        <v>-8.6428005554472533E-3</v>
      </c>
      <c r="M100" s="50">
        <v>-8.1509655084229162E-3</v>
      </c>
      <c r="N100" s="50">
        <v>6.0831123750788967E-3</v>
      </c>
      <c r="O100" s="50">
        <v>-7.3815360238284541E-3</v>
      </c>
      <c r="P100" s="50">
        <v>9.2446891339349642E-3</v>
      </c>
      <c r="Q100" s="50">
        <v>-3.31836580175389E-3</v>
      </c>
      <c r="R100" s="50">
        <v>-1.3619919704208366E-2</v>
      </c>
      <c r="S100" s="50">
        <v>1.7323487584452145E-2</v>
      </c>
      <c r="T100" s="50">
        <v>1.7523314007168028E-4</v>
      </c>
      <c r="U100" s="50">
        <v>1.4635070394230155E-2</v>
      </c>
      <c r="V100" s="50">
        <v>-1.043342417813823E-2</v>
      </c>
      <c r="W100" s="50">
        <v>-1.2116803500525831E-2</v>
      </c>
      <c r="X100" s="50">
        <v>-8.1671367940281403E-3</v>
      </c>
      <c r="Y100" s="50">
        <v>-1.6165254990316812E-4</v>
      </c>
      <c r="Z100" s="50">
        <v>5.9455657920345351E-3</v>
      </c>
      <c r="AA100" s="50">
        <v>1.5046535477514084E-3</v>
      </c>
      <c r="AB100" s="50">
        <v>4.7128002530230605E-3</v>
      </c>
      <c r="AC100" s="50">
        <v>-1.4449151711812878E-2</v>
      </c>
      <c r="AD100" s="50">
        <v>7.3822297141619888E-3</v>
      </c>
      <c r="AE100" s="50">
        <v>4.7399327171212743E-4</v>
      </c>
      <c r="AF100" s="50">
        <v>5.2740529109466805E-3</v>
      </c>
      <c r="AG100" s="50">
        <v>8.1448931684671329E-3</v>
      </c>
    </row>
    <row r="101" spans="1:33" ht="15.75" customHeight="1" x14ac:dyDescent="0.2">
      <c r="A101" s="47">
        <v>44141</v>
      </c>
      <c r="B101" s="48">
        <v>-1</v>
      </c>
      <c r="C101" s="49">
        <f t="shared" si="1"/>
        <v>5.0327882175321746E-4</v>
      </c>
      <c r="D101" s="50">
        <v>5.6240716249095282E-3</v>
      </c>
      <c r="E101" s="50">
        <v>-5.1253218171758552E-3</v>
      </c>
      <c r="F101" s="50">
        <v>-8.4803912241029553E-3</v>
      </c>
      <c r="G101" s="50">
        <v>-1.1583818187190398E-2</v>
      </c>
      <c r="H101" s="50">
        <v>-3.878426846638282E-3</v>
      </c>
      <c r="I101" s="50">
        <v>-8.6754630668485974E-3</v>
      </c>
      <c r="J101" s="50">
        <v>7.8047608281067125E-3</v>
      </c>
      <c r="K101" s="50">
        <v>-5.4681543502345959E-3</v>
      </c>
      <c r="L101" s="50">
        <v>1.1569211824332582E-2</v>
      </c>
      <c r="M101" s="50">
        <v>-1.621615427952197E-3</v>
      </c>
      <c r="N101" s="50">
        <v>2.8685974955508352E-3</v>
      </c>
      <c r="O101" s="50">
        <v>1.8842410470495143E-2</v>
      </c>
      <c r="P101" s="50">
        <v>-7.2834060978087404E-3</v>
      </c>
      <c r="Q101" s="50">
        <v>5.0820469037733511E-3</v>
      </c>
      <c r="R101" s="50">
        <v>-6.4936700554204488E-4</v>
      </c>
      <c r="S101" s="50">
        <v>-6.0051922796429827E-3</v>
      </c>
      <c r="T101" s="50">
        <v>-2.6948644150296963E-3</v>
      </c>
      <c r="U101" s="50">
        <v>-1.0991635415526472E-2</v>
      </c>
      <c r="V101" s="50">
        <v>1.697778911815782E-2</v>
      </c>
      <c r="W101" s="50">
        <v>3.2105405621003173E-3</v>
      </c>
      <c r="X101" s="50">
        <v>-4.4696189699428871E-3</v>
      </c>
      <c r="Y101" s="50">
        <v>-4.305566862782927E-3</v>
      </c>
      <c r="Z101" s="50">
        <v>5.6061070045716737E-3</v>
      </c>
      <c r="AA101" s="50">
        <v>4.9785382644898426E-4</v>
      </c>
      <c r="AB101" s="50">
        <v>8.2304264910661243E-3</v>
      </c>
      <c r="AC101" s="50">
        <v>-1.5854344392359325E-2</v>
      </c>
      <c r="AD101" s="50">
        <v>9.5571284563522943E-3</v>
      </c>
      <c r="AE101" s="50">
        <v>4.3840154353698086E-3</v>
      </c>
      <c r="AF101" s="50">
        <v>2.8733417297168128E-3</v>
      </c>
      <c r="AG101" s="50">
        <v>9.0572492404224995E-3</v>
      </c>
    </row>
    <row r="102" spans="1:33" ht="15.75" customHeight="1" x14ac:dyDescent="0.2">
      <c r="A102" s="52">
        <v>44144</v>
      </c>
      <c r="B102" s="53">
        <v>0</v>
      </c>
      <c r="C102" s="49">
        <f t="shared" si="1"/>
        <v>3.1632999094388398E-3</v>
      </c>
      <c r="D102" s="54">
        <v>-3.3726191533059599E-2</v>
      </c>
      <c r="E102" s="54">
        <v>0.11476733835678948</v>
      </c>
      <c r="F102" s="54">
        <v>3.3771771192191588E-2</v>
      </c>
      <c r="G102" s="54">
        <v>-1.1635945050692792E-2</v>
      </c>
      <c r="H102" s="54">
        <v>3.7742947021803669E-4</v>
      </c>
      <c r="I102" s="54">
        <v>9.7953126051638639E-3</v>
      </c>
      <c r="J102" s="54">
        <v>-1.0139994092731693E-2</v>
      </c>
      <c r="K102" s="54">
        <v>2.387686828121599E-3</v>
      </c>
      <c r="L102" s="54">
        <v>1.2789607850052905E-2</v>
      </c>
      <c r="M102" s="54">
        <v>-4.0667749637123357E-2</v>
      </c>
      <c r="N102" s="54">
        <v>-1.9312030487610349E-2</v>
      </c>
      <c r="O102" s="54">
        <v>1.6784564058530169E-2</v>
      </c>
      <c r="P102" s="54">
        <v>4.0696977126422285E-2</v>
      </c>
      <c r="Q102" s="54">
        <v>-2.356386595364909E-2</v>
      </c>
      <c r="R102" s="54">
        <v>-4.629404405688012E-3</v>
      </c>
      <c r="S102" s="54">
        <v>-1.8690833813960868E-2</v>
      </c>
      <c r="T102" s="54">
        <v>6.1160204409234165E-3</v>
      </c>
      <c r="U102" s="54">
        <v>1.6439665886509192E-2</v>
      </c>
      <c r="V102" s="54">
        <v>3.2655191821428231E-2</v>
      </c>
      <c r="W102" s="54">
        <v>2.306038359167379E-2</v>
      </c>
      <c r="X102" s="54">
        <v>-1.9103261785162973E-2</v>
      </c>
      <c r="Y102" s="54">
        <v>-5.592084676778878E-2</v>
      </c>
      <c r="Z102" s="54">
        <v>-4.4472917501589493E-2</v>
      </c>
      <c r="AA102" s="54">
        <v>-2.358331339572179E-2</v>
      </c>
      <c r="AB102" s="54">
        <v>8.7881723843953152E-2</v>
      </c>
      <c r="AC102" s="54">
        <v>-1.1907972856557361E-2</v>
      </c>
      <c r="AD102" s="54">
        <v>7.6148979226599856E-3</v>
      </c>
      <c r="AE102" s="54">
        <v>5.4073139630498299E-2</v>
      </c>
      <c r="AF102" s="54">
        <v>-1.5450036824114388E-2</v>
      </c>
      <c r="AG102" s="54">
        <v>-3.150834923652026E-2</v>
      </c>
    </row>
    <row r="103" spans="1:33" ht="15.75" customHeight="1" x14ac:dyDescent="0.2">
      <c r="A103" s="47">
        <v>44145</v>
      </c>
      <c r="B103" s="48">
        <v>1</v>
      </c>
      <c r="C103" s="49">
        <f t="shared" si="1"/>
        <v>1.984923531539921E-3</v>
      </c>
      <c r="D103" s="50">
        <v>2.0235079768830176E-2</v>
      </c>
      <c r="E103" s="50">
        <v>-3.244734313693589E-2</v>
      </c>
      <c r="F103" s="50">
        <v>2.2146375446895433E-2</v>
      </c>
      <c r="G103" s="50">
        <v>-9.904675030611293E-3</v>
      </c>
      <c r="H103" s="50">
        <v>-1.0422028166651194E-2</v>
      </c>
      <c r="I103" s="50">
        <v>2.3493836795763893E-2</v>
      </c>
      <c r="J103" s="50">
        <v>2.4358911513172009E-3</v>
      </c>
      <c r="K103" s="50">
        <v>-5.1165597254393402E-4</v>
      </c>
      <c r="L103" s="50">
        <v>7.4148935721183445E-3</v>
      </c>
      <c r="M103" s="50">
        <v>-1.6346587017944544E-2</v>
      </c>
      <c r="N103" s="50">
        <v>7.5840018767070576E-3</v>
      </c>
      <c r="O103" s="50">
        <v>9.6067026026925139E-3</v>
      </c>
      <c r="P103" s="50">
        <v>-2.0931968820785848E-2</v>
      </c>
      <c r="Q103" s="50">
        <v>-2.5632197731903189E-3</v>
      </c>
      <c r="R103" s="50">
        <v>2.2743908580449054E-4</v>
      </c>
      <c r="S103" s="50">
        <v>-3.4871214369995879E-2</v>
      </c>
      <c r="T103" s="50">
        <v>-9.3342654612018176E-3</v>
      </c>
      <c r="U103" s="50">
        <v>-3.5638963513239065E-2</v>
      </c>
      <c r="V103" s="50">
        <v>2.5759645404789751E-2</v>
      </c>
      <c r="W103" s="50">
        <v>1.6805441216640682E-2</v>
      </c>
      <c r="X103" s="50">
        <v>-6.4359104210482028E-3</v>
      </c>
      <c r="Y103" s="50">
        <v>1.775358884588326E-2</v>
      </c>
      <c r="Z103" s="50">
        <v>1.2813385953022045E-2</v>
      </c>
      <c r="AA103" s="50">
        <v>-1.1516547614937051E-3</v>
      </c>
      <c r="AB103" s="50">
        <v>-2.4917319309166403E-3</v>
      </c>
      <c r="AC103" s="50">
        <v>4.9921491708156277E-3</v>
      </c>
      <c r="AD103" s="50">
        <v>1.6143133326436115E-2</v>
      </c>
      <c r="AE103" s="50">
        <v>-2.267097686595772E-3</v>
      </c>
      <c r="AF103" s="50">
        <v>4.4430506373861187E-2</v>
      </c>
      <c r="AG103" s="50">
        <v>1.3023951417773943E-2</v>
      </c>
    </row>
    <row r="104" spans="1:33" ht="15.75" customHeight="1" x14ac:dyDescent="0.2">
      <c r="A104" s="47">
        <v>44146</v>
      </c>
      <c r="B104" s="48">
        <v>2</v>
      </c>
      <c r="C104" s="49">
        <f t="shared" si="1"/>
        <v>1.1748069634223267E-5</v>
      </c>
      <c r="D104" s="50">
        <v>1.1760761987636568E-2</v>
      </c>
      <c r="E104" s="50">
        <v>-2.5908176995846809E-2</v>
      </c>
      <c r="F104" s="50">
        <v>-1.8835532986420628E-2</v>
      </c>
      <c r="G104" s="50">
        <v>3.9512246657440117E-3</v>
      </c>
      <c r="H104" s="50">
        <v>-3.5584485289744811E-3</v>
      </c>
      <c r="I104" s="50">
        <v>1.5745907470052162E-3</v>
      </c>
      <c r="J104" s="50">
        <v>1.4443032662883127E-2</v>
      </c>
      <c r="K104" s="50">
        <v>-5.0376989603990244E-3</v>
      </c>
      <c r="L104" s="50">
        <v>-3.913775782718806E-3</v>
      </c>
      <c r="M104" s="50">
        <v>2.2199659093026181E-2</v>
      </c>
      <c r="N104" s="50">
        <v>7.6240133444504497E-3</v>
      </c>
      <c r="O104" s="50">
        <v>-3.9546499340639809E-3</v>
      </c>
      <c r="P104" s="50">
        <v>-3.1534135663830835E-3</v>
      </c>
      <c r="Q104" s="50">
        <v>2.6034641037488634E-2</v>
      </c>
      <c r="R104" s="50">
        <v>-2.1775895179815047E-3</v>
      </c>
      <c r="S104" s="50">
        <v>4.7182767216429021E-3</v>
      </c>
      <c r="T104" s="50">
        <v>3.3239442293248717E-3</v>
      </c>
      <c r="U104" s="50">
        <v>5.0293018692995732E-3</v>
      </c>
      <c r="V104" s="50">
        <v>-1.6128390108932935E-2</v>
      </c>
      <c r="W104" s="50">
        <v>-3.7355914215781881E-3</v>
      </c>
      <c r="X104" s="50">
        <v>9.5723810133610636E-3</v>
      </c>
      <c r="Y104" s="50">
        <v>5.5397705589524037E-3</v>
      </c>
      <c r="Z104" s="50">
        <v>9.3779266748312655E-3</v>
      </c>
      <c r="AA104" s="50">
        <v>-8.6517444535476849E-4</v>
      </c>
      <c r="AB104" s="50">
        <v>-2.7420853743754386E-2</v>
      </c>
      <c r="AC104" s="50">
        <v>-3.2806026795821697E-3</v>
      </c>
      <c r="AD104" s="50">
        <v>2.1002144081887714E-3</v>
      </c>
      <c r="AE104" s="50">
        <v>-6.2217925765883581E-3</v>
      </c>
      <c r="AF104" s="50">
        <v>-4.6429701997890774E-3</v>
      </c>
      <c r="AG104" s="50">
        <v>1.9373645235598678E-3</v>
      </c>
    </row>
    <row r="105" spans="1:33" ht="15.75" customHeight="1" x14ac:dyDescent="0.2">
      <c r="A105" s="47">
        <v>44147</v>
      </c>
      <c r="B105" s="48">
        <v>3</v>
      </c>
      <c r="C105" s="49">
        <f t="shared" si="1"/>
        <v>-7.8423786119407354E-4</v>
      </c>
      <c r="D105" s="50">
        <v>1.4222371466530992E-4</v>
      </c>
      <c r="E105" s="50">
        <v>1.9575273142786453E-2</v>
      </c>
      <c r="F105" s="50">
        <v>-1.18224683398908E-2</v>
      </c>
      <c r="G105" s="50">
        <v>3.6145933520426062E-3</v>
      </c>
      <c r="H105" s="50">
        <v>1.4329429020133429E-2</v>
      </c>
      <c r="I105" s="50">
        <v>-2.7266879747484957E-3</v>
      </c>
      <c r="J105" s="50">
        <v>-9.3712367509515455E-3</v>
      </c>
      <c r="K105" s="50">
        <v>-2.4587408897513464E-3</v>
      </c>
      <c r="L105" s="50">
        <v>6.2699218467665279E-3</v>
      </c>
      <c r="M105" s="50">
        <v>-2.3963724648777048E-2</v>
      </c>
      <c r="N105" s="50">
        <v>-1.354663395694322E-2</v>
      </c>
      <c r="O105" s="50">
        <v>8.3918936200771035E-3</v>
      </c>
      <c r="P105" s="50">
        <v>6.5363085434004247E-3</v>
      </c>
      <c r="Q105" s="50">
        <v>-1.7074970603824423E-2</v>
      </c>
      <c r="R105" s="50">
        <v>-1.0453917295370884E-2</v>
      </c>
      <c r="S105" s="50">
        <v>3.0814319526423191E-3</v>
      </c>
      <c r="T105" s="50">
        <v>1.4422547966810393E-3</v>
      </c>
      <c r="U105" s="50">
        <v>-5.9066871965739037E-3</v>
      </c>
      <c r="V105" s="50">
        <v>-3.7573293273932412E-3</v>
      </c>
      <c r="W105" s="50">
        <v>-3.9492034284761141E-4</v>
      </c>
      <c r="X105" s="50">
        <v>3.7619478903611336E-3</v>
      </c>
      <c r="Y105" s="50">
        <v>1.2532797176263476E-3</v>
      </c>
      <c r="Z105" s="50">
        <v>4.1626482045622479E-3</v>
      </c>
      <c r="AA105" s="50">
        <v>-7.0514191703625537E-4</v>
      </c>
      <c r="AB105" s="50">
        <v>-6.4071541637944207E-3</v>
      </c>
      <c r="AC105" s="50">
        <v>1.6632814192162854E-2</v>
      </c>
      <c r="AD105" s="50">
        <v>1.5275475699213807E-3</v>
      </c>
      <c r="AE105" s="50">
        <v>-1.0966395176864785E-2</v>
      </c>
      <c r="AF105" s="50">
        <v>2.1717404730137516E-4</v>
      </c>
      <c r="AG105" s="50">
        <v>5.0901311378152101E-3</v>
      </c>
    </row>
    <row r="106" spans="1:33" ht="15.75" customHeight="1" x14ac:dyDescent="0.2">
      <c r="A106" s="47">
        <v>44148</v>
      </c>
      <c r="B106" s="48">
        <v>4</v>
      </c>
      <c r="C106" s="49">
        <f t="shared" si="1"/>
        <v>1.3461455786583907E-3</v>
      </c>
      <c r="D106" s="50">
        <v>-3.9647025036388429E-3</v>
      </c>
      <c r="E106" s="50">
        <v>5.2646941703364189E-3</v>
      </c>
      <c r="F106" s="50">
        <v>-9.1180299955982962E-3</v>
      </c>
      <c r="G106" s="50">
        <v>-6.2278025927969367E-3</v>
      </c>
      <c r="H106" s="50">
        <v>-1.1717877605136149E-2</v>
      </c>
      <c r="I106" s="50">
        <v>-7.3452039281718048E-4</v>
      </c>
      <c r="J106" s="50">
        <v>5.36976571707556E-2</v>
      </c>
      <c r="K106" s="50">
        <v>-1.7114094861473909E-2</v>
      </c>
      <c r="L106" s="50">
        <v>-3.7268367599572784E-3</v>
      </c>
      <c r="M106" s="50">
        <v>5.1626843757782278E-3</v>
      </c>
      <c r="N106" s="50">
        <v>7.966251254003253E-3</v>
      </c>
      <c r="O106" s="50">
        <v>4.5613761291712638E-3</v>
      </c>
      <c r="P106" s="50">
        <v>-2.1954404340749602E-2</v>
      </c>
      <c r="Q106" s="50">
        <v>-3.7908099080234568E-3</v>
      </c>
      <c r="R106" s="50">
        <v>7.7603693212747902E-3</v>
      </c>
      <c r="S106" s="50">
        <v>-2.8417272015219272E-3</v>
      </c>
      <c r="T106" s="50">
        <v>4.3143798684052662E-3</v>
      </c>
      <c r="U106" s="50">
        <v>-1.3512088310975012E-2</v>
      </c>
      <c r="V106" s="50">
        <v>2.2187447824814938E-2</v>
      </c>
      <c r="W106" s="50">
        <v>-5.8440201050575739E-3</v>
      </c>
      <c r="X106" s="50">
        <v>-9.017510649505657E-3</v>
      </c>
      <c r="Y106" s="50">
        <v>-1.7258125008651755E-3</v>
      </c>
      <c r="Z106" s="50">
        <v>1.0967819531229453E-2</v>
      </c>
      <c r="AA106" s="50">
        <v>-1.1765476435150097E-2</v>
      </c>
      <c r="AB106" s="50">
        <v>1.5866636961966909E-2</v>
      </c>
      <c r="AC106" s="50">
        <v>-4.1964203644812084E-3</v>
      </c>
      <c r="AD106" s="50">
        <v>-1.201731678070494E-3</v>
      </c>
      <c r="AE106" s="50">
        <v>-1.2138278659125281E-3</v>
      </c>
      <c r="AF106" s="50">
        <v>2.1171941745630838E-2</v>
      </c>
      <c r="AG106" s="50">
        <v>1.1130803078116085E-2</v>
      </c>
    </row>
    <row r="107" spans="1:33" ht="15.75" customHeight="1" x14ac:dyDescent="0.2">
      <c r="A107" s="47">
        <v>44151</v>
      </c>
      <c r="B107" s="48">
        <v>5</v>
      </c>
      <c r="C107" s="49">
        <f t="shared" si="1"/>
        <v>3.4292760806126576E-4</v>
      </c>
      <c r="D107" s="50">
        <v>9.1386173340947795E-3</v>
      </c>
      <c r="E107" s="50">
        <v>-1.4454623544657569E-3</v>
      </c>
      <c r="F107" s="50">
        <v>4.0020589427524431E-3</v>
      </c>
      <c r="G107" s="50">
        <v>6.3060485663734211E-3</v>
      </c>
      <c r="H107" s="50">
        <v>-1.3279102228271389E-2</v>
      </c>
      <c r="I107" s="50">
        <v>2.802218775070054E-2</v>
      </c>
      <c r="J107" s="50">
        <v>1.7103615190403598E-2</v>
      </c>
      <c r="K107" s="50">
        <v>1.0526849661469957E-2</v>
      </c>
      <c r="L107" s="50">
        <v>1.1390478042307906E-2</v>
      </c>
      <c r="M107" s="50">
        <v>7.4449235711144569E-4</v>
      </c>
      <c r="N107" s="50">
        <v>2.1160385062090319E-3</v>
      </c>
      <c r="O107" s="50">
        <v>1.139047516657994E-3</v>
      </c>
      <c r="P107" s="50">
        <v>-9.9630544698429413E-3</v>
      </c>
      <c r="Q107" s="50">
        <v>9.5041090308185111E-3</v>
      </c>
      <c r="R107" s="50">
        <v>-1.2905987428792046E-2</v>
      </c>
      <c r="S107" s="50">
        <v>-6.8290755222427382E-3</v>
      </c>
      <c r="T107" s="50">
        <v>6.727618469806327E-3</v>
      </c>
      <c r="U107" s="50">
        <v>-1.5841556212860385E-2</v>
      </c>
      <c r="V107" s="50">
        <v>3.561815864795595E-2</v>
      </c>
      <c r="W107" s="50">
        <v>-1.0242437385775197E-2</v>
      </c>
      <c r="X107" s="50">
        <v>-2.4012073473155343E-2</v>
      </c>
      <c r="Y107" s="50">
        <v>1.1891115036529723E-3</v>
      </c>
      <c r="Z107" s="50">
        <v>-1.7561577042663524E-2</v>
      </c>
      <c r="AA107" s="50">
        <v>-2.3503486503635099E-2</v>
      </c>
      <c r="AB107" s="50">
        <v>2.2977986083081253E-2</v>
      </c>
      <c r="AC107" s="50">
        <v>-9.5335710327886739E-3</v>
      </c>
      <c r="AD107" s="50">
        <v>-9.5616501378125787E-3</v>
      </c>
      <c r="AE107" s="50">
        <v>-2.7364872215782047E-3</v>
      </c>
      <c r="AF107" s="50">
        <v>5.7180706286319438E-4</v>
      </c>
      <c r="AG107" s="50">
        <v>6.2512458946250606E-4</v>
      </c>
    </row>
    <row r="108" spans="1:33" ht="15.75" customHeight="1" x14ac:dyDescent="0.2">
      <c r="A108" s="47">
        <v>44152</v>
      </c>
      <c r="B108" s="48">
        <v>6</v>
      </c>
      <c r="C108" s="49">
        <f t="shared" si="1"/>
        <v>-2.0497538728266708E-3</v>
      </c>
      <c r="D108" s="50">
        <v>1.8037571866243443E-3</v>
      </c>
      <c r="E108" s="50">
        <v>-4.9765952983467365E-3</v>
      </c>
      <c r="F108" s="50">
        <v>-3.261002922868575E-2</v>
      </c>
      <c r="G108" s="50">
        <v>-1.4326041162239563E-2</v>
      </c>
      <c r="H108" s="50">
        <v>-2.1715597823873476E-3</v>
      </c>
      <c r="I108" s="50">
        <v>-4.3479630244999332E-3</v>
      </c>
      <c r="J108" s="50">
        <v>-1.6259999739742362E-2</v>
      </c>
      <c r="K108" s="50">
        <v>1.5493459579206243E-2</v>
      </c>
      <c r="L108" s="50">
        <v>-9.2946914362158628E-3</v>
      </c>
      <c r="M108" s="50">
        <v>-4.4972212205391868E-3</v>
      </c>
      <c r="N108" s="50">
        <v>-1.1991889045662608E-4</v>
      </c>
      <c r="O108" s="50">
        <v>-9.0735491570080127E-3</v>
      </c>
      <c r="P108" s="50">
        <v>6.2982863796405258E-3</v>
      </c>
      <c r="Q108" s="50">
        <v>8.5948321991720844E-4</v>
      </c>
      <c r="R108" s="50">
        <v>1.3378402294556703E-2</v>
      </c>
      <c r="S108" s="50">
        <v>-1.3245924349693447E-2</v>
      </c>
      <c r="T108" s="50">
        <v>1.8893295940796782E-2</v>
      </c>
      <c r="U108" s="50">
        <v>2.6270920289639448E-2</v>
      </c>
      <c r="V108" s="50">
        <v>5.6693597614666399E-2</v>
      </c>
      <c r="W108" s="50">
        <v>3.9836796283043308E-3</v>
      </c>
      <c r="X108" s="50">
        <v>2.541523083767264E-2</v>
      </c>
      <c r="Y108" s="50">
        <v>-2.2334624974629194E-2</v>
      </c>
      <c r="Z108" s="50">
        <v>-2.800788638191555E-3</v>
      </c>
      <c r="AA108" s="50">
        <v>4.8483487404241774E-3</v>
      </c>
      <c r="AB108" s="50">
        <v>1.5008492937123924E-2</v>
      </c>
      <c r="AC108" s="50">
        <v>-6.0836232873439731E-3</v>
      </c>
      <c r="AD108" s="50">
        <v>1.1297705573738476E-3</v>
      </c>
      <c r="AE108" s="50">
        <v>-5.7168604830859235E-3</v>
      </c>
      <c r="AF108" s="50">
        <v>-8.6843997621774277E-2</v>
      </c>
      <c r="AG108" s="50">
        <v>-1.6865953095906935E-2</v>
      </c>
    </row>
    <row r="109" spans="1:33" ht="15.75" customHeight="1" x14ac:dyDescent="0.2">
      <c r="A109" s="47">
        <v>44153</v>
      </c>
      <c r="B109" s="48">
        <v>7</v>
      </c>
      <c r="C109" s="49">
        <f t="shared" si="1"/>
        <v>-1.8954443844115001E-3</v>
      </c>
      <c r="D109" s="50">
        <v>-7.5854102560468694E-3</v>
      </c>
      <c r="E109" s="50">
        <v>-1.1653458106496897E-2</v>
      </c>
      <c r="F109" s="50">
        <v>-9.4213924489425331E-3</v>
      </c>
      <c r="G109" s="50">
        <v>1.6685806948989551E-2</v>
      </c>
      <c r="H109" s="50">
        <v>1.1003405800809146E-2</v>
      </c>
      <c r="I109" s="50">
        <v>-2.1199949226141268E-2</v>
      </c>
      <c r="J109" s="50">
        <v>-6.3120392140302269E-3</v>
      </c>
      <c r="K109" s="50">
        <v>2.054279145772879E-2</v>
      </c>
      <c r="L109" s="50">
        <v>-1.0797230386859674E-2</v>
      </c>
      <c r="M109" s="50">
        <v>2.2574867612379316E-3</v>
      </c>
      <c r="N109" s="50">
        <v>-2.6356083724360987E-3</v>
      </c>
      <c r="O109" s="50">
        <v>-5.8573986204044281E-3</v>
      </c>
      <c r="P109" s="50">
        <v>1.3921229106826898E-4</v>
      </c>
      <c r="Q109" s="50">
        <v>3.4669920159701318E-3</v>
      </c>
      <c r="R109" s="50">
        <v>-8.149106665757206E-3</v>
      </c>
      <c r="S109" s="50">
        <v>6.8838467449729678E-3</v>
      </c>
      <c r="T109" s="50">
        <v>2.8925258087041782E-3</v>
      </c>
      <c r="U109" s="50">
        <v>2.1509796383795205E-2</v>
      </c>
      <c r="V109" s="50">
        <v>-1.6658579462650414E-2</v>
      </c>
      <c r="W109" s="50">
        <v>-1.2117881693836369E-2</v>
      </c>
      <c r="X109" s="50">
        <v>1.0216938012570244E-2</v>
      </c>
      <c r="Y109" s="50">
        <v>1.6976111304381394E-3</v>
      </c>
      <c r="Z109" s="50">
        <v>-7.8709575024320279E-3</v>
      </c>
      <c r="AA109" s="50">
        <v>2.535028057652349E-3</v>
      </c>
      <c r="AB109" s="50">
        <v>6.9066853286403685E-3</v>
      </c>
      <c r="AC109" s="50">
        <v>-1.0659320959554014E-2</v>
      </c>
      <c r="AD109" s="50">
        <v>-2.9106165857300595E-3</v>
      </c>
      <c r="AE109" s="50">
        <v>-9.3227214953149444E-4</v>
      </c>
      <c r="AF109" s="50">
        <v>-3.8320913996600356E-2</v>
      </c>
      <c r="AG109" s="50">
        <v>9.4806773725276561E-3</v>
      </c>
    </row>
    <row r="110" spans="1:33" ht="15.75" customHeight="1" x14ac:dyDescent="0.2">
      <c r="A110" s="47">
        <v>44154</v>
      </c>
      <c r="B110" s="48">
        <v>8</v>
      </c>
      <c r="C110" s="49">
        <f t="shared" si="1"/>
        <v>-1.9376313892349525E-4</v>
      </c>
      <c r="D110" s="50">
        <v>3.8484200870552735E-3</v>
      </c>
      <c r="E110" s="50">
        <v>-6.5301553002109815E-4</v>
      </c>
      <c r="F110" s="50">
        <v>-2.2439852486529802E-2</v>
      </c>
      <c r="G110" s="50">
        <v>-5.7857129879043245E-3</v>
      </c>
      <c r="H110" s="50">
        <v>8.7574064557828946E-4</v>
      </c>
      <c r="I110" s="50">
        <v>8.7837952424542481E-3</v>
      </c>
      <c r="J110" s="50">
        <v>-8.9595458672110696E-3</v>
      </c>
      <c r="K110" s="50">
        <v>9.3304866357195879E-4</v>
      </c>
      <c r="L110" s="50">
        <v>7.2027358038459794E-3</v>
      </c>
      <c r="M110" s="50">
        <v>1.3556543051246893E-2</v>
      </c>
      <c r="N110" s="50">
        <v>1.1356953878183907E-2</v>
      </c>
      <c r="O110" s="50">
        <v>-1.551054601286754E-3</v>
      </c>
      <c r="P110" s="50">
        <v>-2.5888661009023672E-3</v>
      </c>
      <c r="Q110" s="50">
        <v>2.2947745261104181E-3</v>
      </c>
      <c r="R110" s="50">
        <v>1.1524867426258979E-3</v>
      </c>
      <c r="S110" s="50">
        <v>-4.411155300391289E-3</v>
      </c>
      <c r="T110" s="50">
        <v>6.7756763074064922E-3</v>
      </c>
      <c r="U110" s="50">
        <v>1.4345552461715694E-2</v>
      </c>
      <c r="V110" s="50">
        <v>1.419901652419992E-2</v>
      </c>
      <c r="W110" s="50">
        <v>7.930725653160919E-3</v>
      </c>
      <c r="X110" s="50">
        <v>-7.0848314495066938E-3</v>
      </c>
      <c r="Y110" s="50">
        <v>5.2419552756718243E-3</v>
      </c>
      <c r="Z110" s="50">
        <v>-2.7488793757136894E-3</v>
      </c>
      <c r="AA110" s="50">
        <v>-1.0535601844904546E-2</v>
      </c>
      <c r="AB110" s="50">
        <v>-1.233984932827038E-2</v>
      </c>
      <c r="AC110" s="50">
        <v>-1.93470428146683E-2</v>
      </c>
      <c r="AD110" s="50">
        <v>1.750568910940881E-4</v>
      </c>
      <c r="AE110" s="50">
        <v>-3.906140723564511E-3</v>
      </c>
      <c r="AF110" s="50">
        <v>-1.0494416982638477E-2</v>
      </c>
      <c r="AG110" s="50">
        <v>8.3605894718866442E-3</v>
      </c>
    </row>
    <row r="111" spans="1:33" ht="15.75" customHeight="1" x14ac:dyDescent="0.2">
      <c r="A111" s="47">
        <v>44155</v>
      </c>
      <c r="B111" s="48">
        <v>9</v>
      </c>
      <c r="C111" s="49">
        <f t="shared" si="1"/>
        <v>3.7019018979667854E-4</v>
      </c>
      <c r="D111" s="50">
        <v>1.1539160550863011E-2</v>
      </c>
      <c r="E111" s="50">
        <v>-6.1461055547469626E-3</v>
      </c>
      <c r="F111" s="50">
        <v>-2.927336967243305E-3</v>
      </c>
      <c r="G111" s="50">
        <v>1.982025892240875E-3</v>
      </c>
      <c r="H111" s="50">
        <v>1.3474400709731775E-3</v>
      </c>
      <c r="I111" s="50">
        <v>1.0685608117607362E-2</v>
      </c>
      <c r="J111" s="50">
        <v>-7.293098019819956E-4</v>
      </c>
      <c r="K111" s="50">
        <v>-5.8618146004994825E-3</v>
      </c>
      <c r="L111" s="50">
        <v>3.732335363084521E-3</v>
      </c>
      <c r="M111" s="50">
        <v>1.985955531159646E-3</v>
      </c>
      <c r="N111" s="50">
        <v>1.3254858507468553E-3</v>
      </c>
      <c r="O111" s="50">
        <v>-1.311909281832245E-3</v>
      </c>
      <c r="P111" s="50">
        <v>-2.2378433943480609E-4</v>
      </c>
      <c r="Q111" s="50">
        <v>-1.0512184502360212E-3</v>
      </c>
      <c r="R111" s="50">
        <v>3.9347444375080632E-3</v>
      </c>
      <c r="S111" s="50">
        <v>2.8669622433350299E-3</v>
      </c>
      <c r="T111" s="50">
        <v>1.3295790702567256E-2</v>
      </c>
      <c r="U111" s="50">
        <v>-1.261097496355385E-2</v>
      </c>
      <c r="V111" s="50">
        <v>-1.7028081984569503E-2</v>
      </c>
      <c r="W111" s="50">
        <v>-2.7474350068275224E-3</v>
      </c>
      <c r="X111" s="50">
        <v>5.0726530587074988E-3</v>
      </c>
      <c r="Y111" s="50">
        <v>2.3851027889796308E-3</v>
      </c>
      <c r="Z111" s="50">
        <v>2.4066178779041155E-3</v>
      </c>
      <c r="AA111" s="50">
        <v>1.3230194232540536E-2</v>
      </c>
      <c r="AB111" s="50">
        <v>4.3762120522778643E-3</v>
      </c>
      <c r="AC111" s="50">
        <v>1.6887816248851214E-4</v>
      </c>
      <c r="AD111" s="51">
        <v>-5.5443644162814741E-5</v>
      </c>
      <c r="AE111" s="50">
        <v>-9.9321558937728819E-3</v>
      </c>
      <c r="AF111" s="50">
        <v>-3.1715583327891457E-3</v>
      </c>
      <c r="AG111" s="50">
        <v>-5.4323324174330601E-3</v>
      </c>
    </row>
    <row r="112" spans="1:33" ht="15.75" customHeight="1" x14ac:dyDescent="0.2">
      <c r="A112" s="47">
        <v>44158</v>
      </c>
      <c r="B112" s="48">
        <v>10</v>
      </c>
      <c r="C112" s="49">
        <f t="shared" si="1"/>
        <v>-5.3684853837847248E-4</v>
      </c>
      <c r="D112" s="50">
        <v>-3.9675218991317819E-3</v>
      </c>
      <c r="E112" s="50">
        <v>3.1055637130541526E-3</v>
      </c>
      <c r="F112" s="50">
        <v>9.9623669271923579E-3</v>
      </c>
      <c r="G112" s="50">
        <v>-2.2810758111745502E-2</v>
      </c>
      <c r="H112" s="50">
        <v>-2.0125799545631963E-3</v>
      </c>
      <c r="I112" s="50">
        <v>2.6364616341954167E-2</v>
      </c>
      <c r="J112" s="50">
        <v>1.1246688666903489E-2</v>
      </c>
      <c r="K112" s="50">
        <v>1.4692178849951693E-3</v>
      </c>
      <c r="L112" s="50">
        <v>-4.4420990426102674E-3</v>
      </c>
      <c r="M112" s="50">
        <v>6.8353591529355696E-4</v>
      </c>
      <c r="N112" s="50">
        <v>1.5692900815250758E-2</v>
      </c>
      <c r="O112" s="50">
        <v>-2.0082841426782311E-2</v>
      </c>
      <c r="P112" s="50">
        <v>-2.5495548354950923E-3</v>
      </c>
      <c r="Q112" s="50">
        <v>7.5147502198785717E-3</v>
      </c>
      <c r="R112" s="50">
        <v>-1.0924271314360899E-3</v>
      </c>
      <c r="S112" s="50">
        <v>-1.8444087082737171E-3</v>
      </c>
      <c r="T112" s="50">
        <v>3.5699383933052685E-3</v>
      </c>
      <c r="U112" s="50">
        <v>-5.9881344620834158E-3</v>
      </c>
      <c r="V112" s="50">
        <v>2.1846409289352185E-2</v>
      </c>
      <c r="W112" s="50">
        <v>-1.3506724326333477E-2</v>
      </c>
      <c r="X112" s="50">
        <v>-5.6844687685021593E-3</v>
      </c>
      <c r="Y112" s="50">
        <v>1.1588582033873482E-3</v>
      </c>
      <c r="Z112" s="50">
        <v>-6.1543268384757904E-3</v>
      </c>
      <c r="AA112" s="50">
        <v>-2.7500489873422029E-2</v>
      </c>
      <c r="AB112" s="50">
        <v>1.4584008639567613E-2</v>
      </c>
      <c r="AC112" s="50">
        <v>-9.3899783475853912E-3</v>
      </c>
      <c r="AD112" s="50">
        <v>-2.7552253977350732E-3</v>
      </c>
      <c r="AE112" s="50">
        <v>1.3023168844485882E-2</v>
      </c>
      <c r="AF112" s="50">
        <v>-1.5598740289212354E-2</v>
      </c>
      <c r="AG112" s="50">
        <v>-9.4720059258704154E-4</v>
      </c>
    </row>
    <row r="113" spans="1:33" ht="15.75" customHeight="1" x14ac:dyDescent="0.2">
      <c r="A113" s="47">
        <v>44159</v>
      </c>
      <c r="B113" s="48">
        <v>11</v>
      </c>
      <c r="C113" s="49">
        <f t="shared" si="1"/>
        <v>9.0309234847200091E-4</v>
      </c>
      <c r="D113" s="50">
        <v>2.7114376070024367E-3</v>
      </c>
      <c r="E113" s="50">
        <v>4.882269158329712E-3</v>
      </c>
      <c r="F113" s="50">
        <v>4.3487972295702341E-3</v>
      </c>
      <c r="G113" s="50">
        <v>8.8969682035076221E-3</v>
      </c>
      <c r="H113" s="50">
        <v>-7.9255079414186601E-3</v>
      </c>
      <c r="I113" s="50">
        <v>1.1427116808113633E-2</v>
      </c>
      <c r="J113" s="50">
        <v>1.515801036606702E-2</v>
      </c>
      <c r="K113" s="50">
        <v>7.1236473243269441E-3</v>
      </c>
      <c r="L113" s="50">
        <v>-5.3659544415969249E-3</v>
      </c>
      <c r="M113" s="50">
        <v>-3.6489921069550388E-3</v>
      </c>
      <c r="N113" s="50">
        <v>1.8786204706151593E-2</v>
      </c>
      <c r="O113" s="50">
        <v>-6.3753289239430284E-3</v>
      </c>
      <c r="P113" s="50">
        <v>1.2172542372688368E-2</v>
      </c>
      <c r="Q113" s="50">
        <v>3.8796103487133363E-3</v>
      </c>
      <c r="R113" s="50">
        <v>-4.6145256382239697E-3</v>
      </c>
      <c r="S113" s="50">
        <v>1.3151912029518566E-2</v>
      </c>
      <c r="T113" s="50">
        <v>-4.3570528591285393E-4</v>
      </c>
      <c r="U113" s="50">
        <v>1.4803285028301102E-2</v>
      </c>
      <c r="V113" s="50">
        <v>-1.1467672190945535E-2</v>
      </c>
      <c r="W113" s="50">
        <v>-6.5681618547300639E-3</v>
      </c>
      <c r="X113" s="50">
        <v>4.5122773679240197E-3</v>
      </c>
      <c r="Y113" s="50">
        <v>-1.6106484792484639E-3</v>
      </c>
      <c r="Z113" s="50">
        <v>-8.6206030081194505E-3</v>
      </c>
      <c r="AA113" s="50">
        <v>-1.6142235715790251E-2</v>
      </c>
      <c r="AB113" s="50">
        <v>1.5258304954379215E-2</v>
      </c>
      <c r="AC113" s="50">
        <v>-1.229063741728155E-2</v>
      </c>
      <c r="AD113" s="50">
        <v>-1.5311905844862597E-3</v>
      </c>
      <c r="AE113" s="50">
        <v>-3.3020552282704363E-3</v>
      </c>
      <c r="AF113" s="50">
        <v>-1.5818644927699015E-2</v>
      </c>
      <c r="AG113" s="50">
        <v>-4.3017493058122684E-3</v>
      </c>
    </row>
    <row r="114" spans="1:33" ht="15.75" customHeight="1" x14ac:dyDescent="0.2">
      <c r="A114" s="47">
        <v>44160</v>
      </c>
      <c r="B114" s="48">
        <v>12</v>
      </c>
      <c r="C114" s="49">
        <f t="shared" si="1"/>
        <v>1.6937572018035048E-3</v>
      </c>
      <c r="D114" s="50">
        <v>1.7691576318088944E-3</v>
      </c>
      <c r="E114" s="50">
        <v>1.2795931759819879E-2</v>
      </c>
      <c r="F114" s="50">
        <v>-3.7717946706017523E-3</v>
      </c>
      <c r="G114" s="50">
        <v>1.0992366627184858E-2</v>
      </c>
      <c r="H114" s="50">
        <v>-7.4451303742308489E-3</v>
      </c>
      <c r="I114" s="50">
        <v>-1.6966706794273607E-2</v>
      </c>
      <c r="J114" s="50">
        <v>1.8325857483302808E-3</v>
      </c>
      <c r="K114" s="50">
        <v>-1.6830915466136354E-2</v>
      </c>
      <c r="L114" s="50">
        <v>5.672306936496522E-3</v>
      </c>
      <c r="M114" s="50">
        <v>7.1608779242164087E-3</v>
      </c>
      <c r="N114" s="50">
        <v>-2.9213154530775822E-3</v>
      </c>
      <c r="O114" s="50">
        <v>-3.4255864965008326E-4</v>
      </c>
      <c r="P114" s="50">
        <v>6.6276544784950805E-3</v>
      </c>
      <c r="Q114" s="50">
        <v>-1.6145872123023552E-3</v>
      </c>
      <c r="R114" s="50">
        <v>-2.1479168148395428E-3</v>
      </c>
      <c r="S114" s="50">
        <v>7.898403317119336E-3</v>
      </c>
      <c r="T114" s="50">
        <v>5.2494530689833636E-3</v>
      </c>
      <c r="U114" s="50">
        <v>-4.3092375909295308E-2</v>
      </c>
      <c r="V114" s="50">
        <v>9.8598079617110649E-3</v>
      </c>
      <c r="W114" s="50">
        <v>1.7653943892189669E-3</v>
      </c>
      <c r="X114" s="50">
        <v>1.4532268810185569E-2</v>
      </c>
      <c r="Y114" s="50">
        <v>4.0731683209493871E-3</v>
      </c>
      <c r="Z114" s="50">
        <v>4.7240089035524404E-3</v>
      </c>
      <c r="AA114" s="50">
        <v>1.3879171299583635E-2</v>
      </c>
      <c r="AB114" s="50">
        <v>-6.7549513899331504E-3</v>
      </c>
      <c r="AC114" s="50">
        <v>-4.9933321425297671E-3</v>
      </c>
      <c r="AD114" s="50">
        <v>-2.5502792615687718E-3</v>
      </c>
      <c r="AE114" s="50">
        <v>1.090337699364056E-2</v>
      </c>
      <c r="AF114" s="50">
        <v>2.6210988787975731E-2</v>
      </c>
      <c r="AG114" s="50">
        <v>1.4297657233272299E-2</v>
      </c>
    </row>
    <row r="115" spans="1:33" ht="15.75" customHeight="1" x14ac:dyDescent="0.2">
      <c r="A115" s="47">
        <v>44162</v>
      </c>
      <c r="B115" s="48">
        <v>13</v>
      </c>
      <c r="C115" s="49">
        <f t="shared" si="1"/>
        <v>-3.9196049485365388E-4</v>
      </c>
      <c r="D115" s="50">
        <v>-3.4967921000800305E-3</v>
      </c>
      <c r="E115" s="50">
        <v>3.6490460087469398E-3</v>
      </c>
      <c r="F115" s="50">
        <v>1.2554798222142217E-2</v>
      </c>
      <c r="G115" s="50">
        <v>-4.6324105269938661E-3</v>
      </c>
      <c r="H115" s="50">
        <v>2.5835430083942495E-3</v>
      </c>
      <c r="I115" s="50">
        <v>-2.7206273942287362E-4</v>
      </c>
      <c r="J115" s="50">
        <v>4.150142426681362E-3</v>
      </c>
      <c r="K115" s="50">
        <v>-1.8262079739613905E-2</v>
      </c>
      <c r="L115" s="50">
        <v>7.7315128331432838E-3</v>
      </c>
      <c r="M115" s="50">
        <v>7.9903613063291353E-3</v>
      </c>
      <c r="N115" s="50">
        <v>-2.2660295800820802E-3</v>
      </c>
      <c r="O115" s="50">
        <v>-4.4919004825221638E-4</v>
      </c>
      <c r="P115" s="50">
        <v>1.3375439631574419E-3</v>
      </c>
      <c r="Q115" s="50">
        <v>-7.1286486812405956E-3</v>
      </c>
      <c r="R115" s="50">
        <v>-6.7675816667179612E-3</v>
      </c>
      <c r="S115" s="50">
        <v>2.0453399793478886E-3</v>
      </c>
      <c r="T115" s="50">
        <v>-1.3916250803378065E-2</v>
      </c>
      <c r="U115" s="50">
        <v>3.3992619847987744E-3</v>
      </c>
      <c r="V115" s="50">
        <v>-3.1831424534659808E-3</v>
      </c>
      <c r="W115" s="50">
        <v>-3.070649429562455E-3</v>
      </c>
      <c r="X115" s="50">
        <v>2.3208472151730591E-3</v>
      </c>
      <c r="Y115" s="50">
        <v>3.6566529108550566E-3</v>
      </c>
      <c r="Z115" s="50">
        <v>-2.326397155989016E-3</v>
      </c>
      <c r="AA115" s="50">
        <v>-4.1685025397579902E-3</v>
      </c>
      <c r="AB115" s="50">
        <v>-1.1193076495967675E-2</v>
      </c>
      <c r="AC115" s="50">
        <v>1.1771916517044193E-2</v>
      </c>
      <c r="AD115" s="50">
        <v>1.7623274323203644E-3</v>
      </c>
      <c r="AE115" s="50">
        <v>-1.7247160706798581E-3</v>
      </c>
      <c r="AF115" s="50">
        <v>4.4492952833299348E-3</v>
      </c>
      <c r="AG115" s="50">
        <v>1.6961260941310537E-3</v>
      </c>
    </row>
    <row r="116" spans="1:33" ht="15.75" customHeight="1" x14ac:dyDescent="0.2">
      <c r="A116" s="47">
        <v>44165</v>
      </c>
      <c r="B116" s="48">
        <v>14</v>
      </c>
      <c r="C116" s="49">
        <f t="shared" si="1"/>
        <v>3.1416561210579398E-3</v>
      </c>
      <c r="D116" s="50">
        <v>-7.3462639966012135E-3</v>
      </c>
      <c r="E116" s="50">
        <v>1.0836116532619063E-2</v>
      </c>
      <c r="F116" s="50">
        <v>-5.7953948202933252E-3</v>
      </c>
      <c r="G116" s="50">
        <v>1.4047661519251109E-2</v>
      </c>
      <c r="H116" s="50">
        <v>1.5909621774121044E-2</v>
      </c>
      <c r="I116" s="50">
        <v>-1.542910521729482E-2</v>
      </c>
      <c r="J116" s="50">
        <v>2.0194772463035766E-2</v>
      </c>
      <c r="K116" s="50">
        <v>-1.1599528322434979E-2</v>
      </c>
      <c r="L116" s="50">
        <v>-5.1262870400978211E-3</v>
      </c>
      <c r="M116" s="50">
        <v>1.328315183772126E-2</v>
      </c>
      <c r="N116" s="50">
        <v>-3.3084645705704322E-3</v>
      </c>
      <c r="O116" s="50">
        <v>5.9725905870636102E-3</v>
      </c>
      <c r="P116" s="50">
        <v>3.6278918543330672E-3</v>
      </c>
      <c r="Q116" s="50">
        <v>-4.0736435300666981E-3</v>
      </c>
      <c r="R116" s="50">
        <v>8.302673626902745E-3</v>
      </c>
      <c r="S116" s="50">
        <v>-2.2089098682464589E-3</v>
      </c>
      <c r="T116" s="50">
        <v>9.488441914934434E-3</v>
      </c>
      <c r="U116" s="50">
        <v>1.678036912318737E-2</v>
      </c>
      <c r="V116" s="50">
        <v>7.8946604226852804E-4</v>
      </c>
      <c r="W116" s="50">
        <v>-9.0054398935691619E-3</v>
      </c>
      <c r="X116" s="50">
        <v>1.2238164553854684E-2</v>
      </c>
      <c r="Y116" s="50">
        <v>3.8559494422916001E-3</v>
      </c>
      <c r="Z116" s="50">
        <v>1.8125236599188274E-3</v>
      </c>
      <c r="AA116" s="50">
        <v>-3.1733493872467614E-3</v>
      </c>
      <c r="AB116" s="50">
        <v>8.3922188430970227E-3</v>
      </c>
      <c r="AC116" s="50">
        <v>-3.7736364657436775E-3</v>
      </c>
      <c r="AD116" s="50">
        <v>-5.6072423475485907E-4</v>
      </c>
      <c r="AE116" s="50">
        <v>5.2657004900367628E-3</v>
      </c>
      <c r="AF116" s="50">
        <v>9.1094866819032075E-4</v>
      </c>
      <c r="AG116" s="50">
        <v>1.3942168045831208E-2</v>
      </c>
    </row>
    <row r="117" spans="1:33" ht="15.75" customHeight="1" x14ac:dyDescent="0.2">
      <c r="A117" s="47">
        <v>44166</v>
      </c>
      <c r="B117" s="48">
        <v>15</v>
      </c>
      <c r="C117" s="49">
        <f t="shared" si="1"/>
        <v>2.1419003096312421E-3</v>
      </c>
      <c r="D117" s="50">
        <v>-1.4157540700842035E-2</v>
      </c>
      <c r="E117" s="50">
        <v>4.3523469215822445E-3</v>
      </c>
      <c r="F117" s="50">
        <v>9.2920812769578132E-3</v>
      </c>
      <c r="G117" s="50">
        <v>9.9456470463207755E-3</v>
      </c>
      <c r="H117" s="50">
        <v>-6.737833775456701E-3</v>
      </c>
      <c r="I117" s="50">
        <v>-1.4214691004589041E-2</v>
      </c>
      <c r="J117" s="50">
        <v>3.6953730742376196E-3</v>
      </c>
      <c r="K117" s="50">
        <v>3.3391110607389543E-3</v>
      </c>
      <c r="L117" s="50">
        <v>4.7003182513916863E-3</v>
      </c>
      <c r="M117" s="50">
        <v>3.8047377749991715E-3</v>
      </c>
      <c r="N117" s="50">
        <v>-7.828167771102271E-3</v>
      </c>
      <c r="O117" s="50">
        <v>1.413198807025844E-2</v>
      </c>
      <c r="P117" s="50">
        <v>7.2772124583634686E-3</v>
      </c>
      <c r="Q117" s="50">
        <v>-5.6749660933685941E-3</v>
      </c>
      <c r="R117" s="50">
        <v>8.3728991104634366E-3</v>
      </c>
      <c r="S117" s="50">
        <v>2.0399066107048697E-3</v>
      </c>
      <c r="T117" s="50">
        <v>1.5960898305519118E-2</v>
      </c>
      <c r="U117" s="50">
        <v>-2.4416887897234854E-3</v>
      </c>
      <c r="V117" s="51">
        <v>-2.4696721897110932E-5</v>
      </c>
      <c r="W117" s="50">
        <v>2.2402226896535513E-3</v>
      </c>
      <c r="X117" s="50">
        <v>-3.9787668923531652E-3</v>
      </c>
      <c r="Y117" s="50">
        <v>-5.8983007698498874E-3</v>
      </c>
      <c r="Z117" s="50">
        <v>-1.9808880087821843E-3</v>
      </c>
      <c r="AA117" s="50">
        <v>2.200724856343142E-2</v>
      </c>
      <c r="AB117" s="50">
        <v>1.0562619803196414E-2</v>
      </c>
      <c r="AC117" s="50">
        <v>1.0027216303506302E-2</v>
      </c>
      <c r="AD117" s="50">
        <v>4.402810101188895E-4</v>
      </c>
      <c r="AE117" s="50">
        <v>1.2678973070011424E-3</v>
      </c>
      <c r="AF117" s="50">
        <v>5.0897049563743014E-3</v>
      </c>
      <c r="AG117" s="50">
        <v>-1.135316077791787E-2</v>
      </c>
    </row>
    <row r="118" spans="1:33" ht="15.75" customHeight="1" x14ac:dyDescent="0.2">
      <c r="A118" s="47">
        <v>44167</v>
      </c>
      <c r="B118" s="48">
        <v>16</v>
      </c>
      <c r="C118" s="49">
        <f t="shared" si="1"/>
        <v>2.6582968993303997E-3</v>
      </c>
      <c r="D118" s="50">
        <v>4.730346276895888E-3</v>
      </c>
      <c r="E118" s="50">
        <v>9.5196759650912552E-3</v>
      </c>
      <c r="F118" s="50">
        <v>1.8976690334798395E-2</v>
      </c>
      <c r="G118" s="50">
        <v>4.3956520950807505E-3</v>
      </c>
      <c r="H118" s="50">
        <v>-2.4615929059171771E-3</v>
      </c>
      <c r="I118" s="50">
        <v>1.1693545282041541E-2</v>
      </c>
      <c r="J118" s="50">
        <v>5.1882149187605486E-3</v>
      </c>
      <c r="K118" s="50">
        <v>-1.5692953451489858E-2</v>
      </c>
      <c r="L118" s="50">
        <v>3.5022653615986088E-3</v>
      </c>
      <c r="M118" s="50">
        <v>-1.8423295268064639E-2</v>
      </c>
      <c r="N118" s="50">
        <v>-1.5218922090027738E-3</v>
      </c>
      <c r="O118" s="50">
        <v>2.0897725149841601E-3</v>
      </c>
      <c r="P118" s="50">
        <v>1.1208991569827645E-2</v>
      </c>
      <c r="Q118" s="50">
        <v>-2.5918475789605711E-2</v>
      </c>
      <c r="R118" s="50">
        <v>5.5642870168152959E-4</v>
      </c>
      <c r="S118" s="50">
        <v>9.9242971628658826E-3</v>
      </c>
      <c r="T118" s="50">
        <v>1.4854764933727694E-2</v>
      </c>
      <c r="U118" s="50">
        <v>-4.2429861889096226E-2</v>
      </c>
      <c r="V118" s="50">
        <v>3.495700344174836E-2</v>
      </c>
      <c r="W118" s="50">
        <v>-3.1292885492379334E-3</v>
      </c>
      <c r="X118" s="50">
        <v>1.8809620576639926E-2</v>
      </c>
      <c r="Y118" s="50">
        <v>-1.9061833368750041E-2</v>
      </c>
      <c r="Z118" s="50">
        <v>-9.1904405713078494E-3</v>
      </c>
      <c r="AA118" s="50">
        <v>1.4489948034117285E-3</v>
      </c>
      <c r="AB118" s="50">
        <v>2.9087242461001261E-2</v>
      </c>
      <c r="AC118" s="50">
        <v>1.4858570051478875E-2</v>
      </c>
      <c r="AD118" s="50">
        <v>9.023724623676118E-3</v>
      </c>
      <c r="AE118" s="50">
        <v>5.4228351415615359E-4</v>
      </c>
      <c r="AF118" s="50">
        <v>2.3115087760165506E-2</v>
      </c>
      <c r="AG118" s="50">
        <v>-1.0904631367247637E-2</v>
      </c>
    </row>
    <row r="119" spans="1:33" ht="15.75" customHeight="1" x14ac:dyDescent="0.2">
      <c r="A119" s="47">
        <v>44168</v>
      </c>
      <c r="B119" s="48">
        <v>17</v>
      </c>
      <c r="C119" s="49">
        <f t="shared" si="1"/>
        <v>6.791524064154198E-4</v>
      </c>
      <c r="D119" s="50">
        <v>-1.1501668163803134E-2</v>
      </c>
      <c r="E119" s="50">
        <v>-9.3509354194840771E-3</v>
      </c>
      <c r="F119" s="50">
        <v>9.7526122746780519E-3</v>
      </c>
      <c r="G119" s="50">
        <v>1.8626041909616652E-2</v>
      </c>
      <c r="H119" s="50">
        <v>-8.5382027154016805E-3</v>
      </c>
      <c r="I119" s="50">
        <v>-9.0636455505533117E-3</v>
      </c>
      <c r="J119" s="50">
        <v>4.9631579077837953E-3</v>
      </c>
      <c r="K119" s="50">
        <v>-9.732336912392052E-3</v>
      </c>
      <c r="L119" s="50">
        <v>-9.3133804152424823E-3</v>
      </c>
      <c r="M119" s="50">
        <v>2.6122096744741509E-2</v>
      </c>
      <c r="N119" s="50">
        <v>-1.7065500398538651E-2</v>
      </c>
      <c r="O119" s="50">
        <v>6.1035859068903422E-3</v>
      </c>
      <c r="P119" s="50">
        <v>-1.9635858020258894E-2</v>
      </c>
      <c r="Q119" s="50">
        <v>-1.3739534164803795E-3</v>
      </c>
      <c r="R119" s="50">
        <v>-3.1682219725222257E-3</v>
      </c>
      <c r="S119" s="50">
        <v>5.3538702373878248E-3</v>
      </c>
      <c r="T119" s="50">
        <v>3.6296867009924516E-4</v>
      </c>
      <c r="U119" s="50">
        <v>-1.3537388164404816E-3</v>
      </c>
      <c r="V119" s="50">
        <v>3.9809055726275619E-2</v>
      </c>
      <c r="W119" s="50">
        <v>8.2747561927830008E-3</v>
      </c>
      <c r="X119" s="50">
        <v>-1.9462958016251159E-2</v>
      </c>
      <c r="Y119" s="50">
        <v>-1.0974004379281111E-2</v>
      </c>
      <c r="Z119" s="50">
        <v>-4.8255909216175386E-3</v>
      </c>
      <c r="AA119" s="50">
        <v>-4.5920646395544553E-3</v>
      </c>
      <c r="AB119" s="50">
        <v>-8.893901643719752E-3</v>
      </c>
      <c r="AC119" s="50">
        <v>1.9159166350817599E-4</v>
      </c>
      <c r="AD119" s="50">
        <v>3.1141176074399902E-3</v>
      </c>
      <c r="AE119" s="50">
        <v>-1.1855115788651288E-2</v>
      </c>
      <c r="AF119" s="50">
        <v>5.7195616208844891E-2</v>
      </c>
      <c r="AG119" s="50">
        <v>1.2061783326061688E-3</v>
      </c>
    </row>
    <row r="120" spans="1:33" ht="15.75" customHeight="1" x14ac:dyDescent="0.2">
      <c r="A120" s="47">
        <v>44169</v>
      </c>
      <c r="B120" s="48">
        <v>18</v>
      </c>
      <c r="C120" s="49">
        <f t="shared" si="1"/>
        <v>-1.2531826203621398E-4</v>
      </c>
      <c r="D120" s="50">
        <v>-8.5755307960570064E-3</v>
      </c>
      <c r="E120" s="50">
        <v>-3.9879662503850034E-3</v>
      </c>
      <c r="F120" s="51">
        <v>9.2619540932000963E-5</v>
      </c>
      <c r="G120" s="50">
        <v>-1.3801850005788145E-2</v>
      </c>
      <c r="H120" s="50">
        <v>2.3748948875651696E-2</v>
      </c>
      <c r="I120" s="50">
        <v>1.3033710244673341E-2</v>
      </c>
      <c r="J120" s="50">
        <v>-7.1854724976636213E-3</v>
      </c>
      <c r="K120" s="50">
        <v>1.1107324771164225E-3</v>
      </c>
      <c r="L120" s="50">
        <v>4.1582469976544703E-3</v>
      </c>
      <c r="M120" s="50">
        <v>1.1791097895632313E-2</v>
      </c>
      <c r="N120" s="50">
        <v>2.2263811334872062E-2</v>
      </c>
      <c r="O120" s="50">
        <v>4.5807484557595004E-3</v>
      </c>
      <c r="P120" s="50">
        <v>-1.1541433780812209E-2</v>
      </c>
      <c r="Q120" s="50">
        <v>-3.2571247220726761E-3</v>
      </c>
      <c r="R120" s="50">
        <v>-1.7522778140413066E-4</v>
      </c>
      <c r="S120" s="50">
        <v>-3.8062199280579955E-3</v>
      </c>
      <c r="T120" s="50">
        <v>4.243584115008121E-3</v>
      </c>
      <c r="U120" s="50">
        <v>2.1069822849088215E-2</v>
      </c>
      <c r="V120" s="50">
        <v>-4.0207881531000439E-2</v>
      </c>
      <c r="W120" s="50">
        <v>1.0349892526646372E-2</v>
      </c>
      <c r="X120" s="50">
        <v>-5.1364352304034203E-3</v>
      </c>
      <c r="Y120" s="50">
        <v>-1.588449861656701E-2</v>
      </c>
      <c r="Z120" s="50">
        <v>-1.9992397239126944E-3</v>
      </c>
      <c r="AA120" s="50">
        <v>-1.2887932604665614E-2</v>
      </c>
      <c r="AB120" s="50">
        <v>9.6709059557283997E-3</v>
      </c>
      <c r="AC120" s="50">
        <v>1.546461599302185E-3</v>
      </c>
      <c r="AD120" s="50">
        <v>-5.7296518015696367E-3</v>
      </c>
      <c r="AE120" s="50">
        <v>1.6407105262488328E-2</v>
      </c>
      <c r="AF120" s="50">
        <v>-4.5141210849841823E-3</v>
      </c>
      <c r="AG120" s="50">
        <v>-9.1366496362960646E-3</v>
      </c>
    </row>
    <row r="121" spans="1:33" ht="15.75" customHeight="1" x14ac:dyDescent="0.2">
      <c r="A121" s="47">
        <v>44172</v>
      </c>
      <c r="B121" s="48">
        <v>19</v>
      </c>
      <c r="C121" s="49">
        <f t="shared" si="1"/>
        <v>-1.3287787366451666E-3</v>
      </c>
      <c r="D121" s="50">
        <v>-4.5489347601371469E-3</v>
      </c>
      <c r="E121" s="50">
        <v>9.1003540945457893E-3</v>
      </c>
      <c r="F121" s="50">
        <v>-2.1820751857927638E-2</v>
      </c>
      <c r="G121" s="50">
        <v>3.9521065873839717E-3</v>
      </c>
      <c r="H121" s="50">
        <v>-6.5462491725837013E-3</v>
      </c>
      <c r="I121" s="50">
        <v>-7.6473050932260901E-3</v>
      </c>
      <c r="J121" s="50">
        <v>3.4174699701088438E-3</v>
      </c>
      <c r="K121" s="50">
        <v>-1.6385255340075459E-2</v>
      </c>
      <c r="L121" s="50">
        <v>3.9210021164565968E-3</v>
      </c>
      <c r="M121" s="50">
        <v>-2.2006524707632497E-2</v>
      </c>
      <c r="N121" s="50">
        <v>-8.3314508144982508E-3</v>
      </c>
      <c r="O121" s="50">
        <v>-6.7784174595596309E-3</v>
      </c>
      <c r="P121" s="50">
        <v>1.3168939142272768E-2</v>
      </c>
      <c r="Q121" s="50">
        <v>-5.9871455522623358E-3</v>
      </c>
      <c r="R121" s="50">
        <v>8.1410605961378772E-3</v>
      </c>
      <c r="S121" s="50">
        <v>-9.6734586414322053E-3</v>
      </c>
      <c r="T121" s="50">
        <v>8.8022954395586307E-3</v>
      </c>
      <c r="U121" s="50">
        <v>-1.0692767644664121E-2</v>
      </c>
      <c r="V121" s="50">
        <v>4.542565862446029E-2</v>
      </c>
      <c r="W121" s="50">
        <v>-8.6820918360909841E-3</v>
      </c>
      <c r="X121" s="50">
        <v>1.0003606846299758E-2</v>
      </c>
      <c r="Y121" s="50">
        <v>-5.0262070416783921E-3</v>
      </c>
      <c r="Z121" s="50">
        <v>2.1536228731958451E-3</v>
      </c>
      <c r="AA121" s="50">
        <v>-2.5086844873375685E-3</v>
      </c>
      <c r="AB121" s="50">
        <v>1.4120058260869602E-3</v>
      </c>
      <c r="AC121" s="50">
        <v>-1.3011980925230742E-3</v>
      </c>
      <c r="AD121" s="50">
        <v>7.8319257086369902E-4</v>
      </c>
      <c r="AE121" s="51">
        <v>7.6706640301517923E-5</v>
      </c>
      <c r="AF121" s="50">
        <v>-4.4085117473559622E-3</v>
      </c>
      <c r="AG121" s="50">
        <v>-7.8764291780424808E-3</v>
      </c>
    </row>
    <row r="122" spans="1:33" ht="15.75" customHeight="1" x14ac:dyDescent="0.2">
      <c r="A122" s="47">
        <v>44173</v>
      </c>
      <c r="B122" s="48">
        <v>20</v>
      </c>
      <c r="C122" s="49">
        <f t="shared" si="1"/>
        <v>7.6166784499045071E-4</v>
      </c>
      <c r="D122" s="50">
        <v>1.0497035960078029E-2</v>
      </c>
      <c r="E122" s="50">
        <v>-6.5066346359217856E-3</v>
      </c>
      <c r="F122" s="50">
        <v>1.2331944715338796E-3</v>
      </c>
      <c r="G122" s="50">
        <v>-8.0020714333980773E-3</v>
      </c>
      <c r="H122" s="50">
        <v>-4.0912761504029744E-3</v>
      </c>
      <c r="I122" s="50">
        <v>2.3157406964726904E-3</v>
      </c>
      <c r="J122" s="50">
        <v>-5.9235044906859402E-3</v>
      </c>
      <c r="K122" s="50">
        <v>1.8239986728880987E-2</v>
      </c>
      <c r="L122" s="50">
        <v>-4.2109336913334367E-4</v>
      </c>
      <c r="M122" s="50">
        <v>4.5616922545938798E-3</v>
      </c>
      <c r="N122" s="50">
        <v>6.6031288367386842E-3</v>
      </c>
      <c r="O122" s="50">
        <v>1.4323729118196913E-2</v>
      </c>
      <c r="P122" s="50">
        <v>-1.9874548127094289E-3</v>
      </c>
      <c r="Q122" s="50">
        <v>-1.742036350937593E-3</v>
      </c>
      <c r="R122" s="50">
        <v>3.3059921223527926E-3</v>
      </c>
      <c r="S122" s="50">
        <v>1.2271944771516941E-3</v>
      </c>
      <c r="T122" s="50">
        <v>5.3505313381103101E-3</v>
      </c>
      <c r="U122" s="50">
        <v>1.0457688289171266E-3</v>
      </c>
      <c r="V122" s="50">
        <v>-1.050520073163979E-2</v>
      </c>
      <c r="W122" s="50">
        <v>8.0999543279451809E-4</v>
      </c>
      <c r="X122" s="50">
        <v>-3.3521847053183101E-3</v>
      </c>
      <c r="Y122" s="50">
        <v>-4.949170237975393E-3</v>
      </c>
      <c r="Z122" s="50">
        <v>-1.1796315906177895E-4</v>
      </c>
      <c r="AA122" s="50">
        <v>6.6893349758179264E-3</v>
      </c>
      <c r="AB122" s="50">
        <v>4.6089208519393471E-3</v>
      </c>
      <c r="AC122" s="50">
        <v>-8.3978236367421516E-4</v>
      </c>
      <c r="AD122" s="50">
        <v>9.4486335201162557E-4</v>
      </c>
      <c r="AE122" s="50">
        <v>-2.3353133268080128E-3</v>
      </c>
      <c r="AF122" s="50">
        <v>-1.2297049145706474E-2</v>
      </c>
      <c r="AG122" s="50">
        <v>4.1636608174962318E-3</v>
      </c>
    </row>
    <row r="123" spans="1:33" ht="15.75" customHeight="1" x14ac:dyDescent="0.2">
      <c r="A123" s="47">
        <v>44174</v>
      </c>
      <c r="B123" s="48">
        <v>21</v>
      </c>
      <c r="C123" s="49">
        <f t="shared" si="1"/>
        <v>-2.318964595695118E-4</v>
      </c>
      <c r="D123" s="50">
        <v>1.0496722323301497E-2</v>
      </c>
      <c r="E123" s="50">
        <v>-1.6928717456093964E-2</v>
      </c>
      <c r="F123" s="50">
        <v>9.5181079881795985E-3</v>
      </c>
      <c r="G123" s="50">
        <v>-2.1952454646846538E-3</v>
      </c>
      <c r="H123" s="50">
        <v>2.8543889206051496E-3</v>
      </c>
      <c r="I123" s="50">
        <v>-2.7960282657132768E-3</v>
      </c>
      <c r="J123" s="50">
        <v>1.1154207724523626E-2</v>
      </c>
      <c r="K123" s="50">
        <v>-4.6552204824060004E-3</v>
      </c>
      <c r="L123" s="50">
        <v>-2.52346331786363E-4</v>
      </c>
      <c r="M123" s="50">
        <v>-5.0654279800002233E-3</v>
      </c>
      <c r="N123" s="50">
        <v>1.6736804393461986E-3</v>
      </c>
      <c r="O123" s="50">
        <v>1.1806780338865095E-2</v>
      </c>
      <c r="P123" s="50">
        <v>-3.7055869638927185E-3</v>
      </c>
      <c r="Q123" s="50">
        <v>-9.179759464290789E-4</v>
      </c>
      <c r="R123" s="50">
        <v>4.4157685768173287E-3</v>
      </c>
      <c r="S123" s="50">
        <v>-3.6477188502380894E-3</v>
      </c>
      <c r="T123" s="50">
        <v>-7.8368264253596831E-3</v>
      </c>
      <c r="U123" s="50">
        <v>-2.0385787170833732E-2</v>
      </c>
      <c r="V123" s="50">
        <v>-2.028366663411036E-2</v>
      </c>
      <c r="W123" s="50">
        <v>5.6902508235177982E-3</v>
      </c>
      <c r="X123" s="50">
        <v>2.4204042768917026E-2</v>
      </c>
      <c r="Y123" s="50">
        <v>1.715677276738253E-2</v>
      </c>
      <c r="Z123" s="50">
        <v>-8.0401644379689725E-3</v>
      </c>
      <c r="AA123" s="50">
        <v>1.8846076714279817E-3</v>
      </c>
      <c r="AB123" s="50">
        <v>7.9759251134161983E-3</v>
      </c>
      <c r="AC123" s="50">
        <v>-8.5547233580921551E-3</v>
      </c>
      <c r="AD123" s="50">
        <v>-7.2122939508334721E-4</v>
      </c>
      <c r="AE123" s="50">
        <v>-1.07147149890412E-2</v>
      </c>
      <c r="AF123" s="50">
        <v>-6.7663012698234862E-3</v>
      </c>
      <c r="AG123" s="50">
        <v>7.679532178171921E-3</v>
      </c>
    </row>
    <row r="124" spans="1:33" ht="15.75" customHeight="1" x14ac:dyDescent="0.2">
      <c r="A124" s="47">
        <v>44175</v>
      </c>
      <c r="B124" s="48">
        <v>22</v>
      </c>
      <c r="C124" s="49">
        <f t="shared" si="1"/>
        <v>-1.6334715268746737E-3</v>
      </c>
      <c r="D124" s="50">
        <v>-4.4711769682234826E-3</v>
      </c>
      <c r="E124" s="50">
        <v>-7.8815918654258658E-4</v>
      </c>
      <c r="F124" s="50">
        <v>-4.1404140066758095E-3</v>
      </c>
      <c r="G124" s="50">
        <v>1.5672562028324705E-2</v>
      </c>
      <c r="H124" s="50">
        <v>-5.6612461387046684E-3</v>
      </c>
      <c r="I124" s="50">
        <v>1.6355861802393228E-2</v>
      </c>
      <c r="J124" s="50">
        <v>-1.1629890722592566E-2</v>
      </c>
      <c r="K124" s="50">
        <v>-3.5464788629937945E-3</v>
      </c>
      <c r="L124" s="50">
        <v>5.9676273614442323E-4</v>
      </c>
      <c r="M124" s="50">
        <v>2.6073142739250757E-3</v>
      </c>
      <c r="N124" s="50">
        <v>-5.1697467853884585E-3</v>
      </c>
      <c r="O124" s="50">
        <v>-1.9955518021643583E-3</v>
      </c>
      <c r="P124" s="50">
        <v>-1.7129811997467687E-2</v>
      </c>
      <c r="Q124" s="50">
        <v>4.4210780990507851E-3</v>
      </c>
      <c r="R124" s="50">
        <v>-1.567738845329061E-3</v>
      </c>
      <c r="S124" s="50">
        <v>-4.5438262756761372E-3</v>
      </c>
      <c r="T124" s="50">
        <v>4.8130705293082405E-3</v>
      </c>
      <c r="U124" s="50">
        <v>1.1735056677357813E-2</v>
      </c>
      <c r="V124" s="50">
        <v>1.3008053225369434E-2</v>
      </c>
      <c r="W124" s="50">
        <v>-6.8107841119581852E-3</v>
      </c>
      <c r="X124" s="50">
        <v>-4.7932219029407537E-3</v>
      </c>
      <c r="Y124" s="50">
        <v>4.4193617869843216E-3</v>
      </c>
      <c r="Z124" s="50">
        <v>-5.2106553327902578E-3</v>
      </c>
      <c r="AA124" s="50">
        <v>2.5046396340751235E-3</v>
      </c>
      <c r="AB124" s="50">
        <v>6.1467069210110652E-3</v>
      </c>
      <c r="AC124" s="50">
        <v>-7.2015657397370069E-3</v>
      </c>
      <c r="AD124" s="50">
        <v>-1.2381069790017966E-2</v>
      </c>
      <c r="AE124" s="50">
        <v>-5.5377873054284444E-3</v>
      </c>
      <c r="AF124" s="50">
        <v>-9.4397634035106575E-3</v>
      </c>
      <c r="AG124" s="50">
        <v>-1.9265724342042545E-2</v>
      </c>
    </row>
    <row r="125" spans="1:33" ht="15.75" customHeight="1" x14ac:dyDescent="0.2">
      <c r="A125" s="47">
        <v>44176</v>
      </c>
      <c r="B125" s="48">
        <v>23</v>
      </c>
      <c r="C125" s="49">
        <f t="shared" si="1"/>
        <v>2.6911240752618155E-3</v>
      </c>
      <c r="D125" s="50">
        <v>1.7352976154745105E-2</v>
      </c>
      <c r="E125" s="50">
        <v>-7.0948312818304932E-3</v>
      </c>
      <c r="F125" s="50">
        <v>2.5514711145705846E-2</v>
      </c>
      <c r="G125" s="50">
        <v>-5.0491580019606571E-3</v>
      </c>
      <c r="H125" s="50">
        <v>2.1127435889404664E-2</v>
      </c>
      <c r="I125" s="50">
        <v>-9.3231077440988006E-3</v>
      </c>
      <c r="J125" s="50">
        <v>1.4452140014876222E-2</v>
      </c>
      <c r="K125" s="50">
        <v>2.1270650570191386E-2</v>
      </c>
      <c r="L125" s="50">
        <v>2.4527463531954015E-2</v>
      </c>
      <c r="M125" s="50">
        <v>-2.4745652435134546E-2</v>
      </c>
      <c r="N125" s="50">
        <v>-3.3184901768534012E-3</v>
      </c>
      <c r="O125" s="50">
        <v>5.3854666464837105E-3</v>
      </c>
      <c r="P125" s="50">
        <v>-5.2201549102562309E-3</v>
      </c>
      <c r="Q125" s="50">
        <v>-7.7978962656693306E-3</v>
      </c>
      <c r="R125" s="50">
        <v>9.1531115695594901E-3</v>
      </c>
      <c r="S125" s="50">
        <v>5.8607770507559213E-3</v>
      </c>
      <c r="T125" s="50">
        <v>-5.3570396346863045E-3</v>
      </c>
      <c r="U125" s="50">
        <v>-8.3180996724343884E-3</v>
      </c>
      <c r="V125" s="50">
        <v>-2.0513543708268973E-2</v>
      </c>
      <c r="W125" s="50">
        <v>4.9773530325665661E-3</v>
      </c>
      <c r="X125" s="50">
        <v>-1.6105285125928424E-2</v>
      </c>
      <c r="Y125" s="50">
        <v>-9.5305832611247889E-3</v>
      </c>
      <c r="Z125" s="50">
        <v>5.3318999849715316E-3</v>
      </c>
      <c r="AA125" s="50">
        <v>-8.2727702192238843E-3</v>
      </c>
      <c r="AB125" s="50">
        <v>9.5836798401196965E-2</v>
      </c>
      <c r="AC125" s="50">
        <v>-1.899123778152725E-2</v>
      </c>
      <c r="AD125" s="50">
        <v>-4.7403095949087141E-3</v>
      </c>
      <c r="AE125" s="50">
        <v>-9.0984878732530763E-3</v>
      </c>
      <c r="AF125" s="50">
        <v>1.2485949730743225E-3</v>
      </c>
      <c r="AG125" s="50">
        <v>-7.8290090204720022E-3</v>
      </c>
    </row>
    <row r="126" spans="1:33" ht="15.75" customHeight="1" x14ac:dyDescent="0.2">
      <c r="A126" s="47">
        <v>44179</v>
      </c>
      <c r="B126" s="48">
        <v>24</v>
      </c>
      <c r="C126" s="49">
        <f t="shared" si="1"/>
        <v>-1.692908199172744E-3</v>
      </c>
      <c r="D126" s="50">
        <v>-5.5437048985099938E-3</v>
      </c>
      <c r="E126" s="50">
        <v>-1.6374458267455771E-2</v>
      </c>
      <c r="F126" s="50">
        <v>8.5200083965693563E-3</v>
      </c>
      <c r="G126" s="50">
        <v>1.0668234181316811E-2</v>
      </c>
      <c r="H126" s="50">
        <v>-3.4650091750440442E-3</v>
      </c>
      <c r="I126" s="50">
        <v>-1.3921475263561689E-2</v>
      </c>
      <c r="J126" s="50">
        <v>4.5475878677299856E-3</v>
      </c>
      <c r="K126" s="50">
        <v>-1.3558295976993026E-2</v>
      </c>
      <c r="L126" s="50">
        <v>-7.5660221757768552E-3</v>
      </c>
      <c r="M126" s="50">
        <v>3.396060704832124E-2</v>
      </c>
      <c r="N126" s="50">
        <v>-2.9362311637049477E-3</v>
      </c>
      <c r="O126" s="50">
        <v>-2.2027194113368641E-2</v>
      </c>
      <c r="P126" s="50">
        <v>6.5868089054937386E-4</v>
      </c>
      <c r="Q126" s="50">
        <v>1.9762261969058767E-2</v>
      </c>
      <c r="R126" s="50">
        <v>-2.9127941221397828E-2</v>
      </c>
      <c r="S126" s="50">
        <v>1.2444539748885082E-2</v>
      </c>
      <c r="T126" s="50">
        <v>-1.712460555047686E-2</v>
      </c>
      <c r="U126" s="50">
        <v>-1.4815688879117585E-2</v>
      </c>
      <c r="V126" s="50">
        <v>4.6258697923498501E-3</v>
      </c>
      <c r="W126" s="50">
        <v>5.2328299181956623E-3</v>
      </c>
      <c r="X126" s="50">
        <v>3.80665297405809E-3</v>
      </c>
      <c r="Y126" s="50">
        <v>6.8378112306482913E-3</v>
      </c>
      <c r="Z126" s="51">
        <v>-1.3704364876430952E-5</v>
      </c>
      <c r="AA126" s="50">
        <v>2.1754092637830428E-3</v>
      </c>
      <c r="AB126" s="50">
        <v>-3.3239659122846793E-2</v>
      </c>
      <c r="AC126" s="50">
        <v>1.9715016091797237E-3</v>
      </c>
      <c r="AD126" s="50">
        <v>-3.968327076763813E-3</v>
      </c>
      <c r="AE126" s="50">
        <v>8.0905578225739083E-3</v>
      </c>
      <c r="AF126" s="50">
        <v>7.1002538097919921E-3</v>
      </c>
      <c r="AG126" s="50">
        <v>2.4922647517008033E-3</v>
      </c>
    </row>
    <row r="127" spans="1:33" ht="15.75" customHeight="1" x14ac:dyDescent="0.2">
      <c r="A127" s="47">
        <v>44180</v>
      </c>
      <c r="B127" s="48">
        <v>25</v>
      </c>
      <c r="C127" s="49">
        <f t="shared" si="1"/>
        <v>1.5820646945124011E-3</v>
      </c>
      <c r="D127" s="50">
        <v>-4.2793405390126292E-3</v>
      </c>
      <c r="E127" s="51">
        <v>1.0036755871458726E-4</v>
      </c>
      <c r="F127" s="50">
        <v>-2.4783590958674453E-4</v>
      </c>
      <c r="G127" s="50">
        <v>3.2987744382629774E-2</v>
      </c>
      <c r="H127" s="50">
        <v>6.7226058164646715E-3</v>
      </c>
      <c r="I127" s="50">
        <v>-1.0052643618531304E-2</v>
      </c>
      <c r="J127" s="50">
        <v>4.4812127122381288E-3</v>
      </c>
      <c r="K127" s="50">
        <v>2.7625701535815769E-3</v>
      </c>
      <c r="L127" s="50">
        <v>-4.1511243414941931E-3</v>
      </c>
      <c r="M127" s="50">
        <v>-1.2900967172586354E-2</v>
      </c>
      <c r="N127" s="50">
        <v>1.5064916612904967E-3</v>
      </c>
      <c r="O127" s="50">
        <v>1.5374113222111629E-3</v>
      </c>
      <c r="P127" s="50">
        <v>9.6391347170513841E-3</v>
      </c>
      <c r="Q127" s="50">
        <v>4.440122797917315E-3</v>
      </c>
      <c r="R127" s="50">
        <v>-7.4568591543532478E-3</v>
      </c>
      <c r="S127" s="50">
        <v>-7.4220959862472419E-3</v>
      </c>
      <c r="T127" s="50">
        <v>1.3674703498808239E-2</v>
      </c>
      <c r="U127" s="50">
        <v>2.3250265581959296E-3</v>
      </c>
      <c r="V127" s="50">
        <v>-2.0956378394155303E-2</v>
      </c>
      <c r="W127" s="50">
        <v>2.3897651614252433E-3</v>
      </c>
      <c r="X127" s="50">
        <v>1.1314629444695185E-2</v>
      </c>
      <c r="Y127" s="50">
        <v>-1.7640052409265607E-3</v>
      </c>
      <c r="Z127" s="50">
        <v>-2.3376356528752827E-4</v>
      </c>
      <c r="AA127" s="50">
        <v>1.8685210204415138E-2</v>
      </c>
      <c r="AB127" s="50">
        <v>1.8974367771245129E-2</v>
      </c>
      <c r="AC127" s="50">
        <v>-2.4135573894038687E-3</v>
      </c>
      <c r="AD127" s="50">
        <v>2.3398487475998443E-3</v>
      </c>
      <c r="AE127" s="50">
        <v>-3.8577847892534729E-3</v>
      </c>
      <c r="AF127" s="50">
        <v>-1.2912983074898089E-2</v>
      </c>
      <c r="AG127" s="50">
        <v>2.2300675026247696E-3</v>
      </c>
    </row>
    <row r="128" spans="1:33" ht="15.75" customHeight="1" x14ac:dyDescent="0.2">
      <c r="A128" s="47">
        <v>44181</v>
      </c>
      <c r="B128" s="48">
        <v>26</v>
      </c>
      <c r="C128" s="49">
        <f t="shared" si="1"/>
        <v>-8.2755453737453158E-4</v>
      </c>
      <c r="D128" s="50">
        <v>9.6276699589748112E-3</v>
      </c>
      <c r="E128" s="50">
        <v>3.9775368952890975E-3</v>
      </c>
      <c r="F128" s="50">
        <v>-4.4972554906834205E-3</v>
      </c>
      <c r="G128" s="50">
        <v>1.0699870364720919E-3</v>
      </c>
      <c r="H128" s="50">
        <v>-5.738251295466206E-3</v>
      </c>
      <c r="I128" s="50">
        <v>-4.5882439314115526E-3</v>
      </c>
      <c r="J128" s="50">
        <v>3.9506125014407249E-3</v>
      </c>
      <c r="K128" s="50">
        <v>4.2304837569431455E-3</v>
      </c>
      <c r="L128" s="50">
        <v>-1.2859282359261417E-2</v>
      </c>
      <c r="M128" s="50">
        <v>1.1323901786664165E-2</v>
      </c>
      <c r="N128" s="50">
        <v>1.922418272959909E-3</v>
      </c>
      <c r="O128" s="50">
        <v>-4.3563879629493589E-3</v>
      </c>
      <c r="P128" s="50">
        <v>5.0337830945754291E-3</v>
      </c>
      <c r="Q128" s="50">
        <v>-4.5785945040609684E-3</v>
      </c>
      <c r="R128" s="50">
        <v>-4.5728243005178828E-3</v>
      </c>
      <c r="S128" s="50">
        <v>2.110218915511311E-2</v>
      </c>
      <c r="T128" s="50">
        <v>-8.424241857323319E-3</v>
      </c>
      <c r="U128" s="50">
        <v>7.4121423743454349E-3</v>
      </c>
      <c r="V128" s="50">
        <v>-1.0898947785259464E-2</v>
      </c>
      <c r="W128" s="50">
        <v>-1.3038344804981861E-2</v>
      </c>
      <c r="X128" s="50">
        <v>7.5224141386760392E-3</v>
      </c>
      <c r="Y128" s="50">
        <v>5.6756871499957593E-3</v>
      </c>
      <c r="Z128" s="50">
        <v>5.0839589082767467E-3</v>
      </c>
      <c r="AA128" s="50">
        <v>3.3856496095701072E-3</v>
      </c>
      <c r="AB128" s="50">
        <v>-9.9848502549570815E-3</v>
      </c>
      <c r="AC128" s="50">
        <v>-9.0102990997612052E-4</v>
      </c>
      <c r="AD128" s="50">
        <v>-9.4882030078340968E-3</v>
      </c>
      <c r="AE128" s="50">
        <v>-3.5002590873755256E-4</v>
      </c>
      <c r="AF128" s="50">
        <v>-1.7946123110224498E-2</v>
      </c>
      <c r="AG128" s="50">
        <v>-3.9224642768877181E-3</v>
      </c>
    </row>
    <row r="129" spans="1:33" ht="15.75" customHeight="1" x14ac:dyDescent="0.2">
      <c r="A129" s="47">
        <v>44182</v>
      </c>
      <c r="B129" s="48">
        <v>27</v>
      </c>
      <c r="C129" s="49">
        <f t="shared" si="1"/>
        <v>1.1676834703991028E-5</v>
      </c>
      <c r="D129" s="50">
        <v>3.0386944787701544E-3</v>
      </c>
      <c r="E129" s="50">
        <v>-9.6763029592485442E-4</v>
      </c>
      <c r="F129" s="50">
        <v>4.0742699181651031E-3</v>
      </c>
      <c r="G129" s="50">
        <v>-2.5020804020656666E-3</v>
      </c>
      <c r="H129" s="50">
        <v>-3.831308087408529E-3</v>
      </c>
      <c r="I129" s="50">
        <v>1.5793402423471144E-3</v>
      </c>
      <c r="J129" s="50">
        <v>1.7953577733682662E-3</v>
      </c>
      <c r="K129" s="50">
        <v>-6.6139996683171128E-4</v>
      </c>
      <c r="L129" s="50">
        <v>3.9741809408162061E-3</v>
      </c>
      <c r="M129" s="50">
        <v>-3.4179610940191204E-3</v>
      </c>
      <c r="N129" s="50">
        <v>-7.255952876758431E-4</v>
      </c>
      <c r="O129" s="50">
        <v>2.3219494104659979E-2</v>
      </c>
      <c r="P129" s="50">
        <v>-7.3696742964501748E-3</v>
      </c>
      <c r="Q129" s="50">
        <v>-2.6304110749366424E-3</v>
      </c>
      <c r="R129" s="50">
        <v>-2.5326974799251504E-3</v>
      </c>
      <c r="S129" s="50">
        <v>-1.2714313406100988E-2</v>
      </c>
      <c r="T129" s="50">
        <v>1.7053721945601858E-3</v>
      </c>
      <c r="U129" s="50">
        <v>-1.6176173418004744E-2</v>
      </c>
      <c r="V129" s="50">
        <v>-2.4927238605343176E-2</v>
      </c>
      <c r="W129" s="50">
        <v>2.2525243010219878E-3</v>
      </c>
      <c r="X129" s="50">
        <v>1.4990937792027444E-3</v>
      </c>
      <c r="Y129" s="50">
        <v>8.9911380465515986E-3</v>
      </c>
      <c r="Z129" s="50">
        <v>4.857140078580853E-3</v>
      </c>
      <c r="AA129" s="50">
        <v>3.6699732851459403E-3</v>
      </c>
      <c r="AB129" s="50">
        <v>-5.5581602563910624E-3</v>
      </c>
      <c r="AC129" s="50">
        <v>1.3045424834790221E-3</v>
      </c>
      <c r="AD129" s="51">
        <v>9.3634896690873021E-5</v>
      </c>
      <c r="AE129" s="50">
        <v>5.2720375910129836E-3</v>
      </c>
      <c r="AF129" s="50">
        <v>1.3836946912144715E-2</v>
      </c>
      <c r="AG129" s="50">
        <v>3.2012076856796612E-3</v>
      </c>
    </row>
    <row r="130" spans="1:33" ht="15.75" customHeight="1" x14ac:dyDescent="0.2">
      <c r="A130" s="47">
        <v>44183</v>
      </c>
      <c r="B130" s="48">
        <v>28</v>
      </c>
      <c r="C130" s="49">
        <f t="shared" si="1"/>
        <v>-1.5095498603159795E-3</v>
      </c>
      <c r="D130" s="50">
        <v>-3.3257572517096864E-3</v>
      </c>
      <c r="E130" s="50">
        <v>-1.2478179642166088E-2</v>
      </c>
      <c r="F130" s="50">
        <v>-1.8894817776216107E-2</v>
      </c>
      <c r="G130" s="50">
        <v>-7.0424529836279857E-3</v>
      </c>
      <c r="H130" s="50">
        <v>5.9251428272238688E-3</v>
      </c>
      <c r="I130" s="50">
        <v>-1.315823156889025E-2</v>
      </c>
      <c r="J130" s="50">
        <v>1.0673859898010724E-2</v>
      </c>
      <c r="K130" s="50">
        <v>2.6137983905461244E-2</v>
      </c>
      <c r="L130" s="50">
        <v>-9.74852211129534E-3</v>
      </c>
      <c r="M130" s="50">
        <v>-5.2787855328917645E-2</v>
      </c>
      <c r="N130" s="50">
        <v>7.1142714039311534E-3</v>
      </c>
      <c r="O130" s="50">
        <v>8.8314622267417972E-3</v>
      </c>
      <c r="P130" s="50">
        <v>-5.8047662398151524E-3</v>
      </c>
      <c r="Q130" s="50">
        <v>9.0955608092807075E-3</v>
      </c>
      <c r="R130" s="50">
        <v>-3.0144537210050233E-3</v>
      </c>
      <c r="S130" s="50">
        <v>2.9025442510143443E-3</v>
      </c>
      <c r="T130" s="50">
        <v>-1.9934128544712357E-2</v>
      </c>
      <c r="U130" s="50">
        <v>4.5049016248301958E-3</v>
      </c>
      <c r="V130" s="51">
        <v>-5.3981591719225522E-5</v>
      </c>
      <c r="W130" s="50">
        <v>1.0998858753835767E-2</v>
      </c>
      <c r="X130" s="50">
        <v>-1.0145430080127332E-2</v>
      </c>
      <c r="Y130" s="50">
        <v>-5.6921715386240067E-3</v>
      </c>
      <c r="Z130" s="50">
        <v>9.1720708935366328E-3</v>
      </c>
      <c r="AA130" s="50">
        <v>3.0821488533219993E-3</v>
      </c>
      <c r="AB130" s="50">
        <v>9.0775104212847454E-3</v>
      </c>
      <c r="AC130" s="50">
        <v>-1.2123626449854121E-3</v>
      </c>
      <c r="AD130" s="50">
        <v>1.0418293960982119E-2</v>
      </c>
      <c r="AE130" s="50">
        <v>4.4737610714984588E-3</v>
      </c>
      <c r="AF130" s="50">
        <v>-5.9530254951293497E-3</v>
      </c>
      <c r="AG130" s="50">
        <v>1.5512698085077931E-3</v>
      </c>
    </row>
    <row r="131" spans="1:33" ht="15.75" customHeight="1" x14ac:dyDescent="0.2">
      <c r="A131" s="47">
        <v>44186</v>
      </c>
      <c r="B131" s="48">
        <v>29</v>
      </c>
      <c r="C131" s="49">
        <f t="shared" si="1"/>
        <v>-4.3973708007373109E-3</v>
      </c>
      <c r="D131" s="50">
        <v>-5.8260975897866307E-3</v>
      </c>
      <c r="E131" s="50">
        <v>-1.1766424311974576E-2</v>
      </c>
      <c r="F131" s="50">
        <v>-1.5218867964922732E-2</v>
      </c>
      <c r="G131" s="50">
        <v>1.5402786998919143E-2</v>
      </c>
      <c r="H131" s="50">
        <v>-7.5886641107986152E-3</v>
      </c>
      <c r="I131" s="50">
        <v>-1.5673234151224513E-2</v>
      </c>
      <c r="J131" s="50">
        <v>-1.4926802416227576E-2</v>
      </c>
      <c r="K131" s="50">
        <v>-1.3371676266006155E-2</v>
      </c>
      <c r="L131" s="50">
        <v>1.794322257728082E-4</v>
      </c>
      <c r="M131" s="50">
        <v>-1.4438236759441864E-3</v>
      </c>
      <c r="N131" s="50">
        <v>-7.5093308900492303E-3</v>
      </c>
      <c r="O131" s="50">
        <v>-6.978326876777176E-3</v>
      </c>
      <c r="P131" s="50">
        <v>2.8329369108094728E-2</v>
      </c>
      <c r="Q131" s="50">
        <v>-1.3386382953991518E-2</v>
      </c>
      <c r="R131" s="50">
        <v>4.5182487786694751E-4</v>
      </c>
      <c r="S131" s="50">
        <v>5.8680202275019321E-3</v>
      </c>
      <c r="T131" s="50">
        <v>3.7474138794285704E-2</v>
      </c>
      <c r="U131" s="50">
        <v>-5.1899654209739632E-2</v>
      </c>
      <c r="V131" s="51">
        <v>-4.9378137579909366E-5</v>
      </c>
      <c r="W131" s="50">
        <v>-1.8825086547542266E-2</v>
      </c>
      <c r="X131" s="50">
        <v>4.8080148075457602E-2</v>
      </c>
      <c r="Y131" s="50">
        <v>3.1982070059528873E-3</v>
      </c>
      <c r="Z131" s="50">
        <v>-9.0272428680228597E-3</v>
      </c>
      <c r="AA131" s="50">
        <v>-1.7779570352451514E-2</v>
      </c>
      <c r="AB131" s="50">
        <v>-1.565113135252183E-2</v>
      </c>
      <c r="AC131" s="50">
        <v>-2.9957228577284162E-3</v>
      </c>
      <c r="AD131" s="50">
        <v>-1.3202868729040737E-2</v>
      </c>
      <c r="AE131" s="50">
        <v>-1.7586987592327817E-2</v>
      </c>
      <c r="AF131" s="50">
        <v>-2.3360706944346461E-3</v>
      </c>
      <c r="AG131" s="50">
        <v>-7.8617067868785237E-3</v>
      </c>
    </row>
    <row r="132" spans="1:33" ht="15.75" customHeight="1" x14ac:dyDescent="0.2">
      <c r="A132" s="47">
        <v>44187</v>
      </c>
      <c r="B132" s="48">
        <v>30</v>
      </c>
      <c r="C132" s="49">
        <f t="shared" ref="C132:C138" si="2">IF(D132="","",AVERAGE(D132:AZ132))</f>
        <v>1.5130626601267238E-3</v>
      </c>
      <c r="D132" s="50">
        <v>5.9778915620794931E-3</v>
      </c>
      <c r="E132" s="50">
        <v>1.8741833977122396E-3</v>
      </c>
      <c r="F132" s="50">
        <v>-2.4033905492853218E-2</v>
      </c>
      <c r="G132" s="50">
        <v>2.534488165949805E-2</v>
      </c>
      <c r="H132" s="50">
        <v>-4.2711484419475296E-3</v>
      </c>
      <c r="I132" s="50">
        <v>-7.6290895368677156E-4</v>
      </c>
      <c r="J132" s="50">
        <v>3.8018669148499815E-3</v>
      </c>
      <c r="K132" s="50">
        <v>1.3280385684854949E-2</v>
      </c>
      <c r="L132" s="50">
        <v>1.2345851622723204E-3</v>
      </c>
      <c r="M132" s="50">
        <v>-6.2126379173620934E-3</v>
      </c>
      <c r="N132" s="50">
        <v>5.1488253019075156E-3</v>
      </c>
      <c r="O132" s="50">
        <v>-4.7432047076263403E-4</v>
      </c>
      <c r="P132" s="50">
        <v>4.6309271672562886E-3</v>
      </c>
      <c r="Q132" s="50">
        <v>2.1744598723598997E-3</v>
      </c>
      <c r="R132" s="50">
        <v>3.2705041612377983E-3</v>
      </c>
      <c r="S132" s="50">
        <v>9.1891227931435657E-3</v>
      </c>
      <c r="T132" s="50">
        <v>-5.9231054883266245E-3</v>
      </c>
      <c r="U132" s="50">
        <v>3.6051712232519149E-2</v>
      </c>
      <c r="V132" s="50">
        <v>1.6826804338500544E-2</v>
      </c>
      <c r="W132" s="50">
        <v>7.1931709728644943E-3</v>
      </c>
      <c r="X132" s="50">
        <v>-6.2665142996398276E-3</v>
      </c>
      <c r="Y132" s="50">
        <v>-3.0728309915574073E-3</v>
      </c>
      <c r="Z132" s="50">
        <v>-6.5446108449352296E-3</v>
      </c>
      <c r="AA132" s="50">
        <v>8.5946745697420904E-3</v>
      </c>
      <c r="AB132" s="50">
        <v>1.6163168677773012E-3</v>
      </c>
      <c r="AC132" s="50">
        <v>-1.2105319609373734E-3</v>
      </c>
      <c r="AD132" s="50">
        <v>-6.4330152721766088E-3</v>
      </c>
      <c r="AE132" s="50">
        <v>-9.081866262884878E-3</v>
      </c>
      <c r="AF132" s="50">
        <v>-1.8119751685321889E-2</v>
      </c>
      <c r="AG132" s="50">
        <v>-8.4112847723818978E-3</v>
      </c>
    </row>
    <row r="133" spans="1:33" ht="15.75" customHeight="1" x14ac:dyDescent="0.2">
      <c r="A133" s="47">
        <v>44188</v>
      </c>
      <c r="B133" s="48">
        <v>31</v>
      </c>
      <c r="C133" s="49">
        <f t="shared" si="2"/>
        <v>-4.1425327899429246E-4</v>
      </c>
      <c r="D133" s="50">
        <v>-8.6423323949294771E-3</v>
      </c>
      <c r="E133" s="50">
        <v>6.5132014898747308E-3</v>
      </c>
      <c r="F133" s="50">
        <v>2.131801551407108E-2</v>
      </c>
      <c r="G133" s="50">
        <v>5.9313317423813003E-4</v>
      </c>
      <c r="H133" s="50">
        <v>2.6781483769865635E-3</v>
      </c>
      <c r="I133" s="50">
        <v>-3.6589754189115531E-3</v>
      </c>
      <c r="J133" s="50">
        <v>-9.1507528342468329E-3</v>
      </c>
      <c r="K133" s="50">
        <v>-8.7512891711309798E-3</v>
      </c>
      <c r="L133" s="50">
        <v>2.5462545316211876E-3</v>
      </c>
      <c r="M133" s="50">
        <v>-4.242657700448656E-3</v>
      </c>
      <c r="N133" s="50">
        <v>-4.8394281181434792E-3</v>
      </c>
      <c r="O133" s="50">
        <v>-5.8689550580755733E-3</v>
      </c>
      <c r="P133" s="50">
        <v>1.1599535784459623E-2</v>
      </c>
      <c r="Q133" s="50">
        <v>-1.1820047873826076E-3</v>
      </c>
      <c r="R133" s="50">
        <v>5.4253132780429647E-3</v>
      </c>
      <c r="S133" s="50">
        <v>-6.238980426669212E-3</v>
      </c>
      <c r="T133" s="50">
        <v>-5.414108339036024E-4</v>
      </c>
      <c r="U133" s="50">
        <v>-1.5270071541977192E-3</v>
      </c>
      <c r="V133" s="50">
        <v>-1.3850135852446774E-2</v>
      </c>
      <c r="W133" s="50">
        <v>-4.5463064959823905E-4</v>
      </c>
      <c r="X133" s="50">
        <v>1.1001860558735936E-2</v>
      </c>
      <c r="Y133" s="50">
        <v>-6.3789169110210102E-4</v>
      </c>
      <c r="Z133" s="50">
        <v>-2.0829399878242805E-3</v>
      </c>
      <c r="AA133" s="50">
        <v>-2.4985584656816006E-3</v>
      </c>
      <c r="AB133" s="50">
        <v>1.0969985506309453E-2</v>
      </c>
      <c r="AC133" s="50">
        <v>3.764958138732003E-3</v>
      </c>
      <c r="AD133" s="50">
        <v>-3.4533454038317857E-3</v>
      </c>
      <c r="AE133" s="50">
        <v>-2.3720865892151504E-3</v>
      </c>
      <c r="AF133" s="50">
        <v>-6.7867235024272714E-4</v>
      </c>
      <c r="AG133" s="50">
        <v>-8.1659498349180952E-3</v>
      </c>
    </row>
    <row r="134" spans="1:33" ht="15.75" customHeight="1" x14ac:dyDescent="0.2">
      <c r="A134" s="47">
        <v>44189</v>
      </c>
      <c r="B134" s="48">
        <v>32</v>
      </c>
      <c r="C134" s="49">
        <f t="shared" si="2"/>
        <v>1.2781771643618097E-3</v>
      </c>
      <c r="D134" s="50">
        <v>3.6533980225908137E-3</v>
      </c>
      <c r="E134" s="50">
        <v>5.9498844998136426E-3</v>
      </c>
      <c r="F134" s="50">
        <v>-4.1079595926385689E-3</v>
      </c>
      <c r="G134" s="50">
        <v>-5.4676305288883873E-3</v>
      </c>
      <c r="H134" s="50">
        <v>8.0325206543503114E-3</v>
      </c>
      <c r="I134" s="50">
        <v>-2.2578628819829934E-3</v>
      </c>
      <c r="J134" s="50">
        <v>2.532822103619714E-3</v>
      </c>
      <c r="K134" s="50">
        <v>3.4286464352459695E-3</v>
      </c>
      <c r="L134" s="50">
        <v>-2.1573093106120149E-3</v>
      </c>
      <c r="M134" s="50">
        <v>2.8927129078696349E-3</v>
      </c>
      <c r="N134" s="50">
        <v>3.6849874877904654E-3</v>
      </c>
      <c r="O134" s="50">
        <v>4.9518909566941428E-4</v>
      </c>
      <c r="P134" s="51">
        <v>-7.6512379451997535E-5</v>
      </c>
      <c r="Q134" s="50">
        <v>-4.7323423883331214E-3</v>
      </c>
      <c r="R134" s="50">
        <v>1.1241258336379166E-3</v>
      </c>
      <c r="S134" s="50">
        <v>1.4874913871875282E-3</v>
      </c>
      <c r="T134" s="50">
        <v>-5.4107196963591384E-4</v>
      </c>
      <c r="U134" s="50">
        <v>-2.7906649586130006E-3</v>
      </c>
      <c r="V134" s="50">
        <v>-1.1872383079720569E-2</v>
      </c>
      <c r="W134" s="50">
        <v>6.3148975310343535E-3</v>
      </c>
      <c r="X134" s="50">
        <v>2.0148924021640637E-3</v>
      </c>
      <c r="Y134" s="50">
        <v>1.1946548936179417E-4</v>
      </c>
      <c r="Z134" s="50">
        <v>6.984884931873085E-3</v>
      </c>
      <c r="AA134" s="50">
        <v>8.7548775016456845E-3</v>
      </c>
      <c r="AB134" s="50">
        <v>3.3634712816835123E-4</v>
      </c>
      <c r="AC134" s="50">
        <v>5.9551270523557102E-3</v>
      </c>
      <c r="AD134" s="50">
        <v>-3.2870965094645779E-3</v>
      </c>
      <c r="AE134" s="50">
        <v>1.4258824959841827E-2</v>
      </c>
      <c r="AF134" s="50">
        <v>-2.2464451536530292E-3</v>
      </c>
      <c r="AG134" s="50">
        <v>-1.3850174037182512E-4</v>
      </c>
    </row>
    <row r="135" spans="1:33" ht="15.75" customHeight="1" x14ac:dyDescent="0.2">
      <c r="A135" s="47">
        <v>44193</v>
      </c>
      <c r="B135" s="48">
        <v>33</v>
      </c>
      <c r="C135" s="49">
        <f t="shared" si="2"/>
        <v>1.6916599892962195E-3</v>
      </c>
      <c r="D135" s="50">
        <v>4.0090919193971637E-3</v>
      </c>
      <c r="E135" s="50">
        <v>1.0531908878365324E-2</v>
      </c>
      <c r="F135" s="50">
        <v>2.4957846403698752E-4</v>
      </c>
      <c r="G135" s="50">
        <v>1.1783541784850013E-2</v>
      </c>
      <c r="H135" s="50">
        <v>-2.1944731082767987E-3</v>
      </c>
      <c r="I135" s="50">
        <v>-7.2588969320101903E-3</v>
      </c>
      <c r="J135" s="50">
        <v>7.8263818833883315E-3</v>
      </c>
      <c r="K135" s="50">
        <v>-5.7012474836776704E-4</v>
      </c>
      <c r="L135" s="50">
        <v>1.748720568965261E-3</v>
      </c>
      <c r="M135" s="50">
        <v>-1.2376406361929633E-2</v>
      </c>
      <c r="N135" s="51">
        <v>-2.4696170352480652E-5</v>
      </c>
      <c r="O135" s="50">
        <v>-1.7580188637971589E-4</v>
      </c>
      <c r="P135" s="50">
        <v>7.5752105084638255E-3</v>
      </c>
      <c r="Q135" s="50">
        <v>7.9761494840054938E-3</v>
      </c>
      <c r="R135" s="50">
        <v>5.9206767206851319E-4</v>
      </c>
      <c r="S135" s="50">
        <v>-8.8816572460172234E-3</v>
      </c>
      <c r="T135" s="50">
        <v>2.204874306684936E-3</v>
      </c>
      <c r="U135" s="50">
        <v>-1.597790188411349E-2</v>
      </c>
      <c r="V135" s="50">
        <v>-9.8025886781120224E-3</v>
      </c>
      <c r="W135" s="50">
        <v>9.9989998933497949E-3</v>
      </c>
      <c r="X135" s="50">
        <v>1.1299347172924233E-2</v>
      </c>
      <c r="Y135" s="50">
        <v>-1.585835513912863E-2</v>
      </c>
      <c r="Z135" s="50">
        <v>8.838704501836327E-4</v>
      </c>
      <c r="AA135" s="50">
        <v>6.8339673537814753E-3</v>
      </c>
      <c r="AB135" s="50">
        <v>1.6884424841832141E-2</v>
      </c>
      <c r="AC135" s="50">
        <v>5.9015361948159418E-3</v>
      </c>
      <c r="AD135" s="51">
        <v>-5.8903130827238272E-5</v>
      </c>
      <c r="AE135" s="50">
        <v>1.0506681560175523E-2</v>
      </c>
      <c r="AF135" s="50">
        <v>5.4302446836726271E-3</v>
      </c>
      <c r="AG135" s="50">
        <v>1.6930073434405606E-3</v>
      </c>
    </row>
    <row r="136" spans="1:33" ht="15.75" customHeight="1" x14ac:dyDescent="0.2">
      <c r="A136" s="47">
        <v>44194</v>
      </c>
      <c r="B136" s="48">
        <v>34</v>
      </c>
      <c r="C136" s="49">
        <f t="shared" si="2"/>
        <v>1.5064835566506976E-3</v>
      </c>
      <c r="D136" s="50">
        <v>-1.9498759498841941E-4</v>
      </c>
      <c r="E136" s="50">
        <v>2.6197972602628448E-3</v>
      </c>
      <c r="F136" s="50">
        <v>1.5739781385596823E-2</v>
      </c>
      <c r="G136" s="50">
        <v>-1.8450711140482887E-2</v>
      </c>
      <c r="H136" s="50">
        <v>-5.4452524880298477E-3</v>
      </c>
      <c r="I136" s="50">
        <v>-4.1931103792621025E-3</v>
      </c>
      <c r="J136" s="50">
        <v>-6.801640988984824E-3</v>
      </c>
      <c r="K136" s="50">
        <v>5.3562201114155054E-3</v>
      </c>
      <c r="L136" s="50">
        <v>1.6601468051088151E-4</v>
      </c>
      <c r="M136" s="50">
        <v>3.868177836423535E-2</v>
      </c>
      <c r="N136" s="50">
        <v>-8.0148300111654754E-3</v>
      </c>
      <c r="O136" s="50">
        <v>6.1347131182836597E-3</v>
      </c>
      <c r="P136" s="50">
        <v>1.3700728647277737E-3</v>
      </c>
      <c r="Q136" s="50">
        <v>-3.3594344027838112E-3</v>
      </c>
      <c r="R136" s="50">
        <v>1.1036189089063002E-2</v>
      </c>
      <c r="S136" s="50">
        <v>-3.0972092102269852E-4</v>
      </c>
      <c r="T136" s="50">
        <v>5.0589128766402418E-3</v>
      </c>
      <c r="U136" s="50">
        <v>1.0995497170939766E-2</v>
      </c>
      <c r="V136" s="50">
        <v>6.1590560701942935E-3</v>
      </c>
      <c r="W136" s="50">
        <v>9.5872298760902772E-4</v>
      </c>
      <c r="X136" s="50">
        <v>-1.8538473374478939E-3</v>
      </c>
      <c r="Y136" s="50">
        <v>-9.1406090714332422E-3</v>
      </c>
      <c r="Z136" s="50">
        <v>-2.7116670384076673E-3</v>
      </c>
      <c r="AA136" s="50">
        <v>-7.9947823879899203E-4</v>
      </c>
      <c r="AB136" s="50">
        <v>-2.7101228530442851E-3</v>
      </c>
      <c r="AC136" s="50">
        <v>6.0638424070235709E-3</v>
      </c>
      <c r="AD136" s="50">
        <v>-2.1447508982352227E-3</v>
      </c>
      <c r="AE136" s="50">
        <v>1.2775173329085888E-2</v>
      </c>
      <c r="AF136" s="50">
        <v>-3.572180966758634E-3</v>
      </c>
      <c r="AG136" s="50">
        <v>-8.2189206852216912E-3</v>
      </c>
    </row>
    <row r="137" spans="1:33" ht="15.75" customHeight="1" x14ac:dyDescent="0.2">
      <c r="A137" s="47">
        <v>44195</v>
      </c>
      <c r="B137" s="48">
        <v>35</v>
      </c>
      <c r="C137" s="49">
        <f t="shared" si="2"/>
        <v>-1.5100552823517626E-3</v>
      </c>
      <c r="D137" s="50">
        <v>-3.5601087951906739E-3</v>
      </c>
      <c r="E137" s="50">
        <v>1.7550292055857047E-3</v>
      </c>
      <c r="F137" s="50">
        <v>1.0711243838937541E-3</v>
      </c>
      <c r="G137" s="50">
        <v>-3.3706919348736467E-3</v>
      </c>
      <c r="H137" s="50">
        <v>1.1403097745052633E-2</v>
      </c>
      <c r="I137" s="50">
        <v>-1.4483403761328985E-3</v>
      </c>
      <c r="J137" s="50">
        <v>-6.8511222057928388E-3</v>
      </c>
      <c r="K137" s="50">
        <v>1.067322198386746E-2</v>
      </c>
      <c r="L137" s="50">
        <v>2.1905672848623412E-3</v>
      </c>
      <c r="M137" s="50">
        <v>-1.0141056584943218E-2</v>
      </c>
      <c r="N137" s="50">
        <v>3.6243100111289462E-3</v>
      </c>
      <c r="O137" s="50">
        <v>1.2527936877480115E-2</v>
      </c>
      <c r="P137" s="50">
        <v>-7.9189447077091316E-3</v>
      </c>
      <c r="Q137" s="50">
        <v>-5.3837351856070182E-3</v>
      </c>
      <c r="R137" s="50">
        <v>-9.7885416495512977E-3</v>
      </c>
      <c r="S137" s="50">
        <v>-1.069379778174292E-2</v>
      </c>
      <c r="T137" s="50">
        <v>-2.2684854236945193E-3</v>
      </c>
      <c r="U137" s="50">
        <v>-8.5982646253922376E-3</v>
      </c>
      <c r="V137" s="50">
        <v>-7.0263676195315237E-3</v>
      </c>
      <c r="W137" s="50">
        <v>1.9968447146875615E-3</v>
      </c>
      <c r="X137" s="50">
        <v>-5.2116948846356896E-3</v>
      </c>
      <c r="Y137" s="50">
        <v>-2.567441647207363E-3</v>
      </c>
      <c r="Z137" s="50">
        <v>-4.0816598556967162E-3</v>
      </c>
      <c r="AA137" s="50">
        <v>-5.8926171824171597E-3</v>
      </c>
      <c r="AB137" s="50">
        <v>2.0017414030761051E-2</v>
      </c>
      <c r="AC137" s="50">
        <v>-6.8211269590076201E-3</v>
      </c>
      <c r="AD137" s="50">
        <v>-1.2047277870626876E-2</v>
      </c>
      <c r="AE137" s="50">
        <v>1.6231542736047617E-2</v>
      </c>
      <c r="AF137" s="50">
        <v>-1.092099052445846E-2</v>
      </c>
      <c r="AG137" s="50">
        <v>-2.2004816297082619E-3</v>
      </c>
    </row>
    <row r="138" spans="1:33" ht="15.75" customHeight="1" x14ac:dyDescent="0.2">
      <c r="A138" s="47">
        <v>44196</v>
      </c>
      <c r="B138" s="48">
        <v>36</v>
      </c>
      <c r="C138" s="49">
        <f t="shared" si="2"/>
        <v>8.2931591461685443E-4</v>
      </c>
      <c r="D138" s="50">
        <v>-5.4157827336587848E-3</v>
      </c>
      <c r="E138" s="50">
        <v>1.0481034503791765E-3</v>
      </c>
      <c r="F138" s="50">
        <v>1.4753368367114833E-2</v>
      </c>
      <c r="G138" s="50">
        <v>-9.9169497578188315E-3</v>
      </c>
      <c r="H138" s="50">
        <v>1.6443157360195217E-3</v>
      </c>
      <c r="I138" s="50">
        <v>-1.6454868152802428E-2</v>
      </c>
      <c r="J138" s="50">
        <v>4.2048590186997501E-3</v>
      </c>
      <c r="K138" s="50">
        <v>-1.1122020313571008E-2</v>
      </c>
      <c r="L138" s="50">
        <v>-1.3444299468087801E-3</v>
      </c>
      <c r="M138" s="50">
        <v>1.1737819881364185E-2</v>
      </c>
      <c r="N138" s="50">
        <v>-6.634057995859588E-4</v>
      </c>
      <c r="O138" s="50">
        <v>4.0298953925508507E-3</v>
      </c>
      <c r="P138" s="50">
        <v>7.3916318423065249E-3</v>
      </c>
      <c r="Q138" s="50">
        <v>7.2611741449854234E-3</v>
      </c>
      <c r="R138" s="50">
        <v>1.0735207193001388E-2</v>
      </c>
      <c r="S138" s="50">
        <v>3.8764454094373916E-3</v>
      </c>
      <c r="T138" s="50">
        <v>-7.8206719308949631E-3</v>
      </c>
      <c r="U138" s="50">
        <v>8.1624435726887871E-3</v>
      </c>
      <c r="V138" s="50">
        <v>-3.0293452405670867E-2</v>
      </c>
      <c r="W138" s="50">
        <v>2.0697287268377617E-3</v>
      </c>
      <c r="X138" s="50">
        <v>1.1046849158673263E-2</v>
      </c>
      <c r="Y138" s="50">
        <v>-4.8716533057656811E-3</v>
      </c>
      <c r="Z138" s="50">
        <v>7.2891633117924768E-3</v>
      </c>
      <c r="AA138" s="50">
        <v>4.8693330443369907E-3</v>
      </c>
      <c r="AB138" s="50">
        <v>-7.6422088383534051E-3</v>
      </c>
      <c r="AC138" s="50">
        <v>7.746957573460252E-3</v>
      </c>
      <c r="AD138" s="50">
        <v>5.4388827124907954E-3</v>
      </c>
      <c r="AE138" s="50">
        <v>-2.9442100322994778E-3</v>
      </c>
      <c r="AF138" s="50">
        <v>5.2521922127872593E-3</v>
      </c>
      <c r="AG138" s="50">
        <v>4.8107599068091863E-3</v>
      </c>
    </row>
    <row r="139" spans="1:33" ht="15.75" customHeight="1" x14ac:dyDescent="0.2"/>
    <row r="140" spans="1:33" ht="15.75" customHeight="1" x14ac:dyDescent="0.2"/>
    <row r="141" spans="1:33" ht="15.75" customHeight="1" x14ac:dyDescent="0.2"/>
    <row r="142" spans="1:33" ht="15.75" customHeight="1" x14ac:dyDescent="0.2"/>
    <row r="143" spans="1:33" ht="15.75" customHeight="1" x14ac:dyDescent="0.2"/>
    <row r="144" spans="1: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9B3D-5194-471F-A474-6AD143334CFE}">
  <dimension ref="A1:AQ955"/>
  <sheetViews>
    <sheetView workbookViewId="0">
      <pane xSplit="1" ySplit="1" topLeftCell="B2" activePane="bottomRight" state="frozen"/>
      <selection sqref="A1:B2"/>
      <selection pane="topRight" sqref="A1:B2"/>
      <selection pane="bottomLeft" sqref="A1:B2"/>
      <selection pane="bottomRight"/>
    </sheetView>
  </sheetViews>
  <sheetFormatPr baseColWidth="10" defaultColWidth="0" defaultRowHeight="15" customHeight="1" zeroHeight="1" x14ac:dyDescent="0.2"/>
  <cols>
    <col min="1" max="1" width="13.625" style="42" customWidth="1"/>
    <col min="2" max="11" width="12.625" style="42" customWidth="1"/>
    <col min="12" max="39" width="12.625" style="42" hidden="1" customWidth="1"/>
    <col min="40" max="43" width="0" style="42" hidden="1" customWidth="1"/>
    <col min="44" max="16384" width="12.625" style="42" hidden="1"/>
  </cols>
  <sheetData>
    <row r="1" spans="1:2" ht="24.75" customHeight="1" x14ac:dyDescent="0.55000000000000004">
      <c r="A1" s="41" t="s">
        <v>33</v>
      </c>
      <c r="B1" s="41" t="s">
        <v>36</v>
      </c>
    </row>
    <row r="2" spans="1:2" ht="15.75" customHeight="1" x14ac:dyDescent="0.2">
      <c r="A2" s="43">
        <v>-10</v>
      </c>
      <c r="B2" s="42">
        <f>VLOOKUP(A2,AAR!$B$3:$C$138,2,0)</f>
        <v>-8.2927586655180341E-5</v>
      </c>
    </row>
    <row r="3" spans="1:2" ht="15.75" customHeight="1" x14ac:dyDescent="0.2">
      <c r="A3" s="43">
        <v>-9</v>
      </c>
      <c r="B3" s="42">
        <f>VLOOKUP(A3,AAR!$B$3:$C$138,2,0)+B2</f>
        <v>-1.1314973629516464E-3</v>
      </c>
    </row>
    <row r="4" spans="1:2" ht="15.75" customHeight="1" x14ac:dyDescent="0.2">
      <c r="A4" s="43">
        <v>-8</v>
      </c>
      <c r="B4" s="42">
        <f>VLOOKUP(A4,AAR!$B$3:$C$138,2,0)+B3</f>
        <v>-4.3984613673186098E-3</v>
      </c>
    </row>
    <row r="5" spans="1:2" ht="15.75" customHeight="1" x14ac:dyDescent="0.2">
      <c r="A5" s="43">
        <v>-7</v>
      </c>
      <c r="B5" s="42">
        <f>VLOOKUP(A5,AAR!$B$3:$C$138,2,0)+B4</f>
        <v>-3.2975453393511685E-3</v>
      </c>
    </row>
    <row r="6" spans="1:2" ht="15.75" customHeight="1" x14ac:dyDescent="0.2">
      <c r="A6" s="43">
        <v>-6</v>
      </c>
      <c r="B6" s="42">
        <f>VLOOKUP(A6,AAR!$B$3:$C$138,2,0)+B5</f>
        <v>-2.988536768364579E-3</v>
      </c>
    </row>
    <row r="7" spans="1:2" ht="15.75" customHeight="1" x14ac:dyDescent="0.2">
      <c r="A7" s="43">
        <v>-5</v>
      </c>
      <c r="B7" s="42">
        <f>VLOOKUP(A7,AAR!$B$3:$C$138,2,0)+B6</f>
        <v>-3.0967408529452337E-3</v>
      </c>
    </row>
    <row r="8" spans="1:2" ht="15.75" customHeight="1" x14ac:dyDescent="0.2">
      <c r="A8" s="43">
        <v>-4</v>
      </c>
      <c r="B8" s="42">
        <f>VLOOKUP(A8,AAR!$B$3:$C$138,2,0)+B7</f>
        <v>-3.8859655582204177E-3</v>
      </c>
    </row>
    <row r="9" spans="1:2" ht="15.75" customHeight="1" x14ac:dyDescent="0.2">
      <c r="A9" s="43">
        <v>-3</v>
      </c>
      <c r="B9" s="42">
        <f>VLOOKUP(A9,AAR!$B$3:$C$138,2,0)+B8</f>
        <v>-4.5962386434450246E-3</v>
      </c>
    </row>
    <row r="10" spans="1:2" ht="15.75" customHeight="1" x14ac:dyDescent="0.2">
      <c r="A10" s="43">
        <v>-2</v>
      </c>
      <c r="B10" s="42">
        <f>VLOOKUP(A10,AAR!$B$3:$C$138,2,0)+B9</f>
        <v>-5.1965284400048647E-3</v>
      </c>
    </row>
    <row r="11" spans="1:2" ht="15.75" customHeight="1" x14ac:dyDescent="0.2">
      <c r="A11" s="43">
        <v>-1</v>
      </c>
      <c r="B11" s="42">
        <f>VLOOKUP(A11,AAR!$B$3:$C$138,2,0)+B10</f>
        <v>-4.693249618251647E-3</v>
      </c>
    </row>
    <row r="12" spans="1:2" ht="15.75" customHeight="1" x14ac:dyDescent="0.2">
      <c r="A12" s="43">
        <v>0</v>
      </c>
      <c r="B12" s="42">
        <f>VLOOKUP(A12,AAR!$B$3:$C$138,2,0)+B11</f>
        <v>-1.5299497088128071E-3</v>
      </c>
    </row>
    <row r="13" spans="1:2" ht="15.75" customHeight="1" x14ac:dyDescent="0.2">
      <c r="A13" s="43">
        <v>1</v>
      </c>
      <c r="B13" s="42">
        <f>VLOOKUP(A13,AAR!$B$3:$C$138,2,0)+B12</f>
        <v>4.5497382272711388E-4</v>
      </c>
    </row>
    <row r="14" spans="1:2" ht="15.75" customHeight="1" x14ac:dyDescent="0.2">
      <c r="A14" s="43">
        <v>2</v>
      </c>
      <c r="B14" s="42">
        <f>VLOOKUP(A14,AAR!$B$3:$C$138,2,0)+B13</f>
        <v>4.6672189236133713E-4</v>
      </c>
    </row>
    <row r="15" spans="1:2" ht="15.75" customHeight="1" x14ac:dyDescent="0.2">
      <c r="A15" s="43">
        <v>3</v>
      </c>
      <c r="B15" s="42">
        <f>VLOOKUP(A15,AAR!$B$3:$C$138,2,0)+B14</f>
        <v>-3.1751596883273641E-4</v>
      </c>
    </row>
    <row r="16" spans="1:2" ht="15.75" customHeight="1" x14ac:dyDescent="0.2">
      <c r="A16" s="43">
        <v>4</v>
      </c>
      <c r="B16" s="42">
        <f>VLOOKUP(A16,AAR!$B$3:$C$138,2,0)+B15</f>
        <v>1.0286296098256543E-3</v>
      </c>
    </row>
    <row r="17" spans="1:2" ht="15.75" customHeight="1" x14ac:dyDescent="0.2">
      <c r="A17" s="43">
        <v>5</v>
      </c>
      <c r="B17" s="42">
        <f>VLOOKUP(A17,AAR!$B$3:$C$138,2,0)+B16</f>
        <v>1.3715572178869201E-3</v>
      </c>
    </row>
    <row r="18" spans="1:2" ht="15.75" customHeight="1" x14ac:dyDescent="0.2">
      <c r="A18" s="43">
        <v>6</v>
      </c>
      <c r="B18" s="42">
        <f>VLOOKUP(A18,AAR!$B$3:$C$138,2,0)+B17</f>
        <v>-6.781966549397507E-4</v>
      </c>
    </row>
    <row r="19" spans="1:2" ht="15.75" customHeight="1" x14ac:dyDescent="0.2">
      <c r="A19" s="43">
        <v>7</v>
      </c>
      <c r="B19" s="42">
        <f>VLOOKUP(A19,AAR!$B$3:$C$138,2,0)+B18</f>
        <v>-2.5736410393512508E-3</v>
      </c>
    </row>
    <row r="20" spans="1:2" ht="15.75" customHeight="1" x14ac:dyDescent="0.2">
      <c r="A20" s="43">
        <v>8</v>
      </c>
      <c r="B20" s="42">
        <f>VLOOKUP(A20,AAR!$B$3:$C$138,2,0)+B19</f>
        <v>-2.7674041782747459E-3</v>
      </c>
    </row>
    <row r="21" spans="1:2" ht="15.75" customHeight="1" x14ac:dyDescent="0.2">
      <c r="A21" s="43">
        <v>9</v>
      </c>
      <c r="B21" s="42">
        <f>VLOOKUP(A21,AAR!$B$3:$C$138,2,0)+B20</f>
        <v>-2.3972139884780672E-3</v>
      </c>
    </row>
    <row r="22" spans="1:2" ht="15.75" customHeight="1" x14ac:dyDescent="0.2">
      <c r="A22" s="43">
        <v>10</v>
      </c>
      <c r="B22" s="42">
        <f>VLOOKUP(A22,AAR!$B$3:$C$138,2,0)+B21</f>
        <v>-2.9340625268565396E-3</v>
      </c>
    </row>
    <row r="23" spans="1:2" ht="15.75" hidden="1" customHeight="1" x14ac:dyDescent="0.2"/>
    <row r="24" spans="1:2" ht="15.75" hidden="1" customHeight="1" x14ac:dyDescent="0.2"/>
    <row r="25" spans="1:2" ht="15.75" hidden="1" customHeight="1" x14ac:dyDescent="0.2"/>
    <row r="26" spans="1:2" ht="15.75" hidden="1" customHeight="1" x14ac:dyDescent="0.2"/>
    <row r="27" spans="1:2" ht="15.75" hidden="1" customHeight="1" x14ac:dyDescent="0.2"/>
    <row r="28" spans="1:2" ht="15.75" hidden="1" customHeight="1" x14ac:dyDescent="0.2"/>
    <row r="29" spans="1:2" ht="15.75" hidden="1" customHeight="1" x14ac:dyDescent="0.2"/>
    <row r="30" spans="1:2" ht="15.75" hidden="1" customHeight="1" x14ac:dyDescent="0.2"/>
    <row r="31" spans="1:2" ht="15.75" hidden="1" customHeight="1" x14ac:dyDescent="0.2"/>
    <row r="32" spans="1: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0" defaultRowHeight="15" customHeight="1" zeroHeight="1" x14ac:dyDescent="0.2"/>
  <cols>
    <col min="1" max="2" width="12.625" style="11" customWidth="1"/>
    <col min="3" max="3" width="15.125" style="11" customWidth="1"/>
    <col min="4" max="4" width="9.875" style="11" customWidth="1"/>
    <col min="5" max="5" width="20.375" style="11" customWidth="1"/>
    <col min="6" max="6" width="27.125" style="11" customWidth="1"/>
    <col min="7" max="7" width="18.875" style="11" customWidth="1"/>
    <col min="8" max="8" width="30.75" style="11" bestFit="1" customWidth="1"/>
    <col min="9" max="9" width="65.125" style="11" bestFit="1" customWidth="1"/>
    <col min="10" max="10" width="10.625" style="11" customWidth="1"/>
    <col min="11" max="27" width="10.625" style="11" hidden="1"/>
    <col min="28" max="16384" width="12.625" style="11" hidden="1"/>
  </cols>
  <sheetData>
    <row r="1" spans="1:27" ht="67.5" customHeight="1" x14ac:dyDescent="0.55000000000000004">
      <c r="A1" s="41" t="s">
        <v>33</v>
      </c>
      <c r="B1" s="41" t="s">
        <v>35</v>
      </c>
      <c r="C1" s="41" t="s">
        <v>68</v>
      </c>
      <c r="D1" s="41" t="s">
        <v>39</v>
      </c>
      <c r="E1" s="41" t="s">
        <v>40</v>
      </c>
      <c r="F1" s="41" t="s">
        <v>41</v>
      </c>
      <c r="G1" s="41" t="s">
        <v>42</v>
      </c>
      <c r="H1" s="55"/>
      <c r="I1" s="55"/>
      <c r="J1" s="18"/>
      <c r="K1" s="18"/>
      <c r="L1" s="18"/>
      <c r="M1" s="18"/>
      <c r="N1" s="18"/>
      <c r="O1" s="18"/>
      <c r="P1" s="18"/>
      <c r="Q1" s="18"/>
      <c r="R1" s="18"/>
      <c r="S1" s="18"/>
      <c r="T1" s="18"/>
      <c r="U1" s="18"/>
      <c r="V1" s="18"/>
      <c r="W1" s="18"/>
      <c r="X1" s="18"/>
      <c r="Y1" s="18"/>
      <c r="Z1" s="18"/>
      <c r="AA1" s="18"/>
    </row>
    <row r="2" spans="1:27" ht="13.5" customHeight="1" x14ac:dyDescent="0.2">
      <c r="A2" s="9">
        <v>-99</v>
      </c>
      <c r="B2" s="56">
        <f>IF(A2="","",VLOOKUP(A2,AAR!$B$3:$C$138,2,0))</f>
        <v>6.3956334955336846E-4</v>
      </c>
      <c r="C2" s="49">
        <f>IF(A2="","",SMALL($B$2:$B$501,D2))</f>
        <v>-4.4748455781296161E-3</v>
      </c>
      <c r="D2" s="56">
        <f>1</f>
        <v>1</v>
      </c>
      <c r="E2" s="49">
        <f>IF(A2="","",D2/$H$2)</f>
        <v>1.1111111111111112E-2</v>
      </c>
      <c r="F2" s="49">
        <f>IF(A2="","",_xlfn.NORM.DIST(C2,$H$3,$H$4,1))</f>
        <v>1.4328859071985423E-3</v>
      </c>
      <c r="G2" s="49">
        <f>IF(A2="","",ABS(E2-F2))</f>
        <v>9.6782252039125695E-3</v>
      </c>
      <c r="H2" s="49">
        <f>COUNT(B2:B501)</f>
        <v>90</v>
      </c>
      <c r="I2" s="49" t="s">
        <v>69</v>
      </c>
    </row>
    <row r="3" spans="1:27" ht="13.5" customHeight="1" x14ac:dyDescent="0.2">
      <c r="A3" s="9">
        <v>-98</v>
      </c>
      <c r="B3" s="56">
        <f>IF(A3="","",VLOOKUP(A3,AAR!$B$3:$C$138,2,0))</f>
        <v>-2.2952726453250704E-3</v>
      </c>
      <c r="C3" s="49">
        <f t="shared" ref="C3:C66" si="0">IF(A3="","",SMALL($B$2:$B$501,D3))</f>
        <v>-2.9419367150948224E-3</v>
      </c>
      <c r="D3" s="56">
        <f>IF(A3="","",D2+1)</f>
        <v>2</v>
      </c>
      <c r="E3" s="49">
        <f t="shared" ref="E3:E66" si="1">IF(A3="","",D3/$H$2)</f>
        <v>2.2222222222222223E-2</v>
      </c>
      <c r="F3" s="49">
        <f t="shared" ref="F3:F66" si="2">IF(A3="","",_xlfn.NORM.DIST(C3,$H$3,$H$4,1))</f>
        <v>2.6085066989363914E-2</v>
      </c>
      <c r="G3" s="49">
        <f t="shared" ref="G3:G66" si="3">IF(A3="","",ABS(E3-F3))</f>
        <v>3.8628447671416911E-3</v>
      </c>
      <c r="H3" s="49">
        <f>AVERAGE(B2:B501)</f>
        <v>-8.00735659758101E-5</v>
      </c>
      <c r="I3" s="49" t="s">
        <v>70</v>
      </c>
    </row>
    <row r="4" spans="1:27" ht="13.5" customHeight="1" x14ac:dyDescent="0.2">
      <c r="A4" s="9">
        <v>-97</v>
      </c>
      <c r="B4" s="56">
        <f>IF(A4="","",VLOOKUP(A4,AAR!$B$3:$C$138,2,0))</f>
        <v>-1.6299834906412384E-3</v>
      </c>
      <c r="C4" s="49">
        <f t="shared" si="0"/>
        <v>-2.5789988964853364E-3</v>
      </c>
      <c r="D4" s="56">
        <f t="shared" ref="D4:D67" si="4">IF(A4="","",D3+1)</f>
        <v>3</v>
      </c>
      <c r="E4" s="49">
        <f t="shared" si="1"/>
        <v>3.3333333333333333E-2</v>
      </c>
      <c r="F4" s="49">
        <f t="shared" si="2"/>
        <v>4.4992215308426897E-2</v>
      </c>
      <c r="G4" s="49">
        <f t="shared" si="3"/>
        <v>1.1658881975093564E-2</v>
      </c>
      <c r="H4" s="49">
        <f>STDEV(B2:B501)</f>
        <v>1.4738749851327428E-3</v>
      </c>
      <c r="I4" s="49" t="s">
        <v>71</v>
      </c>
    </row>
    <row r="5" spans="1:27" ht="13.5" customHeight="1" x14ac:dyDescent="0.2">
      <c r="A5" s="9">
        <v>-96</v>
      </c>
      <c r="B5" s="56">
        <f>IF(A5="","",VLOOKUP(A5,AAR!$B$3:$C$138,2,0))</f>
        <v>-5.8518201109715819E-4</v>
      </c>
      <c r="C5" s="49">
        <f t="shared" si="0"/>
        <v>-2.503200634454447E-3</v>
      </c>
      <c r="D5" s="56">
        <f t="shared" si="4"/>
        <v>4</v>
      </c>
      <c r="E5" s="49">
        <f t="shared" si="1"/>
        <v>4.4444444444444446E-2</v>
      </c>
      <c r="F5" s="49">
        <f t="shared" si="2"/>
        <v>5.0082734234706966E-2</v>
      </c>
      <c r="G5" s="49">
        <f t="shared" si="3"/>
        <v>5.6382897902625198E-3</v>
      </c>
      <c r="H5" s="49"/>
      <c r="I5" s="49"/>
    </row>
    <row r="6" spans="1:27" ht="13.5" customHeight="1" x14ac:dyDescent="0.2">
      <c r="A6" s="9">
        <v>-95</v>
      </c>
      <c r="B6" s="56">
        <f>IF(A6="","",VLOOKUP(A6,AAR!$B$3:$C$138,2,0))</f>
        <v>-5.9018584764951776E-4</v>
      </c>
      <c r="C6" s="49">
        <f t="shared" si="0"/>
        <v>-2.4644183759037876E-3</v>
      </c>
      <c r="D6" s="56">
        <f t="shared" si="4"/>
        <v>5</v>
      </c>
      <c r="E6" s="49">
        <f t="shared" si="1"/>
        <v>5.5555555555555552E-2</v>
      </c>
      <c r="F6" s="49">
        <f t="shared" si="2"/>
        <v>5.2859445837226203E-2</v>
      </c>
      <c r="G6" s="49">
        <f t="shared" si="3"/>
        <v>2.6961097183293495E-3</v>
      </c>
      <c r="H6" s="49"/>
      <c r="I6" s="49"/>
    </row>
    <row r="7" spans="1:27" ht="13.5" customHeight="1" x14ac:dyDescent="0.2">
      <c r="A7" s="9">
        <v>-94</v>
      </c>
      <c r="B7" s="56">
        <f>IF(A7="","",VLOOKUP(A7,AAR!$B$3:$C$138,2,0))</f>
        <v>1.0711197750336147E-3</v>
      </c>
      <c r="C7" s="49">
        <f t="shared" si="0"/>
        <v>-2.2952726453250704E-3</v>
      </c>
      <c r="D7" s="56">
        <f t="shared" si="4"/>
        <v>6</v>
      </c>
      <c r="E7" s="49">
        <f t="shared" si="1"/>
        <v>6.6666666666666666E-2</v>
      </c>
      <c r="F7" s="49">
        <f t="shared" si="2"/>
        <v>6.6422585911732654E-2</v>
      </c>
      <c r="G7" s="49">
        <f t="shared" si="3"/>
        <v>2.4408075493401182E-4</v>
      </c>
      <c r="H7" s="57">
        <f>MAX(G2:G91)</f>
        <v>0.10662776286910558</v>
      </c>
      <c r="I7" s="49" t="s">
        <v>43</v>
      </c>
    </row>
    <row r="8" spans="1:27" ht="13.5" customHeight="1" x14ac:dyDescent="0.2">
      <c r="A8" s="9">
        <v>-93</v>
      </c>
      <c r="B8" s="56">
        <f>IF(A8="","",VLOOKUP(A8,AAR!$B$3:$C$138,2,0))</f>
        <v>-1.2863916932302796E-3</v>
      </c>
      <c r="C8" s="49">
        <f t="shared" si="0"/>
        <v>-2.2364285553189778E-3</v>
      </c>
      <c r="D8" s="56">
        <f t="shared" si="4"/>
        <v>7</v>
      </c>
      <c r="E8" s="49">
        <f t="shared" si="1"/>
        <v>7.7777777777777779E-2</v>
      </c>
      <c r="F8" s="49">
        <f t="shared" si="2"/>
        <v>7.1726645463181929E-2</v>
      </c>
      <c r="G8" s="49">
        <f t="shared" si="3"/>
        <v>6.0511323145958501E-3</v>
      </c>
      <c r="H8" s="58">
        <f>0.875897/(SQRT(D91))</f>
        <v>9.2327650523616772E-2</v>
      </c>
      <c r="I8" s="49" t="s">
        <v>44</v>
      </c>
    </row>
    <row r="9" spans="1:27" ht="13.5" customHeight="1" x14ac:dyDescent="0.25">
      <c r="A9" s="9">
        <v>-92</v>
      </c>
      <c r="B9" s="56">
        <f>IF(A9="","",VLOOKUP(A9,AAR!$B$3:$C$138,2,0))</f>
        <v>2.4541601800733026E-3</v>
      </c>
      <c r="C9" s="49">
        <f t="shared" si="0"/>
        <v>-1.8763132835362532E-3</v>
      </c>
      <c r="D9" s="56">
        <f t="shared" si="4"/>
        <v>8</v>
      </c>
      <c r="E9" s="49">
        <f t="shared" si="1"/>
        <v>8.8888888888888892E-2</v>
      </c>
      <c r="F9" s="49">
        <f t="shared" si="2"/>
        <v>0.11147539727642411</v>
      </c>
      <c r="G9" s="49">
        <f t="shared" si="3"/>
        <v>2.2586508387535217E-2</v>
      </c>
      <c r="H9" s="59" t="str">
        <f>IF(H7&gt;H8,"Reject Normality, then Corrado","Accept Normality, then t-test")</f>
        <v>Reject Normality, then Corrado</v>
      </c>
      <c r="I9" s="49" t="s">
        <v>45</v>
      </c>
    </row>
    <row r="10" spans="1:27" ht="13.5" customHeight="1" x14ac:dyDescent="0.2">
      <c r="A10" s="9">
        <v>-91</v>
      </c>
      <c r="B10" s="56">
        <f>IF(A10="","",VLOOKUP(A10,AAR!$B$3:$C$138,2,0))</f>
        <v>1.9302333121040645E-3</v>
      </c>
      <c r="C10" s="49">
        <f t="shared" si="0"/>
        <v>-1.6960640905866696E-3</v>
      </c>
      <c r="D10" s="56">
        <f t="shared" si="4"/>
        <v>9</v>
      </c>
      <c r="E10" s="49">
        <f t="shared" si="1"/>
        <v>0.1</v>
      </c>
      <c r="F10" s="49">
        <f t="shared" si="2"/>
        <v>0.13644683798108792</v>
      </c>
      <c r="G10" s="49">
        <f t="shared" si="3"/>
        <v>3.6446837981087915E-2</v>
      </c>
      <c r="H10" s="49"/>
      <c r="I10" s="49" t="s">
        <v>46</v>
      </c>
    </row>
    <row r="11" spans="1:27" ht="13.5" customHeight="1" x14ac:dyDescent="0.2">
      <c r="A11" s="9">
        <v>-90</v>
      </c>
      <c r="B11" s="56">
        <f>IF(A11="","",VLOOKUP(A11,AAR!$B$3:$C$138,2,0))</f>
        <v>7.1152492166190147E-4</v>
      </c>
      <c r="C11" s="49">
        <f t="shared" si="0"/>
        <v>-1.6299834906412384E-3</v>
      </c>
      <c r="D11" s="56">
        <f t="shared" si="4"/>
        <v>10</v>
      </c>
      <c r="E11" s="49">
        <f t="shared" si="1"/>
        <v>0.1111111111111111</v>
      </c>
      <c r="F11" s="49">
        <f t="shared" si="2"/>
        <v>0.14649420247992201</v>
      </c>
      <c r="G11" s="49">
        <f t="shared" si="3"/>
        <v>3.5383091368810904E-2</v>
      </c>
      <c r="H11" s="49"/>
      <c r="I11" s="49" t="s">
        <v>47</v>
      </c>
    </row>
    <row r="12" spans="1:27" ht="13.5" customHeight="1" x14ac:dyDescent="0.2">
      <c r="A12" s="9">
        <v>-89</v>
      </c>
      <c r="B12" s="56">
        <f>IF(A12="","",VLOOKUP(A12,AAR!$B$3:$C$138,2,0))</f>
        <v>-1.8763132835362532E-3</v>
      </c>
      <c r="C12" s="49">
        <f t="shared" si="0"/>
        <v>-1.5118714070749501E-3</v>
      </c>
      <c r="D12" s="56">
        <f t="shared" si="4"/>
        <v>11</v>
      </c>
      <c r="E12" s="49">
        <f t="shared" si="1"/>
        <v>0.12222222222222222</v>
      </c>
      <c r="F12" s="49">
        <f t="shared" si="2"/>
        <v>0.16566178462783684</v>
      </c>
      <c r="G12" s="49">
        <f t="shared" si="3"/>
        <v>4.3439562405614626E-2</v>
      </c>
      <c r="H12" s="49"/>
      <c r="I12" s="49"/>
    </row>
    <row r="13" spans="1:27" ht="13.5" customHeight="1" x14ac:dyDescent="0.2">
      <c r="A13" s="9">
        <v>-88</v>
      </c>
      <c r="B13" s="56">
        <f>IF(A13="","",VLOOKUP(A13,AAR!$B$3:$C$138,2,0))</f>
        <v>1.3932156452006973E-3</v>
      </c>
      <c r="C13" s="49">
        <f t="shared" si="0"/>
        <v>-1.4068343853237998E-3</v>
      </c>
      <c r="D13" s="56">
        <f t="shared" si="4"/>
        <v>12</v>
      </c>
      <c r="E13" s="49">
        <f t="shared" si="1"/>
        <v>0.13333333333333333</v>
      </c>
      <c r="F13" s="49">
        <f t="shared" si="2"/>
        <v>0.18401078348365291</v>
      </c>
      <c r="G13" s="49">
        <f t="shared" si="3"/>
        <v>5.0677450150319575E-2</v>
      </c>
      <c r="H13" s="49"/>
      <c r="I13" s="49"/>
    </row>
    <row r="14" spans="1:27" ht="13.5" customHeight="1" x14ac:dyDescent="0.2">
      <c r="A14" s="9">
        <v>-87</v>
      </c>
      <c r="B14" s="56">
        <f>IF(A14="","",VLOOKUP(A14,AAR!$B$3:$C$138,2,0))</f>
        <v>-7.8537698625462751E-4</v>
      </c>
      <c r="C14" s="49">
        <f t="shared" si="0"/>
        <v>-1.4001368770146906E-3</v>
      </c>
      <c r="D14" s="56">
        <f t="shared" si="4"/>
        <v>13</v>
      </c>
      <c r="E14" s="49">
        <f t="shared" si="1"/>
        <v>0.14444444444444443</v>
      </c>
      <c r="F14" s="49">
        <f t="shared" si="2"/>
        <v>0.18522218463988338</v>
      </c>
      <c r="G14" s="49">
        <f t="shared" si="3"/>
        <v>4.077774019543895E-2</v>
      </c>
      <c r="H14" s="49"/>
      <c r="I14" s="49"/>
    </row>
    <row r="15" spans="1:27" ht="13.5" customHeight="1" x14ac:dyDescent="0.2">
      <c r="A15" s="9">
        <v>-86</v>
      </c>
      <c r="B15" s="56">
        <f>IF(A15="","",VLOOKUP(A15,AAR!$B$3:$C$138,2,0))</f>
        <v>-7.4751365148340325E-4</v>
      </c>
      <c r="C15" s="49">
        <f t="shared" si="0"/>
        <v>-1.3284558607866643E-3</v>
      </c>
      <c r="D15" s="56">
        <f t="shared" si="4"/>
        <v>14</v>
      </c>
      <c r="E15" s="49">
        <f t="shared" si="1"/>
        <v>0.15555555555555556</v>
      </c>
      <c r="F15" s="49">
        <f t="shared" si="2"/>
        <v>0.19849563535050682</v>
      </c>
      <c r="G15" s="49">
        <f t="shared" si="3"/>
        <v>4.2940079794951264E-2</v>
      </c>
      <c r="H15" s="49"/>
      <c r="I15" s="49"/>
    </row>
    <row r="16" spans="1:27" ht="13.5" customHeight="1" x14ac:dyDescent="0.2">
      <c r="A16" s="9">
        <v>-85</v>
      </c>
      <c r="B16" s="56">
        <f>IF(A16="","",VLOOKUP(A16,AAR!$B$3:$C$138,2,0))</f>
        <v>-3.9088826717925099E-4</v>
      </c>
      <c r="C16" s="49">
        <f t="shared" si="0"/>
        <v>-1.2863916932302796E-3</v>
      </c>
      <c r="D16" s="56">
        <f t="shared" si="4"/>
        <v>15</v>
      </c>
      <c r="E16" s="49">
        <f t="shared" si="1"/>
        <v>0.16666666666666666</v>
      </c>
      <c r="F16" s="49">
        <f t="shared" si="2"/>
        <v>0.20654527152206598</v>
      </c>
      <c r="G16" s="49">
        <f t="shared" si="3"/>
        <v>3.9878604855399319E-2</v>
      </c>
      <c r="H16" s="49"/>
      <c r="I16" s="49"/>
    </row>
    <row r="17" spans="1:9" ht="13.5" customHeight="1" x14ac:dyDescent="0.2">
      <c r="A17" s="9">
        <v>-84</v>
      </c>
      <c r="B17" s="56">
        <f>IF(A17="","",VLOOKUP(A17,AAR!$B$3:$C$138,2,0))</f>
        <v>-2.2364285553189778E-3</v>
      </c>
      <c r="C17" s="49">
        <f t="shared" si="0"/>
        <v>-1.168741849545542E-3</v>
      </c>
      <c r="D17" s="56">
        <f t="shared" si="4"/>
        <v>16</v>
      </c>
      <c r="E17" s="49">
        <f t="shared" si="1"/>
        <v>0.17777777777777778</v>
      </c>
      <c r="F17" s="49">
        <f t="shared" si="2"/>
        <v>0.23006172938968328</v>
      </c>
      <c r="G17" s="49">
        <f t="shared" si="3"/>
        <v>5.2283951611905494E-2</v>
      </c>
      <c r="H17" s="49"/>
      <c r="I17" s="49"/>
    </row>
    <row r="18" spans="1:9" ht="13.5" customHeight="1" x14ac:dyDescent="0.2">
      <c r="A18" s="9">
        <v>-83</v>
      </c>
      <c r="B18" s="56">
        <f>IF(A18="","",VLOOKUP(A18,AAR!$B$3:$C$138,2,0))</f>
        <v>-5.6729568361647863E-4</v>
      </c>
      <c r="C18" s="49">
        <f t="shared" si="0"/>
        <v>-1.0938694692063035E-3</v>
      </c>
      <c r="D18" s="56">
        <f t="shared" si="4"/>
        <v>17</v>
      </c>
      <c r="E18" s="49">
        <f t="shared" si="1"/>
        <v>0.18888888888888888</v>
      </c>
      <c r="F18" s="49">
        <f t="shared" si="2"/>
        <v>0.24577554691883619</v>
      </c>
      <c r="G18" s="49">
        <f t="shared" si="3"/>
        <v>5.6886658029947301E-2</v>
      </c>
      <c r="H18" s="49"/>
      <c r="I18" s="49"/>
    </row>
    <row r="19" spans="1:9" ht="13.5" customHeight="1" x14ac:dyDescent="0.2">
      <c r="A19" s="9">
        <v>-82</v>
      </c>
      <c r="B19" s="56">
        <f>IF(A19="","",VLOOKUP(A19,AAR!$B$3:$C$138,2,0))</f>
        <v>-2.6080914652525436E-4</v>
      </c>
      <c r="C19" s="49">
        <f t="shared" si="0"/>
        <v>-1.081622171145728E-3</v>
      </c>
      <c r="D19" s="56">
        <f t="shared" si="4"/>
        <v>18</v>
      </c>
      <c r="E19" s="49">
        <f t="shared" si="1"/>
        <v>0.2</v>
      </c>
      <c r="F19" s="49">
        <f t="shared" si="2"/>
        <v>0.2483996913576591</v>
      </c>
      <c r="G19" s="49">
        <f t="shared" si="3"/>
        <v>4.8399691357659091E-2</v>
      </c>
      <c r="H19" s="49"/>
      <c r="I19" s="49"/>
    </row>
    <row r="20" spans="1:9" ht="13.5" customHeight="1" x14ac:dyDescent="0.2">
      <c r="A20" s="9">
        <v>-81</v>
      </c>
      <c r="B20" s="56">
        <f>IF(A20="","",VLOOKUP(A20,AAR!$B$3:$C$138,2,0))</f>
        <v>1.8641362913812108E-3</v>
      </c>
      <c r="C20" s="49">
        <f t="shared" si="0"/>
        <v>-1.0218049860119022E-3</v>
      </c>
      <c r="D20" s="56">
        <f t="shared" si="4"/>
        <v>19</v>
      </c>
      <c r="E20" s="49">
        <f t="shared" si="1"/>
        <v>0.21111111111111111</v>
      </c>
      <c r="F20" s="49">
        <f t="shared" si="2"/>
        <v>0.26142795079104075</v>
      </c>
      <c r="G20" s="49">
        <f t="shared" si="3"/>
        <v>5.0316839679929642E-2</v>
      </c>
      <c r="H20" s="49"/>
      <c r="I20" s="49"/>
    </row>
    <row r="21" spans="1:9" ht="13.5" customHeight="1" x14ac:dyDescent="0.2">
      <c r="A21" s="9">
        <v>-80</v>
      </c>
      <c r="B21" s="56">
        <f>IF(A21="","",VLOOKUP(A21,AAR!$B$3:$C$138,2,0))</f>
        <v>3.1223743252007941E-3</v>
      </c>
      <c r="C21" s="49">
        <f t="shared" si="0"/>
        <v>-8.6165441979031926E-4</v>
      </c>
      <c r="D21" s="56">
        <f t="shared" si="4"/>
        <v>20</v>
      </c>
      <c r="E21" s="49">
        <f t="shared" si="1"/>
        <v>0.22222222222222221</v>
      </c>
      <c r="F21" s="49">
        <f t="shared" si="2"/>
        <v>0.29795551286856314</v>
      </c>
      <c r="G21" s="49">
        <f t="shared" si="3"/>
        <v>7.5733290646340934E-2</v>
      </c>
      <c r="H21" s="49"/>
      <c r="I21" s="49"/>
    </row>
    <row r="22" spans="1:9" ht="13.5" customHeight="1" x14ac:dyDescent="0.2">
      <c r="A22" s="9">
        <v>-79</v>
      </c>
      <c r="B22" s="56">
        <f>IF(A22="","",VLOOKUP(A22,AAR!$B$3:$C$138,2,0))</f>
        <v>-6.1955693307537809E-4</v>
      </c>
      <c r="C22" s="49">
        <f t="shared" si="0"/>
        <v>-8.5115484375829502E-4</v>
      </c>
      <c r="D22" s="56">
        <f t="shared" si="4"/>
        <v>21</v>
      </c>
      <c r="E22" s="49">
        <f t="shared" si="1"/>
        <v>0.23333333333333334</v>
      </c>
      <c r="F22" s="49">
        <f t="shared" si="2"/>
        <v>0.30042937044406876</v>
      </c>
      <c r="G22" s="49">
        <f t="shared" si="3"/>
        <v>6.7096037110735418E-2</v>
      </c>
      <c r="H22" s="49"/>
      <c r="I22" s="49"/>
    </row>
    <row r="23" spans="1:9" ht="13.5" customHeight="1" x14ac:dyDescent="0.2">
      <c r="A23" s="9">
        <v>-78</v>
      </c>
      <c r="B23" s="56">
        <f>IF(A23="","",VLOOKUP(A23,AAR!$B$3:$C$138,2,0))</f>
        <v>-4.9689985797165127E-4</v>
      </c>
      <c r="C23" s="49">
        <f t="shared" si="0"/>
        <v>-7.9537443494611E-4</v>
      </c>
      <c r="D23" s="56">
        <f t="shared" si="4"/>
        <v>22</v>
      </c>
      <c r="E23" s="49">
        <f t="shared" si="1"/>
        <v>0.24444444444444444</v>
      </c>
      <c r="F23" s="49">
        <f t="shared" si="2"/>
        <v>0.31372471869621338</v>
      </c>
      <c r="G23" s="49">
        <f t="shared" si="3"/>
        <v>6.9280274251768942E-2</v>
      </c>
      <c r="H23" s="49"/>
      <c r="I23" s="49"/>
    </row>
    <row r="24" spans="1:9" ht="13.5" customHeight="1" x14ac:dyDescent="0.2">
      <c r="A24" s="9">
        <v>-77</v>
      </c>
      <c r="B24" s="56">
        <f>IF(A24="","",VLOOKUP(A24,AAR!$B$3:$C$138,2,0))</f>
        <v>1.1162533038047478E-3</v>
      </c>
      <c r="C24" s="49">
        <f t="shared" si="0"/>
        <v>-7.8877759814283371E-4</v>
      </c>
      <c r="D24" s="56">
        <f t="shared" si="4"/>
        <v>23</v>
      </c>
      <c r="E24" s="49">
        <f t="shared" si="1"/>
        <v>0.25555555555555554</v>
      </c>
      <c r="F24" s="49">
        <f t="shared" si="2"/>
        <v>0.31531366645589881</v>
      </c>
      <c r="G24" s="49">
        <f t="shared" si="3"/>
        <v>5.9758110900343275E-2</v>
      </c>
      <c r="H24" s="49"/>
      <c r="I24" s="49"/>
    </row>
    <row r="25" spans="1:9" ht="13.5" customHeight="1" x14ac:dyDescent="0.2">
      <c r="A25" s="9">
        <v>-76</v>
      </c>
      <c r="B25" s="56">
        <f>IF(A25="","",VLOOKUP(A25,AAR!$B$3:$C$138,2,0))</f>
        <v>1.9227670870013232E-3</v>
      </c>
      <c r="C25" s="49">
        <f t="shared" si="0"/>
        <v>-7.8537698625462751E-4</v>
      </c>
      <c r="D25" s="56">
        <f t="shared" si="4"/>
        <v>24</v>
      </c>
      <c r="E25" s="49">
        <f t="shared" si="1"/>
        <v>0.26666666666666666</v>
      </c>
      <c r="F25" s="49">
        <f t="shared" si="2"/>
        <v>0.31613409393971037</v>
      </c>
      <c r="G25" s="49">
        <f t="shared" si="3"/>
        <v>4.9467427273043707E-2</v>
      </c>
      <c r="H25" s="49"/>
      <c r="I25" s="49"/>
    </row>
    <row r="26" spans="1:9" ht="13.5" customHeight="1" x14ac:dyDescent="0.2">
      <c r="A26" s="9">
        <v>-75</v>
      </c>
      <c r="B26" s="56">
        <f>IF(A26="","",VLOOKUP(A26,AAR!$B$3:$C$138,2,0))</f>
        <v>-4.4748455781296161E-3</v>
      </c>
      <c r="C26" s="49">
        <f t="shared" si="0"/>
        <v>-7.4751365148340325E-4</v>
      </c>
      <c r="D26" s="56">
        <f t="shared" si="4"/>
        <v>25</v>
      </c>
      <c r="E26" s="49">
        <f t="shared" si="1"/>
        <v>0.27777777777777779</v>
      </c>
      <c r="F26" s="49">
        <f t="shared" si="2"/>
        <v>0.32532940485593714</v>
      </c>
      <c r="G26" s="49">
        <f t="shared" si="3"/>
        <v>4.7551627078159353E-2</v>
      </c>
      <c r="H26" s="49"/>
      <c r="I26" s="49"/>
    </row>
    <row r="27" spans="1:9" ht="13.5" customHeight="1" x14ac:dyDescent="0.2">
      <c r="A27" s="9">
        <v>-74</v>
      </c>
      <c r="B27" s="56">
        <f>IF(A27="","",VLOOKUP(A27,AAR!$B$3:$C$138,2,0))</f>
        <v>-2.172920163386284E-4</v>
      </c>
      <c r="C27" s="49">
        <f t="shared" si="0"/>
        <v>-7.2659690196039887E-4</v>
      </c>
      <c r="D27" s="56">
        <f t="shared" si="4"/>
        <v>26</v>
      </c>
      <c r="E27" s="49">
        <f t="shared" si="1"/>
        <v>0.28888888888888886</v>
      </c>
      <c r="F27" s="49">
        <f t="shared" si="2"/>
        <v>0.33045559591283746</v>
      </c>
      <c r="G27" s="49">
        <f t="shared" si="3"/>
        <v>4.1566707023948601E-2</v>
      </c>
      <c r="H27" s="49"/>
      <c r="I27" s="49"/>
    </row>
    <row r="28" spans="1:9" ht="13.5" customHeight="1" x14ac:dyDescent="0.2">
      <c r="A28" s="9">
        <v>-73</v>
      </c>
      <c r="B28" s="56">
        <f>IF(A28="","",VLOOKUP(A28,AAR!$B$3:$C$138,2,0))</f>
        <v>1.444629812852096E-3</v>
      </c>
      <c r="C28" s="49">
        <f t="shared" si="0"/>
        <v>-7.0429999191952246E-4</v>
      </c>
      <c r="D28" s="56">
        <f t="shared" si="4"/>
        <v>27</v>
      </c>
      <c r="E28" s="49">
        <f t="shared" si="1"/>
        <v>0.3</v>
      </c>
      <c r="F28" s="49">
        <f t="shared" si="2"/>
        <v>0.33595525947440563</v>
      </c>
      <c r="G28" s="49">
        <f t="shared" si="3"/>
        <v>3.5955259474405643E-2</v>
      </c>
      <c r="H28" s="49"/>
      <c r="I28" s="49"/>
    </row>
    <row r="29" spans="1:9" ht="13.5" customHeight="1" x14ac:dyDescent="0.2">
      <c r="A29" s="9">
        <v>-72</v>
      </c>
      <c r="B29" s="56">
        <f>IF(A29="","",VLOOKUP(A29,AAR!$B$3:$C$138,2,0))</f>
        <v>-1.5118714070749501E-3</v>
      </c>
      <c r="C29" s="49">
        <f t="shared" si="0"/>
        <v>-6.7696791579351914E-4</v>
      </c>
      <c r="D29" s="56">
        <f t="shared" si="4"/>
        <v>28</v>
      </c>
      <c r="E29" s="49">
        <f t="shared" si="1"/>
        <v>0.31111111111111112</v>
      </c>
      <c r="F29" s="49">
        <f t="shared" si="2"/>
        <v>0.34274499434469829</v>
      </c>
      <c r="G29" s="49">
        <f t="shared" si="3"/>
        <v>3.1633883233587179E-2</v>
      </c>
      <c r="H29" s="49"/>
      <c r="I29" s="49"/>
    </row>
    <row r="30" spans="1:9" ht="13.5" customHeight="1" x14ac:dyDescent="0.2">
      <c r="A30" s="9">
        <v>-71</v>
      </c>
      <c r="B30" s="56">
        <f>IF(A30="","",VLOOKUP(A30,AAR!$B$3:$C$138,2,0))</f>
        <v>-3.1601665507867074E-4</v>
      </c>
      <c r="C30" s="49">
        <f t="shared" si="0"/>
        <v>-6.4777581257935597E-4</v>
      </c>
      <c r="D30" s="56">
        <f t="shared" si="4"/>
        <v>29</v>
      </c>
      <c r="E30" s="49">
        <f t="shared" si="1"/>
        <v>0.32222222222222224</v>
      </c>
      <c r="F30" s="49">
        <f t="shared" si="2"/>
        <v>0.35005326657925528</v>
      </c>
      <c r="G30" s="49">
        <f t="shared" si="3"/>
        <v>2.7831044357033041E-2</v>
      </c>
      <c r="H30" s="49"/>
      <c r="I30" s="49"/>
    </row>
    <row r="31" spans="1:9" ht="13.5" customHeight="1" x14ac:dyDescent="0.2">
      <c r="A31" s="9">
        <v>-70</v>
      </c>
      <c r="B31" s="56">
        <f>IF(A31="","",VLOOKUP(A31,AAR!$B$3:$C$138,2,0))</f>
        <v>-2.503200634454447E-3</v>
      </c>
      <c r="C31" s="49">
        <f t="shared" si="0"/>
        <v>-6.3025239399203006E-4</v>
      </c>
      <c r="D31" s="56">
        <f t="shared" si="4"/>
        <v>30</v>
      </c>
      <c r="E31" s="49">
        <f t="shared" si="1"/>
        <v>0.33333333333333331</v>
      </c>
      <c r="F31" s="49">
        <f t="shared" si="2"/>
        <v>0.35446731019494859</v>
      </c>
      <c r="G31" s="49">
        <f t="shared" si="3"/>
        <v>2.1133976861615278E-2</v>
      </c>
      <c r="H31" s="49"/>
      <c r="I31" s="49"/>
    </row>
    <row r="32" spans="1:9" ht="13.5" customHeight="1" x14ac:dyDescent="0.2">
      <c r="A32" s="9">
        <v>-69</v>
      </c>
      <c r="B32" s="56">
        <f>IF(A32="","",VLOOKUP(A32,AAR!$B$3:$C$138,2,0))</f>
        <v>-6.0225153959234253E-4</v>
      </c>
      <c r="C32" s="49">
        <f t="shared" si="0"/>
        <v>-6.2019233808472568E-4</v>
      </c>
      <c r="D32" s="56">
        <f t="shared" si="4"/>
        <v>31</v>
      </c>
      <c r="E32" s="49">
        <f t="shared" si="1"/>
        <v>0.34444444444444444</v>
      </c>
      <c r="F32" s="49">
        <f t="shared" si="2"/>
        <v>0.35701028341813823</v>
      </c>
      <c r="G32" s="49">
        <f t="shared" si="3"/>
        <v>1.2565838973693788E-2</v>
      </c>
      <c r="H32" s="49"/>
      <c r="I32" s="49"/>
    </row>
    <row r="33" spans="1:9" ht="13.5" customHeight="1" x14ac:dyDescent="0.2">
      <c r="A33" s="9">
        <v>-68</v>
      </c>
      <c r="B33" s="56">
        <f>IF(A33="","",VLOOKUP(A33,AAR!$B$3:$C$138,2,0))</f>
        <v>-5.4908260554330604E-4</v>
      </c>
      <c r="C33" s="49">
        <f t="shared" si="0"/>
        <v>-6.1955693307537809E-4</v>
      </c>
      <c r="D33" s="56">
        <f t="shared" si="4"/>
        <v>32</v>
      </c>
      <c r="E33" s="49">
        <f t="shared" si="1"/>
        <v>0.35555555555555557</v>
      </c>
      <c r="F33" s="49">
        <f t="shared" si="2"/>
        <v>0.35717111551754666</v>
      </c>
      <c r="G33" s="49">
        <f t="shared" si="3"/>
        <v>1.6155599619910865E-3</v>
      </c>
      <c r="H33" s="49"/>
      <c r="I33" s="49"/>
    </row>
    <row r="34" spans="1:9" ht="13.5" customHeight="1" x14ac:dyDescent="0.2">
      <c r="A34" s="9">
        <v>-67</v>
      </c>
      <c r="B34" s="56">
        <f>IF(A34="","",VLOOKUP(A34,AAR!$B$3:$C$138,2,0))</f>
        <v>6.7901462823301859E-5</v>
      </c>
      <c r="C34" s="49">
        <f t="shared" si="0"/>
        <v>-6.0225153959234253E-4</v>
      </c>
      <c r="D34" s="56">
        <f t="shared" si="4"/>
        <v>33</v>
      </c>
      <c r="E34" s="49">
        <f t="shared" si="1"/>
        <v>0.36666666666666664</v>
      </c>
      <c r="F34" s="49">
        <f t="shared" si="2"/>
        <v>0.36156108435388079</v>
      </c>
      <c r="G34" s="49">
        <f t="shared" si="3"/>
        <v>5.1055823127858502E-3</v>
      </c>
      <c r="H34" s="49"/>
      <c r="I34" s="49"/>
    </row>
    <row r="35" spans="1:9" ht="13.5" customHeight="1" x14ac:dyDescent="0.2">
      <c r="A35" s="9">
        <v>-66</v>
      </c>
      <c r="B35" s="56">
        <f>IF(A35="","",VLOOKUP(A35,AAR!$B$3:$C$138,2,0))</f>
        <v>-3.039333859551855E-4</v>
      </c>
      <c r="C35" s="49">
        <f t="shared" si="0"/>
        <v>-5.9018584764951776E-4</v>
      </c>
      <c r="D35" s="56">
        <f t="shared" si="4"/>
        <v>34</v>
      </c>
      <c r="E35" s="49">
        <f t="shared" si="1"/>
        <v>0.37777777777777777</v>
      </c>
      <c r="F35" s="49">
        <f t="shared" si="2"/>
        <v>0.36463272388641932</v>
      </c>
      <c r="G35" s="49">
        <f t="shared" si="3"/>
        <v>1.3145053891358449E-2</v>
      </c>
      <c r="H35" s="49"/>
      <c r="I35" s="49"/>
    </row>
    <row r="36" spans="1:9" ht="13.5" customHeight="1" x14ac:dyDescent="0.2">
      <c r="A36" s="9">
        <v>-65</v>
      </c>
      <c r="B36" s="56">
        <f>IF(A36="","",VLOOKUP(A36,AAR!$B$3:$C$138,2,0))</f>
        <v>7.9217054131789163E-5</v>
      </c>
      <c r="C36" s="49">
        <f t="shared" si="0"/>
        <v>-5.8518201109715819E-4</v>
      </c>
      <c r="D36" s="56">
        <f t="shared" si="4"/>
        <v>35</v>
      </c>
      <c r="E36" s="49">
        <f t="shared" si="1"/>
        <v>0.3888888888888889</v>
      </c>
      <c r="F36" s="49">
        <f t="shared" si="2"/>
        <v>0.36590914925252171</v>
      </c>
      <c r="G36" s="49">
        <f t="shared" si="3"/>
        <v>2.297973963636718E-2</v>
      </c>
      <c r="H36" s="49"/>
      <c r="I36" s="49"/>
    </row>
    <row r="37" spans="1:9" ht="13.5" customHeight="1" x14ac:dyDescent="0.2">
      <c r="A37" s="9">
        <v>-64</v>
      </c>
      <c r="B37" s="56">
        <f>IF(A37="","",VLOOKUP(A37,AAR!$B$3:$C$138,2,0))</f>
        <v>-1.4001368770146906E-3</v>
      </c>
      <c r="C37" s="49">
        <f t="shared" si="0"/>
        <v>-5.7033467916481925E-4</v>
      </c>
      <c r="D37" s="56">
        <f t="shared" si="4"/>
        <v>36</v>
      </c>
      <c r="E37" s="49">
        <f t="shared" si="1"/>
        <v>0.4</v>
      </c>
      <c r="F37" s="49">
        <f t="shared" si="2"/>
        <v>0.36970524114018</v>
      </c>
      <c r="G37" s="49">
        <f t="shared" si="3"/>
        <v>3.0294758859820026E-2</v>
      </c>
      <c r="H37" s="49"/>
      <c r="I37" s="49"/>
    </row>
    <row r="38" spans="1:9" ht="13.5" customHeight="1" x14ac:dyDescent="0.2">
      <c r="A38" s="9">
        <v>-63</v>
      </c>
      <c r="B38" s="56">
        <f>IF(A38="","",VLOOKUP(A38,AAR!$B$3:$C$138,2,0))</f>
        <v>-2.2120870450045217E-4</v>
      </c>
      <c r="C38" s="49">
        <f t="shared" si="0"/>
        <v>-5.6729568361647863E-4</v>
      </c>
      <c r="D38" s="56">
        <f t="shared" si="4"/>
        <v>37</v>
      </c>
      <c r="E38" s="49">
        <f t="shared" si="1"/>
        <v>0.41111111111111109</v>
      </c>
      <c r="F38" s="49">
        <f t="shared" si="2"/>
        <v>0.37048381847891676</v>
      </c>
      <c r="G38" s="49">
        <f t="shared" si="3"/>
        <v>4.0627292632194334E-2</v>
      </c>
      <c r="H38" s="49"/>
      <c r="I38" s="49"/>
    </row>
    <row r="39" spans="1:9" ht="13.5" customHeight="1" x14ac:dyDescent="0.2">
      <c r="A39" s="9">
        <v>-62</v>
      </c>
      <c r="B39" s="56">
        <f>IF(A39="","",VLOOKUP(A39,AAR!$B$3:$C$138,2,0))</f>
        <v>1.0321474723204015E-3</v>
      </c>
      <c r="C39" s="49">
        <f t="shared" si="0"/>
        <v>-5.4908260554330604E-4</v>
      </c>
      <c r="D39" s="56">
        <f t="shared" si="4"/>
        <v>38</v>
      </c>
      <c r="E39" s="49">
        <f t="shared" si="1"/>
        <v>0.42222222222222222</v>
      </c>
      <c r="F39" s="49">
        <f t="shared" si="2"/>
        <v>0.37516095052764287</v>
      </c>
      <c r="G39" s="49">
        <f t="shared" si="3"/>
        <v>4.7061271694579354E-2</v>
      </c>
      <c r="H39" s="49"/>
      <c r="I39" s="49"/>
    </row>
    <row r="40" spans="1:9" ht="13.5" customHeight="1" x14ac:dyDescent="0.2">
      <c r="A40" s="9">
        <v>-61</v>
      </c>
      <c r="B40" s="56">
        <f>IF(A40="","",VLOOKUP(A40,AAR!$B$3:$C$138,2,0))</f>
        <v>-6.3025239399203006E-4</v>
      </c>
      <c r="C40" s="49">
        <f t="shared" si="0"/>
        <v>-5.3875635423522518E-4</v>
      </c>
      <c r="D40" s="56">
        <f t="shared" si="4"/>
        <v>39</v>
      </c>
      <c r="E40" s="49">
        <f t="shared" si="1"/>
        <v>0.43333333333333335</v>
      </c>
      <c r="F40" s="49">
        <f t="shared" si="2"/>
        <v>0.37782096668922188</v>
      </c>
      <c r="G40" s="49">
        <f t="shared" si="3"/>
        <v>5.5512366644111466E-2</v>
      </c>
      <c r="H40" s="49"/>
      <c r="I40" s="49"/>
    </row>
    <row r="41" spans="1:9" ht="13.5" customHeight="1" x14ac:dyDescent="0.2">
      <c r="A41" s="9">
        <v>-60</v>
      </c>
      <c r="B41" s="56">
        <f>IF(A41="","",VLOOKUP(A41,AAR!$B$3:$C$138,2,0))</f>
        <v>3.4465690007963928E-4</v>
      </c>
      <c r="C41" s="49">
        <f t="shared" si="0"/>
        <v>-5.3226788783422368E-4</v>
      </c>
      <c r="D41" s="56">
        <f t="shared" si="4"/>
        <v>40</v>
      </c>
      <c r="E41" s="49">
        <f t="shared" si="1"/>
        <v>0.44444444444444442</v>
      </c>
      <c r="F41" s="49">
        <f t="shared" si="2"/>
        <v>0.37949535701698456</v>
      </c>
      <c r="G41" s="49">
        <f t="shared" si="3"/>
        <v>6.4949087427459862E-2</v>
      </c>
      <c r="H41" s="49"/>
      <c r="I41" s="49"/>
    </row>
    <row r="42" spans="1:9" ht="13.5" customHeight="1" x14ac:dyDescent="0.2">
      <c r="A42" s="9">
        <v>-59</v>
      </c>
      <c r="B42" s="56">
        <f>IF(A42="","",VLOOKUP(A42,AAR!$B$3:$C$138,2,0))</f>
        <v>1.8946650055208197E-3</v>
      </c>
      <c r="C42" s="49">
        <f t="shared" si="0"/>
        <v>-4.9689985797165127E-4</v>
      </c>
      <c r="D42" s="56">
        <f t="shared" si="4"/>
        <v>41</v>
      </c>
      <c r="E42" s="49">
        <f t="shared" si="1"/>
        <v>0.45555555555555555</v>
      </c>
      <c r="F42" s="49">
        <f t="shared" si="2"/>
        <v>0.38866132021076383</v>
      </c>
      <c r="G42" s="49">
        <f t="shared" si="3"/>
        <v>6.6894235344791719E-2</v>
      </c>
      <c r="H42" s="49"/>
      <c r="I42" s="49"/>
    </row>
    <row r="43" spans="1:9" ht="13.5" customHeight="1" x14ac:dyDescent="0.2">
      <c r="A43" s="9">
        <v>-58</v>
      </c>
      <c r="B43" s="56">
        <f>IF(A43="","",VLOOKUP(A43,AAR!$B$3:$C$138,2,0))</f>
        <v>9.2546441181109551E-4</v>
      </c>
      <c r="C43" s="49">
        <f t="shared" si="0"/>
        <v>-3.9241552054116412E-4</v>
      </c>
      <c r="D43" s="56">
        <f t="shared" si="4"/>
        <v>42</v>
      </c>
      <c r="E43" s="49">
        <f t="shared" si="1"/>
        <v>0.46666666666666667</v>
      </c>
      <c r="F43" s="49">
        <f t="shared" si="2"/>
        <v>0.41608515561352527</v>
      </c>
      <c r="G43" s="49">
        <f t="shared" si="3"/>
        <v>5.0581511053141404E-2</v>
      </c>
      <c r="H43" s="49"/>
      <c r="I43" s="49"/>
    </row>
    <row r="44" spans="1:9" ht="13.5" customHeight="1" x14ac:dyDescent="0.2">
      <c r="A44" s="9">
        <v>-57</v>
      </c>
      <c r="B44" s="56">
        <f>IF(A44="","",VLOOKUP(A44,AAR!$B$3:$C$138,2,0))</f>
        <v>-8.6165441979031926E-4</v>
      </c>
      <c r="C44" s="49">
        <f t="shared" si="0"/>
        <v>-3.9088826717925099E-4</v>
      </c>
      <c r="D44" s="56">
        <f t="shared" si="4"/>
        <v>43</v>
      </c>
      <c r="E44" s="49">
        <f t="shared" si="1"/>
        <v>0.4777777777777778</v>
      </c>
      <c r="F44" s="49">
        <f t="shared" si="2"/>
        <v>0.41648941127944106</v>
      </c>
      <c r="G44" s="49">
        <f t="shared" si="3"/>
        <v>6.1288366498336744E-2</v>
      </c>
      <c r="H44" s="49"/>
      <c r="I44" s="49"/>
    </row>
    <row r="45" spans="1:9" ht="13.5" customHeight="1" x14ac:dyDescent="0.2">
      <c r="A45" s="9">
        <v>-56</v>
      </c>
      <c r="B45" s="56">
        <f>IF(A45="","",VLOOKUP(A45,AAR!$B$3:$C$138,2,0))</f>
        <v>-3.1138101156128373E-4</v>
      </c>
      <c r="C45" s="49">
        <f t="shared" si="0"/>
        <v>-3.7202114877217551E-4</v>
      </c>
      <c r="D45" s="56">
        <f t="shared" si="4"/>
        <v>44</v>
      </c>
      <c r="E45" s="49">
        <f t="shared" si="1"/>
        <v>0.48888888888888887</v>
      </c>
      <c r="F45" s="49">
        <f t="shared" si="2"/>
        <v>0.42149059241034276</v>
      </c>
      <c r="G45" s="49">
        <f t="shared" si="3"/>
        <v>6.7398296478546116E-2</v>
      </c>
      <c r="H45" s="49"/>
      <c r="I45" s="49"/>
    </row>
    <row r="46" spans="1:9" ht="13.5" customHeight="1" x14ac:dyDescent="0.2">
      <c r="A46" s="9">
        <v>-55</v>
      </c>
      <c r="B46" s="56">
        <f>IF(A46="","",VLOOKUP(A46,AAR!$B$3:$C$138,2,0))</f>
        <v>-2.9419367150948224E-3</v>
      </c>
      <c r="C46" s="49">
        <f t="shared" si="0"/>
        <v>-3.1601665507867074E-4</v>
      </c>
      <c r="D46" s="56">
        <f t="shared" si="4"/>
        <v>45</v>
      </c>
      <c r="E46" s="49">
        <f t="shared" si="1"/>
        <v>0.5</v>
      </c>
      <c r="F46" s="49">
        <f t="shared" si="2"/>
        <v>0.43640764319510467</v>
      </c>
      <c r="G46" s="49">
        <f t="shared" si="3"/>
        <v>6.3592356804895334E-2</v>
      </c>
      <c r="H46" s="49"/>
      <c r="I46" s="49"/>
    </row>
    <row r="47" spans="1:9" ht="13.5" customHeight="1" x14ac:dyDescent="0.2">
      <c r="A47" s="9">
        <v>-54</v>
      </c>
      <c r="B47" s="56">
        <f>IF(A47="","",VLOOKUP(A47,AAR!$B$3:$C$138,2,0))</f>
        <v>-7.8877759814283371E-4</v>
      </c>
      <c r="C47" s="49">
        <f t="shared" si="0"/>
        <v>-3.1138101156128373E-4</v>
      </c>
      <c r="D47" s="56">
        <f t="shared" si="4"/>
        <v>46</v>
      </c>
      <c r="E47" s="49">
        <f t="shared" si="1"/>
        <v>0.51111111111111107</v>
      </c>
      <c r="F47" s="49">
        <f t="shared" si="2"/>
        <v>0.43764673446202418</v>
      </c>
      <c r="G47" s="49">
        <f t="shared" si="3"/>
        <v>7.3464376649086893E-2</v>
      </c>
      <c r="H47" s="49"/>
      <c r="I47" s="49"/>
    </row>
    <row r="48" spans="1:9" ht="13.5" customHeight="1" x14ac:dyDescent="0.2">
      <c r="A48" s="9">
        <v>-53</v>
      </c>
      <c r="B48" s="56">
        <f>IF(A48="","",VLOOKUP(A48,AAR!$B$3:$C$138,2,0))</f>
        <v>3.3601743843964479E-3</v>
      </c>
      <c r="C48" s="49">
        <f t="shared" si="0"/>
        <v>-3.039333859551855E-4</v>
      </c>
      <c r="D48" s="56">
        <f t="shared" si="4"/>
        <v>47</v>
      </c>
      <c r="E48" s="49">
        <f t="shared" si="1"/>
        <v>0.52222222222222225</v>
      </c>
      <c r="F48" s="49">
        <f t="shared" si="2"/>
        <v>0.43963873459591346</v>
      </c>
      <c r="G48" s="49">
        <f t="shared" si="3"/>
        <v>8.2583487626308794E-2</v>
      </c>
      <c r="H48" s="49"/>
      <c r="I48" s="49"/>
    </row>
    <row r="49" spans="1:9" ht="13.5" customHeight="1" x14ac:dyDescent="0.2">
      <c r="A49" s="9">
        <v>-52</v>
      </c>
      <c r="B49" s="56">
        <f>IF(A49="","",VLOOKUP(A49,AAR!$B$3:$C$138,2,0))</f>
        <v>4.5520390523003723E-3</v>
      </c>
      <c r="C49" s="49">
        <f t="shared" si="0"/>
        <v>-2.6080914652525436E-4</v>
      </c>
      <c r="D49" s="56">
        <f t="shared" si="4"/>
        <v>48</v>
      </c>
      <c r="E49" s="49">
        <f t="shared" si="1"/>
        <v>0.53333333333333333</v>
      </c>
      <c r="F49" s="49">
        <f t="shared" si="2"/>
        <v>0.45120158226452134</v>
      </c>
      <c r="G49" s="49">
        <f t="shared" si="3"/>
        <v>8.2131751068811987E-2</v>
      </c>
      <c r="H49" s="49"/>
      <c r="I49" s="49"/>
    </row>
    <row r="50" spans="1:9" ht="13.5" customHeight="1" x14ac:dyDescent="0.2">
      <c r="A50" s="9">
        <v>-51</v>
      </c>
      <c r="B50" s="56">
        <f>IF(A50="","",VLOOKUP(A50,AAR!$B$3:$C$138,2,0))</f>
        <v>1.2386389911628016E-3</v>
      </c>
      <c r="C50" s="49">
        <f t="shared" si="0"/>
        <v>-2.4919961836851646E-4</v>
      </c>
      <c r="D50" s="56">
        <f t="shared" si="4"/>
        <v>49</v>
      </c>
      <c r="E50" s="49">
        <f t="shared" si="1"/>
        <v>0.5444444444444444</v>
      </c>
      <c r="F50" s="49">
        <f t="shared" si="2"/>
        <v>0.45432193705776647</v>
      </c>
      <c r="G50" s="49">
        <f t="shared" si="3"/>
        <v>9.012250738667793E-2</v>
      </c>
      <c r="H50" s="49"/>
      <c r="I50" s="49"/>
    </row>
    <row r="51" spans="1:9" ht="13.5" customHeight="1" x14ac:dyDescent="0.2">
      <c r="A51" s="9">
        <v>-50</v>
      </c>
      <c r="B51" s="56">
        <f>IF(A51="","",VLOOKUP(A51,AAR!$B$3:$C$138,2,0))</f>
        <v>1.7958554573586352E-3</v>
      </c>
      <c r="C51" s="49">
        <f t="shared" si="0"/>
        <v>-2.2120870450045217E-4</v>
      </c>
      <c r="D51" s="56">
        <f t="shared" si="4"/>
        <v>50</v>
      </c>
      <c r="E51" s="49">
        <f t="shared" si="1"/>
        <v>0.55555555555555558</v>
      </c>
      <c r="F51" s="49">
        <f t="shared" si="2"/>
        <v>0.46185643669652982</v>
      </c>
      <c r="G51" s="49">
        <f t="shared" si="3"/>
        <v>9.3699118859025765E-2</v>
      </c>
      <c r="H51" s="49"/>
      <c r="I51" s="49"/>
    </row>
    <row r="52" spans="1:9" ht="13.5" customHeight="1" x14ac:dyDescent="0.2">
      <c r="A52" s="9">
        <v>-49</v>
      </c>
      <c r="B52" s="56">
        <f>IF(A52="","",VLOOKUP(A52,AAR!$B$3:$C$138,2,0))</f>
        <v>1.9833369032988397E-4</v>
      </c>
      <c r="C52" s="49">
        <f t="shared" si="0"/>
        <v>-2.172920163386284E-4</v>
      </c>
      <c r="D52" s="56">
        <f t="shared" si="4"/>
        <v>51</v>
      </c>
      <c r="E52" s="49">
        <f t="shared" si="1"/>
        <v>0.56666666666666665</v>
      </c>
      <c r="F52" s="49">
        <f t="shared" si="2"/>
        <v>0.46291187296294667</v>
      </c>
      <c r="G52" s="49">
        <f t="shared" si="3"/>
        <v>0.10375479370371998</v>
      </c>
      <c r="H52" s="49"/>
      <c r="I52" s="49"/>
    </row>
    <row r="53" spans="1:9" ht="13.5" customHeight="1" x14ac:dyDescent="0.2">
      <c r="A53" s="9">
        <v>-48</v>
      </c>
      <c r="B53" s="56">
        <f>IF(A53="","",VLOOKUP(A53,AAR!$B$3:$C$138,2,0))</f>
        <v>-8.5115484375829502E-4</v>
      </c>
      <c r="C53" s="49">
        <f t="shared" si="0"/>
        <v>-1.5608962746666255E-4</v>
      </c>
      <c r="D53" s="56">
        <f t="shared" si="4"/>
        <v>52</v>
      </c>
      <c r="E53" s="49">
        <f t="shared" si="1"/>
        <v>0.57777777777777772</v>
      </c>
      <c r="F53" s="49">
        <f t="shared" si="2"/>
        <v>0.47943341069653833</v>
      </c>
      <c r="G53" s="49">
        <f t="shared" si="3"/>
        <v>9.8344367081239392E-2</v>
      </c>
      <c r="H53" s="49"/>
      <c r="I53" s="49"/>
    </row>
    <row r="54" spans="1:9" ht="13.5" customHeight="1" x14ac:dyDescent="0.2">
      <c r="A54" s="9">
        <v>-47</v>
      </c>
      <c r="B54" s="56">
        <f>IF(A54="","",VLOOKUP(A54,AAR!$B$3:$C$138,2,0))</f>
        <v>3.0015219488238169E-3</v>
      </c>
      <c r="C54" s="49">
        <f t="shared" si="0"/>
        <v>-1.1206891579295079E-4</v>
      </c>
      <c r="D54" s="56">
        <f t="shared" si="4"/>
        <v>53</v>
      </c>
      <c r="E54" s="49">
        <f t="shared" si="1"/>
        <v>0.58888888888888891</v>
      </c>
      <c r="F54" s="49">
        <f t="shared" si="2"/>
        <v>0.49134031346877194</v>
      </c>
      <c r="G54" s="49">
        <f t="shared" si="3"/>
        <v>9.7548575420116967E-2</v>
      </c>
      <c r="H54" s="49"/>
      <c r="I54" s="49"/>
    </row>
    <row r="55" spans="1:9" ht="13.5" customHeight="1" x14ac:dyDescent="0.2">
      <c r="A55" s="9">
        <v>-46</v>
      </c>
      <c r="B55" s="56">
        <f>IF(A55="","",VLOOKUP(A55,AAR!$B$3:$C$138,2,0))</f>
        <v>-7.2659690196039887E-4</v>
      </c>
      <c r="C55" s="49">
        <f t="shared" si="0"/>
        <v>-8.2927586655180341E-5</v>
      </c>
      <c r="D55" s="56">
        <f t="shared" si="4"/>
        <v>54</v>
      </c>
      <c r="E55" s="49">
        <f t="shared" si="1"/>
        <v>0.6</v>
      </c>
      <c r="F55" s="49">
        <f t="shared" si="2"/>
        <v>0.49922748617211721</v>
      </c>
      <c r="G55" s="49">
        <f t="shared" si="3"/>
        <v>0.10077251382788277</v>
      </c>
      <c r="H55" s="49"/>
      <c r="I55" s="49"/>
    </row>
    <row r="56" spans="1:9" ht="13.5" customHeight="1" x14ac:dyDescent="0.2">
      <c r="A56" s="9">
        <v>-45</v>
      </c>
      <c r="B56" s="56">
        <f>IF(A56="","",VLOOKUP(A56,AAR!$B$3:$C$138,2,0))</f>
        <v>1.7832015016058396E-4</v>
      </c>
      <c r="C56" s="49">
        <f t="shared" si="0"/>
        <v>-6.3509681312394486E-5</v>
      </c>
      <c r="D56" s="56">
        <f t="shared" si="4"/>
        <v>55</v>
      </c>
      <c r="E56" s="49">
        <f t="shared" si="1"/>
        <v>0.61111111111111116</v>
      </c>
      <c r="F56" s="49">
        <f t="shared" si="2"/>
        <v>0.50448334824200558</v>
      </c>
      <c r="G56" s="49">
        <f t="shared" si="3"/>
        <v>0.10662776286910558</v>
      </c>
      <c r="H56" s="49"/>
      <c r="I56" s="49"/>
    </row>
    <row r="57" spans="1:9" ht="13.5" customHeight="1" x14ac:dyDescent="0.2">
      <c r="A57" s="9">
        <v>-44</v>
      </c>
      <c r="B57" s="56">
        <f>IF(A57="","",VLOOKUP(A57,AAR!$B$3:$C$138,2,0))</f>
        <v>-1.1206891579295079E-4</v>
      </c>
      <c r="C57" s="49">
        <f t="shared" si="0"/>
        <v>6.7901462823301859E-5</v>
      </c>
      <c r="D57" s="56">
        <f t="shared" si="4"/>
        <v>56</v>
      </c>
      <c r="E57" s="49">
        <f t="shared" si="1"/>
        <v>0.62222222222222223</v>
      </c>
      <c r="F57" s="49">
        <f t="shared" si="2"/>
        <v>0.53998607117845732</v>
      </c>
      <c r="G57" s="49">
        <f t="shared" si="3"/>
        <v>8.2236151043764916E-2</v>
      </c>
      <c r="H57" s="49"/>
      <c r="I57" s="49"/>
    </row>
    <row r="58" spans="1:9" ht="13.5" customHeight="1" x14ac:dyDescent="0.2">
      <c r="A58" s="9">
        <v>-43</v>
      </c>
      <c r="B58" s="56">
        <f>IF(A58="","",VLOOKUP(A58,AAR!$B$3:$C$138,2,0))</f>
        <v>3.2501513759653329E-4</v>
      </c>
      <c r="C58" s="49">
        <f t="shared" si="0"/>
        <v>7.9217054131789163E-5</v>
      </c>
      <c r="D58" s="56">
        <f t="shared" si="4"/>
        <v>57</v>
      </c>
      <c r="E58" s="49">
        <f t="shared" si="1"/>
        <v>0.6333333333333333</v>
      </c>
      <c r="F58" s="49">
        <f t="shared" si="2"/>
        <v>0.54303232592627304</v>
      </c>
      <c r="G58" s="49">
        <f t="shared" si="3"/>
        <v>9.0301007407060263E-2</v>
      </c>
      <c r="H58" s="49"/>
      <c r="I58" s="49"/>
    </row>
    <row r="59" spans="1:9" ht="13.5" customHeight="1" x14ac:dyDescent="0.2">
      <c r="A59" s="9">
        <v>-42</v>
      </c>
      <c r="B59" s="56">
        <f>IF(A59="","",VLOOKUP(A59,AAR!$B$3:$C$138,2,0))</f>
        <v>-1.168741849545542E-3</v>
      </c>
      <c r="C59" s="49">
        <f t="shared" si="0"/>
        <v>1.3095427155306968E-4</v>
      </c>
      <c r="D59" s="56">
        <f t="shared" si="4"/>
        <v>58</v>
      </c>
      <c r="E59" s="49">
        <f t="shared" si="1"/>
        <v>0.64444444444444449</v>
      </c>
      <c r="F59" s="49">
        <f t="shared" si="2"/>
        <v>0.55692556355416922</v>
      </c>
      <c r="G59" s="49">
        <f t="shared" si="3"/>
        <v>8.7518880890275264E-2</v>
      </c>
      <c r="H59" s="49"/>
      <c r="I59" s="49"/>
    </row>
    <row r="60" spans="1:9" ht="13.5" customHeight="1" x14ac:dyDescent="0.2">
      <c r="A60" s="9">
        <v>-41</v>
      </c>
      <c r="B60" s="56">
        <f>IF(A60="","",VLOOKUP(A60,AAR!$B$3:$C$138,2,0))</f>
        <v>6.7552005200839508E-4</v>
      </c>
      <c r="C60" s="49">
        <f t="shared" si="0"/>
        <v>1.7832015016058396E-4</v>
      </c>
      <c r="D60" s="56">
        <f t="shared" si="4"/>
        <v>59</v>
      </c>
      <c r="E60" s="49">
        <f t="shared" si="1"/>
        <v>0.65555555555555556</v>
      </c>
      <c r="F60" s="49">
        <f t="shared" si="2"/>
        <v>0.56958428967190944</v>
      </c>
      <c r="G60" s="49">
        <f t="shared" si="3"/>
        <v>8.597126588364612E-2</v>
      </c>
      <c r="H60" s="49"/>
      <c r="I60" s="49"/>
    </row>
    <row r="61" spans="1:9" ht="13.5" customHeight="1" x14ac:dyDescent="0.2">
      <c r="A61" s="9">
        <v>-40</v>
      </c>
      <c r="B61" s="56">
        <f>IF(A61="","",VLOOKUP(A61,AAR!$B$3:$C$138,2,0))</f>
        <v>-1.5608962746666255E-4</v>
      </c>
      <c r="C61" s="49">
        <f t="shared" si="0"/>
        <v>1.9833369032988397E-4</v>
      </c>
      <c r="D61" s="56">
        <f t="shared" si="4"/>
        <v>60</v>
      </c>
      <c r="E61" s="49">
        <f t="shared" si="1"/>
        <v>0.66666666666666663</v>
      </c>
      <c r="F61" s="49">
        <f t="shared" si="2"/>
        <v>0.57491234831584015</v>
      </c>
      <c r="G61" s="49">
        <f t="shared" si="3"/>
        <v>9.175431835082648E-2</v>
      </c>
      <c r="H61" s="49"/>
      <c r="I61" s="49"/>
    </row>
    <row r="62" spans="1:9" ht="13.5" customHeight="1" x14ac:dyDescent="0.2">
      <c r="A62" s="9">
        <v>-39</v>
      </c>
      <c r="B62" s="56">
        <f>IF(A62="","",VLOOKUP(A62,AAR!$B$3:$C$138,2,0))</f>
        <v>7.8576165446555917E-4</v>
      </c>
      <c r="C62" s="49">
        <f t="shared" si="0"/>
        <v>3.2501513759653329E-4</v>
      </c>
      <c r="D62" s="56">
        <f t="shared" si="4"/>
        <v>61</v>
      </c>
      <c r="E62" s="49">
        <f t="shared" si="1"/>
        <v>0.67777777777777781</v>
      </c>
      <c r="F62" s="49">
        <f t="shared" si="2"/>
        <v>0.60828273768541785</v>
      </c>
      <c r="G62" s="49">
        <f t="shared" si="3"/>
        <v>6.9495040092359961E-2</v>
      </c>
      <c r="H62" s="49"/>
      <c r="I62" s="49"/>
    </row>
    <row r="63" spans="1:9" ht="13.5" customHeight="1" x14ac:dyDescent="0.2">
      <c r="A63" s="9">
        <v>-38</v>
      </c>
      <c r="B63" s="56">
        <f>IF(A63="","",VLOOKUP(A63,AAR!$B$3:$C$138,2,0))</f>
        <v>-6.2019233808472568E-4</v>
      </c>
      <c r="C63" s="49">
        <f t="shared" si="0"/>
        <v>3.4465690007963928E-4</v>
      </c>
      <c r="D63" s="56">
        <f t="shared" si="4"/>
        <v>62</v>
      </c>
      <c r="E63" s="49">
        <f t="shared" si="1"/>
        <v>0.68888888888888888</v>
      </c>
      <c r="F63" s="49">
        <f t="shared" si="2"/>
        <v>0.61339270985827299</v>
      </c>
      <c r="G63" s="49">
        <f t="shared" si="3"/>
        <v>7.5496179030615895E-2</v>
      </c>
      <c r="H63" s="49"/>
      <c r="I63" s="49"/>
    </row>
    <row r="64" spans="1:9" ht="13.5" customHeight="1" x14ac:dyDescent="0.2">
      <c r="A64" s="9">
        <v>-37</v>
      </c>
      <c r="B64" s="56">
        <f>IF(A64="","",VLOOKUP(A64,AAR!$B$3:$C$138,2,0))</f>
        <v>9.7700916055544549E-4</v>
      </c>
      <c r="C64" s="49">
        <f t="shared" si="0"/>
        <v>5.1474723125888549E-4</v>
      </c>
      <c r="D64" s="56">
        <f t="shared" si="4"/>
        <v>63</v>
      </c>
      <c r="E64" s="49">
        <f t="shared" si="1"/>
        <v>0.7</v>
      </c>
      <c r="F64" s="49">
        <f t="shared" si="2"/>
        <v>0.6567377878530416</v>
      </c>
      <c r="G64" s="49">
        <f t="shared" si="3"/>
        <v>4.3262212146958356E-2</v>
      </c>
      <c r="H64" s="49"/>
      <c r="I64" s="49"/>
    </row>
    <row r="65" spans="1:9" ht="13.5" customHeight="1" x14ac:dyDescent="0.2">
      <c r="A65" s="9">
        <v>-36</v>
      </c>
      <c r="B65" s="56">
        <f>IF(A65="","",VLOOKUP(A65,AAR!$B$3:$C$138,2,0))</f>
        <v>-1.0938694692063035E-3</v>
      </c>
      <c r="C65" s="49">
        <f t="shared" si="0"/>
        <v>6.3956334955336846E-4</v>
      </c>
      <c r="D65" s="56">
        <f t="shared" si="4"/>
        <v>64</v>
      </c>
      <c r="E65" s="49">
        <f t="shared" si="1"/>
        <v>0.71111111111111114</v>
      </c>
      <c r="F65" s="49">
        <f t="shared" si="2"/>
        <v>0.6873178072252546</v>
      </c>
      <c r="G65" s="49">
        <f t="shared" si="3"/>
        <v>2.3793303885856543E-2</v>
      </c>
      <c r="H65" s="49"/>
      <c r="I65" s="49"/>
    </row>
    <row r="66" spans="1:9" ht="13.5" customHeight="1" x14ac:dyDescent="0.2">
      <c r="A66" s="9">
        <v>-35</v>
      </c>
      <c r="B66" s="56">
        <f>IF(A66="","",VLOOKUP(A66,AAR!$B$3:$C$138,2,0))</f>
        <v>-1.6960640905866696E-3</v>
      </c>
      <c r="C66" s="49">
        <f t="shared" si="0"/>
        <v>6.7552005200839508E-4</v>
      </c>
      <c r="D66" s="56">
        <f t="shared" si="4"/>
        <v>65</v>
      </c>
      <c r="E66" s="49">
        <f t="shared" si="1"/>
        <v>0.72222222222222221</v>
      </c>
      <c r="F66" s="49">
        <f t="shared" si="2"/>
        <v>0.69590466932617534</v>
      </c>
      <c r="G66" s="49">
        <f t="shared" si="3"/>
        <v>2.631755289604687E-2</v>
      </c>
      <c r="H66" s="49"/>
      <c r="I66" s="49"/>
    </row>
    <row r="67" spans="1:9" ht="13.5" customHeight="1" x14ac:dyDescent="0.2">
      <c r="A67" s="9">
        <v>-34</v>
      </c>
      <c r="B67" s="56">
        <f>IF(A67="","",VLOOKUP(A67,AAR!$B$3:$C$138,2,0))</f>
        <v>6.8812437487413567E-4</v>
      </c>
      <c r="C67" s="49">
        <f t="shared" ref="C67:C130" si="5">IF(A67="","",SMALL($B$2:$B$501,D67))</f>
        <v>6.8812437487413567E-4</v>
      </c>
      <c r="D67" s="56">
        <f t="shared" si="4"/>
        <v>66</v>
      </c>
      <c r="E67" s="49">
        <f t="shared" ref="E67:E130" si="6">IF(A67="","",D67/$H$2)</f>
        <v>0.73333333333333328</v>
      </c>
      <c r="F67" s="49">
        <f t="shared" ref="F67:F130" si="7">IF(A67="","",_xlfn.NORM.DIST(C67,$H$3,$H$4,1))</f>
        <v>0.6988896516525579</v>
      </c>
      <c r="G67" s="49">
        <f t="shared" ref="G67:G130" si="8">IF(A67="","",ABS(E67-F67))</f>
        <v>3.4443681680775384E-2</v>
      </c>
      <c r="H67" s="49"/>
      <c r="I67" s="49"/>
    </row>
    <row r="68" spans="1:9" ht="13.5" customHeight="1" x14ac:dyDescent="0.2">
      <c r="A68" s="9">
        <v>-33</v>
      </c>
      <c r="B68" s="56">
        <f>IF(A68="","",VLOOKUP(A68,AAR!$B$3:$C$138,2,0))</f>
        <v>-7.0429999191952246E-4</v>
      </c>
      <c r="C68" s="49">
        <f t="shared" si="5"/>
        <v>7.1152492166190147E-4</v>
      </c>
      <c r="D68" s="56">
        <f t="shared" ref="D68:D131" si="9">IF(A68="","",D67+1)</f>
        <v>67</v>
      </c>
      <c r="E68" s="49">
        <f t="shared" si="6"/>
        <v>0.74444444444444446</v>
      </c>
      <c r="F68" s="49">
        <f t="shared" si="7"/>
        <v>0.70439609782413903</v>
      </c>
      <c r="G68" s="49">
        <f t="shared" si="8"/>
        <v>4.0048346620305431E-2</v>
      </c>
      <c r="H68" s="49"/>
      <c r="I68" s="49"/>
    </row>
    <row r="69" spans="1:9" ht="13.5" customHeight="1" x14ac:dyDescent="0.2">
      <c r="A69" s="9">
        <v>-32</v>
      </c>
      <c r="B69" s="56">
        <f>IF(A69="","",VLOOKUP(A69,AAR!$B$3:$C$138,2,0))</f>
        <v>-6.7696791579351914E-4</v>
      </c>
      <c r="C69" s="49">
        <f t="shared" si="5"/>
        <v>7.2616643139891029E-4</v>
      </c>
      <c r="D69" s="56">
        <f t="shared" si="9"/>
        <v>68</v>
      </c>
      <c r="E69" s="49">
        <f t="shared" si="6"/>
        <v>0.75555555555555554</v>
      </c>
      <c r="F69" s="49">
        <f t="shared" si="7"/>
        <v>0.70781771453083842</v>
      </c>
      <c r="G69" s="49">
        <f t="shared" si="8"/>
        <v>4.773784102471712E-2</v>
      </c>
      <c r="H69" s="49"/>
      <c r="I69" s="49"/>
    </row>
    <row r="70" spans="1:9" ht="13.5" customHeight="1" x14ac:dyDescent="0.2">
      <c r="A70" s="9">
        <v>-31</v>
      </c>
      <c r="B70" s="56">
        <f>IF(A70="","",VLOOKUP(A70,AAR!$B$3:$C$138,2,0))</f>
        <v>1.3095427155306968E-4</v>
      </c>
      <c r="C70" s="49">
        <f t="shared" si="5"/>
        <v>7.740463459806581E-4</v>
      </c>
      <c r="D70" s="56">
        <f t="shared" si="9"/>
        <v>69</v>
      </c>
      <c r="E70" s="49">
        <f t="shared" si="6"/>
        <v>0.76666666666666672</v>
      </c>
      <c r="F70" s="49">
        <f t="shared" si="7"/>
        <v>0.71887621816144076</v>
      </c>
      <c r="G70" s="49">
        <f t="shared" si="8"/>
        <v>4.7790448505225958E-2</v>
      </c>
      <c r="H70" s="49"/>
      <c r="I70" s="49"/>
    </row>
    <row r="71" spans="1:9" ht="13.5" customHeight="1" x14ac:dyDescent="0.2">
      <c r="A71" s="9">
        <v>-30</v>
      </c>
      <c r="B71" s="56">
        <f>IF(A71="","",VLOOKUP(A71,AAR!$B$3:$C$138,2,0))</f>
        <v>5.1474723125888549E-4</v>
      </c>
      <c r="C71" s="49">
        <f t="shared" si="5"/>
        <v>7.8576165446555917E-4</v>
      </c>
      <c r="D71" s="56">
        <f t="shared" si="9"/>
        <v>70</v>
      </c>
      <c r="E71" s="49">
        <f t="shared" si="6"/>
        <v>0.77777777777777779</v>
      </c>
      <c r="F71" s="49">
        <f t="shared" si="7"/>
        <v>0.7215509157171982</v>
      </c>
      <c r="G71" s="49">
        <f t="shared" si="8"/>
        <v>5.6226862060579585E-2</v>
      </c>
      <c r="H71" s="49"/>
      <c r="I71" s="49"/>
    </row>
    <row r="72" spans="1:9" ht="13.5" customHeight="1" x14ac:dyDescent="0.2">
      <c r="A72" s="9">
        <v>-29</v>
      </c>
      <c r="B72" s="56">
        <f>IF(A72="","",VLOOKUP(A72,AAR!$B$3:$C$138,2,0))</f>
        <v>-1.0218049860119022E-3</v>
      </c>
      <c r="C72" s="49">
        <f t="shared" si="5"/>
        <v>9.2546441181109551E-4</v>
      </c>
      <c r="D72" s="56">
        <f t="shared" si="9"/>
        <v>71</v>
      </c>
      <c r="E72" s="49">
        <f t="shared" si="6"/>
        <v>0.78888888888888886</v>
      </c>
      <c r="F72" s="49">
        <f t="shared" si="7"/>
        <v>0.75245672065310698</v>
      </c>
      <c r="G72" s="49">
        <f t="shared" si="8"/>
        <v>3.6432168235781881E-2</v>
      </c>
      <c r="H72" s="49"/>
      <c r="I72" s="49"/>
    </row>
    <row r="73" spans="1:9" ht="13.5" customHeight="1" x14ac:dyDescent="0.2">
      <c r="A73" s="9">
        <v>-28</v>
      </c>
      <c r="B73" s="56">
        <f>IF(A73="","",VLOOKUP(A73,AAR!$B$3:$C$138,2,0))</f>
        <v>-3.7202114877217551E-4</v>
      </c>
      <c r="C73" s="49">
        <f t="shared" si="5"/>
        <v>9.7700916055544549E-4</v>
      </c>
      <c r="D73" s="56">
        <f t="shared" si="9"/>
        <v>72</v>
      </c>
      <c r="E73" s="49">
        <f t="shared" si="6"/>
        <v>0.8</v>
      </c>
      <c r="F73" s="49">
        <f t="shared" si="7"/>
        <v>0.76337874979347742</v>
      </c>
      <c r="G73" s="49">
        <f t="shared" si="8"/>
        <v>3.6621250206522626E-2</v>
      </c>
      <c r="H73" s="49"/>
      <c r="I73" s="49"/>
    </row>
    <row r="74" spans="1:9" ht="13.5" customHeight="1" x14ac:dyDescent="0.2">
      <c r="A74" s="9">
        <v>-27</v>
      </c>
      <c r="B74" s="56">
        <f>IF(A74="","",VLOOKUP(A74,AAR!$B$3:$C$138,2,0))</f>
        <v>-3.9241552054116412E-4</v>
      </c>
      <c r="C74" s="49">
        <f t="shared" si="5"/>
        <v>1.0321474723204015E-3</v>
      </c>
      <c r="D74" s="56">
        <f t="shared" si="9"/>
        <v>73</v>
      </c>
      <c r="E74" s="49">
        <f t="shared" si="6"/>
        <v>0.81111111111111112</v>
      </c>
      <c r="F74" s="49">
        <f t="shared" si="7"/>
        <v>0.77476260928984975</v>
      </c>
      <c r="G74" s="49">
        <f t="shared" si="8"/>
        <v>3.634850182126137E-2</v>
      </c>
      <c r="H74" s="49"/>
      <c r="I74" s="49"/>
    </row>
    <row r="75" spans="1:9" ht="13.5" customHeight="1" x14ac:dyDescent="0.2">
      <c r="A75" s="9">
        <v>-26</v>
      </c>
      <c r="B75" s="56">
        <f>IF(A75="","",VLOOKUP(A75,AAR!$B$3:$C$138,2,0))</f>
        <v>-1.081622171145728E-3</v>
      </c>
      <c r="C75" s="49">
        <f t="shared" si="5"/>
        <v>1.0711197750336147E-3</v>
      </c>
      <c r="D75" s="56">
        <f t="shared" si="9"/>
        <v>74</v>
      </c>
      <c r="E75" s="49">
        <f t="shared" si="6"/>
        <v>0.82222222222222219</v>
      </c>
      <c r="F75" s="49">
        <f t="shared" si="7"/>
        <v>0.78261810164193746</v>
      </c>
      <c r="G75" s="49">
        <f t="shared" si="8"/>
        <v>3.960412058028473E-2</v>
      </c>
      <c r="H75" s="49"/>
      <c r="I75" s="49"/>
    </row>
    <row r="76" spans="1:9" ht="13.5" customHeight="1" x14ac:dyDescent="0.2">
      <c r="A76" s="9">
        <v>-25</v>
      </c>
      <c r="B76" s="56">
        <f>IF(A76="","",VLOOKUP(A76,AAR!$B$3:$C$138,2,0))</f>
        <v>-6.4777581257935597E-4</v>
      </c>
      <c r="C76" s="49">
        <f t="shared" si="5"/>
        <v>1.1162533038047478E-3</v>
      </c>
      <c r="D76" s="56">
        <f t="shared" si="9"/>
        <v>75</v>
      </c>
      <c r="E76" s="49">
        <f t="shared" si="6"/>
        <v>0.83333333333333337</v>
      </c>
      <c r="F76" s="49">
        <f t="shared" si="7"/>
        <v>0.79151470407635505</v>
      </c>
      <c r="G76" s="49">
        <f t="shared" si="8"/>
        <v>4.1818629256978324E-2</v>
      </c>
      <c r="H76" s="49"/>
      <c r="I76" s="49"/>
    </row>
    <row r="77" spans="1:9" ht="13.5" customHeight="1" x14ac:dyDescent="0.2">
      <c r="A77" s="9">
        <v>-24</v>
      </c>
      <c r="B77" s="56">
        <f>IF(A77="","",VLOOKUP(A77,AAR!$B$3:$C$138,2,0))</f>
        <v>-1.4068343853237998E-3</v>
      </c>
      <c r="C77" s="49">
        <f t="shared" si="5"/>
        <v>1.2386389911628016E-3</v>
      </c>
      <c r="D77" s="56">
        <f t="shared" si="9"/>
        <v>76</v>
      </c>
      <c r="E77" s="49">
        <f t="shared" si="6"/>
        <v>0.84444444444444444</v>
      </c>
      <c r="F77" s="49">
        <f t="shared" si="7"/>
        <v>0.81453290107840737</v>
      </c>
      <c r="G77" s="49">
        <f t="shared" si="8"/>
        <v>2.9911543366037074E-2</v>
      </c>
      <c r="H77" s="49"/>
      <c r="I77" s="49"/>
    </row>
    <row r="78" spans="1:9" ht="13.5" customHeight="1" x14ac:dyDescent="0.2">
      <c r="A78" s="9">
        <v>-23</v>
      </c>
      <c r="B78" s="56">
        <f>IF(A78="","",VLOOKUP(A78,AAR!$B$3:$C$138,2,0))</f>
        <v>-5.3875635423522518E-4</v>
      </c>
      <c r="C78" s="49">
        <f t="shared" si="5"/>
        <v>1.3932156452006973E-3</v>
      </c>
      <c r="D78" s="56">
        <f t="shared" si="9"/>
        <v>77</v>
      </c>
      <c r="E78" s="49">
        <f t="shared" si="6"/>
        <v>0.85555555555555551</v>
      </c>
      <c r="F78" s="49">
        <f t="shared" si="7"/>
        <v>0.84124855859234171</v>
      </c>
      <c r="G78" s="49">
        <f t="shared" si="8"/>
        <v>1.4306996963213803E-2</v>
      </c>
      <c r="H78" s="49"/>
      <c r="I78" s="49"/>
    </row>
    <row r="79" spans="1:9" ht="13.5" customHeight="1" x14ac:dyDescent="0.2">
      <c r="A79" s="9">
        <v>-22</v>
      </c>
      <c r="B79" s="56">
        <f>IF(A79="","",VLOOKUP(A79,AAR!$B$3:$C$138,2,0))</f>
        <v>2.989738303832575E-3</v>
      </c>
      <c r="C79" s="49">
        <f t="shared" si="5"/>
        <v>1.444629812852096E-3</v>
      </c>
      <c r="D79" s="56">
        <f t="shared" si="9"/>
        <v>78</v>
      </c>
      <c r="E79" s="49">
        <f t="shared" si="6"/>
        <v>0.8666666666666667</v>
      </c>
      <c r="F79" s="49">
        <f t="shared" si="7"/>
        <v>0.84954554486168443</v>
      </c>
      <c r="G79" s="49">
        <f t="shared" si="8"/>
        <v>1.7121121804982264E-2</v>
      </c>
      <c r="H79" s="49"/>
      <c r="I79" s="49"/>
    </row>
    <row r="80" spans="1:9" ht="13.5" customHeight="1" x14ac:dyDescent="0.2">
      <c r="A80" s="9">
        <v>-21</v>
      </c>
      <c r="B80" s="56">
        <f>IF(A80="","",VLOOKUP(A80,AAR!$B$3:$C$138,2,0))</f>
        <v>-2.4919961836851646E-4</v>
      </c>
      <c r="C80" s="49">
        <f t="shared" si="5"/>
        <v>1.7958554573586352E-3</v>
      </c>
      <c r="D80" s="56">
        <f t="shared" si="9"/>
        <v>79</v>
      </c>
      <c r="E80" s="49">
        <f t="shared" si="6"/>
        <v>0.87777777777777777</v>
      </c>
      <c r="F80" s="49">
        <f t="shared" si="7"/>
        <v>0.89845319461969853</v>
      </c>
      <c r="G80" s="49">
        <f t="shared" si="8"/>
        <v>2.0675416841920757E-2</v>
      </c>
      <c r="H80" s="49"/>
      <c r="I80" s="49"/>
    </row>
    <row r="81" spans="1:9" ht="13.5" customHeight="1" x14ac:dyDescent="0.2">
      <c r="A81" s="9">
        <v>-20</v>
      </c>
      <c r="B81" s="56">
        <f>IF(A81="","",VLOOKUP(A81,AAR!$B$3:$C$138,2,0))</f>
        <v>7.2616643139891029E-4</v>
      </c>
      <c r="C81" s="49">
        <f t="shared" si="5"/>
        <v>1.8020850529153029E-3</v>
      </c>
      <c r="D81" s="56">
        <f t="shared" si="9"/>
        <v>80</v>
      </c>
      <c r="E81" s="49">
        <f t="shared" si="6"/>
        <v>0.88888888888888884</v>
      </c>
      <c r="F81" s="49">
        <f t="shared" si="7"/>
        <v>0.89920130319400293</v>
      </c>
      <c r="G81" s="49">
        <f t="shared" si="8"/>
        <v>1.0312414305114093E-2</v>
      </c>
      <c r="H81" s="49"/>
      <c r="I81" s="49"/>
    </row>
    <row r="82" spans="1:9" ht="13.5" customHeight="1" x14ac:dyDescent="0.2">
      <c r="A82" s="9">
        <v>-19</v>
      </c>
      <c r="B82" s="56">
        <f>IF(A82="","",VLOOKUP(A82,AAR!$B$3:$C$138,2,0))</f>
        <v>-6.3509681312394486E-5</v>
      </c>
      <c r="C82" s="49">
        <f t="shared" si="5"/>
        <v>1.8641362913812108E-3</v>
      </c>
      <c r="D82" s="56">
        <f t="shared" si="9"/>
        <v>81</v>
      </c>
      <c r="E82" s="49">
        <f t="shared" si="6"/>
        <v>0.9</v>
      </c>
      <c r="F82" s="49">
        <f t="shared" si="7"/>
        <v>0.90643458108778563</v>
      </c>
      <c r="G82" s="49">
        <f t="shared" si="8"/>
        <v>6.4345810877856069E-3</v>
      </c>
      <c r="H82" s="49"/>
      <c r="I82" s="49"/>
    </row>
    <row r="83" spans="1:9" ht="13.5" customHeight="1" x14ac:dyDescent="0.2">
      <c r="A83" s="9">
        <v>-18</v>
      </c>
      <c r="B83" s="56">
        <f>IF(A83="","",VLOOKUP(A83,AAR!$B$3:$C$138,2,0))</f>
        <v>-7.9537443494611E-4</v>
      </c>
      <c r="C83" s="49">
        <f t="shared" si="5"/>
        <v>1.8946650055208197E-3</v>
      </c>
      <c r="D83" s="56">
        <f t="shared" si="9"/>
        <v>82</v>
      </c>
      <c r="E83" s="49">
        <f t="shared" si="6"/>
        <v>0.91111111111111109</v>
      </c>
      <c r="F83" s="49">
        <f t="shared" si="7"/>
        <v>0.90984932048746037</v>
      </c>
      <c r="G83" s="49">
        <f t="shared" si="8"/>
        <v>1.261790623650727E-3</v>
      </c>
      <c r="H83" s="49"/>
      <c r="I83" s="49"/>
    </row>
    <row r="84" spans="1:9" ht="13.5" customHeight="1" x14ac:dyDescent="0.2">
      <c r="A84" s="9">
        <v>-17</v>
      </c>
      <c r="B84" s="56">
        <f>IF(A84="","",VLOOKUP(A84,AAR!$B$3:$C$138,2,0))</f>
        <v>7.740463459806581E-4</v>
      </c>
      <c r="C84" s="49">
        <f t="shared" si="5"/>
        <v>1.9227670870013232E-3</v>
      </c>
      <c r="D84" s="56">
        <f t="shared" si="9"/>
        <v>83</v>
      </c>
      <c r="E84" s="49">
        <f t="shared" si="6"/>
        <v>0.92222222222222228</v>
      </c>
      <c r="F84" s="49">
        <f t="shared" si="7"/>
        <v>0.91290999353923574</v>
      </c>
      <c r="G84" s="49">
        <f t="shared" si="8"/>
        <v>9.3122286829865342E-3</v>
      </c>
      <c r="H84" s="49"/>
      <c r="I84" s="49"/>
    </row>
    <row r="85" spans="1:9" ht="13.5" customHeight="1" x14ac:dyDescent="0.2">
      <c r="A85" s="9">
        <v>-16</v>
      </c>
      <c r="B85" s="56">
        <f>IF(A85="","",VLOOKUP(A85,AAR!$B$3:$C$138,2,0))</f>
        <v>-5.3226788783422368E-4</v>
      </c>
      <c r="C85" s="49">
        <f t="shared" si="5"/>
        <v>1.9302333121040645E-3</v>
      </c>
      <c r="D85" s="56">
        <f t="shared" si="9"/>
        <v>84</v>
      </c>
      <c r="E85" s="49">
        <f t="shared" si="6"/>
        <v>0.93333333333333335</v>
      </c>
      <c r="F85" s="49">
        <f t="shared" si="7"/>
        <v>0.91370996011845484</v>
      </c>
      <c r="G85" s="49">
        <f t="shared" si="8"/>
        <v>1.9623373214878503E-2</v>
      </c>
      <c r="H85" s="49"/>
      <c r="I85" s="49"/>
    </row>
    <row r="86" spans="1:9" ht="13.5" customHeight="1" x14ac:dyDescent="0.2">
      <c r="A86" s="9">
        <v>-15</v>
      </c>
      <c r="B86" s="56">
        <f>IF(A86="","",VLOOKUP(A86,AAR!$B$3:$C$138,2,0))</f>
        <v>-1.3284558607866643E-3</v>
      </c>
      <c r="C86" s="49">
        <f t="shared" si="5"/>
        <v>2.4541601800733026E-3</v>
      </c>
      <c r="D86" s="56">
        <f t="shared" si="9"/>
        <v>85</v>
      </c>
      <c r="E86" s="49">
        <f t="shared" si="6"/>
        <v>0.94444444444444442</v>
      </c>
      <c r="F86" s="49">
        <f t="shared" si="7"/>
        <v>0.95723249637467867</v>
      </c>
      <c r="G86" s="49">
        <f t="shared" si="8"/>
        <v>1.2788051930234245E-2</v>
      </c>
      <c r="H86" s="49"/>
      <c r="I86" s="49"/>
    </row>
    <row r="87" spans="1:9" ht="13.5" customHeight="1" x14ac:dyDescent="0.2">
      <c r="A87" s="9">
        <v>-14</v>
      </c>
      <c r="B87" s="56">
        <f>IF(A87="","",VLOOKUP(A87,AAR!$B$3:$C$138,2,0))</f>
        <v>-2.4644183759037876E-3</v>
      </c>
      <c r="C87" s="49">
        <f t="shared" si="5"/>
        <v>2.989738303832575E-3</v>
      </c>
      <c r="D87" s="56">
        <f t="shared" si="9"/>
        <v>86</v>
      </c>
      <c r="E87" s="49">
        <f t="shared" si="6"/>
        <v>0.9555555555555556</v>
      </c>
      <c r="F87" s="49">
        <f t="shared" si="7"/>
        <v>0.98136604613989276</v>
      </c>
      <c r="G87" s="49">
        <f t="shared" si="8"/>
        <v>2.5810490584337153E-2</v>
      </c>
      <c r="H87" s="49"/>
      <c r="I87" s="49"/>
    </row>
    <row r="88" spans="1:9" ht="13.5" customHeight="1" x14ac:dyDescent="0.2">
      <c r="A88" s="9">
        <v>-13</v>
      </c>
      <c r="B88" s="56">
        <f>IF(A88="","",VLOOKUP(A88,AAR!$B$3:$C$138,2,0))</f>
        <v>-5.7033467916481925E-4</v>
      </c>
      <c r="C88" s="49">
        <f t="shared" si="5"/>
        <v>3.0015219488238169E-3</v>
      </c>
      <c r="D88" s="56">
        <f t="shared" si="9"/>
        <v>87</v>
      </c>
      <c r="E88" s="49">
        <f t="shared" si="6"/>
        <v>0.96666666666666667</v>
      </c>
      <c r="F88" s="49">
        <f t="shared" si="7"/>
        <v>0.981727540295532</v>
      </c>
      <c r="G88" s="49">
        <f t="shared" si="8"/>
        <v>1.5060873628865323E-2</v>
      </c>
      <c r="H88" s="49"/>
      <c r="I88" s="49"/>
    </row>
    <row r="89" spans="1:9" ht="13.5" customHeight="1" x14ac:dyDescent="0.2">
      <c r="A89" s="9">
        <v>-12</v>
      </c>
      <c r="B89" s="56">
        <f>IF(A89="","",VLOOKUP(A89,AAR!$B$3:$C$138,2,0))</f>
        <v>1.8020850529153029E-3</v>
      </c>
      <c r="C89" s="49">
        <f t="shared" si="5"/>
        <v>3.1223743252007941E-3</v>
      </c>
      <c r="D89" s="56">
        <f t="shared" si="9"/>
        <v>88</v>
      </c>
      <c r="E89" s="49">
        <f t="shared" si="6"/>
        <v>0.97777777777777775</v>
      </c>
      <c r="F89" s="49">
        <f t="shared" si="7"/>
        <v>0.98510262812561888</v>
      </c>
      <c r="G89" s="49">
        <f t="shared" si="8"/>
        <v>7.3248503478411386E-3</v>
      </c>
      <c r="H89" s="49"/>
      <c r="I89" s="49"/>
    </row>
    <row r="90" spans="1:9" ht="13.5" customHeight="1" x14ac:dyDescent="0.2">
      <c r="A90" s="9">
        <v>-11</v>
      </c>
      <c r="B90" s="56">
        <f>IF(A90="","",VLOOKUP(A90,AAR!$B$3:$C$138,2,0))</f>
        <v>-2.5789988964853364E-3</v>
      </c>
      <c r="C90" s="49">
        <f t="shared" si="5"/>
        <v>3.3601743843964479E-3</v>
      </c>
      <c r="D90" s="56">
        <f t="shared" si="9"/>
        <v>89</v>
      </c>
      <c r="E90" s="49">
        <f t="shared" si="6"/>
        <v>0.98888888888888893</v>
      </c>
      <c r="F90" s="49">
        <f t="shared" si="7"/>
        <v>0.99020611264590919</v>
      </c>
      <c r="G90" s="49">
        <f t="shared" si="8"/>
        <v>1.3172237570202583E-3</v>
      </c>
      <c r="H90" s="49"/>
      <c r="I90" s="49"/>
    </row>
    <row r="91" spans="1:9" ht="13.5" customHeight="1" x14ac:dyDescent="0.2">
      <c r="A91" s="9">
        <v>-10</v>
      </c>
      <c r="B91" s="56">
        <f>IF(A91="","",VLOOKUP(A91,AAR!$B$3:$C$138,2,0))</f>
        <v>-8.2927586655180341E-5</v>
      </c>
      <c r="C91" s="49">
        <f t="shared" si="5"/>
        <v>4.5520390523003723E-3</v>
      </c>
      <c r="D91" s="56">
        <f t="shared" si="9"/>
        <v>90</v>
      </c>
      <c r="E91" s="49">
        <f t="shared" si="6"/>
        <v>1</v>
      </c>
      <c r="F91" s="49">
        <f t="shared" si="7"/>
        <v>0.99916333484072006</v>
      </c>
      <c r="G91" s="49">
        <f t="shared" si="8"/>
        <v>8.3666515927993679E-4</v>
      </c>
      <c r="H91" s="49"/>
      <c r="I91" s="49"/>
    </row>
    <row r="92" spans="1:9" ht="13.5" customHeight="1" x14ac:dyDescent="0.2">
      <c r="A92" s="9"/>
      <c r="B92" s="56" t="str">
        <f>IF(A92="","",VLOOKUP(A92,AAR!$B$3:$C$138,2,0))</f>
        <v/>
      </c>
      <c r="C92" s="49" t="str">
        <f t="shared" si="5"/>
        <v/>
      </c>
      <c r="D92" s="56" t="str">
        <f t="shared" si="9"/>
        <v/>
      </c>
      <c r="E92" s="49" t="str">
        <f t="shared" si="6"/>
        <v/>
      </c>
      <c r="F92" s="49" t="str">
        <f t="shared" si="7"/>
        <v/>
      </c>
      <c r="G92" s="49" t="str">
        <f t="shared" si="8"/>
        <v/>
      </c>
      <c r="H92" s="49"/>
      <c r="I92" s="49"/>
    </row>
    <row r="93" spans="1:9" ht="13.5" customHeight="1" x14ac:dyDescent="0.2">
      <c r="A93" s="9"/>
      <c r="B93" s="56" t="str">
        <f>IF(A93="","",VLOOKUP(A93,AAR!$B$3:$C$138,2,0))</f>
        <v/>
      </c>
      <c r="C93" s="49" t="str">
        <f t="shared" si="5"/>
        <v/>
      </c>
      <c r="D93" s="56" t="str">
        <f t="shared" si="9"/>
        <v/>
      </c>
      <c r="E93" s="49" t="str">
        <f t="shared" si="6"/>
        <v/>
      </c>
      <c r="F93" s="49" t="str">
        <f t="shared" si="7"/>
        <v/>
      </c>
      <c r="G93" s="49" t="str">
        <f t="shared" si="8"/>
        <v/>
      </c>
      <c r="H93" s="49"/>
      <c r="I93" s="49"/>
    </row>
    <row r="94" spans="1:9" ht="13.5" customHeight="1" x14ac:dyDescent="0.2">
      <c r="A94" s="9"/>
      <c r="B94" s="56" t="str">
        <f>IF(A94="","",VLOOKUP(A94,AAR!$B$3:$C$138,2,0))</f>
        <v/>
      </c>
      <c r="C94" s="49" t="str">
        <f t="shared" si="5"/>
        <v/>
      </c>
      <c r="D94" s="56" t="str">
        <f t="shared" si="9"/>
        <v/>
      </c>
      <c r="E94" s="49" t="str">
        <f t="shared" si="6"/>
        <v/>
      </c>
      <c r="F94" s="49" t="str">
        <f t="shared" si="7"/>
        <v/>
      </c>
      <c r="G94" s="49" t="str">
        <f t="shared" si="8"/>
        <v/>
      </c>
      <c r="H94" s="49"/>
      <c r="I94" s="49"/>
    </row>
    <row r="95" spans="1:9" ht="13.5" customHeight="1" x14ac:dyDescent="0.2">
      <c r="A95" s="9"/>
      <c r="B95" s="56" t="str">
        <f>IF(A95="","",VLOOKUP(A95,AAR!$B$3:$C$138,2,0))</f>
        <v/>
      </c>
      <c r="C95" s="49" t="str">
        <f t="shared" si="5"/>
        <v/>
      </c>
      <c r="D95" s="56" t="str">
        <f t="shared" si="9"/>
        <v/>
      </c>
      <c r="E95" s="49" t="str">
        <f t="shared" si="6"/>
        <v/>
      </c>
      <c r="F95" s="49" t="str">
        <f t="shared" si="7"/>
        <v/>
      </c>
      <c r="G95" s="49" t="str">
        <f t="shared" si="8"/>
        <v/>
      </c>
      <c r="H95" s="49"/>
      <c r="I95" s="49"/>
    </row>
    <row r="96" spans="1:9" ht="13.5" customHeight="1" x14ac:dyDescent="0.2">
      <c r="A96" s="9"/>
      <c r="B96" s="56" t="str">
        <f>IF(A96="","",VLOOKUP(A96,AAR!$B$3:$C$138,2,0))</f>
        <v/>
      </c>
      <c r="C96" s="49" t="str">
        <f t="shared" si="5"/>
        <v/>
      </c>
      <c r="D96" s="56" t="str">
        <f t="shared" si="9"/>
        <v/>
      </c>
      <c r="E96" s="49" t="str">
        <f t="shared" si="6"/>
        <v/>
      </c>
      <c r="F96" s="49" t="str">
        <f t="shared" si="7"/>
        <v/>
      </c>
      <c r="G96" s="49" t="str">
        <f t="shared" si="8"/>
        <v/>
      </c>
      <c r="H96" s="49"/>
      <c r="I96" s="49"/>
    </row>
    <row r="97" spans="1:9" ht="13.5" customHeight="1" x14ac:dyDescent="0.2">
      <c r="A97" s="9"/>
      <c r="B97" s="56" t="str">
        <f>IF(A97="","",VLOOKUP(A97,AAR!$B$3:$C$138,2,0))</f>
        <v/>
      </c>
      <c r="C97" s="49" t="str">
        <f t="shared" si="5"/>
        <v/>
      </c>
      <c r="D97" s="56" t="str">
        <f t="shared" si="9"/>
        <v/>
      </c>
      <c r="E97" s="49" t="str">
        <f t="shared" si="6"/>
        <v/>
      </c>
      <c r="F97" s="49" t="str">
        <f t="shared" si="7"/>
        <v/>
      </c>
      <c r="G97" s="49" t="str">
        <f t="shared" si="8"/>
        <v/>
      </c>
      <c r="H97" s="49"/>
      <c r="I97" s="49"/>
    </row>
    <row r="98" spans="1:9" ht="13.5" customHeight="1" x14ac:dyDescent="0.2">
      <c r="A98" s="9"/>
      <c r="B98" s="56" t="str">
        <f>IF(A98="","",VLOOKUP(A98,AAR!$B$3:$C$138,2,0))</f>
        <v/>
      </c>
      <c r="C98" s="49" t="str">
        <f t="shared" si="5"/>
        <v/>
      </c>
      <c r="D98" s="56" t="str">
        <f t="shared" si="9"/>
        <v/>
      </c>
      <c r="E98" s="49" t="str">
        <f t="shared" si="6"/>
        <v/>
      </c>
      <c r="F98" s="49" t="str">
        <f t="shared" si="7"/>
        <v/>
      </c>
      <c r="G98" s="49" t="str">
        <f t="shared" si="8"/>
        <v/>
      </c>
      <c r="H98" s="49"/>
      <c r="I98" s="49"/>
    </row>
    <row r="99" spans="1:9" ht="13.5" customHeight="1" x14ac:dyDescent="0.2">
      <c r="A99" s="9"/>
      <c r="B99" s="56" t="str">
        <f>IF(A99="","",VLOOKUP(A99,AAR!$B$3:$C$138,2,0))</f>
        <v/>
      </c>
      <c r="C99" s="49" t="str">
        <f t="shared" si="5"/>
        <v/>
      </c>
      <c r="D99" s="56" t="str">
        <f t="shared" si="9"/>
        <v/>
      </c>
      <c r="E99" s="49" t="str">
        <f t="shared" si="6"/>
        <v/>
      </c>
      <c r="F99" s="49" t="str">
        <f t="shared" si="7"/>
        <v/>
      </c>
      <c r="G99" s="49" t="str">
        <f t="shared" si="8"/>
        <v/>
      </c>
      <c r="H99" s="49"/>
      <c r="I99" s="49"/>
    </row>
    <row r="100" spans="1:9" ht="13.5" customHeight="1" x14ac:dyDescent="0.2">
      <c r="A100" s="9"/>
      <c r="B100" s="56" t="str">
        <f>IF(A100="","",VLOOKUP(A100,AAR!$B$3:$C$138,2,0))</f>
        <v/>
      </c>
      <c r="C100" s="49" t="str">
        <f t="shared" si="5"/>
        <v/>
      </c>
      <c r="D100" s="56" t="str">
        <f t="shared" si="9"/>
        <v/>
      </c>
      <c r="E100" s="49" t="str">
        <f t="shared" si="6"/>
        <v/>
      </c>
      <c r="F100" s="49" t="str">
        <f t="shared" si="7"/>
        <v/>
      </c>
      <c r="G100" s="49" t="str">
        <f t="shared" si="8"/>
        <v/>
      </c>
      <c r="H100" s="49"/>
      <c r="I100" s="49"/>
    </row>
    <row r="101" spans="1:9" ht="13.5" customHeight="1" x14ac:dyDescent="0.2">
      <c r="A101" s="9"/>
      <c r="B101" s="56" t="str">
        <f>IF(A101="","",VLOOKUP(A101,AAR!$B$3:$C$138,2,0))</f>
        <v/>
      </c>
      <c r="C101" s="49" t="str">
        <f t="shared" si="5"/>
        <v/>
      </c>
      <c r="D101" s="56" t="str">
        <f t="shared" si="9"/>
        <v/>
      </c>
      <c r="E101" s="49" t="str">
        <f t="shared" si="6"/>
        <v/>
      </c>
      <c r="F101" s="49" t="str">
        <f t="shared" si="7"/>
        <v/>
      </c>
      <c r="G101" s="49" t="str">
        <f t="shared" si="8"/>
        <v/>
      </c>
      <c r="H101" s="49"/>
      <c r="I101" s="49"/>
    </row>
    <row r="102" spans="1:9" ht="13.5" customHeight="1" x14ac:dyDescent="0.2">
      <c r="A102" s="9"/>
      <c r="B102" s="56" t="str">
        <f>IF(A102="","",VLOOKUP(A102,AAR!$B$3:$C$138,2,0))</f>
        <v/>
      </c>
      <c r="C102" s="49" t="str">
        <f t="shared" si="5"/>
        <v/>
      </c>
      <c r="D102" s="56" t="str">
        <f t="shared" si="9"/>
        <v/>
      </c>
      <c r="E102" s="49" t="str">
        <f t="shared" si="6"/>
        <v/>
      </c>
      <c r="F102" s="49" t="str">
        <f t="shared" si="7"/>
        <v/>
      </c>
      <c r="G102" s="49" t="str">
        <f t="shared" si="8"/>
        <v/>
      </c>
      <c r="H102" s="49"/>
      <c r="I102" s="49"/>
    </row>
    <row r="103" spans="1:9" ht="13.5" customHeight="1" x14ac:dyDescent="0.2">
      <c r="A103" s="9"/>
      <c r="B103" s="56" t="str">
        <f>IF(A103="","",VLOOKUP(A103,AAR!$B$3:$C$138,2,0))</f>
        <v/>
      </c>
      <c r="C103" s="49" t="str">
        <f t="shared" si="5"/>
        <v/>
      </c>
      <c r="D103" s="56" t="str">
        <f t="shared" si="9"/>
        <v/>
      </c>
      <c r="E103" s="49" t="str">
        <f t="shared" si="6"/>
        <v/>
      </c>
      <c r="F103" s="49" t="str">
        <f t="shared" si="7"/>
        <v/>
      </c>
      <c r="G103" s="49" t="str">
        <f t="shared" si="8"/>
        <v/>
      </c>
      <c r="H103" s="49"/>
      <c r="I103" s="49"/>
    </row>
    <row r="104" spans="1:9" ht="13.5" customHeight="1" x14ac:dyDescent="0.2">
      <c r="A104" s="9"/>
      <c r="B104" s="56" t="str">
        <f>IF(A104="","",VLOOKUP(A104,AAR!$B$3:$C$138,2,0))</f>
        <v/>
      </c>
      <c r="C104" s="49" t="str">
        <f t="shared" si="5"/>
        <v/>
      </c>
      <c r="D104" s="56" t="str">
        <f t="shared" si="9"/>
        <v/>
      </c>
      <c r="E104" s="49" t="str">
        <f t="shared" si="6"/>
        <v/>
      </c>
      <c r="F104" s="49" t="str">
        <f t="shared" si="7"/>
        <v/>
      </c>
      <c r="G104" s="49" t="str">
        <f t="shared" si="8"/>
        <v/>
      </c>
      <c r="H104" s="49"/>
      <c r="I104" s="49"/>
    </row>
    <row r="105" spans="1:9" ht="13.5" customHeight="1" x14ac:dyDescent="0.2">
      <c r="A105" s="9"/>
      <c r="B105" s="56" t="str">
        <f>IF(A105="","",VLOOKUP(A105,AAR!$B$3:$C$138,2,0))</f>
        <v/>
      </c>
      <c r="C105" s="49" t="str">
        <f t="shared" si="5"/>
        <v/>
      </c>
      <c r="D105" s="56" t="str">
        <f t="shared" si="9"/>
        <v/>
      </c>
      <c r="E105" s="49" t="str">
        <f t="shared" si="6"/>
        <v/>
      </c>
      <c r="F105" s="49" t="str">
        <f t="shared" si="7"/>
        <v/>
      </c>
      <c r="G105" s="49" t="str">
        <f t="shared" si="8"/>
        <v/>
      </c>
      <c r="H105" s="49"/>
      <c r="I105" s="49"/>
    </row>
    <row r="106" spans="1:9" ht="13.5" customHeight="1" x14ac:dyDescent="0.2">
      <c r="A106" s="9"/>
      <c r="B106" s="56" t="str">
        <f>IF(A106="","",VLOOKUP(A106,AAR!$B$3:$C$138,2,0))</f>
        <v/>
      </c>
      <c r="C106" s="49" t="str">
        <f t="shared" si="5"/>
        <v/>
      </c>
      <c r="D106" s="56" t="str">
        <f t="shared" si="9"/>
        <v/>
      </c>
      <c r="E106" s="49" t="str">
        <f t="shared" si="6"/>
        <v/>
      </c>
      <c r="F106" s="49" t="str">
        <f t="shared" si="7"/>
        <v/>
      </c>
      <c r="G106" s="49" t="str">
        <f t="shared" si="8"/>
        <v/>
      </c>
      <c r="H106" s="49"/>
      <c r="I106" s="49"/>
    </row>
    <row r="107" spans="1:9" ht="13.5" customHeight="1" x14ac:dyDescent="0.2">
      <c r="A107" s="9"/>
      <c r="B107" s="56" t="str">
        <f>IF(A107="","",VLOOKUP(A107,AAR!$B$3:$C$138,2,0))</f>
        <v/>
      </c>
      <c r="C107" s="49" t="str">
        <f t="shared" si="5"/>
        <v/>
      </c>
      <c r="D107" s="56" t="str">
        <f t="shared" si="9"/>
        <v/>
      </c>
      <c r="E107" s="49" t="str">
        <f t="shared" si="6"/>
        <v/>
      </c>
      <c r="F107" s="49" t="str">
        <f t="shared" si="7"/>
        <v/>
      </c>
      <c r="G107" s="49" t="str">
        <f t="shared" si="8"/>
        <v/>
      </c>
      <c r="H107" s="49"/>
      <c r="I107" s="49"/>
    </row>
    <row r="108" spans="1:9" ht="13.5" customHeight="1" x14ac:dyDescent="0.2">
      <c r="A108" s="9"/>
      <c r="B108" s="56" t="str">
        <f>IF(A108="","",VLOOKUP(A108,AAR!$B$3:$C$138,2,0))</f>
        <v/>
      </c>
      <c r="C108" s="49" t="str">
        <f t="shared" si="5"/>
        <v/>
      </c>
      <c r="D108" s="56" t="str">
        <f t="shared" si="9"/>
        <v/>
      </c>
      <c r="E108" s="49" t="str">
        <f t="shared" si="6"/>
        <v/>
      </c>
      <c r="F108" s="49" t="str">
        <f t="shared" si="7"/>
        <v/>
      </c>
      <c r="G108" s="49" t="str">
        <f t="shared" si="8"/>
        <v/>
      </c>
      <c r="H108" s="49"/>
      <c r="I108" s="49"/>
    </row>
    <row r="109" spans="1:9" ht="13.5" customHeight="1" x14ac:dyDescent="0.2">
      <c r="A109" s="9"/>
      <c r="B109" s="56" t="str">
        <f>IF(A109="","",VLOOKUP(A109,AAR!$B$3:$C$138,2,0))</f>
        <v/>
      </c>
      <c r="C109" s="49" t="str">
        <f t="shared" si="5"/>
        <v/>
      </c>
      <c r="D109" s="56" t="str">
        <f t="shared" si="9"/>
        <v/>
      </c>
      <c r="E109" s="49" t="str">
        <f t="shared" si="6"/>
        <v/>
      </c>
      <c r="F109" s="49" t="str">
        <f t="shared" si="7"/>
        <v/>
      </c>
      <c r="G109" s="49" t="str">
        <f t="shared" si="8"/>
        <v/>
      </c>
      <c r="H109" s="49"/>
      <c r="I109" s="49"/>
    </row>
    <row r="110" spans="1:9" ht="13.5" customHeight="1" x14ac:dyDescent="0.2">
      <c r="A110" s="9"/>
      <c r="B110" s="56" t="str">
        <f>IF(A110="","",VLOOKUP(A110,AAR!$B$3:$C$138,2,0))</f>
        <v/>
      </c>
      <c r="C110" s="49" t="str">
        <f t="shared" si="5"/>
        <v/>
      </c>
      <c r="D110" s="56" t="str">
        <f t="shared" si="9"/>
        <v/>
      </c>
      <c r="E110" s="49" t="str">
        <f t="shared" si="6"/>
        <v/>
      </c>
      <c r="F110" s="49" t="str">
        <f t="shared" si="7"/>
        <v/>
      </c>
      <c r="G110" s="49" t="str">
        <f t="shared" si="8"/>
        <v/>
      </c>
      <c r="H110" s="49"/>
      <c r="I110" s="49"/>
    </row>
    <row r="111" spans="1:9" ht="13.5" customHeight="1" x14ac:dyDescent="0.2">
      <c r="A111" s="9"/>
      <c r="B111" s="56" t="str">
        <f>IF(A111="","",VLOOKUP(A111,AAR!$B$3:$C$138,2,0))</f>
        <v/>
      </c>
      <c r="C111" s="49" t="str">
        <f t="shared" si="5"/>
        <v/>
      </c>
      <c r="D111" s="56" t="str">
        <f t="shared" si="9"/>
        <v/>
      </c>
      <c r="E111" s="49" t="str">
        <f t="shared" si="6"/>
        <v/>
      </c>
      <c r="F111" s="49" t="str">
        <f t="shared" si="7"/>
        <v/>
      </c>
      <c r="G111" s="49" t="str">
        <f t="shared" si="8"/>
        <v/>
      </c>
      <c r="H111" s="49"/>
      <c r="I111" s="49"/>
    </row>
    <row r="112" spans="1:9" ht="13.5" customHeight="1" x14ac:dyDescent="0.2">
      <c r="A112" s="9"/>
      <c r="B112" s="56" t="str">
        <f>IF(A112="","",VLOOKUP(A112,AAR!$B$3:$C$138,2,0))</f>
        <v/>
      </c>
      <c r="C112" s="49" t="str">
        <f t="shared" si="5"/>
        <v/>
      </c>
      <c r="D112" s="56" t="str">
        <f t="shared" si="9"/>
        <v/>
      </c>
      <c r="E112" s="49" t="str">
        <f t="shared" si="6"/>
        <v/>
      </c>
      <c r="F112" s="49" t="str">
        <f t="shared" si="7"/>
        <v/>
      </c>
      <c r="G112" s="49" t="str">
        <f t="shared" si="8"/>
        <v/>
      </c>
      <c r="H112" s="49"/>
      <c r="I112" s="49"/>
    </row>
    <row r="113" spans="1:9" ht="13.5" customHeight="1" x14ac:dyDescent="0.2">
      <c r="A113" s="9"/>
      <c r="B113" s="56" t="str">
        <f>IF(A113="","",VLOOKUP(A113,AAR!$B$3:$C$138,2,0))</f>
        <v/>
      </c>
      <c r="C113" s="49" t="str">
        <f t="shared" si="5"/>
        <v/>
      </c>
      <c r="D113" s="56" t="str">
        <f t="shared" si="9"/>
        <v/>
      </c>
      <c r="E113" s="49" t="str">
        <f t="shared" si="6"/>
        <v/>
      </c>
      <c r="F113" s="49" t="str">
        <f t="shared" si="7"/>
        <v/>
      </c>
      <c r="G113" s="49" t="str">
        <f t="shared" si="8"/>
        <v/>
      </c>
      <c r="H113" s="49"/>
      <c r="I113" s="49"/>
    </row>
    <row r="114" spans="1:9" ht="13.5" customHeight="1" x14ac:dyDescent="0.2">
      <c r="A114" s="9"/>
      <c r="B114" s="56" t="str">
        <f>IF(A114="","",VLOOKUP(A114,AAR!$B$3:$C$138,2,0))</f>
        <v/>
      </c>
      <c r="C114" s="49" t="str">
        <f t="shared" si="5"/>
        <v/>
      </c>
      <c r="D114" s="56" t="str">
        <f t="shared" si="9"/>
        <v/>
      </c>
      <c r="E114" s="49" t="str">
        <f t="shared" si="6"/>
        <v/>
      </c>
      <c r="F114" s="49" t="str">
        <f t="shared" si="7"/>
        <v/>
      </c>
      <c r="G114" s="49" t="str">
        <f t="shared" si="8"/>
        <v/>
      </c>
      <c r="H114" s="49"/>
      <c r="I114" s="49"/>
    </row>
    <row r="115" spans="1:9" ht="13.5" customHeight="1" x14ac:dyDescent="0.2">
      <c r="A115" s="9"/>
      <c r="B115" s="56" t="str">
        <f>IF(A115="","",VLOOKUP(A115,AAR!$B$3:$C$138,2,0))</f>
        <v/>
      </c>
      <c r="C115" s="49" t="str">
        <f t="shared" si="5"/>
        <v/>
      </c>
      <c r="D115" s="56" t="str">
        <f t="shared" si="9"/>
        <v/>
      </c>
      <c r="E115" s="49" t="str">
        <f t="shared" si="6"/>
        <v/>
      </c>
      <c r="F115" s="49" t="str">
        <f t="shared" si="7"/>
        <v/>
      </c>
      <c r="G115" s="49" t="str">
        <f t="shared" si="8"/>
        <v/>
      </c>
      <c r="H115" s="49"/>
      <c r="I115" s="49"/>
    </row>
    <row r="116" spans="1:9" ht="13.5" customHeight="1" x14ac:dyDescent="0.2">
      <c r="A116" s="9"/>
      <c r="B116" s="56" t="str">
        <f>IF(A116="","",VLOOKUP(A116,AAR!$B$3:$C$138,2,0))</f>
        <v/>
      </c>
      <c r="C116" s="49" t="str">
        <f t="shared" si="5"/>
        <v/>
      </c>
      <c r="D116" s="56" t="str">
        <f t="shared" si="9"/>
        <v/>
      </c>
      <c r="E116" s="49" t="str">
        <f t="shared" si="6"/>
        <v/>
      </c>
      <c r="F116" s="49" t="str">
        <f t="shared" si="7"/>
        <v/>
      </c>
      <c r="G116" s="49" t="str">
        <f t="shared" si="8"/>
        <v/>
      </c>
      <c r="H116" s="49"/>
      <c r="I116" s="49"/>
    </row>
    <row r="117" spans="1:9" ht="13.5" customHeight="1" x14ac:dyDescent="0.2">
      <c r="A117" s="9"/>
      <c r="B117" s="56" t="str">
        <f>IF(A117="","",VLOOKUP(A117,AAR!$B$3:$C$138,2,0))</f>
        <v/>
      </c>
      <c r="C117" s="49" t="str">
        <f t="shared" si="5"/>
        <v/>
      </c>
      <c r="D117" s="56" t="str">
        <f t="shared" si="9"/>
        <v/>
      </c>
      <c r="E117" s="49" t="str">
        <f t="shared" si="6"/>
        <v/>
      </c>
      <c r="F117" s="49" t="str">
        <f t="shared" si="7"/>
        <v/>
      </c>
      <c r="G117" s="49" t="str">
        <f t="shared" si="8"/>
        <v/>
      </c>
      <c r="H117" s="49"/>
      <c r="I117" s="49"/>
    </row>
    <row r="118" spans="1:9" ht="13.5" customHeight="1" x14ac:dyDescent="0.2">
      <c r="A118" s="9"/>
      <c r="B118" s="56" t="str">
        <f>IF(A118="","",VLOOKUP(A118,AAR!$B$3:$C$138,2,0))</f>
        <v/>
      </c>
      <c r="C118" s="49" t="str">
        <f t="shared" si="5"/>
        <v/>
      </c>
      <c r="D118" s="56" t="str">
        <f t="shared" si="9"/>
        <v/>
      </c>
      <c r="E118" s="49" t="str">
        <f t="shared" si="6"/>
        <v/>
      </c>
      <c r="F118" s="49" t="str">
        <f t="shared" si="7"/>
        <v/>
      </c>
      <c r="G118" s="49" t="str">
        <f t="shared" si="8"/>
        <v/>
      </c>
      <c r="H118" s="49"/>
      <c r="I118" s="49"/>
    </row>
    <row r="119" spans="1:9" ht="13.5" customHeight="1" x14ac:dyDescent="0.2">
      <c r="A119" s="9"/>
      <c r="B119" s="56" t="str">
        <f>IF(A119="","",VLOOKUP(A119,AAR!$B$3:$C$138,2,0))</f>
        <v/>
      </c>
      <c r="C119" s="49" t="str">
        <f t="shared" si="5"/>
        <v/>
      </c>
      <c r="D119" s="56" t="str">
        <f t="shared" si="9"/>
        <v/>
      </c>
      <c r="E119" s="49" t="str">
        <f t="shared" si="6"/>
        <v/>
      </c>
      <c r="F119" s="49" t="str">
        <f t="shared" si="7"/>
        <v/>
      </c>
      <c r="G119" s="49" t="str">
        <f t="shared" si="8"/>
        <v/>
      </c>
      <c r="H119" s="49"/>
      <c r="I119" s="49"/>
    </row>
    <row r="120" spans="1:9" ht="13.5" customHeight="1" x14ac:dyDescent="0.2">
      <c r="A120" s="9"/>
      <c r="B120" s="56" t="str">
        <f>IF(A120="","",VLOOKUP(A120,AAR!$B$3:$C$138,2,0))</f>
        <v/>
      </c>
      <c r="C120" s="49" t="str">
        <f t="shared" si="5"/>
        <v/>
      </c>
      <c r="D120" s="56" t="str">
        <f t="shared" si="9"/>
        <v/>
      </c>
      <c r="E120" s="49" t="str">
        <f t="shared" si="6"/>
        <v/>
      </c>
      <c r="F120" s="49" t="str">
        <f t="shared" si="7"/>
        <v/>
      </c>
      <c r="G120" s="49" t="str">
        <f t="shared" si="8"/>
        <v/>
      </c>
      <c r="H120" s="49"/>
      <c r="I120" s="49"/>
    </row>
    <row r="121" spans="1:9" ht="13.5" customHeight="1" x14ac:dyDescent="0.2">
      <c r="A121" s="9"/>
      <c r="B121" s="56" t="str">
        <f>IF(A121="","",VLOOKUP(A121,AAR!$B$3:$C$138,2,0))</f>
        <v/>
      </c>
      <c r="C121" s="49" t="str">
        <f t="shared" si="5"/>
        <v/>
      </c>
      <c r="D121" s="56" t="str">
        <f t="shared" si="9"/>
        <v/>
      </c>
      <c r="E121" s="49" t="str">
        <f t="shared" si="6"/>
        <v/>
      </c>
      <c r="F121" s="49" t="str">
        <f t="shared" si="7"/>
        <v/>
      </c>
      <c r="G121" s="49" t="str">
        <f t="shared" si="8"/>
        <v/>
      </c>
      <c r="H121" s="49"/>
      <c r="I121" s="49"/>
    </row>
    <row r="122" spans="1:9" ht="13.5" customHeight="1" x14ac:dyDescent="0.2">
      <c r="A122" s="9"/>
      <c r="B122" s="56" t="str">
        <f>IF(A122="","",VLOOKUP(A122,AAR!$B$3:$C$138,2,0))</f>
        <v/>
      </c>
      <c r="C122" s="49" t="str">
        <f t="shared" si="5"/>
        <v/>
      </c>
      <c r="D122" s="56" t="str">
        <f t="shared" si="9"/>
        <v/>
      </c>
      <c r="E122" s="49" t="str">
        <f t="shared" si="6"/>
        <v/>
      </c>
      <c r="F122" s="49" t="str">
        <f t="shared" si="7"/>
        <v/>
      </c>
      <c r="G122" s="49" t="str">
        <f t="shared" si="8"/>
        <v/>
      </c>
      <c r="H122" s="49"/>
      <c r="I122" s="49"/>
    </row>
    <row r="123" spans="1:9" ht="13.5" customHeight="1" x14ac:dyDescent="0.2">
      <c r="A123" s="9"/>
      <c r="B123" s="56" t="str">
        <f>IF(A123="","",VLOOKUP(A123,AAR!$B$3:$C$138,2,0))</f>
        <v/>
      </c>
      <c r="C123" s="49" t="str">
        <f t="shared" si="5"/>
        <v/>
      </c>
      <c r="D123" s="56" t="str">
        <f t="shared" si="9"/>
        <v/>
      </c>
      <c r="E123" s="49" t="str">
        <f t="shared" si="6"/>
        <v/>
      </c>
      <c r="F123" s="49" t="str">
        <f t="shared" si="7"/>
        <v/>
      </c>
      <c r="G123" s="49" t="str">
        <f t="shared" si="8"/>
        <v/>
      </c>
      <c r="H123" s="49"/>
      <c r="I123" s="49"/>
    </row>
    <row r="124" spans="1:9" ht="13.5" customHeight="1" x14ac:dyDescent="0.2">
      <c r="A124" s="9"/>
      <c r="B124" s="56" t="str">
        <f>IF(A124="","",VLOOKUP(A124,AAR!$B$3:$C$138,2,0))</f>
        <v/>
      </c>
      <c r="C124" s="49" t="str">
        <f t="shared" si="5"/>
        <v/>
      </c>
      <c r="D124" s="56" t="str">
        <f t="shared" si="9"/>
        <v/>
      </c>
      <c r="E124" s="49" t="str">
        <f t="shared" si="6"/>
        <v/>
      </c>
      <c r="F124" s="49" t="str">
        <f t="shared" si="7"/>
        <v/>
      </c>
      <c r="G124" s="49" t="str">
        <f t="shared" si="8"/>
        <v/>
      </c>
      <c r="H124" s="49"/>
      <c r="I124" s="49"/>
    </row>
    <row r="125" spans="1:9" ht="13.5" customHeight="1" x14ac:dyDescent="0.2">
      <c r="A125" s="9"/>
      <c r="B125" s="56" t="str">
        <f>IF(A125="","",VLOOKUP(A125,AAR!$B$3:$C$138,2,0))</f>
        <v/>
      </c>
      <c r="C125" s="49" t="str">
        <f t="shared" si="5"/>
        <v/>
      </c>
      <c r="D125" s="56" t="str">
        <f t="shared" si="9"/>
        <v/>
      </c>
      <c r="E125" s="49" t="str">
        <f t="shared" si="6"/>
        <v/>
      </c>
      <c r="F125" s="49" t="str">
        <f t="shared" si="7"/>
        <v/>
      </c>
      <c r="G125" s="49" t="str">
        <f t="shared" si="8"/>
        <v/>
      </c>
      <c r="H125" s="49"/>
      <c r="I125" s="49"/>
    </row>
    <row r="126" spans="1:9" ht="13.5" customHeight="1" x14ac:dyDescent="0.2">
      <c r="A126" s="9"/>
      <c r="B126" s="56" t="str">
        <f>IF(A126="","",VLOOKUP(A126,AAR!$B$3:$C$138,2,0))</f>
        <v/>
      </c>
      <c r="C126" s="49" t="str">
        <f t="shared" si="5"/>
        <v/>
      </c>
      <c r="D126" s="56" t="str">
        <f t="shared" si="9"/>
        <v/>
      </c>
      <c r="E126" s="49" t="str">
        <f t="shared" si="6"/>
        <v/>
      </c>
      <c r="F126" s="49" t="str">
        <f t="shared" si="7"/>
        <v/>
      </c>
      <c r="G126" s="49" t="str">
        <f t="shared" si="8"/>
        <v/>
      </c>
      <c r="H126" s="49"/>
      <c r="I126" s="49"/>
    </row>
    <row r="127" spans="1:9" ht="13.5" customHeight="1" x14ac:dyDescent="0.2">
      <c r="A127" s="9"/>
      <c r="B127" s="56" t="str">
        <f>IF(A127="","",VLOOKUP(A127,AAR!$B$3:$C$138,2,0))</f>
        <v/>
      </c>
      <c r="C127" s="49" t="str">
        <f t="shared" si="5"/>
        <v/>
      </c>
      <c r="D127" s="56" t="str">
        <f t="shared" si="9"/>
        <v/>
      </c>
      <c r="E127" s="49" t="str">
        <f t="shared" si="6"/>
        <v/>
      </c>
      <c r="F127" s="49" t="str">
        <f t="shared" si="7"/>
        <v/>
      </c>
      <c r="G127" s="49" t="str">
        <f t="shared" si="8"/>
        <v/>
      </c>
      <c r="H127" s="49"/>
      <c r="I127" s="49"/>
    </row>
    <row r="128" spans="1:9" ht="13.5" customHeight="1" x14ac:dyDescent="0.2">
      <c r="A128" s="9"/>
      <c r="B128" s="56" t="str">
        <f>IF(A128="","",VLOOKUP(A128,AAR!$B$3:$C$138,2,0))</f>
        <v/>
      </c>
      <c r="C128" s="49" t="str">
        <f t="shared" si="5"/>
        <v/>
      </c>
      <c r="D128" s="56" t="str">
        <f t="shared" si="9"/>
        <v/>
      </c>
      <c r="E128" s="49" t="str">
        <f t="shared" si="6"/>
        <v/>
      </c>
      <c r="F128" s="49" t="str">
        <f t="shared" si="7"/>
        <v/>
      </c>
      <c r="G128" s="49" t="str">
        <f t="shared" si="8"/>
        <v/>
      </c>
      <c r="H128" s="49"/>
      <c r="I128" s="49"/>
    </row>
    <row r="129" spans="1:9" ht="13.5" customHeight="1" x14ac:dyDescent="0.2">
      <c r="A129" s="9"/>
      <c r="B129" s="56" t="str">
        <f>IF(A129="","",VLOOKUP(A129,AAR!$B$3:$C$138,2,0))</f>
        <v/>
      </c>
      <c r="C129" s="49" t="str">
        <f t="shared" si="5"/>
        <v/>
      </c>
      <c r="D129" s="56" t="str">
        <f t="shared" si="9"/>
        <v/>
      </c>
      <c r="E129" s="49" t="str">
        <f t="shared" si="6"/>
        <v/>
      </c>
      <c r="F129" s="49" t="str">
        <f t="shared" si="7"/>
        <v/>
      </c>
      <c r="G129" s="49" t="str">
        <f t="shared" si="8"/>
        <v/>
      </c>
      <c r="H129" s="49"/>
      <c r="I129" s="49"/>
    </row>
    <row r="130" spans="1:9" ht="13.5" customHeight="1" x14ac:dyDescent="0.2">
      <c r="A130" s="9"/>
      <c r="B130" s="56" t="str">
        <f>IF(A130="","",VLOOKUP(A130,AAR!$B$3:$C$138,2,0))</f>
        <v/>
      </c>
      <c r="C130" s="49" t="str">
        <f t="shared" si="5"/>
        <v/>
      </c>
      <c r="D130" s="56" t="str">
        <f t="shared" si="9"/>
        <v/>
      </c>
      <c r="E130" s="49" t="str">
        <f t="shared" si="6"/>
        <v/>
      </c>
      <c r="F130" s="49" t="str">
        <f t="shared" si="7"/>
        <v/>
      </c>
      <c r="G130" s="49" t="str">
        <f t="shared" si="8"/>
        <v/>
      </c>
      <c r="H130" s="49"/>
      <c r="I130" s="49"/>
    </row>
    <row r="131" spans="1:9" ht="13.5" customHeight="1" x14ac:dyDescent="0.2">
      <c r="A131" s="9"/>
      <c r="B131" s="56" t="str">
        <f>IF(A131="","",VLOOKUP(A131,AAR!$B$3:$C$138,2,0))</f>
        <v/>
      </c>
      <c r="C131" s="49" t="str">
        <f t="shared" ref="C131:C194" si="10">IF(A131="","",SMALL($B$2:$B$501,D131))</f>
        <v/>
      </c>
      <c r="D131" s="56" t="str">
        <f t="shared" si="9"/>
        <v/>
      </c>
      <c r="E131" s="49" t="str">
        <f t="shared" ref="E131:E194" si="11">IF(A131="","",D131/$H$2)</f>
        <v/>
      </c>
      <c r="F131" s="49" t="str">
        <f t="shared" ref="F131:F194" si="12">IF(A131="","",_xlfn.NORM.DIST(C131,$H$3,$H$4,1))</f>
        <v/>
      </c>
      <c r="G131" s="49" t="str">
        <f t="shared" ref="G131:G194" si="13">IF(A131="","",ABS(E131-F131))</f>
        <v/>
      </c>
      <c r="H131" s="49"/>
      <c r="I131" s="49"/>
    </row>
    <row r="132" spans="1:9" ht="13.5" customHeight="1" x14ac:dyDescent="0.2">
      <c r="A132" s="9"/>
      <c r="B132" s="56" t="str">
        <f>IF(A132="","",VLOOKUP(A132,AAR!$B$3:$C$138,2,0))</f>
        <v/>
      </c>
      <c r="C132" s="49" t="str">
        <f t="shared" si="10"/>
        <v/>
      </c>
      <c r="D132" s="56" t="str">
        <f t="shared" ref="D132:D195" si="14">IF(A132="","",D131+1)</f>
        <v/>
      </c>
      <c r="E132" s="49" t="str">
        <f t="shared" si="11"/>
        <v/>
      </c>
      <c r="F132" s="49" t="str">
        <f t="shared" si="12"/>
        <v/>
      </c>
      <c r="G132" s="49" t="str">
        <f t="shared" si="13"/>
        <v/>
      </c>
      <c r="H132" s="49"/>
      <c r="I132" s="49"/>
    </row>
    <row r="133" spans="1:9" ht="13.5" customHeight="1" x14ac:dyDescent="0.2">
      <c r="A133" s="9"/>
      <c r="B133" s="56" t="str">
        <f>IF(A133="","",VLOOKUP(A133,AAR!$B$3:$C$138,2,0))</f>
        <v/>
      </c>
      <c r="C133" s="49" t="str">
        <f t="shared" si="10"/>
        <v/>
      </c>
      <c r="D133" s="56" t="str">
        <f t="shared" si="14"/>
        <v/>
      </c>
      <c r="E133" s="49" t="str">
        <f t="shared" si="11"/>
        <v/>
      </c>
      <c r="F133" s="49" t="str">
        <f t="shared" si="12"/>
        <v/>
      </c>
      <c r="G133" s="49" t="str">
        <f t="shared" si="13"/>
        <v/>
      </c>
      <c r="H133" s="49"/>
      <c r="I133" s="49"/>
    </row>
    <row r="134" spans="1:9" ht="13.5" customHeight="1" x14ac:dyDescent="0.2">
      <c r="A134" s="9"/>
      <c r="B134" s="56" t="str">
        <f>IF(A134="","",VLOOKUP(A134,AAR!$B$3:$C$138,2,0))</f>
        <v/>
      </c>
      <c r="C134" s="49" t="str">
        <f t="shared" si="10"/>
        <v/>
      </c>
      <c r="D134" s="56" t="str">
        <f t="shared" si="14"/>
        <v/>
      </c>
      <c r="E134" s="49" t="str">
        <f t="shared" si="11"/>
        <v/>
      </c>
      <c r="F134" s="49" t="str">
        <f t="shared" si="12"/>
        <v/>
      </c>
      <c r="G134" s="49" t="str">
        <f t="shared" si="13"/>
        <v/>
      </c>
      <c r="H134" s="49"/>
      <c r="I134" s="49"/>
    </row>
    <row r="135" spans="1:9" ht="13.5" customHeight="1" x14ac:dyDescent="0.2">
      <c r="A135" s="9"/>
      <c r="B135" s="56" t="str">
        <f>IF(A135="","",VLOOKUP(A135,AAR!$B$3:$C$138,2,0))</f>
        <v/>
      </c>
      <c r="C135" s="49" t="str">
        <f t="shared" si="10"/>
        <v/>
      </c>
      <c r="D135" s="56" t="str">
        <f t="shared" si="14"/>
        <v/>
      </c>
      <c r="E135" s="49" t="str">
        <f t="shared" si="11"/>
        <v/>
      </c>
      <c r="F135" s="49" t="str">
        <f t="shared" si="12"/>
        <v/>
      </c>
      <c r="G135" s="49" t="str">
        <f t="shared" si="13"/>
        <v/>
      </c>
      <c r="H135" s="49"/>
      <c r="I135" s="49"/>
    </row>
    <row r="136" spans="1:9" ht="13.5" customHeight="1" x14ac:dyDescent="0.2">
      <c r="A136" s="9"/>
      <c r="B136" s="56" t="str">
        <f>IF(A136="","",VLOOKUP(A136,AAR!$B$3:$C$138,2,0))</f>
        <v/>
      </c>
      <c r="C136" s="49" t="str">
        <f t="shared" si="10"/>
        <v/>
      </c>
      <c r="D136" s="56" t="str">
        <f t="shared" si="14"/>
        <v/>
      </c>
      <c r="E136" s="49" t="str">
        <f t="shared" si="11"/>
        <v/>
      </c>
      <c r="F136" s="49" t="str">
        <f t="shared" si="12"/>
        <v/>
      </c>
      <c r="G136" s="49" t="str">
        <f t="shared" si="13"/>
        <v/>
      </c>
      <c r="H136" s="49"/>
      <c r="I136" s="49"/>
    </row>
    <row r="137" spans="1:9" ht="13.5" customHeight="1" x14ac:dyDescent="0.2">
      <c r="A137" s="9"/>
      <c r="B137" s="56" t="str">
        <f>IF(A137="","",VLOOKUP(A137,AAR!$B$3:$C$138,2,0))</f>
        <v/>
      </c>
      <c r="C137" s="49" t="str">
        <f t="shared" si="10"/>
        <v/>
      </c>
      <c r="D137" s="56" t="str">
        <f t="shared" si="14"/>
        <v/>
      </c>
      <c r="E137" s="49" t="str">
        <f t="shared" si="11"/>
        <v/>
      </c>
      <c r="F137" s="49" t="str">
        <f t="shared" si="12"/>
        <v/>
      </c>
      <c r="G137" s="49" t="str">
        <f t="shared" si="13"/>
        <v/>
      </c>
      <c r="H137" s="49"/>
      <c r="I137" s="49"/>
    </row>
    <row r="138" spans="1:9" ht="13.5" customHeight="1" x14ac:dyDescent="0.2">
      <c r="A138" s="9"/>
      <c r="B138" s="56" t="str">
        <f>IF(A138="","",VLOOKUP(A138,AAR!$B$3:$C$138,2,0))</f>
        <v/>
      </c>
      <c r="C138" s="49" t="str">
        <f t="shared" si="10"/>
        <v/>
      </c>
      <c r="D138" s="56" t="str">
        <f t="shared" si="14"/>
        <v/>
      </c>
      <c r="E138" s="49" t="str">
        <f t="shared" si="11"/>
        <v/>
      </c>
      <c r="F138" s="49" t="str">
        <f t="shared" si="12"/>
        <v/>
      </c>
      <c r="G138" s="49" t="str">
        <f t="shared" si="13"/>
        <v/>
      </c>
      <c r="H138" s="49"/>
      <c r="I138" s="49"/>
    </row>
    <row r="139" spans="1:9" ht="13.5" customHeight="1" x14ac:dyDescent="0.2">
      <c r="A139" s="9"/>
      <c r="B139" s="56" t="str">
        <f>IF(A139="","",VLOOKUP(A139,AAR!$B$3:$C$138,2,0))</f>
        <v/>
      </c>
      <c r="C139" s="49" t="str">
        <f t="shared" si="10"/>
        <v/>
      </c>
      <c r="D139" s="56" t="str">
        <f t="shared" si="14"/>
        <v/>
      </c>
      <c r="E139" s="49" t="str">
        <f t="shared" si="11"/>
        <v/>
      </c>
      <c r="F139" s="49" t="str">
        <f t="shared" si="12"/>
        <v/>
      </c>
      <c r="G139" s="49" t="str">
        <f t="shared" si="13"/>
        <v/>
      </c>
      <c r="H139" s="49"/>
      <c r="I139" s="49"/>
    </row>
    <row r="140" spans="1:9" ht="13.5" customHeight="1" x14ac:dyDescent="0.2">
      <c r="A140" s="9"/>
      <c r="B140" s="56" t="str">
        <f>IF(A140="","",VLOOKUP(A140,AAR!$B$3:$C$138,2,0))</f>
        <v/>
      </c>
      <c r="C140" s="49" t="str">
        <f t="shared" si="10"/>
        <v/>
      </c>
      <c r="D140" s="56" t="str">
        <f t="shared" si="14"/>
        <v/>
      </c>
      <c r="E140" s="49" t="str">
        <f t="shared" si="11"/>
        <v/>
      </c>
      <c r="F140" s="49" t="str">
        <f t="shared" si="12"/>
        <v/>
      </c>
      <c r="G140" s="49" t="str">
        <f t="shared" si="13"/>
        <v/>
      </c>
      <c r="H140" s="49"/>
      <c r="I140" s="49"/>
    </row>
    <row r="141" spans="1:9" ht="13.5" customHeight="1" x14ac:dyDescent="0.2">
      <c r="A141" s="9"/>
      <c r="B141" s="56" t="str">
        <f>IF(A141="","",VLOOKUP(A141,AAR!$B$3:$C$138,2,0))</f>
        <v/>
      </c>
      <c r="C141" s="49" t="str">
        <f t="shared" si="10"/>
        <v/>
      </c>
      <c r="D141" s="56" t="str">
        <f t="shared" si="14"/>
        <v/>
      </c>
      <c r="E141" s="49" t="str">
        <f t="shared" si="11"/>
        <v/>
      </c>
      <c r="F141" s="49" t="str">
        <f t="shared" si="12"/>
        <v/>
      </c>
      <c r="G141" s="49" t="str">
        <f t="shared" si="13"/>
        <v/>
      </c>
      <c r="H141" s="49"/>
      <c r="I141" s="49"/>
    </row>
    <row r="142" spans="1:9" ht="13.5" customHeight="1" x14ac:dyDescent="0.2">
      <c r="A142" s="9"/>
      <c r="B142" s="56" t="str">
        <f>IF(A142="","",VLOOKUP(A142,AAR!$B$3:$C$138,2,0))</f>
        <v/>
      </c>
      <c r="C142" s="49" t="str">
        <f t="shared" si="10"/>
        <v/>
      </c>
      <c r="D142" s="56" t="str">
        <f t="shared" si="14"/>
        <v/>
      </c>
      <c r="E142" s="49" t="str">
        <f t="shared" si="11"/>
        <v/>
      </c>
      <c r="F142" s="49" t="str">
        <f t="shared" si="12"/>
        <v/>
      </c>
      <c r="G142" s="49" t="str">
        <f t="shared" si="13"/>
        <v/>
      </c>
      <c r="H142" s="49"/>
      <c r="I142" s="49"/>
    </row>
    <row r="143" spans="1:9" ht="13.5" customHeight="1" x14ac:dyDescent="0.2">
      <c r="A143" s="9"/>
      <c r="B143" s="56" t="str">
        <f>IF(A143="","",VLOOKUP(A143,AAR!$B$3:$C$138,2,0))</f>
        <v/>
      </c>
      <c r="C143" s="49" t="str">
        <f t="shared" si="10"/>
        <v/>
      </c>
      <c r="D143" s="56" t="str">
        <f t="shared" si="14"/>
        <v/>
      </c>
      <c r="E143" s="49" t="str">
        <f t="shared" si="11"/>
        <v/>
      </c>
      <c r="F143" s="49" t="str">
        <f t="shared" si="12"/>
        <v/>
      </c>
      <c r="G143" s="49" t="str">
        <f t="shared" si="13"/>
        <v/>
      </c>
      <c r="H143" s="49"/>
      <c r="I143" s="49"/>
    </row>
    <row r="144" spans="1:9" ht="13.5" customHeight="1" x14ac:dyDescent="0.2">
      <c r="A144" s="9"/>
      <c r="B144" s="56" t="str">
        <f>IF(A144="","",VLOOKUP(A144,AAR!$B$3:$C$138,2,0))</f>
        <v/>
      </c>
      <c r="C144" s="49" t="str">
        <f t="shared" si="10"/>
        <v/>
      </c>
      <c r="D144" s="56" t="str">
        <f t="shared" si="14"/>
        <v/>
      </c>
      <c r="E144" s="49" t="str">
        <f t="shared" si="11"/>
        <v/>
      </c>
      <c r="F144" s="49" t="str">
        <f t="shared" si="12"/>
        <v/>
      </c>
      <c r="G144" s="49" t="str">
        <f t="shared" si="13"/>
        <v/>
      </c>
      <c r="H144" s="49"/>
      <c r="I144" s="49"/>
    </row>
    <row r="145" spans="1:9" ht="13.5" customHeight="1" x14ac:dyDescent="0.2">
      <c r="A145" s="9"/>
      <c r="B145" s="56" t="str">
        <f>IF(A145="","",VLOOKUP(A145,AAR!$B$3:$C$138,2,0))</f>
        <v/>
      </c>
      <c r="C145" s="49" t="str">
        <f t="shared" si="10"/>
        <v/>
      </c>
      <c r="D145" s="56" t="str">
        <f t="shared" si="14"/>
        <v/>
      </c>
      <c r="E145" s="49" t="str">
        <f t="shared" si="11"/>
        <v/>
      </c>
      <c r="F145" s="49" t="str">
        <f t="shared" si="12"/>
        <v/>
      </c>
      <c r="G145" s="49" t="str">
        <f t="shared" si="13"/>
        <v/>
      </c>
      <c r="H145" s="49"/>
      <c r="I145" s="49"/>
    </row>
    <row r="146" spans="1:9" ht="13.5" customHeight="1" x14ac:dyDescent="0.2">
      <c r="A146" s="9"/>
      <c r="B146" s="56" t="str">
        <f>IF(A146="","",VLOOKUP(A146,AAR!$B$3:$C$138,2,0))</f>
        <v/>
      </c>
      <c r="C146" s="49" t="str">
        <f t="shared" si="10"/>
        <v/>
      </c>
      <c r="D146" s="56" t="str">
        <f t="shared" si="14"/>
        <v/>
      </c>
      <c r="E146" s="49" t="str">
        <f t="shared" si="11"/>
        <v/>
      </c>
      <c r="F146" s="49" t="str">
        <f t="shared" si="12"/>
        <v/>
      </c>
      <c r="G146" s="49" t="str">
        <f t="shared" si="13"/>
        <v/>
      </c>
      <c r="H146" s="49"/>
      <c r="I146" s="49"/>
    </row>
    <row r="147" spans="1:9" ht="13.5" customHeight="1" x14ac:dyDescent="0.2">
      <c r="A147" s="9"/>
      <c r="B147" s="56" t="str">
        <f>IF(A147="","",VLOOKUP(A147,AAR!$B$3:$C$138,2,0))</f>
        <v/>
      </c>
      <c r="C147" s="49" t="str">
        <f t="shared" si="10"/>
        <v/>
      </c>
      <c r="D147" s="56" t="str">
        <f t="shared" si="14"/>
        <v/>
      </c>
      <c r="E147" s="49" t="str">
        <f t="shared" si="11"/>
        <v/>
      </c>
      <c r="F147" s="49" t="str">
        <f t="shared" si="12"/>
        <v/>
      </c>
      <c r="G147" s="49" t="str">
        <f t="shared" si="13"/>
        <v/>
      </c>
      <c r="H147" s="49"/>
      <c r="I147" s="49"/>
    </row>
    <row r="148" spans="1:9" ht="13.5" customHeight="1" x14ac:dyDescent="0.2">
      <c r="A148" s="9"/>
      <c r="B148" s="56" t="str">
        <f>IF(A148="","",VLOOKUP(A148,AAR!$B$3:$C$138,2,0))</f>
        <v/>
      </c>
      <c r="C148" s="49" t="str">
        <f t="shared" si="10"/>
        <v/>
      </c>
      <c r="D148" s="56" t="str">
        <f t="shared" si="14"/>
        <v/>
      </c>
      <c r="E148" s="49" t="str">
        <f t="shared" si="11"/>
        <v/>
      </c>
      <c r="F148" s="49" t="str">
        <f t="shared" si="12"/>
        <v/>
      </c>
      <c r="G148" s="49" t="str">
        <f t="shared" si="13"/>
        <v/>
      </c>
      <c r="H148" s="49"/>
      <c r="I148" s="49"/>
    </row>
    <row r="149" spans="1:9" ht="13.5" customHeight="1" x14ac:dyDescent="0.2">
      <c r="A149" s="9"/>
      <c r="B149" s="56" t="str">
        <f>IF(A149="","",VLOOKUP(A149,AAR!$B$3:$C$138,2,0))</f>
        <v/>
      </c>
      <c r="C149" s="49" t="str">
        <f t="shared" si="10"/>
        <v/>
      </c>
      <c r="D149" s="56" t="str">
        <f t="shared" si="14"/>
        <v/>
      </c>
      <c r="E149" s="49" t="str">
        <f t="shared" si="11"/>
        <v/>
      </c>
      <c r="F149" s="49" t="str">
        <f t="shared" si="12"/>
        <v/>
      </c>
      <c r="G149" s="49" t="str">
        <f t="shared" si="13"/>
        <v/>
      </c>
      <c r="H149" s="49"/>
      <c r="I149" s="49"/>
    </row>
    <row r="150" spans="1:9" ht="13.5" customHeight="1" x14ac:dyDescent="0.2">
      <c r="A150" s="9"/>
      <c r="B150" s="56" t="str">
        <f>IF(A150="","",VLOOKUP(A150,AAR!$B$3:$C$138,2,0))</f>
        <v/>
      </c>
      <c r="C150" s="49" t="str">
        <f t="shared" si="10"/>
        <v/>
      </c>
      <c r="D150" s="56" t="str">
        <f t="shared" si="14"/>
        <v/>
      </c>
      <c r="E150" s="49" t="str">
        <f t="shared" si="11"/>
        <v/>
      </c>
      <c r="F150" s="49" t="str">
        <f t="shared" si="12"/>
        <v/>
      </c>
      <c r="G150" s="49" t="str">
        <f t="shared" si="13"/>
        <v/>
      </c>
      <c r="H150" s="49"/>
      <c r="I150" s="49"/>
    </row>
    <row r="151" spans="1:9" ht="13.5" customHeight="1" x14ac:dyDescent="0.2">
      <c r="A151" s="9"/>
      <c r="B151" s="56" t="str">
        <f>IF(A151="","",VLOOKUP(A151,AAR!$B$3:$C$138,2,0))</f>
        <v/>
      </c>
      <c r="C151" s="49" t="str">
        <f t="shared" si="10"/>
        <v/>
      </c>
      <c r="D151" s="56" t="str">
        <f t="shared" si="14"/>
        <v/>
      </c>
      <c r="E151" s="49" t="str">
        <f t="shared" si="11"/>
        <v/>
      </c>
      <c r="F151" s="49" t="str">
        <f t="shared" si="12"/>
        <v/>
      </c>
      <c r="G151" s="49" t="str">
        <f t="shared" si="13"/>
        <v/>
      </c>
      <c r="H151" s="49"/>
      <c r="I151" s="49"/>
    </row>
    <row r="152" spans="1:9" ht="13.5" customHeight="1" x14ac:dyDescent="0.2">
      <c r="A152" s="9"/>
      <c r="B152" s="56" t="str">
        <f>IF(A152="","",VLOOKUP(A152,AAR!$B$3:$C$138,2,0))</f>
        <v/>
      </c>
      <c r="C152" s="49" t="str">
        <f t="shared" si="10"/>
        <v/>
      </c>
      <c r="D152" s="56" t="str">
        <f t="shared" si="14"/>
        <v/>
      </c>
      <c r="E152" s="49" t="str">
        <f t="shared" si="11"/>
        <v/>
      </c>
      <c r="F152" s="49" t="str">
        <f t="shared" si="12"/>
        <v/>
      </c>
      <c r="G152" s="49" t="str">
        <f t="shared" si="13"/>
        <v/>
      </c>
      <c r="H152" s="49"/>
      <c r="I152" s="49"/>
    </row>
    <row r="153" spans="1:9" ht="13.5" customHeight="1" x14ac:dyDescent="0.2">
      <c r="A153" s="9"/>
      <c r="B153" s="56" t="str">
        <f>IF(A153="","",VLOOKUP(A153,AAR!$B$3:$C$138,2,0))</f>
        <v/>
      </c>
      <c r="C153" s="49" t="str">
        <f t="shared" si="10"/>
        <v/>
      </c>
      <c r="D153" s="56" t="str">
        <f t="shared" si="14"/>
        <v/>
      </c>
      <c r="E153" s="49" t="str">
        <f t="shared" si="11"/>
        <v/>
      </c>
      <c r="F153" s="49" t="str">
        <f t="shared" si="12"/>
        <v/>
      </c>
      <c r="G153" s="49" t="str">
        <f t="shared" si="13"/>
        <v/>
      </c>
      <c r="H153" s="49"/>
      <c r="I153" s="49"/>
    </row>
    <row r="154" spans="1:9" ht="13.5" customHeight="1" x14ac:dyDescent="0.2">
      <c r="A154" s="9"/>
      <c r="B154" s="56" t="str">
        <f>IF(A154="","",VLOOKUP(A154,AAR!$B$3:$C$138,2,0))</f>
        <v/>
      </c>
      <c r="C154" s="49" t="str">
        <f t="shared" si="10"/>
        <v/>
      </c>
      <c r="D154" s="56" t="str">
        <f t="shared" si="14"/>
        <v/>
      </c>
      <c r="E154" s="49" t="str">
        <f t="shared" si="11"/>
        <v/>
      </c>
      <c r="F154" s="49" t="str">
        <f t="shared" si="12"/>
        <v/>
      </c>
      <c r="G154" s="49" t="str">
        <f t="shared" si="13"/>
        <v/>
      </c>
      <c r="H154" s="49"/>
      <c r="I154" s="49"/>
    </row>
    <row r="155" spans="1:9" ht="13.5" customHeight="1" x14ac:dyDescent="0.2">
      <c r="A155" s="9"/>
      <c r="B155" s="56" t="str">
        <f>IF(A155="","",VLOOKUP(A155,AAR!$B$3:$C$138,2,0))</f>
        <v/>
      </c>
      <c r="C155" s="49" t="str">
        <f t="shared" si="10"/>
        <v/>
      </c>
      <c r="D155" s="56" t="str">
        <f t="shared" si="14"/>
        <v/>
      </c>
      <c r="E155" s="49" t="str">
        <f t="shared" si="11"/>
        <v/>
      </c>
      <c r="F155" s="49" t="str">
        <f t="shared" si="12"/>
        <v/>
      </c>
      <c r="G155" s="49" t="str">
        <f t="shared" si="13"/>
        <v/>
      </c>
      <c r="H155" s="49"/>
      <c r="I155" s="49"/>
    </row>
    <row r="156" spans="1:9" ht="13.5" customHeight="1" x14ac:dyDescent="0.2">
      <c r="A156" s="9"/>
      <c r="B156" s="56" t="str">
        <f>IF(A156="","",VLOOKUP(A156,AAR!$B$3:$C$138,2,0))</f>
        <v/>
      </c>
      <c r="C156" s="49" t="str">
        <f t="shared" si="10"/>
        <v/>
      </c>
      <c r="D156" s="56" t="str">
        <f t="shared" si="14"/>
        <v/>
      </c>
      <c r="E156" s="49" t="str">
        <f t="shared" si="11"/>
        <v/>
      </c>
      <c r="F156" s="49" t="str">
        <f t="shared" si="12"/>
        <v/>
      </c>
      <c r="G156" s="49" t="str">
        <f t="shared" si="13"/>
        <v/>
      </c>
      <c r="H156" s="49"/>
      <c r="I156" s="49"/>
    </row>
    <row r="157" spans="1:9" ht="13.5" customHeight="1" x14ac:dyDescent="0.2">
      <c r="A157" s="9"/>
      <c r="B157" s="56" t="str">
        <f>IF(A157="","",VLOOKUP(A157,AAR!$B$3:$C$138,2,0))</f>
        <v/>
      </c>
      <c r="C157" s="49" t="str">
        <f t="shared" si="10"/>
        <v/>
      </c>
      <c r="D157" s="56" t="str">
        <f t="shared" si="14"/>
        <v/>
      </c>
      <c r="E157" s="49" t="str">
        <f t="shared" si="11"/>
        <v/>
      </c>
      <c r="F157" s="49" t="str">
        <f t="shared" si="12"/>
        <v/>
      </c>
      <c r="G157" s="49" t="str">
        <f t="shared" si="13"/>
        <v/>
      </c>
      <c r="H157" s="49"/>
      <c r="I157" s="49"/>
    </row>
    <row r="158" spans="1:9" ht="13.5" customHeight="1" x14ac:dyDescent="0.2">
      <c r="A158" s="9"/>
      <c r="B158" s="56" t="str">
        <f>IF(A158="","",VLOOKUP(A158,AAR!$B$3:$C$138,2,0))</f>
        <v/>
      </c>
      <c r="C158" s="49" t="str">
        <f t="shared" si="10"/>
        <v/>
      </c>
      <c r="D158" s="56" t="str">
        <f t="shared" si="14"/>
        <v/>
      </c>
      <c r="E158" s="49" t="str">
        <f t="shared" si="11"/>
        <v/>
      </c>
      <c r="F158" s="49" t="str">
        <f t="shared" si="12"/>
        <v/>
      </c>
      <c r="G158" s="49" t="str">
        <f t="shared" si="13"/>
        <v/>
      </c>
      <c r="H158" s="49"/>
      <c r="I158" s="49"/>
    </row>
    <row r="159" spans="1:9" ht="13.5" customHeight="1" x14ac:dyDescent="0.2">
      <c r="A159" s="9"/>
      <c r="B159" s="56" t="str">
        <f>IF(A159="","",VLOOKUP(A159,AAR!$B$3:$C$138,2,0))</f>
        <v/>
      </c>
      <c r="C159" s="49" t="str">
        <f t="shared" si="10"/>
        <v/>
      </c>
      <c r="D159" s="56" t="str">
        <f t="shared" si="14"/>
        <v/>
      </c>
      <c r="E159" s="49" t="str">
        <f t="shared" si="11"/>
        <v/>
      </c>
      <c r="F159" s="49" t="str">
        <f t="shared" si="12"/>
        <v/>
      </c>
      <c r="G159" s="49" t="str">
        <f t="shared" si="13"/>
        <v/>
      </c>
      <c r="H159" s="49"/>
      <c r="I159" s="49"/>
    </row>
    <row r="160" spans="1:9" ht="13.5" customHeight="1" x14ac:dyDescent="0.2">
      <c r="A160" s="9"/>
      <c r="B160" s="56" t="str">
        <f>IF(A160="","",VLOOKUP(A160,AAR!$B$3:$C$138,2,0))</f>
        <v/>
      </c>
      <c r="C160" s="49" t="str">
        <f t="shared" si="10"/>
        <v/>
      </c>
      <c r="D160" s="56" t="str">
        <f t="shared" si="14"/>
        <v/>
      </c>
      <c r="E160" s="49" t="str">
        <f t="shared" si="11"/>
        <v/>
      </c>
      <c r="F160" s="49" t="str">
        <f t="shared" si="12"/>
        <v/>
      </c>
      <c r="G160" s="49" t="str">
        <f t="shared" si="13"/>
        <v/>
      </c>
      <c r="H160" s="49"/>
      <c r="I160" s="49"/>
    </row>
    <row r="161" spans="1:9" ht="13.5" customHeight="1" x14ac:dyDescent="0.2">
      <c r="A161" s="9"/>
      <c r="B161" s="56" t="str">
        <f>IF(A161="","",VLOOKUP(A161,AAR!$B$3:$C$138,2,0))</f>
        <v/>
      </c>
      <c r="C161" s="49" t="str">
        <f t="shared" si="10"/>
        <v/>
      </c>
      <c r="D161" s="56" t="str">
        <f t="shared" si="14"/>
        <v/>
      </c>
      <c r="E161" s="49" t="str">
        <f t="shared" si="11"/>
        <v/>
      </c>
      <c r="F161" s="49" t="str">
        <f t="shared" si="12"/>
        <v/>
      </c>
      <c r="G161" s="49" t="str">
        <f t="shared" si="13"/>
        <v/>
      </c>
      <c r="H161" s="49"/>
      <c r="I161" s="49"/>
    </row>
    <row r="162" spans="1:9" ht="13.5" customHeight="1" x14ac:dyDescent="0.2">
      <c r="A162" s="9"/>
      <c r="B162" s="56" t="str">
        <f>IF(A162="","",VLOOKUP(A162,AAR!$B$3:$C$138,2,0))</f>
        <v/>
      </c>
      <c r="C162" s="49" t="str">
        <f t="shared" si="10"/>
        <v/>
      </c>
      <c r="D162" s="56" t="str">
        <f t="shared" si="14"/>
        <v/>
      </c>
      <c r="E162" s="49" t="str">
        <f t="shared" si="11"/>
        <v/>
      </c>
      <c r="F162" s="49" t="str">
        <f t="shared" si="12"/>
        <v/>
      </c>
      <c r="G162" s="49" t="str">
        <f t="shared" si="13"/>
        <v/>
      </c>
      <c r="H162" s="49"/>
      <c r="I162" s="49"/>
    </row>
    <row r="163" spans="1:9" ht="13.5" customHeight="1" x14ac:dyDescent="0.2">
      <c r="A163" s="9"/>
      <c r="B163" s="56" t="str">
        <f>IF(A163="","",VLOOKUP(A163,AAR!$B$3:$C$138,2,0))</f>
        <v/>
      </c>
      <c r="C163" s="49" t="str">
        <f t="shared" si="10"/>
        <v/>
      </c>
      <c r="D163" s="56" t="str">
        <f t="shared" si="14"/>
        <v/>
      </c>
      <c r="E163" s="49" t="str">
        <f t="shared" si="11"/>
        <v/>
      </c>
      <c r="F163" s="49" t="str">
        <f t="shared" si="12"/>
        <v/>
      </c>
      <c r="G163" s="49" t="str">
        <f t="shared" si="13"/>
        <v/>
      </c>
      <c r="H163" s="49"/>
      <c r="I163" s="49"/>
    </row>
    <row r="164" spans="1:9" ht="13.5" customHeight="1" x14ac:dyDescent="0.2">
      <c r="A164" s="9"/>
      <c r="B164" s="56" t="str">
        <f>IF(A164="","",VLOOKUP(A164,AAR!$B$3:$C$138,2,0))</f>
        <v/>
      </c>
      <c r="C164" s="49" t="str">
        <f t="shared" si="10"/>
        <v/>
      </c>
      <c r="D164" s="56" t="str">
        <f t="shared" si="14"/>
        <v/>
      </c>
      <c r="E164" s="49" t="str">
        <f t="shared" si="11"/>
        <v/>
      </c>
      <c r="F164" s="49" t="str">
        <f t="shared" si="12"/>
        <v/>
      </c>
      <c r="G164" s="49" t="str">
        <f t="shared" si="13"/>
        <v/>
      </c>
      <c r="H164" s="49"/>
      <c r="I164" s="49"/>
    </row>
    <row r="165" spans="1:9" ht="13.5" customHeight="1" x14ac:dyDescent="0.2">
      <c r="A165" s="9"/>
      <c r="B165" s="56" t="str">
        <f>IF(A165="","",VLOOKUP(A165,AAR!$B$3:$C$138,2,0))</f>
        <v/>
      </c>
      <c r="C165" s="49" t="str">
        <f t="shared" si="10"/>
        <v/>
      </c>
      <c r="D165" s="56" t="str">
        <f t="shared" si="14"/>
        <v/>
      </c>
      <c r="E165" s="49" t="str">
        <f t="shared" si="11"/>
        <v/>
      </c>
      <c r="F165" s="49" t="str">
        <f t="shared" si="12"/>
        <v/>
      </c>
      <c r="G165" s="49" t="str">
        <f t="shared" si="13"/>
        <v/>
      </c>
      <c r="H165" s="49"/>
      <c r="I165" s="49"/>
    </row>
    <row r="166" spans="1:9" ht="13.5" customHeight="1" x14ac:dyDescent="0.2">
      <c r="A166" s="9"/>
      <c r="B166" s="56" t="str">
        <f>IF(A166="","",VLOOKUP(A166,AAR!$B$3:$C$138,2,0))</f>
        <v/>
      </c>
      <c r="C166" s="49" t="str">
        <f t="shared" si="10"/>
        <v/>
      </c>
      <c r="D166" s="56" t="str">
        <f t="shared" si="14"/>
        <v/>
      </c>
      <c r="E166" s="49" t="str">
        <f t="shared" si="11"/>
        <v/>
      </c>
      <c r="F166" s="49" t="str">
        <f t="shared" si="12"/>
        <v/>
      </c>
      <c r="G166" s="49" t="str">
        <f t="shared" si="13"/>
        <v/>
      </c>
      <c r="H166" s="49"/>
      <c r="I166" s="49"/>
    </row>
    <row r="167" spans="1:9" ht="13.5" customHeight="1" x14ac:dyDescent="0.2">
      <c r="A167" s="9"/>
      <c r="B167" s="56" t="str">
        <f>IF(A167="","",VLOOKUP(A167,AAR!$B$3:$C$138,2,0))</f>
        <v/>
      </c>
      <c r="C167" s="49" t="str">
        <f t="shared" si="10"/>
        <v/>
      </c>
      <c r="D167" s="56" t="str">
        <f t="shared" si="14"/>
        <v/>
      </c>
      <c r="E167" s="49" t="str">
        <f t="shared" si="11"/>
        <v/>
      </c>
      <c r="F167" s="49" t="str">
        <f t="shared" si="12"/>
        <v/>
      </c>
      <c r="G167" s="49" t="str">
        <f t="shared" si="13"/>
        <v/>
      </c>
      <c r="H167" s="49"/>
      <c r="I167" s="49"/>
    </row>
    <row r="168" spans="1:9" ht="13.5" customHeight="1" x14ac:dyDescent="0.2">
      <c r="A168" s="9"/>
      <c r="B168" s="56" t="str">
        <f>IF(A168="","",VLOOKUP(A168,AAR!$B$3:$C$138,2,0))</f>
        <v/>
      </c>
      <c r="C168" s="49" t="str">
        <f t="shared" si="10"/>
        <v/>
      </c>
      <c r="D168" s="56" t="str">
        <f t="shared" si="14"/>
        <v/>
      </c>
      <c r="E168" s="49" t="str">
        <f t="shared" si="11"/>
        <v/>
      </c>
      <c r="F168" s="49" t="str">
        <f t="shared" si="12"/>
        <v/>
      </c>
      <c r="G168" s="49" t="str">
        <f t="shared" si="13"/>
        <v/>
      </c>
      <c r="H168" s="49"/>
      <c r="I168" s="49"/>
    </row>
    <row r="169" spans="1:9" ht="13.5" customHeight="1" x14ac:dyDescent="0.2">
      <c r="A169" s="9"/>
      <c r="B169" s="56" t="str">
        <f>IF(A169="","",VLOOKUP(A169,AAR!$B$3:$C$138,2,0))</f>
        <v/>
      </c>
      <c r="C169" s="49" t="str">
        <f t="shared" si="10"/>
        <v/>
      </c>
      <c r="D169" s="56" t="str">
        <f t="shared" si="14"/>
        <v/>
      </c>
      <c r="E169" s="49" t="str">
        <f t="shared" si="11"/>
        <v/>
      </c>
      <c r="F169" s="49" t="str">
        <f t="shared" si="12"/>
        <v/>
      </c>
      <c r="G169" s="49" t="str">
        <f t="shared" si="13"/>
        <v/>
      </c>
      <c r="H169" s="49"/>
      <c r="I169" s="49"/>
    </row>
    <row r="170" spans="1:9" ht="13.5" customHeight="1" x14ac:dyDescent="0.2">
      <c r="A170" s="9"/>
      <c r="B170" s="56" t="str">
        <f>IF(A170="","",VLOOKUP(A170,AAR!$B$3:$C$138,2,0))</f>
        <v/>
      </c>
      <c r="C170" s="49" t="str">
        <f t="shared" si="10"/>
        <v/>
      </c>
      <c r="D170" s="56" t="str">
        <f t="shared" si="14"/>
        <v/>
      </c>
      <c r="E170" s="49" t="str">
        <f t="shared" si="11"/>
        <v/>
      </c>
      <c r="F170" s="49" t="str">
        <f t="shared" si="12"/>
        <v/>
      </c>
      <c r="G170" s="49" t="str">
        <f t="shared" si="13"/>
        <v/>
      </c>
      <c r="H170" s="49"/>
      <c r="I170" s="49"/>
    </row>
    <row r="171" spans="1:9" ht="13.5" customHeight="1" x14ac:dyDescent="0.2">
      <c r="A171" s="9"/>
      <c r="B171" s="56" t="str">
        <f>IF(A171="","",VLOOKUP(A171,AAR!$B$3:$C$138,2,0))</f>
        <v/>
      </c>
      <c r="C171" s="49" t="str">
        <f t="shared" si="10"/>
        <v/>
      </c>
      <c r="D171" s="56" t="str">
        <f t="shared" si="14"/>
        <v/>
      </c>
      <c r="E171" s="49" t="str">
        <f t="shared" si="11"/>
        <v/>
      </c>
      <c r="F171" s="49" t="str">
        <f t="shared" si="12"/>
        <v/>
      </c>
      <c r="G171" s="49" t="str">
        <f t="shared" si="13"/>
        <v/>
      </c>
      <c r="H171" s="49"/>
      <c r="I171" s="49"/>
    </row>
    <row r="172" spans="1:9" ht="13.5" customHeight="1" x14ac:dyDescent="0.2">
      <c r="A172" s="9"/>
      <c r="B172" s="56" t="str">
        <f>IF(A172="","",VLOOKUP(A172,AAR!$B$3:$C$138,2,0))</f>
        <v/>
      </c>
      <c r="C172" s="49" t="str">
        <f t="shared" si="10"/>
        <v/>
      </c>
      <c r="D172" s="56" t="str">
        <f t="shared" si="14"/>
        <v/>
      </c>
      <c r="E172" s="49" t="str">
        <f t="shared" si="11"/>
        <v/>
      </c>
      <c r="F172" s="49" t="str">
        <f t="shared" si="12"/>
        <v/>
      </c>
      <c r="G172" s="49" t="str">
        <f t="shared" si="13"/>
        <v/>
      </c>
      <c r="H172" s="49"/>
      <c r="I172" s="49"/>
    </row>
    <row r="173" spans="1:9" ht="13.5" customHeight="1" x14ac:dyDescent="0.2">
      <c r="A173" s="9"/>
      <c r="B173" s="56" t="str">
        <f>IF(A173="","",VLOOKUP(A173,AAR!$B$3:$C$138,2,0))</f>
        <v/>
      </c>
      <c r="C173" s="49" t="str">
        <f t="shared" si="10"/>
        <v/>
      </c>
      <c r="D173" s="56" t="str">
        <f t="shared" si="14"/>
        <v/>
      </c>
      <c r="E173" s="49" t="str">
        <f t="shared" si="11"/>
        <v/>
      </c>
      <c r="F173" s="49" t="str">
        <f t="shared" si="12"/>
        <v/>
      </c>
      <c r="G173" s="49" t="str">
        <f t="shared" si="13"/>
        <v/>
      </c>
      <c r="H173" s="49"/>
      <c r="I173" s="49"/>
    </row>
    <row r="174" spans="1:9" ht="13.5" customHeight="1" x14ac:dyDescent="0.2">
      <c r="A174" s="9"/>
      <c r="B174" s="56" t="str">
        <f>IF(A174="","",VLOOKUP(A174,AAR!$B$3:$C$138,2,0))</f>
        <v/>
      </c>
      <c r="C174" s="49" t="str">
        <f t="shared" si="10"/>
        <v/>
      </c>
      <c r="D174" s="56" t="str">
        <f t="shared" si="14"/>
        <v/>
      </c>
      <c r="E174" s="49" t="str">
        <f t="shared" si="11"/>
        <v/>
      </c>
      <c r="F174" s="49" t="str">
        <f t="shared" si="12"/>
        <v/>
      </c>
      <c r="G174" s="49" t="str">
        <f t="shared" si="13"/>
        <v/>
      </c>
      <c r="H174" s="49"/>
      <c r="I174" s="49"/>
    </row>
    <row r="175" spans="1:9" ht="13.5" customHeight="1" x14ac:dyDescent="0.2">
      <c r="A175" s="9"/>
      <c r="B175" s="56" t="str">
        <f>IF(A175="","",VLOOKUP(A175,AAR!$B$3:$C$138,2,0))</f>
        <v/>
      </c>
      <c r="C175" s="49" t="str">
        <f t="shared" si="10"/>
        <v/>
      </c>
      <c r="D175" s="56" t="str">
        <f t="shared" si="14"/>
        <v/>
      </c>
      <c r="E175" s="49" t="str">
        <f t="shared" si="11"/>
        <v/>
      </c>
      <c r="F175" s="49" t="str">
        <f t="shared" si="12"/>
        <v/>
      </c>
      <c r="G175" s="49" t="str">
        <f t="shared" si="13"/>
        <v/>
      </c>
      <c r="H175" s="49"/>
      <c r="I175" s="49"/>
    </row>
    <row r="176" spans="1:9" ht="13.5" customHeight="1" x14ac:dyDescent="0.2">
      <c r="A176" s="9"/>
      <c r="B176" s="56" t="str">
        <f>IF(A176="","",VLOOKUP(A176,AAR!$B$3:$C$138,2,0))</f>
        <v/>
      </c>
      <c r="C176" s="49" t="str">
        <f t="shared" si="10"/>
        <v/>
      </c>
      <c r="D176" s="56" t="str">
        <f t="shared" si="14"/>
        <v/>
      </c>
      <c r="E176" s="49" t="str">
        <f t="shared" si="11"/>
        <v/>
      </c>
      <c r="F176" s="49" t="str">
        <f t="shared" si="12"/>
        <v/>
      </c>
      <c r="G176" s="49" t="str">
        <f t="shared" si="13"/>
        <v/>
      </c>
      <c r="H176" s="49"/>
      <c r="I176" s="49"/>
    </row>
    <row r="177" spans="1:9" ht="13.5" customHeight="1" x14ac:dyDescent="0.2">
      <c r="A177" s="9"/>
      <c r="B177" s="56" t="str">
        <f>IF(A177="","",VLOOKUP(A177,AAR!$B$3:$C$138,2,0))</f>
        <v/>
      </c>
      <c r="C177" s="49" t="str">
        <f t="shared" si="10"/>
        <v/>
      </c>
      <c r="D177" s="56" t="str">
        <f t="shared" si="14"/>
        <v/>
      </c>
      <c r="E177" s="49" t="str">
        <f t="shared" si="11"/>
        <v/>
      </c>
      <c r="F177" s="49" t="str">
        <f t="shared" si="12"/>
        <v/>
      </c>
      <c r="G177" s="49" t="str">
        <f t="shared" si="13"/>
        <v/>
      </c>
      <c r="H177" s="49"/>
      <c r="I177" s="49"/>
    </row>
    <row r="178" spans="1:9" ht="13.5" customHeight="1" x14ac:dyDescent="0.2">
      <c r="A178" s="9"/>
      <c r="B178" s="56" t="str">
        <f>IF(A178="","",VLOOKUP(A178,AAR!$B$3:$C$138,2,0))</f>
        <v/>
      </c>
      <c r="C178" s="49" t="str">
        <f t="shared" si="10"/>
        <v/>
      </c>
      <c r="D178" s="56" t="str">
        <f t="shared" si="14"/>
        <v/>
      </c>
      <c r="E178" s="49" t="str">
        <f t="shared" si="11"/>
        <v/>
      </c>
      <c r="F178" s="49" t="str">
        <f t="shared" si="12"/>
        <v/>
      </c>
      <c r="G178" s="49" t="str">
        <f t="shared" si="13"/>
        <v/>
      </c>
      <c r="H178" s="49"/>
      <c r="I178" s="49"/>
    </row>
    <row r="179" spans="1:9" ht="13.5" customHeight="1" x14ac:dyDescent="0.2">
      <c r="A179" s="9"/>
      <c r="B179" s="56" t="str">
        <f>IF(A179="","",VLOOKUP(A179,AAR!$B$3:$C$138,2,0))</f>
        <v/>
      </c>
      <c r="C179" s="49" t="str">
        <f t="shared" si="10"/>
        <v/>
      </c>
      <c r="D179" s="56" t="str">
        <f t="shared" si="14"/>
        <v/>
      </c>
      <c r="E179" s="49" t="str">
        <f t="shared" si="11"/>
        <v/>
      </c>
      <c r="F179" s="49" t="str">
        <f t="shared" si="12"/>
        <v/>
      </c>
      <c r="G179" s="49" t="str">
        <f t="shared" si="13"/>
        <v/>
      </c>
      <c r="H179" s="49"/>
      <c r="I179" s="49"/>
    </row>
    <row r="180" spans="1:9" ht="13.5" customHeight="1" x14ac:dyDescent="0.2">
      <c r="A180" s="9"/>
      <c r="B180" s="56" t="str">
        <f>IF(A180="","",VLOOKUP(A180,AAR!$B$3:$C$138,2,0))</f>
        <v/>
      </c>
      <c r="C180" s="49" t="str">
        <f t="shared" si="10"/>
        <v/>
      </c>
      <c r="D180" s="56" t="str">
        <f t="shared" si="14"/>
        <v/>
      </c>
      <c r="E180" s="49" t="str">
        <f t="shared" si="11"/>
        <v/>
      </c>
      <c r="F180" s="49" t="str">
        <f t="shared" si="12"/>
        <v/>
      </c>
      <c r="G180" s="49" t="str">
        <f t="shared" si="13"/>
        <v/>
      </c>
      <c r="H180" s="49"/>
      <c r="I180" s="49"/>
    </row>
    <row r="181" spans="1:9" ht="13.5" customHeight="1" x14ac:dyDescent="0.2">
      <c r="A181" s="9"/>
      <c r="B181" s="56" t="str">
        <f>IF(A181="","",VLOOKUP(A181,AAR!$B$3:$C$138,2,0))</f>
        <v/>
      </c>
      <c r="C181" s="49" t="str">
        <f t="shared" si="10"/>
        <v/>
      </c>
      <c r="D181" s="56" t="str">
        <f t="shared" si="14"/>
        <v/>
      </c>
      <c r="E181" s="49" t="str">
        <f t="shared" si="11"/>
        <v/>
      </c>
      <c r="F181" s="49" t="str">
        <f t="shared" si="12"/>
        <v/>
      </c>
      <c r="G181" s="49" t="str">
        <f t="shared" si="13"/>
        <v/>
      </c>
      <c r="H181" s="49"/>
      <c r="I181" s="49"/>
    </row>
    <row r="182" spans="1:9" ht="13.5" customHeight="1" x14ac:dyDescent="0.2">
      <c r="A182" s="9"/>
      <c r="B182" s="56" t="str">
        <f>IF(A182="","",VLOOKUP(A182,AAR!$B$3:$C$138,2,0))</f>
        <v/>
      </c>
      <c r="C182" s="49" t="str">
        <f t="shared" si="10"/>
        <v/>
      </c>
      <c r="D182" s="56" t="str">
        <f t="shared" si="14"/>
        <v/>
      </c>
      <c r="E182" s="49" t="str">
        <f t="shared" si="11"/>
        <v/>
      </c>
      <c r="F182" s="49" t="str">
        <f t="shared" si="12"/>
        <v/>
      </c>
      <c r="G182" s="49" t="str">
        <f t="shared" si="13"/>
        <v/>
      </c>
      <c r="H182" s="49"/>
      <c r="I182" s="49"/>
    </row>
    <row r="183" spans="1:9" ht="13.5" customHeight="1" x14ac:dyDescent="0.2">
      <c r="A183" s="9"/>
      <c r="B183" s="56" t="str">
        <f>IF(A183="","",VLOOKUP(A183,AAR!$B$3:$C$138,2,0))</f>
        <v/>
      </c>
      <c r="C183" s="49" t="str">
        <f t="shared" si="10"/>
        <v/>
      </c>
      <c r="D183" s="56" t="str">
        <f t="shared" si="14"/>
        <v/>
      </c>
      <c r="E183" s="49" t="str">
        <f t="shared" si="11"/>
        <v/>
      </c>
      <c r="F183" s="49" t="str">
        <f t="shared" si="12"/>
        <v/>
      </c>
      <c r="G183" s="49" t="str">
        <f t="shared" si="13"/>
        <v/>
      </c>
      <c r="H183" s="49"/>
      <c r="I183" s="49"/>
    </row>
    <row r="184" spans="1:9" ht="13.5" customHeight="1" x14ac:dyDescent="0.2">
      <c r="A184" s="9"/>
      <c r="B184" s="56" t="str">
        <f>IF(A184="","",VLOOKUP(A184,AAR!$B$3:$C$138,2,0))</f>
        <v/>
      </c>
      <c r="C184" s="49" t="str">
        <f t="shared" si="10"/>
        <v/>
      </c>
      <c r="D184" s="56" t="str">
        <f t="shared" si="14"/>
        <v/>
      </c>
      <c r="E184" s="49" t="str">
        <f t="shared" si="11"/>
        <v/>
      </c>
      <c r="F184" s="49" t="str">
        <f t="shared" si="12"/>
        <v/>
      </c>
      <c r="G184" s="49" t="str">
        <f t="shared" si="13"/>
        <v/>
      </c>
      <c r="H184" s="49"/>
      <c r="I184" s="49"/>
    </row>
    <row r="185" spans="1:9" ht="13.5" customHeight="1" x14ac:dyDescent="0.2">
      <c r="A185" s="9"/>
      <c r="B185" s="56" t="str">
        <f>IF(A185="","",VLOOKUP(A185,AAR!$B$3:$C$138,2,0))</f>
        <v/>
      </c>
      <c r="C185" s="49" t="str">
        <f t="shared" si="10"/>
        <v/>
      </c>
      <c r="D185" s="56" t="str">
        <f t="shared" si="14"/>
        <v/>
      </c>
      <c r="E185" s="49" t="str">
        <f t="shared" si="11"/>
        <v/>
      </c>
      <c r="F185" s="49" t="str">
        <f t="shared" si="12"/>
        <v/>
      </c>
      <c r="G185" s="49" t="str">
        <f t="shared" si="13"/>
        <v/>
      </c>
      <c r="H185" s="49"/>
      <c r="I185" s="49"/>
    </row>
    <row r="186" spans="1:9" ht="13.5" customHeight="1" x14ac:dyDescent="0.2">
      <c r="A186" s="9"/>
      <c r="B186" s="56" t="str">
        <f>IF(A186="","",VLOOKUP(A186,AAR!$B$3:$C$138,2,0))</f>
        <v/>
      </c>
      <c r="C186" s="49" t="str">
        <f t="shared" si="10"/>
        <v/>
      </c>
      <c r="D186" s="56" t="str">
        <f t="shared" si="14"/>
        <v/>
      </c>
      <c r="E186" s="49" t="str">
        <f t="shared" si="11"/>
        <v/>
      </c>
      <c r="F186" s="49" t="str">
        <f t="shared" si="12"/>
        <v/>
      </c>
      <c r="G186" s="49" t="str">
        <f t="shared" si="13"/>
        <v/>
      </c>
      <c r="H186" s="49"/>
      <c r="I186" s="49"/>
    </row>
    <row r="187" spans="1:9" ht="13.5" customHeight="1" x14ac:dyDescent="0.2">
      <c r="A187" s="9"/>
      <c r="B187" s="56" t="str">
        <f>IF(A187="","",VLOOKUP(A187,AAR!$B$3:$C$138,2,0))</f>
        <v/>
      </c>
      <c r="C187" s="49" t="str">
        <f t="shared" si="10"/>
        <v/>
      </c>
      <c r="D187" s="56" t="str">
        <f t="shared" si="14"/>
        <v/>
      </c>
      <c r="E187" s="49" t="str">
        <f t="shared" si="11"/>
        <v/>
      </c>
      <c r="F187" s="49" t="str">
        <f t="shared" si="12"/>
        <v/>
      </c>
      <c r="G187" s="49" t="str">
        <f t="shared" si="13"/>
        <v/>
      </c>
      <c r="H187" s="49"/>
      <c r="I187" s="49"/>
    </row>
    <row r="188" spans="1:9" ht="13.5" customHeight="1" x14ac:dyDescent="0.2">
      <c r="A188" s="9"/>
      <c r="B188" s="56" t="str">
        <f>IF(A188="","",VLOOKUP(A188,AAR!$B$3:$C$138,2,0))</f>
        <v/>
      </c>
      <c r="C188" s="49" t="str">
        <f t="shared" si="10"/>
        <v/>
      </c>
      <c r="D188" s="56" t="str">
        <f t="shared" si="14"/>
        <v/>
      </c>
      <c r="E188" s="49" t="str">
        <f t="shared" si="11"/>
        <v/>
      </c>
      <c r="F188" s="49" t="str">
        <f t="shared" si="12"/>
        <v/>
      </c>
      <c r="G188" s="49" t="str">
        <f t="shared" si="13"/>
        <v/>
      </c>
      <c r="H188" s="49"/>
      <c r="I188" s="49"/>
    </row>
    <row r="189" spans="1:9" ht="13.5" customHeight="1" x14ac:dyDescent="0.2">
      <c r="A189" s="9"/>
      <c r="B189" s="56" t="str">
        <f>IF(A189="","",VLOOKUP(A189,AAR!$B$3:$C$138,2,0))</f>
        <v/>
      </c>
      <c r="C189" s="49" t="str">
        <f t="shared" si="10"/>
        <v/>
      </c>
      <c r="D189" s="56" t="str">
        <f t="shared" si="14"/>
        <v/>
      </c>
      <c r="E189" s="49" t="str">
        <f t="shared" si="11"/>
        <v/>
      </c>
      <c r="F189" s="49" t="str">
        <f t="shared" si="12"/>
        <v/>
      </c>
      <c r="G189" s="49" t="str">
        <f t="shared" si="13"/>
        <v/>
      </c>
      <c r="H189" s="49"/>
      <c r="I189" s="49"/>
    </row>
    <row r="190" spans="1:9" ht="13.5" customHeight="1" x14ac:dyDescent="0.2">
      <c r="A190" s="9"/>
      <c r="B190" s="56" t="str">
        <f>IF(A190="","",VLOOKUP(A190,AAR!$B$3:$C$138,2,0))</f>
        <v/>
      </c>
      <c r="C190" s="49" t="str">
        <f t="shared" si="10"/>
        <v/>
      </c>
      <c r="D190" s="56" t="str">
        <f t="shared" si="14"/>
        <v/>
      </c>
      <c r="E190" s="49" t="str">
        <f t="shared" si="11"/>
        <v/>
      </c>
      <c r="F190" s="49" t="str">
        <f t="shared" si="12"/>
        <v/>
      </c>
      <c r="G190" s="49" t="str">
        <f t="shared" si="13"/>
        <v/>
      </c>
      <c r="H190" s="49"/>
      <c r="I190" s="49"/>
    </row>
    <row r="191" spans="1:9" ht="13.5" customHeight="1" x14ac:dyDescent="0.2">
      <c r="A191" s="9"/>
      <c r="B191" s="56" t="str">
        <f>IF(A191="","",VLOOKUP(A191,AAR!$B$3:$C$138,2,0))</f>
        <v/>
      </c>
      <c r="C191" s="49" t="str">
        <f t="shared" si="10"/>
        <v/>
      </c>
      <c r="D191" s="56" t="str">
        <f t="shared" si="14"/>
        <v/>
      </c>
      <c r="E191" s="49" t="str">
        <f t="shared" si="11"/>
        <v/>
      </c>
      <c r="F191" s="49" t="str">
        <f t="shared" si="12"/>
        <v/>
      </c>
      <c r="G191" s="49" t="str">
        <f t="shared" si="13"/>
        <v/>
      </c>
      <c r="H191" s="49"/>
      <c r="I191" s="49"/>
    </row>
    <row r="192" spans="1:9" ht="13.5" customHeight="1" x14ac:dyDescent="0.2">
      <c r="A192" s="9"/>
      <c r="B192" s="56" t="str">
        <f>IF(A192="","",VLOOKUP(A192,AAR!$B$3:$C$138,2,0))</f>
        <v/>
      </c>
      <c r="C192" s="49" t="str">
        <f t="shared" si="10"/>
        <v/>
      </c>
      <c r="D192" s="56" t="str">
        <f t="shared" si="14"/>
        <v/>
      </c>
      <c r="E192" s="49" t="str">
        <f t="shared" si="11"/>
        <v/>
      </c>
      <c r="F192" s="49" t="str">
        <f t="shared" si="12"/>
        <v/>
      </c>
      <c r="G192" s="49" t="str">
        <f t="shared" si="13"/>
        <v/>
      </c>
      <c r="H192" s="49"/>
      <c r="I192" s="49"/>
    </row>
    <row r="193" spans="1:9" ht="13.5" customHeight="1" x14ac:dyDescent="0.2">
      <c r="A193" s="9"/>
      <c r="B193" s="56" t="str">
        <f>IF(A193="","",VLOOKUP(A193,AAR!$B$3:$C$138,2,0))</f>
        <v/>
      </c>
      <c r="C193" s="49" t="str">
        <f t="shared" si="10"/>
        <v/>
      </c>
      <c r="D193" s="56" t="str">
        <f t="shared" si="14"/>
        <v/>
      </c>
      <c r="E193" s="49" t="str">
        <f t="shared" si="11"/>
        <v/>
      </c>
      <c r="F193" s="49" t="str">
        <f t="shared" si="12"/>
        <v/>
      </c>
      <c r="G193" s="49" t="str">
        <f t="shared" si="13"/>
        <v/>
      </c>
      <c r="H193" s="49"/>
      <c r="I193" s="49"/>
    </row>
    <row r="194" spans="1:9" ht="13.5" customHeight="1" x14ac:dyDescent="0.2">
      <c r="A194" s="9"/>
      <c r="B194" s="56" t="str">
        <f>IF(A194="","",VLOOKUP(A194,AAR!$B$3:$C$138,2,0))</f>
        <v/>
      </c>
      <c r="C194" s="49" t="str">
        <f t="shared" si="10"/>
        <v/>
      </c>
      <c r="D194" s="56" t="str">
        <f t="shared" si="14"/>
        <v/>
      </c>
      <c r="E194" s="49" t="str">
        <f t="shared" si="11"/>
        <v/>
      </c>
      <c r="F194" s="49" t="str">
        <f t="shared" si="12"/>
        <v/>
      </c>
      <c r="G194" s="49" t="str">
        <f t="shared" si="13"/>
        <v/>
      </c>
      <c r="H194" s="49"/>
      <c r="I194" s="49"/>
    </row>
    <row r="195" spans="1:9" ht="13.5" customHeight="1" x14ac:dyDescent="0.2">
      <c r="A195" s="9"/>
      <c r="B195" s="56" t="str">
        <f>IF(A195="","",VLOOKUP(A195,AAR!$B$3:$C$138,2,0))</f>
        <v/>
      </c>
      <c r="C195" s="49" t="str">
        <f t="shared" ref="C195:C258" si="15">IF(A195="","",SMALL($B$2:$B$501,D195))</f>
        <v/>
      </c>
      <c r="D195" s="56" t="str">
        <f t="shared" si="14"/>
        <v/>
      </c>
      <c r="E195" s="49" t="str">
        <f t="shared" ref="E195:E258" si="16">IF(A195="","",D195/$H$2)</f>
        <v/>
      </c>
      <c r="F195" s="49" t="str">
        <f t="shared" ref="F195:F258" si="17">IF(A195="","",_xlfn.NORM.DIST(C195,$H$3,$H$4,1))</f>
        <v/>
      </c>
      <c r="G195" s="49" t="str">
        <f t="shared" ref="G195:G258" si="18">IF(A195="","",ABS(E195-F195))</f>
        <v/>
      </c>
      <c r="H195" s="49"/>
      <c r="I195" s="49"/>
    </row>
    <row r="196" spans="1:9" ht="13.5" customHeight="1" x14ac:dyDescent="0.2">
      <c r="A196" s="9"/>
      <c r="B196" s="56" t="str">
        <f>IF(A196="","",VLOOKUP(A196,AAR!$B$3:$C$138,2,0))</f>
        <v/>
      </c>
      <c r="C196" s="49" t="str">
        <f t="shared" si="15"/>
        <v/>
      </c>
      <c r="D196" s="56" t="str">
        <f t="shared" ref="D196:D259" si="19">IF(A196="","",D195+1)</f>
        <v/>
      </c>
      <c r="E196" s="49" t="str">
        <f t="shared" si="16"/>
        <v/>
      </c>
      <c r="F196" s="49" t="str">
        <f t="shared" si="17"/>
        <v/>
      </c>
      <c r="G196" s="49" t="str">
        <f t="shared" si="18"/>
        <v/>
      </c>
      <c r="H196" s="49"/>
      <c r="I196" s="49"/>
    </row>
    <row r="197" spans="1:9" ht="13.5" customHeight="1" x14ac:dyDescent="0.2">
      <c r="A197" s="9"/>
      <c r="B197" s="56" t="str">
        <f>IF(A197="","",VLOOKUP(A197,AAR!$B$3:$C$138,2,0))</f>
        <v/>
      </c>
      <c r="C197" s="49" t="str">
        <f t="shared" si="15"/>
        <v/>
      </c>
      <c r="D197" s="56" t="str">
        <f t="shared" si="19"/>
        <v/>
      </c>
      <c r="E197" s="49" t="str">
        <f t="shared" si="16"/>
        <v/>
      </c>
      <c r="F197" s="49" t="str">
        <f t="shared" si="17"/>
        <v/>
      </c>
      <c r="G197" s="49" t="str">
        <f t="shared" si="18"/>
        <v/>
      </c>
      <c r="H197" s="49"/>
      <c r="I197" s="49"/>
    </row>
    <row r="198" spans="1:9" ht="13.5" customHeight="1" x14ac:dyDescent="0.2">
      <c r="A198" s="9"/>
      <c r="B198" s="56" t="str">
        <f>IF(A198="","",VLOOKUP(A198,AAR!$B$3:$C$138,2,0))</f>
        <v/>
      </c>
      <c r="C198" s="49" t="str">
        <f t="shared" si="15"/>
        <v/>
      </c>
      <c r="D198" s="56" t="str">
        <f t="shared" si="19"/>
        <v/>
      </c>
      <c r="E198" s="49" t="str">
        <f t="shared" si="16"/>
        <v/>
      </c>
      <c r="F198" s="49" t="str">
        <f t="shared" si="17"/>
        <v/>
      </c>
      <c r="G198" s="49" t="str">
        <f t="shared" si="18"/>
        <v/>
      </c>
      <c r="H198" s="49"/>
      <c r="I198" s="49"/>
    </row>
    <row r="199" spans="1:9" ht="13.5" customHeight="1" x14ac:dyDescent="0.2">
      <c r="A199" s="9"/>
      <c r="B199" s="56" t="str">
        <f>IF(A199="","",VLOOKUP(A199,AAR!$B$3:$C$138,2,0))</f>
        <v/>
      </c>
      <c r="C199" s="49" t="str">
        <f t="shared" si="15"/>
        <v/>
      </c>
      <c r="D199" s="56" t="str">
        <f t="shared" si="19"/>
        <v/>
      </c>
      <c r="E199" s="49" t="str">
        <f t="shared" si="16"/>
        <v/>
      </c>
      <c r="F199" s="49" t="str">
        <f t="shared" si="17"/>
        <v/>
      </c>
      <c r="G199" s="49" t="str">
        <f t="shared" si="18"/>
        <v/>
      </c>
      <c r="H199" s="49"/>
      <c r="I199" s="49"/>
    </row>
    <row r="200" spans="1:9" ht="13.5" customHeight="1" x14ac:dyDescent="0.2">
      <c r="A200" s="9"/>
      <c r="B200" s="56" t="str">
        <f>IF(A200="","",VLOOKUP(A200,AAR!$B$3:$C$138,2,0))</f>
        <v/>
      </c>
      <c r="C200" s="49" t="str">
        <f t="shared" si="15"/>
        <v/>
      </c>
      <c r="D200" s="56" t="str">
        <f t="shared" si="19"/>
        <v/>
      </c>
      <c r="E200" s="49" t="str">
        <f t="shared" si="16"/>
        <v/>
      </c>
      <c r="F200" s="49" t="str">
        <f t="shared" si="17"/>
        <v/>
      </c>
      <c r="G200" s="49" t="str">
        <f t="shared" si="18"/>
        <v/>
      </c>
      <c r="H200" s="49"/>
      <c r="I200" s="49"/>
    </row>
    <row r="201" spans="1:9" ht="13.5" customHeight="1" x14ac:dyDescent="0.2">
      <c r="A201" s="9"/>
      <c r="B201" s="56" t="str">
        <f>IF(A201="","",VLOOKUP(A201,AAR!$B$3:$C$138,2,0))</f>
        <v/>
      </c>
      <c r="C201" s="49" t="str">
        <f t="shared" si="15"/>
        <v/>
      </c>
      <c r="D201" s="56" t="str">
        <f t="shared" si="19"/>
        <v/>
      </c>
      <c r="E201" s="49" t="str">
        <f t="shared" si="16"/>
        <v/>
      </c>
      <c r="F201" s="49" t="str">
        <f t="shared" si="17"/>
        <v/>
      </c>
      <c r="G201" s="49" t="str">
        <f t="shared" si="18"/>
        <v/>
      </c>
      <c r="H201" s="49"/>
      <c r="I201" s="49"/>
    </row>
    <row r="202" spans="1:9" ht="13.5" customHeight="1" x14ac:dyDescent="0.2">
      <c r="A202" s="9"/>
      <c r="B202" s="56" t="str">
        <f>IF(A202="","",VLOOKUP(A202,AAR!$B$3:$C$138,2,0))</f>
        <v/>
      </c>
      <c r="C202" s="49" t="str">
        <f t="shared" si="15"/>
        <v/>
      </c>
      <c r="D202" s="56" t="str">
        <f t="shared" si="19"/>
        <v/>
      </c>
      <c r="E202" s="49" t="str">
        <f t="shared" si="16"/>
        <v/>
      </c>
      <c r="F202" s="49" t="str">
        <f t="shared" si="17"/>
        <v/>
      </c>
      <c r="G202" s="49" t="str">
        <f t="shared" si="18"/>
        <v/>
      </c>
      <c r="H202" s="49"/>
      <c r="I202" s="49"/>
    </row>
    <row r="203" spans="1:9" ht="13.5" customHeight="1" x14ac:dyDescent="0.2">
      <c r="A203" s="9"/>
      <c r="B203" s="56" t="str">
        <f>IF(A203="","",VLOOKUP(A203,AAR!$B$3:$C$138,2,0))</f>
        <v/>
      </c>
      <c r="C203" s="49" t="str">
        <f t="shared" si="15"/>
        <v/>
      </c>
      <c r="D203" s="56" t="str">
        <f t="shared" si="19"/>
        <v/>
      </c>
      <c r="E203" s="49" t="str">
        <f t="shared" si="16"/>
        <v/>
      </c>
      <c r="F203" s="49" t="str">
        <f t="shared" si="17"/>
        <v/>
      </c>
      <c r="G203" s="49" t="str">
        <f t="shared" si="18"/>
        <v/>
      </c>
      <c r="H203" s="49"/>
      <c r="I203" s="49"/>
    </row>
    <row r="204" spans="1:9" ht="13.5" customHeight="1" x14ac:dyDescent="0.2">
      <c r="A204" s="9"/>
      <c r="B204" s="56" t="str">
        <f>IF(A204="","",VLOOKUP(A204,AAR!$B$3:$C$138,2,0))</f>
        <v/>
      </c>
      <c r="C204" s="49" t="str">
        <f t="shared" si="15"/>
        <v/>
      </c>
      <c r="D204" s="56" t="str">
        <f t="shared" si="19"/>
        <v/>
      </c>
      <c r="E204" s="49" t="str">
        <f t="shared" si="16"/>
        <v/>
      </c>
      <c r="F204" s="49" t="str">
        <f t="shared" si="17"/>
        <v/>
      </c>
      <c r="G204" s="49" t="str">
        <f t="shared" si="18"/>
        <v/>
      </c>
      <c r="H204" s="49"/>
      <c r="I204" s="49"/>
    </row>
    <row r="205" spans="1:9" ht="13.5" customHeight="1" x14ac:dyDescent="0.2">
      <c r="A205" s="9"/>
      <c r="B205" s="56" t="str">
        <f>IF(A205="","",VLOOKUP(A205,AAR!$B$3:$C$138,2,0))</f>
        <v/>
      </c>
      <c r="C205" s="49" t="str">
        <f t="shared" si="15"/>
        <v/>
      </c>
      <c r="D205" s="56" t="str">
        <f t="shared" si="19"/>
        <v/>
      </c>
      <c r="E205" s="49" t="str">
        <f t="shared" si="16"/>
        <v/>
      </c>
      <c r="F205" s="49" t="str">
        <f t="shared" si="17"/>
        <v/>
      </c>
      <c r="G205" s="49" t="str">
        <f t="shared" si="18"/>
        <v/>
      </c>
      <c r="H205" s="49"/>
      <c r="I205" s="49"/>
    </row>
    <row r="206" spans="1:9" ht="13.5" customHeight="1" x14ac:dyDescent="0.2">
      <c r="A206" s="9"/>
      <c r="B206" s="56" t="str">
        <f>IF(A206="","",VLOOKUP(A206,AAR!$B$3:$C$138,2,0))</f>
        <v/>
      </c>
      <c r="C206" s="49" t="str">
        <f t="shared" si="15"/>
        <v/>
      </c>
      <c r="D206" s="56" t="str">
        <f t="shared" si="19"/>
        <v/>
      </c>
      <c r="E206" s="49" t="str">
        <f t="shared" si="16"/>
        <v/>
      </c>
      <c r="F206" s="49" t="str">
        <f t="shared" si="17"/>
        <v/>
      </c>
      <c r="G206" s="49" t="str">
        <f t="shared" si="18"/>
        <v/>
      </c>
      <c r="H206" s="49"/>
      <c r="I206" s="49"/>
    </row>
    <row r="207" spans="1:9" ht="13.5" customHeight="1" x14ac:dyDescent="0.2">
      <c r="A207" s="9"/>
      <c r="B207" s="56" t="str">
        <f>IF(A207="","",VLOOKUP(A207,AAR!$B$3:$C$138,2,0))</f>
        <v/>
      </c>
      <c r="C207" s="49" t="str">
        <f t="shared" si="15"/>
        <v/>
      </c>
      <c r="D207" s="56" t="str">
        <f t="shared" si="19"/>
        <v/>
      </c>
      <c r="E207" s="49" t="str">
        <f t="shared" si="16"/>
        <v/>
      </c>
      <c r="F207" s="49" t="str">
        <f t="shared" si="17"/>
        <v/>
      </c>
      <c r="G207" s="49" t="str">
        <f t="shared" si="18"/>
        <v/>
      </c>
      <c r="H207" s="49"/>
      <c r="I207" s="49"/>
    </row>
    <row r="208" spans="1:9" ht="13.5" customHeight="1" x14ac:dyDescent="0.2">
      <c r="A208" s="9"/>
      <c r="B208" s="56" t="str">
        <f>IF(A208="","",VLOOKUP(A208,AAR!$B$3:$C$138,2,0))</f>
        <v/>
      </c>
      <c r="C208" s="49" t="str">
        <f t="shared" si="15"/>
        <v/>
      </c>
      <c r="D208" s="56" t="str">
        <f t="shared" si="19"/>
        <v/>
      </c>
      <c r="E208" s="49" t="str">
        <f t="shared" si="16"/>
        <v/>
      </c>
      <c r="F208" s="49" t="str">
        <f t="shared" si="17"/>
        <v/>
      </c>
      <c r="G208" s="49" t="str">
        <f t="shared" si="18"/>
        <v/>
      </c>
      <c r="H208" s="49"/>
      <c r="I208" s="49"/>
    </row>
    <row r="209" spans="1:9" ht="13.5" customHeight="1" x14ac:dyDescent="0.2">
      <c r="A209" s="9"/>
      <c r="B209" s="56" t="str">
        <f>IF(A209="","",VLOOKUP(A209,AAR!$B$3:$C$138,2,0))</f>
        <v/>
      </c>
      <c r="C209" s="49" t="str">
        <f t="shared" si="15"/>
        <v/>
      </c>
      <c r="D209" s="56" t="str">
        <f t="shared" si="19"/>
        <v/>
      </c>
      <c r="E209" s="49" t="str">
        <f t="shared" si="16"/>
        <v/>
      </c>
      <c r="F209" s="49" t="str">
        <f t="shared" si="17"/>
        <v/>
      </c>
      <c r="G209" s="49" t="str">
        <f t="shared" si="18"/>
        <v/>
      </c>
      <c r="H209" s="49"/>
      <c r="I209" s="49"/>
    </row>
    <row r="210" spans="1:9" ht="13.5" customHeight="1" x14ac:dyDescent="0.2">
      <c r="A210" s="9"/>
      <c r="B210" s="56" t="str">
        <f>IF(A210="","",VLOOKUP(A210,AAR!$B$3:$C$138,2,0))</f>
        <v/>
      </c>
      <c r="C210" s="49" t="str">
        <f t="shared" si="15"/>
        <v/>
      </c>
      <c r="D210" s="56" t="str">
        <f t="shared" si="19"/>
        <v/>
      </c>
      <c r="E210" s="49" t="str">
        <f t="shared" si="16"/>
        <v/>
      </c>
      <c r="F210" s="49" t="str">
        <f t="shared" si="17"/>
        <v/>
      </c>
      <c r="G210" s="49" t="str">
        <f t="shared" si="18"/>
        <v/>
      </c>
      <c r="H210" s="49"/>
      <c r="I210" s="49"/>
    </row>
    <row r="211" spans="1:9" ht="13.5" customHeight="1" x14ac:dyDescent="0.2">
      <c r="A211" s="9"/>
      <c r="B211" s="56" t="str">
        <f>IF(A211="","",VLOOKUP(A211,AAR!$B$3:$C$138,2,0))</f>
        <v/>
      </c>
      <c r="C211" s="49" t="str">
        <f t="shared" si="15"/>
        <v/>
      </c>
      <c r="D211" s="56" t="str">
        <f t="shared" si="19"/>
        <v/>
      </c>
      <c r="E211" s="49" t="str">
        <f t="shared" si="16"/>
        <v/>
      </c>
      <c r="F211" s="49" t="str">
        <f t="shared" si="17"/>
        <v/>
      </c>
      <c r="G211" s="49" t="str">
        <f t="shared" si="18"/>
        <v/>
      </c>
      <c r="H211" s="49"/>
      <c r="I211" s="49"/>
    </row>
    <row r="212" spans="1:9" ht="13.5" customHeight="1" x14ac:dyDescent="0.2">
      <c r="A212" s="9"/>
      <c r="B212" s="56" t="str">
        <f>IF(A212="","",VLOOKUP(A212,AAR!$B$3:$C$138,2,0))</f>
        <v/>
      </c>
      <c r="C212" s="49" t="str">
        <f t="shared" si="15"/>
        <v/>
      </c>
      <c r="D212" s="56" t="str">
        <f t="shared" si="19"/>
        <v/>
      </c>
      <c r="E212" s="49" t="str">
        <f t="shared" si="16"/>
        <v/>
      </c>
      <c r="F212" s="49" t="str">
        <f t="shared" si="17"/>
        <v/>
      </c>
      <c r="G212" s="49" t="str">
        <f t="shared" si="18"/>
        <v/>
      </c>
      <c r="H212" s="49"/>
      <c r="I212" s="49"/>
    </row>
    <row r="213" spans="1:9" ht="13.5" customHeight="1" x14ac:dyDescent="0.2">
      <c r="A213" s="9"/>
      <c r="B213" s="56" t="str">
        <f>IF(A213="","",VLOOKUP(A213,AAR!$B$3:$C$138,2,0))</f>
        <v/>
      </c>
      <c r="C213" s="49" t="str">
        <f t="shared" si="15"/>
        <v/>
      </c>
      <c r="D213" s="56" t="str">
        <f t="shared" si="19"/>
        <v/>
      </c>
      <c r="E213" s="49" t="str">
        <f t="shared" si="16"/>
        <v/>
      </c>
      <c r="F213" s="49" t="str">
        <f t="shared" si="17"/>
        <v/>
      </c>
      <c r="G213" s="49" t="str">
        <f t="shared" si="18"/>
        <v/>
      </c>
      <c r="H213" s="49"/>
      <c r="I213" s="49"/>
    </row>
    <row r="214" spans="1:9" ht="13.5" customHeight="1" x14ac:dyDescent="0.2">
      <c r="A214" s="9"/>
      <c r="B214" s="56" t="str">
        <f>IF(A214="","",VLOOKUP(A214,AAR!$B$3:$C$138,2,0))</f>
        <v/>
      </c>
      <c r="C214" s="49" t="str">
        <f t="shared" si="15"/>
        <v/>
      </c>
      <c r="D214" s="56" t="str">
        <f t="shared" si="19"/>
        <v/>
      </c>
      <c r="E214" s="49" t="str">
        <f t="shared" si="16"/>
        <v/>
      </c>
      <c r="F214" s="49" t="str">
        <f t="shared" si="17"/>
        <v/>
      </c>
      <c r="G214" s="49" t="str">
        <f t="shared" si="18"/>
        <v/>
      </c>
      <c r="H214" s="49"/>
      <c r="I214" s="49"/>
    </row>
    <row r="215" spans="1:9" ht="13.5" customHeight="1" x14ac:dyDescent="0.2">
      <c r="A215" s="9"/>
      <c r="B215" s="56" t="str">
        <f>IF(A215="","",VLOOKUP(A215,AAR!$B$3:$C$138,2,0))</f>
        <v/>
      </c>
      <c r="C215" s="49" t="str">
        <f t="shared" si="15"/>
        <v/>
      </c>
      <c r="D215" s="56" t="str">
        <f t="shared" si="19"/>
        <v/>
      </c>
      <c r="E215" s="49" t="str">
        <f t="shared" si="16"/>
        <v/>
      </c>
      <c r="F215" s="49" t="str">
        <f t="shared" si="17"/>
        <v/>
      </c>
      <c r="G215" s="49" t="str">
        <f t="shared" si="18"/>
        <v/>
      </c>
      <c r="H215" s="49"/>
      <c r="I215" s="49"/>
    </row>
    <row r="216" spans="1:9" ht="13.5" customHeight="1" x14ac:dyDescent="0.2">
      <c r="A216" s="9"/>
      <c r="B216" s="56" t="str">
        <f>IF(A216="","",VLOOKUP(A216,AAR!$B$3:$C$138,2,0))</f>
        <v/>
      </c>
      <c r="C216" s="49" t="str">
        <f t="shared" si="15"/>
        <v/>
      </c>
      <c r="D216" s="56" t="str">
        <f t="shared" si="19"/>
        <v/>
      </c>
      <c r="E216" s="49" t="str">
        <f t="shared" si="16"/>
        <v/>
      </c>
      <c r="F216" s="49" t="str">
        <f t="shared" si="17"/>
        <v/>
      </c>
      <c r="G216" s="49" t="str">
        <f t="shared" si="18"/>
        <v/>
      </c>
      <c r="H216" s="49"/>
      <c r="I216" s="49"/>
    </row>
    <row r="217" spans="1:9" ht="13.5" customHeight="1" x14ac:dyDescent="0.2">
      <c r="A217" s="9"/>
      <c r="B217" s="56" t="str">
        <f>IF(A217="","",VLOOKUP(A217,AAR!$B$3:$C$138,2,0))</f>
        <v/>
      </c>
      <c r="C217" s="49" t="str">
        <f t="shared" si="15"/>
        <v/>
      </c>
      <c r="D217" s="56" t="str">
        <f t="shared" si="19"/>
        <v/>
      </c>
      <c r="E217" s="49" t="str">
        <f t="shared" si="16"/>
        <v/>
      </c>
      <c r="F217" s="49" t="str">
        <f t="shared" si="17"/>
        <v/>
      </c>
      <c r="G217" s="49" t="str">
        <f t="shared" si="18"/>
        <v/>
      </c>
      <c r="H217" s="49"/>
      <c r="I217" s="49"/>
    </row>
    <row r="218" spans="1:9" ht="13.5" customHeight="1" x14ac:dyDescent="0.2">
      <c r="A218" s="9"/>
      <c r="B218" s="56" t="str">
        <f>IF(A218="","",VLOOKUP(A218,AAR!$B$3:$C$138,2,0))</f>
        <v/>
      </c>
      <c r="C218" s="49" t="str">
        <f t="shared" si="15"/>
        <v/>
      </c>
      <c r="D218" s="56" t="str">
        <f t="shared" si="19"/>
        <v/>
      </c>
      <c r="E218" s="49" t="str">
        <f t="shared" si="16"/>
        <v/>
      </c>
      <c r="F218" s="49" t="str">
        <f t="shared" si="17"/>
        <v/>
      </c>
      <c r="G218" s="49" t="str">
        <f t="shared" si="18"/>
        <v/>
      </c>
      <c r="H218" s="49"/>
      <c r="I218" s="49"/>
    </row>
    <row r="219" spans="1:9" ht="13.5" customHeight="1" x14ac:dyDescent="0.2">
      <c r="A219" s="9"/>
      <c r="B219" s="56" t="str">
        <f>IF(A219="","",VLOOKUP(A219,AAR!$B$3:$C$138,2,0))</f>
        <v/>
      </c>
      <c r="C219" s="49" t="str">
        <f t="shared" si="15"/>
        <v/>
      </c>
      <c r="D219" s="56" t="str">
        <f t="shared" si="19"/>
        <v/>
      </c>
      <c r="E219" s="49" t="str">
        <f t="shared" si="16"/>
        <v/>
      </c>
      <c r="F219" s="49" t="str">
        <f t="shared" si="17"/>
        <v/>
      </c>
      <c r="G219" s="49" t="str">
        <f t="shared" si="18"/>
        <v/>
      </c>
      <c r="H219" s="49"/>
      <c r="I219" s="49"/>
    </row>
    <row r="220" spans="1:9" ht="13.5" customHeight="1" x14ac:dyDescent="0.2">
      <c r="A220" s="9"/>
      <c r="B220" s="56" t="str">
        <f>IF(A220="","",VLOOKUP(A220,AAR!$B$3:$C$138,2,0))</f>
        <v/>
      </c>
      <c r="C220" s="49" t="str">
        <f t="shared" si="15"/>
        <v/>
      </c>
      <c r="D220" s="56" t="str">
        <f t="shared" si="19"/>
        <v/>
      </c>
      <c r="E220" s="49" t="str">
        <f t="shared" si="16"/>
        <v/>
      </c>
      <c r="F220" s="49" t="str">
        <f t="shared" si="17"/>
        <v/>
      </c>
      <c r="G220" s="49" t="str">
        <f t="shared" si="18"/>
        <v/>
      </c>
      <c r="H220" s="49"/>
      <c r="I220" s="49"/>
    </row>
    <row r="221" spans="1:9" ht="13.5" customHeight="1" x14ac:dyDescent="0.2">
      <c r="A221" s="9"/>
      <c r="B221" s="56" t="str">
        <f>IF(A221="","",VLOOKUP(A221,AAR!$B$3:$C$138,2,0))</f>
        <v/>
      </c>
      <c r="C221" s="49" t="str">
        <f t="shared" si="15"/>
        <v/>
      </c>
      <c r="D221" s="56" t="str">
        <f t="shared" si="19"/>
        <v/>
      </c>
      <c r="E221" s="49" t="str">
        <f t="shared" si="16"/>
        <v/>
      </c>
      <c r="F221" s="49" t="str">
        <f t="shared" si="17"/>
        <v/>
      </c>
      <c r="G221" s="49" t="str">
        <f t="shared" si="18"/>
        <v/>
      </c>
      <c r="H221" s="49"/>
      <c r="I221" s="49"/>
    </row>
    <row r="222" spans="1:9" ht="13.5" customHeight="1" x14ac:dyDescent="0.2">
      <c r="A222" s="9"/>
      <c r="B222" s="56" t="str">
        <f>IF(A222="","",VLOOKUP(A222,AAR!$B$3:$C$138,2,0))</f>
        <v/>
      </c>
      <c r="C222" s="49" t="str">
        <f t="shared" si="15"/>
        <v/>
      </c>
      <c r="D222" s="56" t="str">
        <f t="shared" si="19"/>
        <v/>
      </c>
      <c r="E222" s="49" t="str">
        <f t="shared" si="16"/>
        <v/>
      </c>
      <c r="F222" s="49" t="str">
        <f t="shared" si="17"/>
        <v/>
      </c>
      <c r="G222" s="49" t="str">
        <f t="shared" si="18"/>
        <v/>
      </c>
      <c r="H222" s="49"/>
      <c r="I222" s="49"/>
    </row>
    <row r="223" spans="1:9" ht="13.5" customHeight="1" x14ac:dyDescent="0.2">
      <c r="A223" s="9"/>
      <c r="B223" s="56" t="str">
        <f>IF(A223="","",VLOOKUP(A223,AAR!$B$3:$C$138,2,0))</f>
        <v/>
      </c>
      <c r="C223" s="49" t="str">
        <f t="shared" si="15"/>
        <v/>
      </c>
      <c r="D223" s="56" t="str">
        <f t="shared" si="19"/>
        <v/>
      </c>
      <c r="E223" s="49" t="str">
        <f t="shared" si="16"/>
        <v/>
      </c>
      <c r="F223" s="49" t="str">
        <f t="shared" si="17"/>
        <v/>
      </c>
      <c r="G223" s="49" t="str">
        <f t="shared" si="18"/>
        <v/>
      </c>
      <c r="H223" s="49"/>
      <c r="I223" s="49"/>
    </row>
    <row r="224" spans="1:9" ht="13.5" customHeight="1" x14ac:dyDescent="0.2">
      <c r="A224" s="9"/>
      <c r="B224" s="56" t="str">
        <f>IF(A224="","",VLOOKUP(A224,AAR!$B$3:$C$138,2,0))</f>
        <v/>
      </c>
      <c r="C224" s="49" t="str">
        <f t="shared" si="15"/>
        <v/>
      </c>
      <c r="D224" s="56" t="str">
        <f t="shared" si="19"/>
        <v/>
      </c>
      <c r="E224" s="49" t="str">
        <f t="shared" si="16"/>
        <v/>
      </c>
      <c r="F224" s="49" t="str">
        <f t="shared" si="17"/>
        <v/>
      </c>
      <c r="G224" s="49" t="str">
        <f t="shared" si="18"/>
        <v/>
      </c>
      <c r="H224" s="49"/>
      <c r="I224" s="49"/>
    </row>
    <row r="225" spans="1:9" ht="13.5" customHeight="1" x14ac:dyDescent="0.2">
      <c r="A225" s="9"/>
      <c r="B225" s="56" t="str">
        <f>IF(A225="","",VLOOKUP(A225,AAR!$B$3:$C$138,2,0))</f>
        <v/>
      </c>
      <c r="C225" s="49" t="str">
        <f t="shared" si="15"/>
        <v/>
      </c>
      <c r="D225" s="56" t="str">
        <f t="shared" si="19"/>
        <v/>
      </c>
      <c r="E225" s="49" t="str">
        <f t="shared" si="16"/>
        <v/>
      </c>
      <c r="F225" s="49" t="str">
        <f t="shared" si="17"/>
        <v/>
      </c>
      <c r="G225" s="49" t="str">
        <f t="shared" si="18"/>
        <v/>
      </c>
      <c r="H225" s="49"/>
      <c r="I225" s="49"/>
    </row>
    <row r="226" spans="1:9" ht="13.5" customHeight="1" x14ac:dyDescent="0.2">
      <c r="A226" s="9"/>
      <c r="B226" s="56" t="str">
        <f>IF(A226="","",VLOOKUP(A226,AAR!$B$3:$C$138,2,0))</f>
        <v/>
      </c>
      <c r="C226" s="49" t="str">
        <f t="shared" si="15"/>
        <v/>
      </c>
      <c r="D226" s="56" t="str">
        <f t="shared" si="19"/>
        <v/>
      </c>
      <c r="E226" s="49" t="str">
        <f t="shared" si="16"/>
        <v/>
      </c>
      <c r="F226" s="49" t="str">
        <f t="shared" si="17"/>
        <v/>
      </c>
      <c r="G226" s="49" t="str">
        <f t="shared" si="18"/>
        <v/>
      </c>
      <c r="H226" s="49"/>
      <c r="I226" s="49"/>
    </row>
    <row r="227" spans="1:9" ht="13.5" customHeight="1" x14ac:dyDescent="0.2">
      <c r="A227" s="9"/>
      <c r="B227" s="56" t="str">
        <f>IF(A227="","",VLOOKUP(A227,AAR!$B$3:$C$138,2,0))</f>
        <v/>
      </c>
      <c r="C227" s="49" t="str">
        <f t="shared" si="15"/>
        <v/>
      </c>
      <c r="D227" s="56" t="str">
        <f t="shared" si="19"/>
        <v/>
      </c>
      <c r="E227" s="49" t="str">
        <f t="shared" si="16"/>
        <v/>
      </c>
      <c r="F227" s="49" t="str">
        <f t="shared" si="17"/>
        <v/>
      </c>
      <c r="G227" s="49" t="str">
        <f t="shared" si="18"/>
        <v/>
      </c>
      <c r="H227" s="49"/>
      <c r="I227" s="49"/>
    </row>
    <row r="228" spans="1:9" ht="13.5" customHeight="1" x14ac:dyDescent="0.2">
      <c r="A228" s="9"/>
      <c r="B228" s="56" t="str">
        <f>IF(A228="","",VLOOKUP(A228,AAR!$B$3:$C$138,2,0))</f>
        <v/>
      </c>
      <c r="C228" s="49" t="str">
        <f t="shared" si="15"/>
        <v/>
      </c>
      <c r="D228" s="56" t="str">
        <f t="shared" si="19"/>
        <v/>
      </c>
      <c r="E228" s="49" t="str">
        <f t="shared" si="16"/>
        <v/>
      </c>
      <c r="F228" s="49" t="str">
        <f t="shared" si="17"/>
        <v/>
      </c>
      <c r="G228" s="49" t="str">
        <f t="shared" si="18"/>
        <v/>
      </c>
      <c r="H228" s="49"/>
      <c r="I228" s="49"/>
    </row>
    <row r="229" spans="1:9" ht="13.5" customHeight="1" x14ac:dyDescent="0.2">
      <c r="A229" s="9"/>
      <c r="B229" s="56" t="str">
        <f>IF(A229="","",VLOOKUP(A229,AAR!$B$3:$C$138,2,0))</f>
        <v/>
      </c>
      <c r="C229" s="49" t="str">
        <f t="shared" si="15"/>
        <v/>
      </c>
      <c r="D229" s="56" t="str">
        <f t="shared" si="19"/>
        <v/>
      </c>
      <c r="E229" s="49" t="str">
        <f t="shared" si="16"/>
        <v/>
      </c>
      <c r="F229" s="49" t="str">
        <f t="shared" si="17"/>
        <v/>
      </c>
      <c r="G229" s="49" t="str">
        <f t="shared" si="18"/>
        <v/>
      </c>
      <c r="H229" s="49"/>
      <c r="I229" s="49"/>
    </row>
    <row r="230" spans="1:9" ht="13.5" customHeight="1" x14ac:dyDescent="0.2">
      <c r="A230" s="9"/>
      <c r="B230" s="56" t="str">
        <f>IF(A230="","",VLOOKUP(A230,AAR!$B$3:$C$138,2,0))</f>
        <v/>
      </c>
      <c r="C230" s="49" t="str">
        <f t="shared" si="15"/>
        <v/>
      </c>
      <c r="D230" s="56" t="str">
        <f t="shared" si="19"/>
        <v/>
      </c>
      <c r="E230" s="49" t="str">
        <f t="shared" si="16"/>
        <v/>
      </c>
      <c r="F230" s="49" t="str">
        <f t="shared" si="17"/>
        <v/>
      </c>
      <c r="G230" s="49" t="str">
        <f t="shared" si="18"/>
        <v/>
      </c>
      <c r="H230" s="49"/>
      <c r="I230" s="49"/>
    </row>
    <row r="231" spans="1:9" ht="13.5" customHeight="1" x14ac:dyDescent="0.2">
      <c r="A231" s="9"/>
      <c r="B231" s="56" t="str">
        <f>IF(A231="","",VLOOKUP(A231,AAR!$B$3:$C$138,2,0))</f>
        <v/>
      </c>
      <c r="C231" s="49" t="str">
        <f t="shared" si="15"/>
        <v/>
      </c>
      <c r="D231" s="56" t="str">
        <f t="shared" si="19"/>
        <v/>
      </c>
      <c r="E231" s="49" t="str">
        <f t="shared" si="16"/>
        <v/>
      </c>
      <c r="F231" s="49" t="str">
        <f t="shared" si="17"/>
        <v/>
      </c>
      <c r="G231" s="49" t="str">
        <f t="shared" si="18"/>
        <v/>
      </c>
      <c r="H231" s="49"/>
      <c r="I231" s="49"/>
    </row>
    <row r="232" spans="1:9" ht="13.5" customHeight="1" x14ac:dyDescent="0.2">
      <c r="A232" s="9"/>
      <c r="B232" s="56" t="str">
        <f>IF(A232="","",VLOOKUP(A232,AAR!$B$3:$C$138,2,0))</f>
        <v/>
      </c>
      <c r="C232" s="49" t="str">
        <f t="shared" si="15"/>
        <v/>
      </c>
      <c r="D232" s="56" t="str">
        <f t="shared" si="19"/>
        <v/>
      </c>
      <c r="E232" s="49" t="str">
        <f t="shared" si="16"/>
        <v/>
      </c>
      <c r="F232" s="49" t="str">
        <f t="shared" si="17"/>
        <v/>
      </c>
      <c r="G232" s="49" t="str">
        <f t="shared" si="18"/>
        <v/>
      </c>
      <c r="H232" s="49"/>
      <c r="I232" s="49"/>
    </row>
    <row r="233" spans="1:9" ht="13.5" customHeight="1" x14ac:dyDescent="0.2">
      <c r="A233" s="9"/>
      <c r="B233" s="56" t="str">
        <f>IF(A233="","",VLOOKUP(A233,AAR!$B$3:$C$138,2,0))</f>
        <v/>
      </c>
      <c r="C233" s="49" t="str">
        <f t="shared" si="15"/>
        <v/>
      </c>
      <c r="D233" s="56" t="str">
        <f t="shared" si="19"/>
        <v/>
      </c>
      <c r="E233" s="49" t="str">
        <f t="shared" si="16"/>
        <v/>
      </c>
      <c r="F233" s="49" t="str">
        <f t="shared" si="17"/>
        <v/>
      </c>
      <c r="G233" s="49" t="str">
        <f t="shared" si="18"/>
        <v/>
      </c>
      <c r="H233" s="49"/>
      <c r="I233" s="49"/>
    </row>
    <row r="234" spans="1:9" ht="13.5" customHeight="1" x14ac:dyDescent="0.2">
      <c r="A234" s="9"/>
      <c r="B234" s="56" t="str">
        <f>IF(A234="","",VLOOKUP(A234,AAR!$B$3:$C$138,2,0))</f>
        <v/>
      </c>
      <c r="C234" s="49" t="str">
        <f t="shared" si="15"/>
        <v/>
      </c>
      <c r="D234" s="56" t="str">
        <f t="shared" si="19"/>
        <v/>
      </c>
      <c r="E234" s="49" t="str">
        <f t="shared" si="16"/>
        <v/>
      </c>
      <c r="F234" s="49" t="str">
        <f t="shared" si="17"/>
        <v/>
      </c>
      <c r="G234" s="49" t="str">
        <f t="shared" si="18"/>
        <v/>
      </c>
      <c r="H234" s="49"/>
      <c r="I234" s="49"/>
    </row>
    <row r="235" spans="1:9" ht="13.5" customHeight="1" x14ac:dyDescent="0.2">
      <c r="A235" s="9"/>
      <c r="B235" s="56" t="str">
        <f>IF(A235="","",VLOOKUP(A235,AAR!$B$3:$C$138,2,0))</f>
        <v/>
      </c>
      <c r="C235" s="49" t="str">
        <f t="shared" si="15"/>
        <v/>
      </c>
      <c r="D235" s="56" t="str">
        <f t="shared" si="19"/>
        <v/>
      </c>
      <c r="E235" s="49" t="str">
        <f t="shared" si="16"/>
        <v/>
      </c>
      <c r="F235" s="49" t="str">
        <f t="shared" si="17"/>
        <v/>
      </c>
      <c r="G235" s="49" t="str">
        <f t="shared" si="18"/>
        <v/>
      </c>
      <c r="H235" s="49"/>
      <c r="I235" s="49"/>
    </row>
    <row r="236" spans="1:9" ht="13.5" customHeight="1" x14ac:dyDescent="0.2">
      <c r="A236" s="9"/>
      <c r="B236" s="56" t="str">
        <f>IF(A236="","",VLOOKUP(A236,AAR!$B$3:$C$138,2,0))</f>
        <v/>
      </c>
      <c r="C236" s="49" t="str">
        <f t="shared" si="15"/>
        <v/>
      </c>
      <c r="D236" s="56" t="str">
        <f t="shared" si="19"/>
        <v/>
      </c>
      <c r="E236" s="49" t="str">
        <f t="shared" si="16"/>
        <v/>
      </c>
      <c r="F236" s="49" t="str">
        <f t="shared" si="17"/>
        <v/>
      </c>
      <c r="G236" s="49" t="str">
        <f t="shared" si="18"/>
        <v/>
      </c>
      <c r="H236" s="49"/>
      <c r="I236" s="49"/>
    </row>
    <row r="237" spans="1:9" ht="13.5" customHeight="1" x14ac:dyDescent="0.2">
      <c r="A237" s="9"/>
      <c r="B237" s="56" t="str">
        <f>IF(A237="","",VLOOKUP(A237,AAR!$B$3:$C$138,2,0))</f>
        <v/>
      </c>
      <c r="C237" s="49" t="str">
        <f t="shared" si="15"/>
        <v/>
      </c>
      <c r="D237" s="56" t="str">
        <f t="shared" si="19"/>
        <v/>
      </c>
      <c r="E237" s="49" t="str">
        <f t="shared" si="16"/>
        <v/>
      </c>
      <c r="F237" s="49" t="str">
        <f t="shared" si="17"/>
        <v/>
      </c>
      <c r="G237" s="49" t="str">
        <f t="shared" si="18"/>
        <v/>
      </c>
      <c r="H237" s="49"/>
      <c r="I237" s="49"/>
    </row>
    <row r="238" spans="1:9" ht="13.5" customHeight="1" x14ac:dyDescent="0.2">
      <c r="A238" s="9"/>
      <c r="B238" s="56" t="str">
        <f>IF(A238="","",VLOOKUP(A238,AAR!$B$3:$C$138,2,0))</f>
        <v/>
      </c>
      <c r="C238" s="49" t="str">
        <f t="shared" si="15"/>
        <v/>
      </c>
      <c r="D238" s="56" t="str">
        <f t="shared" si="19"/>
        <v/>
      </c>
      <c r="E238" s="49" t="str">
        <f t="shared" si="16"/>
        <v/>
      </c>
      <c r="F238" s="49" t="str">
        <f t="shared" si="17"/>
        <v/>
      </c>
      <c r="G238" s="49" t="str">
        <f t="shared" si="18"/>
        <v/>
      </c>
      <c r="H238" s="49"/>
      <c r="I238" s="49"/>
    </row>
    <row r="239" spans="1:9" ht="13.5" customHeight="1" x14ac:dyDescent="0.2">
      <c r="A239" s="9"/>
      <c r="B239" s="56" t="str">
        <f>IF(A239="","",VLOOKUP(A239,AAR!$B$3:$C$138,2,0))</f>
        <v/>
      </c>
      <c r="C239" s="49" t="str">
        <f t="shared" si="15"/>
        <v/>
      </c>
      <c r="D239" s="56" t="str">
        <f t="shared" si="19"/>
        <v/>
      </c>
      <c r="E239" s="49" t="str">
        <f t="shared" si="16"/>
        <v/>
      </c>
      <c r="F239" s="49" t="str">
        <f t="shared" si="17"/>
        <v/>
      </c>
      <c r="G239" s="49" t="str">
        <f t="shared" si="18"/>
        <v/>
      </c>
      <c r="H239" s="49"/>
      <c r="I239" s="49"/>
    </row>
    <row r="240" spans="1:9" ht="13.5" customHeight="1" x14ac:dyDescent="0.2">
      <c r="A240" s="9"/>
      <c r="B240" s="56" t="str">
        <f>IF(A240="","",VLOOKUP(A240,AAR!$B$3:$C$138,2,0))</f>
        <v/>
      </c>
      <c r="C240" s="49" t="str">
        <f t="shared" si="15"/>
        <v/>
      </c>
      <c r="D240" s="56" t="str">
        <f t="shared" si="19"/>
        <v/>
      </c>
      <c r="E240" s="49" t="str">
        <f t="shared" si="16"/>
        <v/>
      </c>
      <c r="F240" s="49" t="str">
        <f t="shared" si="17"/>
        <v/>
      </c>
      <c r="G240" s="49" t="str">
        <f t="shared" si="18"/>
        <v/>
      </c>
      <c r="H240" s="49"/>
      <c r="I240" s="49"/>
    </row>
    <row r="241" spans="1:9" ht="13.5" customHeight="1" x14ac:dyDescent="0.2">
      <c r="A241" s="9"/>
      <c r="B241" s="56" t="str">
        <f>IF(A241="","",VLOOKUP(A241,AAR!$B$3:$C$138,2,0))</f>
        <v/>
      </c>
      <c r="C241" s="49" t="str">
        <f t="shared" si="15"/>
        <v/>
      </c>
      <c r="D241" s="56" t="str">
        <f t="shared" si="19"/>
        <v/>
      </c>
      <c r="E241" s="49" t="str">
        <f t="shared" si="16"/>
        <v/>
      </c>
      <c r="F241" s="49" t="str">
        <f t="shared" si="17"/>
        <v/>
      </c>
      <c r="G241" s="49" t="str">
        <f t="shared" si="18"/>
        <v/>
      </c>
      <c r="H241" s="49"/>
      <c r="I241" s="49"/>
    </row>
    <row r="242" spans="1:9" ht="13.5" customHeight="1" x14ac:dyDescent="0.2">
      <c r="A242" s="9"/>
      <c r="B242" s="56" t="str">
        <f>IF(A242="","",VLOOKUP(A242,AAR!$B$3:$C$138,2,0))</f>
        <v/>
      </c>
      <c r="C242" s="49" t="str">
        <f t="shared" si="15"/>
        <v/>
      </c>
      <c r="D242" s="56" t="str">
        <f t="shared" si="19"/>
        <v/>
      </c>
      <c r="E242" s="49" t="str">
        <f t="shared" si="16"/>
        <v/>
      </c>
      <c r="F242" s="49" t="str">
        <f t="shared" si="17"/>
        <v/>
      </c>
      <c r="G242" s="49" t="str">
        <f t="shared" si="18"/>
        <v/>
      </c>
      <c r="H242" s="49"/>
      <c r="I242" s="49"/>
    </row>
    <row r="243" spans="1:9" ht="13.5" customHeight="1" x14ac:dyDescent="0.2">
      <c r="A243" s="9"/>
      <c r="B243" s="56" t="str">
        <f>IF(A243="","",VLOOKUP(A243,AAR!$B$3:$C$138,2,0))</f>
        <v/>
      </c>
      <c r="C243" s="49" t="str">
        <f t="shared" si="15"/>
        <v/>
      </c>
      <c r="D243" s="56" t="str">
        <f t="shared" si="19"/>
        <v/>
      </c>
      <c r="E243" s="49" t="str">
        <f t="shared" si="16"/>
        <v/>
      </c>
      <c r="F243" s="49" t="str">
        <f t="shared" si="17"/>
        <v/>
      </c>
      <c r="G243" s="49" t="str">
        <f t="shared" si="18"/>
        <v/>
      </c>
      <c r="H243" s="49"/>
      <c r="I243" s="49"/>
    </row>
    <row r="244" spans="1:9" ht="13.5" customHeight="1" x14ac:dyDescent="0.2">
      <c r="A244" s="9"/>
      <c r="B244" s="56" t="str">
        <f>IF(A244="","",VLOOKUP(A244,AAR!$B$3:$C$138,2,0))</f>
        <v/>
      </c>
      <c r="C244" s="49" t="str">
        <f t="shared" si="15"/>
        <v/>
      </c>
      <c r="D244" s="56" t="str">
        <f t="shared" si="19"/>
        <v/>
      </c>
      <c r="E244" s="49" t="str">
        <f t="shared" si="16"/>
        <v/>
      </c>
      <c r="F244" s="49" t="str">
        <f t="shared" si="17"/>
        <v/>
      </c>
      <c r="G244" s="49" t="str">
        <f t="shared" si="18"/>
        <v/>
      </c>
      <c r="H244" s="49"/>
      <c r="I244" s="49"/>
    </row>
    <row r="245" spans="1:9" ht="13.5" customHeight="1" x14ac:dyDescent="0.2">
      <c r="A245" s="9"/>
      <c r="B245" s="56" t="str">
        <f>IF(A245="","",VLOOKUP(A245,AAR!$B$3:$C$138,2,0))</f>
        <v/>
      </c>
      <c r="C245" s="49" t="str">
        <f t="shared" si="15"/>
        <v/>
      </c>
      <c r="D245" s="56" t="str">
        <f t="shared" si="19"/>
        <v/>
      </c>
      <c r="E245" s="49" t="str">
        <f t="shared" si="16"/>
        <v/>
      </c>
      <c r="F245" s="49" t="str">
        <f t="shared" si="17"/>
        <v/>
      </c>
      <c r="G245" s="49" t="str">
        <f t="shared" si="18"/>
        <v/>
      </c>
      <c r="H245" s="49"/>
      <c r="I245" s="49"/>
    </row>
    <row r="246" spans="1:9" ht="13.5" customHeight="1" x14ac:dyDescent="0.2">
      <c r="A246" s="9"/>
      <c r="B246" s="56" t="str">
        <f>IF(A246="","",VLOOKUP(A246,AAR!$B$3:$C$138,2,0))</f>
        <v/>
      </c>
      <c r="C246" s="49" t="str">
        <f t="shared" si="15"/>
        <v/>
      </c>
      <c r="D246" s="56" t="str">
        <f t="shared" si="19"/>
        <v/>
      </c>
      <c r="E246" s="49" t="str">
        <f t="shared" si="16"/>
        <v/>
      </c>
      <c r="F246" s="49" t="str">
        <f t="shared" si="17"/>
        <v/>
      </c>
      <c r="G246" s="49" t="str">
        <f t="shared" si="18"/>
        <v/>
      </c>
      <c r="H246" s="49"/>
      <c r="I246" s="49"/>
    </row>
    <row r="247" spans="1:9" ht="13.5" customHeight="1" x14ac:dyDescent="0.2">
      <c r="A247" s="9"/>
      <c r="B247" s="56" t="str">
        <f>IF(A247="","",VLOOKUP(A247,AAR!$B$3:$C$138,2,0))</f>
        <v/>
      </c>
      <c r="C247" s="49" t="str">
        <f t="shared" si="15"/>
        <v/>
      </c>
      <c r="D247" s="56" t="str">
        <f t="shared" si="19"/>
        <v/>
      </c>
      <c r="E247" s="49" t="str">
        <f t="shared" si="16"/>
        <v/>
      </c>
      <c r="F247" s="49" t="str">
        <f t="shared" si="17"/>
        <v/>
      </c>
      <c r="G247" s="49" t="str">
        <f t="shared" si="18"/>
        <v/>
      </c>
      <c r="H247" s="49"/>
      <c r="I247" s="49"/>
    </row>
    <row r="248" spans="1:9" ht="13.5" customHeight="1" x14ac:dyDescent="0.2">
      <c r="A248" s="9"/>
      <c r="B248" s="56" t="str">
        <f>IF(A248="","",VLOOKUP(A248,AAR!$B$3:$C$138,2,0))</f>
        <v/>
      </c>
      <c r="C248" s="49" t="str">
        <f t="shared" si="15"/>
        <v/>
      </c>
      <c r="D248" s="56" t="str">
        <f t="shared" si="19"/>
        <v/>
      </c>
      <c r="E248" s="49" t="str">
        <f t="shared" si="16"/>
        <v/>
      </c>
      <c r="F248" s="49" t="str">
        <f t="shared" si="17"/>
        <v/>
      </c>
      <c r="G248" s="49" t="str">
        <f t="shared" si="18"/>
        <v/>
      </c>
      <c r="H248" s="49"/>
      <c r="I248" s="49"/>
    </row>
    <row r="249" spans="1:9" ht="13.5" customHeight="1" x14ac:dyDescent="0.2">
      <c r="A249" s="9"/>
      <c r="B249" s="56" t="str">
        <f>IF(A249="","",VLOOKUP(A249,AAR!$B$3:$C$138,2,0))</f>
        <v/>
      </c>
      <c r="C249" s="49" t="str">
        <f t="shared" si="15"/>
        <v/>
      </c>
      <c r="D249" s="56" t="str">
        <f t="shared" si="19"/>
        <v/>
      </c>
      <c r="E249" s="49" t="str">
        <f t="shared" si="16"/>
        <v/>
      </c>
      <c r="F249" s="49" t="str">
        <f t="shared" si="17"/>
        <v/>
      </c>
      <c r="G249" s="49" t="str">
        <f t="shared" si="18"/>
        <v/>
      </c>
      <c r="H249" s="49"/>
      <c r="I249" s="49"/>
    </row>
    <row r="250" spans="1:9" ht="13.5" customHeight="1" x14ac:dyDescent="0.2">
      <c r="A250" s="9"/>
      <c r="B250" s="56" t="str">
        <f>IF(A250="","",VLOOKUP(A250,AAR!$B$3:$C$138,2,0))</f>
        <v/>
      </c>
      <c r="C250" s="49" t="str">
        <f t="shared" si="15"/>
        <v/>
      </c>
      <c r="D250" s="56" t="str">
        <f t="shared" si="19"/>
        <v/>
      </c>
      <c r="E250" s="49" t="str">
        <f t="shared" si="16"/>
        <v/>
      </c>
      <c r="F250" s="49" t="str">
        <f t="shared" si="17"/>
        <v/>
      </c>
      <c r="G250" s="49" t="str">
        <f t="shared" si="18"/>
        <v/>
      </c>
      <c r="H250" s="49"/>
      <c r="I250" s="49"/>
    </row>
    <row r="251" spans="1:9" ht="13.5" customHeight="1" x14ac:dyDescent="0.2">
      <c r="A251" s="9"/>
      <c r="B251" s="56" t="str">
        <f>IF(A251="","",VLOOKUP(A251,AAR!$B$3:$C$138,2,0))</f>
        <v/>
      </c>
      <c r="C251" s="49" t="str">
        <f t="shared" si="15"/>
        <v/>
      </c>
      <c r="D251" s="56" t="str">
        <f t="shared" si="19"/>
        <v/>
      </c>
      <c r="E251" s="49" t="str">
        <f t="shared" si="16"/>
        <v/>
      </c>
      <c r="F251" s="49" t="str">
        <f t="shared" si="17"/>
        <v/>
      </c>
      <c r="G251" s="49" t="str">
        <f t="shared" si="18"/>
        <v/>
      </c>
      <c r="H251" s="49"/>
      <c r="I251" s="49"/>
    </row>
    <row r="252" spans="1:9" ht="13.5" customHeight="1" x14ac:dyDescent="0.2">
      <c r="A252" s="9"/>
      <c r="B252" s="56" t="str">
        <f>IF(A252="","",VLOOKUP(A252,AAR!$B$3:$C$138,2,0))</f>
        <v/>
      </c>
      <c r="C252" s="49" t="str">
        <f t="shared" si="15"/>
        <v/>
      </c>
      <c r="D252" s="56" t="str">
        <f t="shared" si="19"/>
        <v/>
      </c>
      <c r="E252" s="49" t="str">
        <f t="shared" si="16"/>
        <v/>
      </c>
      <c r="F252" s="49" t="str">
        <f t="shared" si="17"/>
        <v/>
      </c>
      <c r="G252" s="49" t="str">
        <f t="shared" si="18"/>
        <v/>
      </c>
      <c r="H252" s="49"/>
      <c r="I252" s="49"/>
    </row>
    <row r="253" spans="1:9" ht="13.5" customHeight="1" x14ac:dyDescent="0.2">
      <c r="A253" s="9"/>
      <c r="B253" s="56" t="str">
        <f>IF(A253="","",VLOOKUP(A253,AAR!$B$3:$C$138,2,0))</f>
        <v/>
      </c>
      <c r="C253" s="49" t="str">
        <f t="shared" si="15"/>
        <v/>
      </c>
      <c r="D253" s="56" t="str">
        <f t="shared" si="19"/>
        <v/>
      </c>
      <c r="E253" s="49" t="str">
        <f t="shared" si="16"/>
        <v/>
      </c>
      <c r="F253" s="49" t="str">
        <f t="shared" si="17"/>
        <v/>
      </c>
      <c r="G253" s="49" t="str">
        <f t="shared" si="18"/>
        <v/>
      </c>
      <c r="H253" s="49"/>
      <c r="I253" s="49"/>
    </row>
    <row r="254" spans="1:9" ht="13.5" customHeight="1" x14ac:dyDescent="0.2">
      <c r="A254" s="9"/>
      <c r="B254" s="56" t="str">
        <f>IF(A254="","",VLOOKUP(A254,AAR!$B$3:$C$138,2,0))</f>
        <v/>
      </c>
      <c r="C254" s="49" t="str">
        <f t="shared" si="15"/>
        <v/>
      </c>
      <c r="D254" s="56" t="str">
        <f t="shared" si="19"/>
        <v/>
      </c>
      <c r="E254" s="49" t="str">
        <f t="shared" si="16"/>
        <v/>
      </c>
      <c r="F254" s="49" t="str">
        <f t="shared" si="17"/>
        <v/>
      </c>
      <c r="G254" s="49" t="str">
        <f t="shared" si="18"/>
        <v/>
      </c>
      <c r="H254" s="49"/>
      <c r="I254" s="49"/>
    </row>
    <row r="255" spans="1:9" ht="13.5" customHeight="1" x14ac:dyDescent="0.2">
      <c r="A255" s="9"/>
      <c r="B255" s="56" t="str">
        <f>IF(A255="","",VLOOKUP(A255,AAR!$B$3:$C$138,2,0))</f>
        <v/>
      </c>
      <c r="C255" s="49" t="str">
        <f t="shared" si="15"/>
        <v/>
      </c>
      <c r="D255" s="56" t="str">
        <f t="shared" si="19"/>
        <v/>
      </c>
      <c r="E255" s="49" t="str">
        <f t="shared" si="16"/>
        <v/>
      </c>
      <c r="F255" s="49" t="str">
        <f t="shared" si="17"/>
        <v/>
      </c>
      <c r="G255" s="49" t="str">
        <f t="shared" si="18"/>
        <v/>
      </c>
      <c r="H255" s="49"/>
      <c r="I255" s="49"/>
    </row>
    <row r="256" spans="1:9" ht="13.5" customHeight="1" x14ac:dyDescent="0.2">
      <c r="A256" s="9"/>
      <c r="B256" s="56" t="str">
        <f>IF(A256="","",VLOOKUP(A256,AAR!$B$3:$C$138,2,0))</f>
        <v/>
      </c>
      <c r="C256" s="49" t="str">
        <f t="shared" si="15"/>
        <v/>
      </c>
      <c r="D256" s="56" t="str">
        <f t="shared" si="19"/>
        <v/>
      </c>
      <c r="E256" s="49" t="str">
        <f t="shared" si="16"/>
        <v/>
      </c>
      <c r="F256" s="49" t="str">
        <f t="shared" si="17"/>
        <v/>
      </c>
      <c r="G256" s="49" t="str">
        <f t="shared" si="18"/>
        <v/>
      </c>
      <c r="H256" s="49"/>
      <c r="I256" s="49"/>
    </row>
    <row r="257" spans="1:9" ht="13.5" customHeight="1" x14ac:dyDescent="0.2">
      <c r="A257" s="9"/>
      <c r="B257" s="56" t="str">
        <f>IF(A257="","",VLOOKUP(A257,AAR!$B$3:$C$138,2,0))</f>
        <v/>
      </c>
      <c r="C257" s="49" t="str">
        <f t="shared" si="15"/>
        <v/>
      </c>
      <c r="D257" s="56" t="str">
        <f t="shared" si="19"/>
        <v/>
      </c>
      <c r="E257" s="49" t="str">
        <f t="shared" si="16"/>
        <v/>
      </c>
      <c r="F257" s="49" t="str">
        <f t="shared" si="17"/>
        <v/>
      </c>
      <c r="G257" s="49" t="str">
        <f t="shared" si="18"/>
        <v/>
      </c>
      <c r="H257" s="49"/>
      <c r="I257" s="49"/>
    </row>
    <row r="258" spans="1:9" ht="13.5" customHeight="1" x14ac:dyDescent="0.2">
      <c r="A258" s="9"/>
      <c r="B258" s="56" t="str">
        <f>IF(A258="","",VLOOKUP(A258,AAR!$B$3:$C$138,2,0))</f>
        <v/>
      </c>
      <c r="C258" s="49" t="str">
        <f t="shared" si="15"/>
        <v/>
      </c>
      <c r="D258" s="56" t="str">
        <f t="shared" si="19"/>
        <v/>
      </c>
      <c r="E258" s="49" t="str">
        <f t="shared" si="16"/>
        <v/>
      </c>
      <c r="F258" s="49" t="str">
        <f t="shared" si="17"/>
        <v/>
      </c>
      <c r="G258" s="49" t="str">
        <f t="shared" si="18"/>
        <v/>
      </c>
      <c r="H258" s="49"/>
      <c r="I258" s="49"/>
    </row>
    <row r="259" spans="1:9" ht="13.5" customHeight="1" x14ac:dyDescent="0.2">
      <c r="A259" s="9"/>
      <c r="B259" s="56" t="str">
        <f>IF(A259="","",VLOOKUP(A259,AAR!$B$3:$C$138,2,0))</f>
        <v/>
      </c>
      <c r="C259" s="49" t="str">
        <f t="shared" ref="C259:C322" si="20">IF(A259="","",SMALL($B$2:$B$501,D259))</f>
        <v/>
      </c>
      <c r="D259" s="56" t="str">
        <f t="shared" si="19"/>
        <v/>
      </c>
      <c r="E259" s="49" t="str">
        <f t="shared" ref="E259:E322" si="21">IF(A259="","",D259/$H$2)</f>
        <v/>
      </c>
      <c r="F259" s="49" t="str">
        <f t="shared" ref="F259:F322" si="22">IF(A259="","",_xlfn.NORM.DIST(C259,$H$3,$H$4,1))</f>
        <v/>
      </c>
      <c r="G259" s="49" t="str">
        <f t="shared" ref="G259:G322" si="23">IF(A259="","",ABS(E259-F259))</f>
        <v/>
      </c>
      <c r="H259" s="49"/>
      <c r="I259" s="49"/>
    </row>
    <row r="260" spans="1:9" ht="13.5" customHeight="1" x14ac:dyDescent="0.2">
      <c r="A260" s="9"/>
      <c r="B260" s="56" t="str">
        <f>IF(A260="","",VLOOKUP(A260,AAR!$B$3:$C$138,2,0))</f>
        <v/>
      </c>
      <c r="C260" s="49" t="str">
        <f t="shared" si="20"/>
        <v/>
      </c>
      <c r="D260" s="56" t="str">
        <f t="shared" ref="D260:D323" si="24">IF(A260="","",D259+1)</f>
        <v/>
      </c>
      <c r="E260" s="49" t="str">
        <f t="shared" si="21"/>
        <v/>
      </c>
      <c r="F260" s="49" t="str">
        <f t="shared" si="22"/>
        <v/>
      </c>
      <c r="G260" s="49" t="str">
        <f t="shared" si="23"/>
        <v/>
      </c>
      <c r="H260" s="49"/>
      <c r="I260" s="49"/>
    </row>
    <row r="261" spans="1:9" ht="13.5" customHeight="1" x14ac:dyDescent="0.2">
      <c r="A261" s="9"/>
      <c r="B261" s="56" t="str">
        <f>IF(A261="","",VLOOKUP(A261,AAR!$B$3:$C$138,2,0))</f>
        <v/>
      </c>
      <c r="C261" s="49" t="str">
        <f t="shared" si="20"/>
        <v/>
      </c>
      <c r="D261" s="56" t="str">
        <f t="shared" si="24"/>
        <v/>
      </c>
      <c r="E261" s="49" t="str">
        <f t="shared" si="21"/>
        <v/>
      </c>
      <c r="F261" s="49" t="str">
        <f t="shared" si="22"/>
        <v/>
      </c>
      <c r="G261" s="49" t="str">
        <f t="shared" si="23"/>
        <v/>
      </c>
      <c r="H261" s="49"/>
      <c r="I261" s="49"/>
    </row>
    <row r="262" spans="1:9" ht="13.5" customHeight="1" x14ac:dyDescent="0.2">
      <c r="A262" s="9"/>
      <c r="B262" s="56" t="str">
        <f>IF(A262="","",VLOOKUP(A262,AAR!$B$3:$C$138,2,0))</f>
        <v/>
      </c>
      <c r="C262" s="49" t="str">
        <f t="shared" si="20"/>
        <v/>
      </c>
      <c r="D262" s="56" t="str">
        <f t="shared" si="24"/>
        <v/>
      </c>
      <c r="E262" s="49" t="str">
        <f t="shared" si="21"/>
        <v/>
      </c>
      <c r="F262" s="49" t="str">
        <f t="shared" si="22"/>
        <v/>
      </c>
      <c r="G262" s="49" t="str">
        <f t="shared" si="23"/>
        <v/>
      </c>
      <c r="H262" s="49"/>
      <c r="I262" s="49"/>
    </row>
    <row r="263" spans="1:9" ht="13.5" customHeight="1" x14ac:dyDescent="0.2">
      <c r="A263" s="9"/>
      <c r="B263" s="56" t="str">
        <f>IF(A263="","",VLOOKUP(A263,AAR!$B$3:$C$138,2,0))</f>
        <v/>
      </c>
      <c r="C263" s="49" t="str">
        <f t="shared" si="20"/>
        <v/>
      </c>
      <c r="D263" s="56" t="str">
        <f t="shared" si="24"/>
        <v/>
      </c>
      <c r="E263" s="49" t="str">
        <f t="shared" si="21"/>
        <v/>
      </c>
      <c r="F263" s="49" t="str">
        <f t="shared" si="22"/>
        <v/>
      </c>
      <c r="G263" s="49" t="str">
        <f t="shared" si="23"/>
        <v/>
      </c>
      <c r="H263" s="49"/>
      <c r="I263" s="49"/>
    </row>
    <row r="264" spans="1:9" ht="13.5" customHeight="1" x14ac:dyDescent="0.2">
      <c r="A264" s="9"/>
      <c r="B264" s="56" t="str">
        <f>IF(A264="","",VLOOKUP(A264,AAR!$B$3:$C$138,2,0))</f>
        <v/>
      </c>
      <c r="C264" s="49" t="str">
        <f t="shared" si="20"/>
        <v/>
      </c>
      <c r="D264" s="56" t="str">
        <f t="shared" si="24"/>
        <v/>
      </c>
      <c r="E264" s="49" t="str">
        <f t="shared" si="21"/>
        <v/>
      </c>
      <c r="F264" s="49" t="str">
        <f t="shared" si="22"/>
        <v/>
      </c>
      <c r="G264" s="49" t="str">
        <f t="shared" si="23"/>
        <v/>
      </c>
      <c r="H264" s="49"/>
      <c r="I264" s="49"/>
    </row>
    <row r="265" spans="1:9" ht="13.5" customHeight="1" x14ac:dyDescent="0.2">
      <c r="A265" s="9"/>
      <c r="B265" s="56" t="str">
        <f>IF(A265="","",VLOOKUP(A265,AAR!$B$3:$C$138,2,0))</f>
        <v/>
      </c>
      <c r="C265" s="49" t="str">
        <f t="shared" si="20"/>
        <v/>
      </c>
      <c r="D265" s="56" t="str">
        <f t="shared" si="24"/>
        <v/>
      </c>
      <c r="E265" s="49" t="str">
        <f t="shared" si="21"/>
        <v/>
      </c>
      <c r="F265" s="49" t="str">
        <f t="shared" si="22"/>
        <v/>
      </c>
      <c r="G265" s="49" t="str">
        <f t="shared" si="23"/>
        <v/>
      </c>
      <c r="H265" s="49"/>
      <c r="I265" s="49"/>
    </row>
    <row r="266" spans="1:9" ht="13.5" customHeight="1" x14ac:dyDescent="0.2">
      <c r="A266" s="9"/>
      <c r="B266" s="56" t="str">
        <f>IF(A266="","",VLOOKUP(A266,AAR!$B$3:$C$138,2,0))</f>
        <v/>
      </c>
      <c r="C266" s="49" t="str">
        <f t="shared" si="20"/>
        <v/>
      </c>
      <c r="D266" s="56" t="str">
        <f t="shared" si="24"/>
        <v/>
      </c>
      <c r="E266" s="49" t="str">
        <f t="shared" si="21"/>
        <v/>
      </c>
      <c r="F266" s="49" t="str">
        <f t="shared" si="22"/>
        <v/>
      </c>
      <c r="G266" s="49" t="str">
        <f t="shared" si="23"/>
        <v/>
      </c>
      <c r="H266" s="49"/>
      <c r="I266" s="49"/>
    </row>
    <row r="267" spans="1:9" ht="13.5" customHeight="1" x14ac:dyDescent="0.2">
      <c r="A267" s="9"/>
      <c r="B267" s="56" t="str">
        <f>IF(A267="","",VLOOKUP(A267,AAR!$B$3:$C$138,2,0))</f>
        <v/>
      </c>
      <c r="C267" s="49" t="str">
        <f t="shared" si="20"/>
        <v/>
      </c>
      <c r="D267" s="56" t="str">
        <f t="shared" si="24"/>
        <v/>
      </c>
      <c r="E267" s="49" t="str">
        <f t="shared" si="21"/>
        <v/>
      </c>
      <c r="F267" s="49" t="str">
        <f t="shared" si="22"/>
        <v/>
      </c>
      <c r="G267" s="49" t="str">
        <f t="shared" si="23"/>
        <v/>
      </c>
      <c r="H267" s="49"/>
      <c r="I267" s="49"/>
    </row>
    <row r="268" spans="1:9" ht="13.5" customHeight="1" x14ac:dyDescent="0.2">
      <c r="A268" s="9"/>
      <c r="B268" s="56" t="str">
        <f>IF(A268="","",VLOOKUP(A268,AAR!$B$3:$C$138,2,0))</f>
        <v/>
      </c>
      <c r="C268" s="49" t="str">
        <f t="shared" si="20"/>
        <v/>
      </c>
      <c r="D268" s="56" t="str">
        <f t="shared" si="24"/>
        <v/>
      </c>
      <c r="E268" s="49" t="str">
        <f t="shared" si="21"/>
        <v/>
      </c>
      <c r="F268" s="49" t="str">
        <f t="shared" si="22"/>
        <v/>
      </c>
      <c r="G268" s="49" t="str">
        <f t="shared" si="23"/>
        <v/>
      </c>
      <c r="H268" s="49"/>
      <c r="I268" s="49"/>
    </row>
    <row r="269" spans="1:9" ht="13.5" customHeight="1" x14ac:dyDescent="0.2">
      <c r="A269" s="9"/>
      <c r="B269" s="56" t="str">
        <f>IF(A269="","",VLOOKUP(A269,AAR!$B$3:$C$138,2,0))</f>
        <v/>
      </c>
      <c r="C269" s="49" t="str">
        <f t="shared" si="20"/>
        <v/>
      </c>
      <c r="D269" s="56" t="str">
        <f t="shared" si="24"/>
        <v/>
      </c>
      <c r="E269" s="49" t="str">
        <f t="shared" si="21"/>
        <v/>
      </c>
      <c r="F269" s="49" t="str">
        <f t="shared" si="22"/>
        <v/>
      </c>
      <c r="G269" s="49" t="str">
        <f t="shared" si="23"/>
        <v/>
      </c>
      <c r="H269" s="49"/>
      <c r="I269" s="49"/>
    </row>
    <row r="270" spans="1:9" ht="13.5" customHeight="1" x14ac:dyDescent="0.2">
      <c r="A270" s="9"/>
      <c r="B270" s="56" t="str">
        <f>IF(A270="","",VLOOKUP(A270,AAR!$B$3:$C$138,2,0))</f>
        <v/>
      </c>
      <c r="C270" s="49" t="str">
        <f t="shared" si="20"/>
        <v/>
      </c>
      <c r="D270" s="56" t="str">
        <f t="shared" si="24"/>
        <v/>
      </c>
      <c r="E270" s="49" t="str">
        <f t="shared" si="21"/>
        <v/>
      </c>
      <c r="F270" s="49" t="str">
        <f t="shared" si="22"/>
        <v/>
      </c>
      <c r="G270" s="49" t="str">
        <f t="shared" si="23"/>
        <v/>
      </c>
      <c r="H270" s="49"/>
      <c r="I270" s="49"/>
    </row>
    <row r="271" spans="1:9" ht="13.5" customHeight="1" x14ac:dyDescent="0.2">
      <c r="A271" s="9"/>
      <c r="B271" s="56" t="str">
        <f>IF(A271="","",VLOOKUP(A271,AAR!$B$3:$C$138,2,0))</f>
        <v/>
      </c>
      <c r="C271" s="49" t="str">
        <f t="shared" si="20"/>
        <v/>
      </c>
      <c r="D271" s="56" t="str">
        <f t="shared" si="24"/>
        <v/>
      </c>
      <c r="E271" s="49" t="str">
        <f t="shared" si="21"/>
        <v/>
      </c>
      <c r="F271" s="49" t="str">
        <f t="shared" si="22"/>
        <v/>
      </c>
      <c r="G271" s="49" t="str">
        <f t="shared" si="23"/>
        <v/>
      </c>
      <c r="H271" s="49"/>
      <c r="I271" s="49"/>
    </row>
    <row r="272" spans="1:9" ht="13.5" customHeight="1" x14ac:dyDescent="0.2">
      <c r="A272" s="9"/>
      <c r="B272" s="56" t="str">
        <f>IF(A272="","",VLOOKUP(A272,AAR!$B$3:$C$138,2,0))</f>
        <v/>
      </c>
      <c r="C272" s="49" t="str">
        <f t="shared" si="20"/>
        <v/>
      </c>
      <c r="D272" s="56" t="str">
        <f t="shared" si="24"/>
        <v/>
      </c>
      <c r="E272" s="49" t="str">
        <f t="shared" si="21"/>
        <v/>
      </c>
      <c r="F272" s="49" t="str">
        <f t="shared" si="22"/>
        <v/>
      </c>
      <c r="G272" s="49" t="str">
        <f t="shared" si="23"/>
        <v/>
      </c>
      <c r="H272" s="49"/>
      <c r="I272" s="49"/>
    </row>
    <row r="273" spans="1:9" ht="13.5" customHeight="1" x14ac:dyDescent="0.2">
      <c r="A273" s="9"/>
      <c r="B273" s="56" t="str">
        <f>IF(A273="","",VLOOKUP(A273,AAR!$B$3:$C$138,2,0))</f>
        <v/>
      </c>
      <c r="C273" s="49" t="str">
        <f t="shared" si="20"/>
        <v/>
      </c>
      <c r="D273" s="56" t="str">
        <f t="shared" si="24"/>
        <v/>
      </c>
      <c r="E273" s="49" t="str">
        <f t="shared" si="21"/>
        <v/>
      </c>
      <c r="F273" s="49" t="str">
        <f t="shared" si="22"/>
        <v/>
      </c>
      <c r="G273" s="49" t="str">
        <f t="shared" si="23"/>
        <v/>
      </c>
      <c r="H273" s="49"/>
      <c r="I273" s="49"/>
    </row>
    <row r="274" spans="1:9" ht="13.5" customHeight="1" x14ac:dyDescent="0.2">
      <c r="A274" s="9"/>
      <c r="B274" s="56" t="str">
        <f>IF(A274="","",VLOOKUP(A274,AAR!$B$3:$C$138,2,0))</f>
        <v/>
      </c>
      <c r="C274" s="49" t="str">
        <f t="shared" si="20"/>
        <v/>
      </c>
      <c r="D274" s="56" t="str">
        <f t="shared" si="24"/>
        <v/>
      </c>
      <c r="E274" s="49" t="str">
        <f t="shared" si="21"/>
        <v/>
      </c>
      <c r="F274" s="49" t="str">
        <f t="shared" si="22"/>
        <v/>
      </c>
      <c r="G274" s="49" t="str">
        <f t="shared" si="23"/>
        <v/>
      </c>
      <c r="H274" s="49"/>
      <c r="I274" s="49"/>
    </row>
    <row r="275" spans="1:9" ht="13.5" customHeight="1" x14ac:dyDescent="0.2">
      <c r="A275" s="9"/>
      <c r="B275" s="56" t="str">
        <f>IF(A275="","",VLOOKUP(A275,AAR!$B$3:$C$138,2,0))</f>
        <v/>
      </c>
      <c r="C275" s="49" t="str">
        <f t="shared" si="20"/>
        <v/>
      </c>
      <c r="D275" s="56" t="str">
        <f t="shared" si="24"/>
        <v/>
      </c>
      <c r="E275" s="49" t="str">
        <f t="shared" si="21"/>
        <v/>
      </c>
      <c r="F275" s="49" t="str">
        <f t="shared" si="22"/>
        <v/>
      </c>
      <c r="G275" s="49" t="str">
        <f t="shared" si="23"/>
        <v/>
      </c>
      <c r="H275" s="49"/>
      <c r="I275" s="49"/>
    </row>
    <row r="276" spans="1:9" ht="13.5" customHeight="1" x14ac:dyDescent="0.2">
      <c r="A276" s="9"/>
      <c r="B276" s="56" t="str">
        <f>IF(A276="","",VLOOKUP(A276,AAR!$B$3:$C$138,2,0))</f>
        <v/>
      </c>
      <c r="C276" s="49" t="str">
        <f t="shared" si="20"/>
        <v/>
      </c>
      <c r="D276" s="56" t="str">
        <f t="shared" si="24"/>
        <v/>
      </c>
      <c r="E276" s="49" t="str">
        <f t="shared" si="21"/>
        <v/>
      </c>
      <c r="F276" s="49" t="str">
        <f t="shared" si="22"/>
        <v/>
      </c>
      <c r="G276" s="49" t="str">
        <f t="shared" si="23"/>
        <v/>
      </c>
      <c r="H276" s="49"/>
      <c r="I276" s="49"/>
    </row>
    <row r="277" spans="1:9" ht="13.5" customHeight="1" x14ac:dyDescent="0.2">
      <c r="A277" s="9"/>
      <c r="B277" s="56" t="str">
        <f>IF(A277="","",VLOOKUP(A277,AAR!$B$3:$C$138,2,0))</f>
        <v/>
      </c>
      <c r="C277" s="49" t="str">
        <f t="shared" si="20"/>
        <v/>
      </c>
      <c r="D277" s="56" t="str">
        <f t="shared" si="24"/>
        <v/>
      </c>
      <c r="E277" s="49" t="str">
        <f t="shared" si="21"/>
        <v/>
      </c>
      <c r="F277" s="49" t="str">
        <f t="shared" si="22"/>
        <v/>
      </c>
      <c r="G277" s="49" t="str">
        <f t="shared" si="23"/>
        <v/>
      </c>
      <c r="H277" s="49"/>
      <c r="I277" s="49"/>
    </row>
    <row r="278" spans="1:9" ht="13.5" customHeight="1" x14ac:dyDescent="0.2">
      <c r="A278" s="9"/>
      <c r="B278" s="56" t="str">
        <f>IF(A278="","",VLOOKUP(A278,AAR!$B$3:$C$138,2,0))</f>
        <v/>
      </c>
      <c r="C278" s="49" t="str">
        <f t="shared" si="20"/>
        <v/>
      </c>
      <c r="D278" s="56" t="str">
        <f t="shared" si="24"/>
        <v/>
      </c>
      <c r="E278" s="49" t="str">
        <f t="shared" si="21"/>
        <v/>
      </c>
      <c r="F278" s="49" t="str">
        <f t="shared" si="22"/>
        <v/>
      </c>
      <c r="G278" s="49" t="str">
        <f t="shared" si="23"/>
        <v/>
      </c>
      <c r="H278" s="49"/>
      <c r="I278" s="49"/>
    </row>
    <row r="279" spans="1:9" ht="13.5" customHeight="1" x14ac:dyDescent="0.2">
      <c r="A279" s="9"/>
      <c r="B279" s="56" t="str">
        <f>IF(A279="","",VLOOKUP(A279,AAR!$B$3:$C$138,2,0))</f>
        <v/>
      </c>
      <c r="C279" s="49" t="str">
        <f t="shared" si="20"/>
        <v/>
      </c>
      <c r="D279" s="56" t="str">
        <f t="shared" si="24"/>
        <v/>
      </c>
      <c r="E279" s="49" t="str">
        <f t="shared" si="21"/>
        <v/>
      </c>
      <c r="F279" s="49" t="str">
        <f t="shared" si="22"/>
        <v/>
      </c>
      <c r="G279" s="49" t="str">
        <f t="shared" si="23"/>
        <v/>
      </c>
      <c r="H279" s="49"/>
      <c r="I279" s="49"/>
    </row>
    <row r="280" spans="1:9" ht="13.5" customHeight="1" x14ac:dyDescent="0.2">
      <c r="A280" s="9"/>
      <c r="B280" s="56" t="str">
        <f>IF(A280="","",VLOOKUP(A280,AAR!$B$3:$C$138,2,0))</f>
        <v/>
      </c>
      <c r="C280" s="49" t="str">
        <f t="shared" si="20"/>
        <v/>
      </c>
      <c r="D280" s="56" t="str">
        <f t="shared" si="24"/>
        <v/>
      </c>
      <c r="E280" s="49" t="str">
        <f t="shared" si="21"/>
        <v/>
      </c>
      <c r="F280" s="49" t="str">
        <f t="shared" si="22"/>
        <v/>
      </c>
      <c r="G280" s="49" t="str">
        <f t="shared" si="23"/>
        <v/>
      </c>
      <c r="H280" s="49"/>
      <c r="I280" s="49"/>
    </row>
    <row r="281" spans="1:9" ht="13.5" customHeight="1" x14ac:dyDescent="0.2">
      <c r="A281" s="9"/>
      <c r="B281" s="56" t="str">
        <f>IF(A281="","",VLOOKUP(A281,AAR!$B$3:$C$138,2,0))</f>
        <v/>
      </c>
      <c r="C281" s="49" t="str">
        <f t="shared" si="20"/>
        <v/>
      </c>
      <c r="D281" s="56" t="str">
        <f t="shared" si="24"/>
        <v/>
      </c>
      <c r="E281" s="49" t="str">
        <f t="shared" si="21"/>
        <v/>
      </c>
      <c r="F281" s="49" t="str">
        <f t="shared" si="22"/>
        <v/>
      </c>
      <c r="G281" s="49" t="str">
        <f t="shared" si="23"/>
        <v/>
      </c>
      <c r="H281" s="49"/>
      <c r="I281" s="49"/>
    </row>
    <row r="282" spans="1:9" ht="13.5" customHeight="1" x14ac:dyDescent="0.2">
      <c r="A282" s="9"/>
      <c r="B282" s="56" t="str">
        <f>IF(A282="","",VLOOKUP(A282,AAR!$B$3:$C$138,2,0))</f>
        <v/>
      </c>
      <c r="C282" s="49" t="str">
        <f t="shared" si="20"/>
        <v/>
      </c>
      <c r="D282" s="56" t="str">
        <f t="shared" si="24"/>
        <v/>
      </c>
      <c r="E282" s="49" t="str">
        <f t="shared" si="21"/>
        <v/>
      </c>
      <c r="F282" s="49" t="str">
        <f t="shared" si="22"/>
        <v/>
      </c>
      <c r="G282" s="49" t="str">
        <f t="shared" si="23"/>
        <v/>
      </c>
      <c r="H282" s="49"/>
      <c r="I282" s="49"/>
    </row>
    <row r="283" spans="1:9" ht="13.5" customHeight="1" x14ac:dyDescent="0.2">
      <c r="A283" s="9"/>
      <c r="B283" s="56" t="str">
        <f>IF(A283="","",VLOOKUP(A283,AAR!$B$3:$C$138,2,0))</f>
        <v/>
      </c>
      <c r="C283" s="49" t="str">
        <f t="shared" si="20"/>
        <v/>
      </c>
      <c r="D283" s="56" t="str">
        <f t="shared" si="24"/>
        <v/>
      </c>
      <c r="E283" s="49" t="str">
        <f t="shared" si="21"/>
        <v/>
      </c>
      <c r="F283" s="49" t="str">
        <f t="shared" si="22"/>
        <v/>
      </c>
      <c r="G283" s="49" t="str">
        <f t="shared" si="23"/>
        <v/>
      </c>
      <c r="H283" s="49"/>
      <c r="I283" s="49"/>
    </row>
    <row r="284" spans="1:9" ht="13.5" customHeight="1" x14ac:dyDescent="0.2">
      <c r="A284" s="9"/>
      <c r="B284" s="56" t="str">
        <f>IF(A284="","",VLOOKUP(A284,AAR!$B$3:$C$138,2,0))</f>
        <v/>
      </c>
      <c r="C284" s="49" t="str">
        <f t="shared" si="20"/>
        <v/>
      </c>
      <c r="D284" s="56" t="str">
        <f t="shared" si="24"/>
        <v/>
      </c>
      <c r="E284" s="49" t="str">
        <f t="shared" si="21"/>
        <v/>
      </c>
      <c r="F284" s="49" t="str">
        <f t="shared" si="22"/>
        <v/>
      </c>
      <c r="G284" s="49" t="str">
        <f t="shared" si="23"/>
        <v/>
      </c>
      <c r="H284" s="49"/>
      <c r="I284" s="49"/>
    </row>
    <row r="285" spans="1:9" ht="13.5" customHeight="1" x14ac:dyDescent="0.2">
      <c r="A285" s="9"/>
      <c r="B285" s="56" t="str">
        <f>IF(A285="","",VLOOKUP(A285,AAR!$B$3:$C$138,2,0))</f>
        <v/>
      </c>
      <c r="C285" s="49" t="str">
        <f t="shared" si="20"/>
        <v/>
      </c>
      <c r="D285" s="56" t="str">
        <f t="shared" si="24"/>
        <v/>
      </c>
      <c r="E285" s="49" t="str">
        <f t="shared" si="21"/>
        <v/>
      </c>
      <c r="F285" s="49" t="str">
        <f t="shared" si="22"/>
        <v/>
      </c>
      <c r="G285" s="49" t="str">
        <f t="shared" si="23"/>
        <v/>
      </c>
      <c r="H285" s="49"/>
      <c r="I285" s="49"/>
    </row>
    <row r="286" spans="1:9" ht="13.5" customHeight="1" x14ac:dyDescent="0.2">
      <c r="A286" s="9"/>
      <c r="B286" s="56" t="str">
        <f>IF(A286="","",VLOOKUP(A286,AAR!$B$3:$C$138,2,0))</f>
        <v/>
      </c>
      <c r="C286" s="49" t="str">
        <f t="shared" si="20"/>
        <v/>
      </c>
      <c r="D286" s="56" t="str">
        <f t="shared" si="24"/>
        <v/>
      </c>
      <c r="E286" s="49" t="str">
        <f t="shared" si="21"/>
        <v/>
      </c>
      <c r="F286" s="49" t="str">
        <f t="shared" si="22"/>
        <v/>
      </c>
      <c r="G286" s="49" t="str">
        <f t="shared" si="23"/>
        <v/>
      </c>
      <c r="H286" s="49"/>
      <c r="I286" s="49"/>
    </row>
    <row r="287" spans="1:9" ht="13.5" customHeight="1" x14ac:dyDescent="0.2">
      <c r="A287" s="9"/>
      <c r="B287" s="56" t="str">
        <f>IF(A287="","",VLOOKUP(A287,AAR!$B$3:$C$138,2,0))</f>
        <v/>
      </c>
      <c r="C287" s="49" t="str">
        <f t="shared" si="20"/>
        <v/>
      </c>
      <c r="D287" s="56" t="str">
        <f t="shared" si="24"/>
        <v/>
      </c>
      <c r="E287" s="49" t="str">
        <f t="shared" si="21"/>
        <v/>
      </c>
      <c r="F287" s="49" t="str">
        <f t="shared" si="22"/>
        <v/>
      </c>
      <c r="G287" s="49" t="str">
        <f t="shared" si="23"/>
        <v/>
      </c>
      <c r="H287" s="49"/>
      <c r="I287" s="49"/>
    </row>
    <row r="288" spans="1:9" ht="13.5" customHeight="1" x14ac:dyDescent="0.2">
      <c r="A288" s="9"/>
      <c r="B288" s="56" t="str">
        <f>IF(A288="","",VLOOKUP(A288,AAR!$B$3:$C$138,2,0))</f>
        <v/>
      </c>
      <c r="C288" s="49" t="str">
        <f t="shared" si="20"/>
        <v/>
      </c>
      <c r="D288" s="56" t="str">
        <f t="shared" si="24"/>
        <v/>
      </c>
      <c r="E288" s="49" t="str">
        <f t="shared" si="21"/>
        <v/>
      </c>
      <c r="F288" s="49" t="str">
        <f t="shared" si="22"/>
        <v/>
      </c>
      <c r="G288" s="49" t="str">
        <f t="shared" si="23"/>
        <v/>
      </c>
      <c r="H288" s="49"/>
      <c r="I288" s="49"/>
    </row>
    <row r="289" spans="1:9" ht="13.5" customHeight="1" x14ac:dyDescent="0.2">
      <c r="A289" s="9"/>
      <c r="B289" s="56" t="str">
        <f>IF(A289="","",VLOOKUP(A289,AAR!$B$3:$C$138,2,0))</f>
        <v/>
      </c>
      <c r="C289" s="49" t="str">
        <f t="shared" si="20"/>
        <v/>
      </c>
      <c r="D289" s="56" t="str">
        <f t="shared" si="24"/>
        <v/>
      </c>
      <c r="E289" s="49" t="str">
        <f t="shared" si="21"/>
        <v/>
      </c>
      <c r="F289" s="49" t="str">
        <f t="shared" si="22"/>
        <v/>
      </c>
      <c r="G289" s="49" t="str">
        <f t="shared" si="23"/>
        <v/>
      </c>
      <c r="H289" s="49"/>
      <c r="I289" s="49"/>
    </row>
    <row r="290" spans="1:9" ht="13.5" customHeight="1" x14ac:dyDescent="0.2">
      <c r="A290" s="9"/>
      <c r="B290" s="56" t="str">
        <f>IF(A290="","",VLOOKUP(A290,AAR!$B$3:$C$138,2,0))</f>
        <v/>
      </c>
      <c r="C290" s="49" t="str">
        <f t="shared" si="20"/>
        <v/>
      </c>
      <c r="D290" s="56" t="str">
        <f t="shared" si="24"/>
        <v/>
      </c>
      <c r="E290" s="49" t="str">
        <f t="shared" si="21"/>
        <v/>
      </c>
      <c r="F290" s="49" t="str">
        <f t="shared" si="22"/>
        <v/>
      </c>
      <c r="G290" s="49" t="str">
        <f t="shared" si="23"/>
        <v/>
      </c>
      <c r="H290" s="49"/>
      <c r="I290" s="49"/>
    </row>
    <row r="291" spans="1:9" ht="13.5" customHeight="1" x14ac:dyDescent="0.2">
      <c r="A291" s="9"/>
      <c r="B291" s="56" t="str">
        <f>IF(A291="","",VLOOKUP(A291,AAR!$B$3:$C$138,2,0))</f>
        <v/>
      </c>
      <c r="C291" s="49" t="str">
        <f t="shared" si="20"/>
        <v/>
      </c>
      <c r="D291" s="56" t="str">
        <f t="shared" si="24"/>
        <v/>
      </c>
      <c r="E291" s="49" t="str">
        <f t="shared" si="21"/>
        <v/>
      </c>
      <c r="F291" s="49" t="str">
        <f t="shared" si="22"/>
        <v/>
      </c>
      <c r="G291" s="49" t="str">
        <f t="shared" si="23"/>
        <v/>
      </c>
      <c r="H291" s="49"/>
      <c r="I291" s="49"/>
    </row>
    <row r="292" spans="1:9" ht="13.5" customHeight="1" x14ac:dyDescent="0.2">
      <c r="A292" s="9"/>
      <c r="B292" s="56" t="str">
        <f>IF(A292="","",VLOOKUP(A292,AAR!$B$3:$C$138,2,0))</f>
        <v/>
      </c>
      <c r="C292" s="49" t="str">
        <f t="shared" si="20"/>
        <v/>
      </c>
      <c r="D292" s="56" t="str">
        <f t="shared" si="24"/>
        <v/>
      </c>
      <c r="E292" s="49" t="str">
        <f t="shared" si="21"/>
        <v/>
      </c>
      <c r="F292" s="49" t="str">
        <f t="shared" si="22"/>
        <v/>
      </c>
      <c r="G292" s="49" t="str">
        <f t="shared" si="23"/>
        <v/>
      </c>
      <c r="H292" s="49"/>
      <c r="I292" s="49"/>
    </row>
    <row r="293" spans="1:9" ht="13.5" customHeight="1" x14ac:dyDescent="0.2">
      <c r="A293" s="9"/>
      <c r="B293" s="56" t="str">
        <f>IF(A293="","",VLOOKUP(A293,AAR!$B$3:$C$138,2,0))</f>
        <v/>
      </c>
      <c r="C293" s="49" t="str">
        <f t="shared" si="20"/>
        <v/>
      </c>
      <c r="D293" s="56" t="str">
        <f t="shared" si="24"/>
        <v/>
      </c>
      <c r="E293" s="49" t="str">
        <f t="shared" si="21"/>
        <v/>
      </c>
      <c r="F293" s="49" t="str">
        <f t="shared" si="22"/>
        <v/>
      </c>
      <c r="G293" s="49" t="str">
        <f t="shared" si="23"/>
        <v/>
      </c>
      <c r="H293" s="49"/>
      <c r="I293" s="49"/>
    </row>
    <row r="294" spans="1:9" ht="13.5" customHeight="1" x14ac:dyDescent="0.2">
      <c r="A294" s="9"/>
      <c r="B294" s="56" t="str">
        <f>IF(A294="","",VLOOKUP(A294,AAR!$B$3:$C$138,2,0))</f>
        <v/>
      </c>
      <c r="C294" s="49" t="str">
        <f t="shared" si="20"/>
        <v/>
      </c>
      <c r="D294" s="56" t="str">
        <f t="shared" si="24"/>
        <v/>
      </c>
      <c r="E294" s="49" t="str">
        <f t="shared" si="21"/>
        <v/>
      </c>
      <c r="F294" s="49" t="str">
        <f t="shared" si="22"/>
        <v/>
      </c>
      <c r="G294" s="49" t="str">
        <f t="shared" si="23"/>
        <v/>
      </c>
      <c r="H294" s="49"/>
      <c r="I294" s="49"/>
    </row>
    <row r="295" spans="1:9" ht="13.5" customHeight="1" x14ac:dyDescent="0.2">
      <c r="A295" s="9"/>
      <c r="B295" s="56" t="str">
        <f>IF(A295="","",VLOOKUP(A295,AAR!$B$3:$C$138,2,0))</f>
        <v/>
      </c>
      <c r="C295" s="49" t="str">
        <f t="shared" si="20"/>
        <v/>
      </c>
      <c r="D295" s="56" t="str">
        <f t="shared" si="24"/>
        <v/>
      </c>
      <c r="E295" s="49" t="str">
        <f t="shared" si="21"/>
        <v/>
      </c>
      <c r="F295" s="49" t="str">
        <f t="shared" si="22"/>
        <v/>
      </c>
      <c r="G295" s="49" t="str">
        <f t="shared" si="23"/>
        <v/>
      </c>
      <c r="H295" s="49"/>
      <c r="I295" s="49"/>
    </row>
    <row r="296" spans="1:9" ht="13.5" customHeight="1" x14ac:dyDescent="0.2">
      <c r="A296" s="9"/>
      <c r="B296" s="56" t="str">
        <f>IF(A296="","",VLOOKUP(A296,AAR!$B$3:$C$138,2,0))</f>
        <v/>
      </c>
      <c r="C296" s="49" t="str">
        <f t="shared" si="20"/>
        <v/>
      </c>
      <c r="D296" s="56" t="str">
        <f t="shared" si="24"/>
        <v/>
      </c>
      <c r="E296" s="49" t="str">
        <f t="shared" si="21"/>
        <v/>
      </c>
      <c r="F296" s="49" t="str">
        <f t="shared" si="22"/>
        <v/>
      </c>
      <c r="G296" s="49" t="str">
        <f t="shared" si="23"/>
        <v/>
      </c>
      <c r="H296" s="49"/>
      <c r="I296" s="49"/>
    </row>
    <row r="297" spans="1:9" ht="13.5" customHeight="1" x14ac:dyDescent="0.2">
      <c r="A297" s="9"/>
      <c r="B297" s="56" t="str">
        <f>IF(A297="","",VLOOKUP(A297,AAR!$B$3:$C$138,2,0))</f>
        <v/>
      </c>
      <c r="C297" s="49" t="str">
        <f t="shared" si="20"/>
        <v/>
      </c>
      <c r="D297" s="56" t="str">
        <f t="shared" si="24"/>
        <v/>
      </c>
      <c r="E297" s="49" t="str">
        <f t="shared" si="21"/>
        <v/>
      </c>
      <c r="F297" s="49" t="str">
        <f t="shared" si="22"/>
        <v/>
      </c>
      <c r="G297" s="49" t="str">
        <f t="shared" si="23"/>
        <v/>
      </c>
      <c r="H297" s="49"/>
      <c r="I297" s="49"/>
    </row>
    <row r="298" spans="1:9" ht="13.5" customHeight="1" x14ac:dyDescent="0.2">
      <c r="A298" s="9"/>
      <c r="B298" s="56" t="str">
        <f>IF(A298="","",VLOOKUP(A298,AAR!$B$3:$C$138,2,0))</f>
        <v/>
      </c>
      <c r="C298" s="49" t="str">
        <f t="shared" si="20"/>
        <v/>
      </c>
      <c r="D298" s="56" t="str">
        <f t="shared" si="24"/>
        <v/>
      </c>
      <c r="E298" s="49" t="str">
        <f t="shared" si="21"/>
        <v/>
      </c>
      <c r="F298" s="49" t="str">
        <f t="shared" si="22"/>
        <v/>
      </c>
      <c r="G298" s="49" t="str">
        <f t="shared" si="23"/>
        <v/>
      </c>
      <c r="H298" s="49"/>
      <c r="I298" s="49"/>
    </row>
    <row r="299" spans="1:9" ht="13.5" customHeight="1" x14ac:dyDescent="0.2">
      <c r="A299" s="9"/>
      <c r="B299" s="56" t="str">
        <f>IF(A299="","",VLOOKUP(A299,AAR!$B$3:$C$138,2,0))</f>
        <v/>
      </c>
      <c r="C299" s="49" t="str">
        <f t="shared" si="20"/>
        <v/>
      </c>
      <c r="D299" s="56" t="str">
        <f t="shared" si="24"/>
        <v/>
      </c>
      <c r="E299" s="49" t="str">
        <f t="shared" si="21"/>
        <v/>
      </c>
      <c r="F299" s="49" t="str">
        <f t="shared" si="22"/>
        <v/>
      </c>
      <c r="G299" s="49" t="str">
        <f t="shared" si="23"/>
        <v/>
      </c>
      <c r="H299" s="49"/>
      <c r="I299" s="49"/>
    </row>
    <row r="300" spans="1:9" ht="13.5" customHeight="1" x14ac:dyDescent="0.2">
      <c r="A300" s="9"/>
      <c r="B300" s="56" t="str">
        <f>IF(A300="","",VLOOKUP(A300,AAR!$B$3:$C$138,2,0))</f>
        <v/>
      </c>
      <c r="C300" s="49" t="str">
        <f t="shared" si="20"/>
        <v/>
      </c>
      <c r="D300" s="56" t="str">
        <f t="shared" si="24"/>
        <v/>
      </c>
      <c r="E300" s="49" t="str">
        <f t="shared" si="21"/>
        <v/>
      </c>
      <c r="F300" s="49" t="str">
        <f t="shared" si="22"/>
        <v/>
      </c>
      <c r="G300" s="49" t="str">
        <f t="shared" si="23"/>
        <v/>
      </c>
      <c r="H300" s="49"/>
      <c r="I300" s="49"/>
    </row>
    <row r="301" spans="1:9" ht="13.5" customHeight="1" x14ac:dyDescent="0.2">
      <c r="A301" s="9"/>
      <c r="B301" s="56" t="str">
        <f>IF(A301="","",VLOOKUP(A301,AAR!$B$3:$C$138,2,0))</f>
        <v/>
      </c>
      <c r="C301" s="49" t="str">
        <f t="shared" si="20"/>
        <v/>
      </c>
      <c r="D301" s="56" t="str">
        <f t="shared" si="24"/>
        <v/>
      </c>
      <c r="E301" s="49" t="str">
        <f t="shared" si="21"/>
        <v/>
      </c>
      <c r="F301" s="49" t="str">
        <f t="shared" si="22"/>
        <v/>
      </c>
      <c r="G301" s="49" t="str">
        <f t="shared" si="23"/>
        <v/>
      </c>
      <c r="H301" s="49"/>
      <c r="I301" s="49"/>
    </row>
    <row r="302" spans="1:9" ht="13.5" customHeight="1" x14ac:dyDescent="0.2">
      <c r="A302" s="9"/>
      <c r="B302" s="56" t="str">
        <f>IF(A302="","",VLOOKUP(A302,AAR!$B$3:$C$138,2,0))</f>
        <v/>
      </c>
      <c r="C302" s="49" t="str">
        <f t="shared" si="20"/>
        <v/>
      </c>
      <c r="D302" s="56" t="str">
        <f t="shared" si="24"/>
        <v/>
      </c>
      <c r="E302" s="49" t="str">
        <f t="shared" si="21"/>
        <v/>
      </c>
      <c r="F302" s="49" t="str">
        <f t="shared" si="22"/>
        <v/>
      </c>
      <c r="G302" s="49" t="str">
        <f t="shared" si="23"/>
        <v/>
      </c>
      <c r="H302" s="49"/>
      <c r="I302" s="49"/>
    </row>
    <row r="303" spans="1:9" ht="13.5" customHeight="1" x14ac:dyDescent="0.2">
      <c r="A303" s="9"/>
      <c r="B303" s="56" t="str">
        <f>IF(A303="","",VLOOKUP(A303,AAR!$B$3:$C$138,2,0))</f>
        <v/>
      </c>
      <c r="C303" s="49" t="str">
        <f t="shared" si="20"/>
        <v/>
      </c>
      <c r="D303" s="56" t="str">
        <f t="shared" si="24"/>
        <v/>
      </c>
      <c r="E303" s="49" t="str">
        <f t="shared" si="21"/>
        <v/>
      </c>
      <c r="F303" s="49" t="str">
        <f t="shared" si="22"/>
        <v/>
      </c>
      <c r="G303" s="49" t="str">
        <f t="shared" si="23"/>
        <v/>
      </c>
      <c r="H303" s="49"/>
      <c r="I303" s="49"/>
    </row>
    <row r="304" spans="1:9" ht="13.5" customHeight="1" x14ac:dyDescent="0.2">
      <c r="A304" s="9"/>
      <c r="B304" s="56" t="str">
        <f>IF(A304="","",VLOOKUP(A304,AAR!$B$3:$C$138,2,0))</f>
        <v/>
      </c>
      <c r="C304" s="49" t="str">
        <f t="shared" si="20"/>
        <v/>
      </c>
      <c r="D304" s="56" t="str">
        <f t="shared" si="24"/>
        <v/>
      </c>
      <c r="E304" s="49" t="str">
        <f t="shared" si="21"/>
        <v/>
      </c>
      <c r="F304" s="49" t="str">
        <f t="shared" si="22"/>
        <v/>
      </c>
      <c r="G304" s="49" t="str">
        <f t="shared" si="23"/>
        <v/>
      </c>
      <c r="H304" s="49"/>
      <c r="I304" s="49"/>
    </row>
    <row r="305" spans="1:9" ht="13.5" customHeight="1" x14ac:dyDescent="0.2">
      <c r="A305" s="9"/>
      <c r="B305" s="56" t="str">
        <f>IF(A305="","",VLOOKUP(A305,AAR!$B$3:$C$138,2,0))</f>
        <v/>
      </c>
      <c r="C305" s="49" t="str">
        <f t="shared" si="20"/>
        <v/>
      </c>
      <c r="D305" s="56" t="str">
        <f t="shared" si="24"/>
        <v/>
      </c>
      <c r="E305" s="49" t="str">
        <f t="shared" si="21"/>
        <v/>
      </c>
      <c r="F305" s="49" t="str">
        <f t="shared" si="22"/>
        <v/>
      </c>
      <c r="G305" s="49" t="str">
        <f t="shared" si="23"/>
        <v/>
      </c>
      <c r="H305" s="49"/>
      <c r="I305" s="49"/>
    </row>
    <row r="306" spans="1:9" ht="13.5" customHeight="1" x14ac:dyDescent="0.2">
      <c r="A306" s="9"/>
      <c r="B306" s="56" t="str">
        <f>IF(A306="","",VLOOKUP(A306,AAR!$B$3:$C$138,2,0))</f>
        <v/>
      </c>
      <c r="C306" s="49" t="str">
        <f t="shared" si="20"/>
        <v/>
      </c>
      <c r="D306" s="56" t="str">
        <f t="shared" si="24"/>
        <v/>
      </c>
      <c r="E306" s="49" t="str">
        <f t="shared" si="21"/>
        <v/>
      </c>
      <c r="F306" s="49" t="str">
        <f t="shared" si="22"/>
        <v/>
      </c>
      <c r="G306" s="49" t="str">
        <f t="shared" si="23"/>
        <v/>
      </c>
      <c r="H306" s="49"/>
      <c r="I306" s="49"/>
    </row>
    <row r="307" spans="1:9" ht="13.5" customHeight="1" x14ac:dyDescent="0.2">
      <c r="A307" s="9"/>
      <c r="B307" s="56" t="str">
        <f>IF(A307="","",VLOOKUP(A307,AAR!$B$3:$C$138,2,0))</f>
        <v/>
      </c>
      <c r="C307" s="49" t="str">
        <f t="shared" si="20"/>
        <v/>
      </c>
      <c r="D307" s="56" t="str">
        <f t="shared" si="24"/>
        <v/>
      </c>
      <c r="E307" s="49" t="str">
        <f t="shared" si="21"/>
        <v/>
      </c>
      <c r="F307" s="49" t="str">
        <f t="shared" si="22"/>
        <v/>
      </c>
      <c r="G307" s="49" t="str">
        <f t="shared" si="23"/>
        <v/>
      </c>
      <c r="H307" s="49"/>
      <c r="I307" s="49"/>
    </row>
    <row r="308" spans="1:9" ht="13.5" customHeight="1" x14ac:dyDescent="0.2">
      <c r="A308" s="9"/>
      <c r="B308" s="56" t="str">
        <f>IF(A308="","",VLOOKUP(A308,AAR!$B$3:$C$138,2,0))</f>
        <v/>
      </c>
      <c r="C308" s="49" t="str">
        <f t="shared" si="20"/>
        <v/>
      </c>
      <c r="D308" s="56" t="str">
        <f t="shared" si="24"/>
        <v/>
      </c>
      <c r="E308" s="49" t="str">
        <f t="shared" si="21"/>
        <v/>
      </c>
      <c r="F308" s="49" t="str">
        <f t="shared" si="22"/>
        <v/>
      </c>
      <c r="G308" s="49" t="str">
        <f t="shared" si="23"/>
        <v/>
      </c>
      <c r="H308" s="49"/>
      <c r="I308" s="49"/>
    </row>
    <row r="309" spans="1:9" ht="13.5" customHeight="1" x14ac:dyDescent="0.2">
      <c r="A309" s="9"/>
      <c r="B309" s="56" t="str">
        <f>IF(A309="","",VLOOKUP(A309,AAR!$B$3:$C$138,2,0))</f>
        <v/>
      </c>
      <c r="C309" s="49" t="str">
        <f t="shared" si="20"/>
        <v/>
      </c>
      <c r="D309" s="56" t="str">
        <f t="shared" si="24"/>
        <v/>
      </c>
      <c r="E309" s="49" t="str">
        <f t="shared" si="21"/>
        <v/>
      </c>
      <c r="F309" s="49" t="str">
        <f t="shared" si="22"/>
        <v/>
      </c>
      <c r="G309" s="49" t="str">
        <f t="shared" si="23"/>
        <v/>
      </c>
      <c r="H309" s="49"/>
      <c r="I309" s="49"/>
    </row>
    <row r="310" spans="1:9" ht="13.5" customHeight="1" x14ac:dyDescent="0.2">
      <c r="A310" s="9"/>
      <c r="B310" s="56" t="str">
        <f>IF(A310="","",VLOOKUP(A310,AAR!$B$3:$C$138,2,0))</f>
        <v/>
      </c>
      <c r="C310" s="49" t="str">
        <f t="shared" si="20"/>
        <v/>
      </c>
      <c r="D310" s="56" t="str">
        <f t="shared" si="24"/>
        <v/>
      </c>
      <c r="E310" s="49" t="str">
        <f t="shared" si="21"/>
        <v/>
      </c>
      <c r="F310" s="49" t="str">
        <f t="shared" si="22"/>
        <v/>
      </c>
      <c r="G310" s="49" t="str">
        <f t="shared" si="23"/>
        <v/>
      </c>
      <c r="H310" s="49"/>
      <c r="I310" s="49"/>
    </row>
    <row r="311" spans="1:9" ht="13.5" customHeight="1" x14ac:dyDescent="0.2">
      <c r="A311" s="9"/>
      <c r="B311" s="56" t="str">
        <f>IF(A311="","",VLOOKUP(A311,AAR!$B$3:$C$138,2,0))</f>
        <v/>
      </c>
      <c r="C311" s="49" t="str">
        <f t="shared" si="20"/>
        <v/>
      </c>
      <c r="D311" s="56" t="str">
        <f t="shared" si="24"/>
        <v/>
      </c>
      <c r="E311" s="49" t="str">
        <f t="shared" si="21"/>
        <v/>
      </c>
      <c r="F311" s="49" t="str">
        <f t="shared" si="22"/>
        <v/>
      </c>
      <c r="G311" s="49" t="str">
        <f t="shared" si="23"/>
        <v/>
      </c>
      <c r="H311" s="49"/>
      <c r="I311" s="49"/>
    </row>
    <row r="312" spans="1:9" ht="13.5" customHeight="1" x14ac:dyDescent="0.2">
      <c r="A312" s="9"/>
      <c r="B312" s="56" t="str">
        <f>IF(A312="","",VLOOKUP(A312,AAR!$B$3:$C$138,2,0))</f>
        <v/>
      </c>
      <c r="C312" s="49" t="str">
        <f t="shared" si="20"/>
        <v/>
      </c>
      <c r="D312" s="56" t="str">
        <f t="shared" si="24"/>
        <v/>
      </c>
      <c r="E312" s="49" t="str">
        <f t="shared" si="21"/>
        <v/>
      </c>
      <c r="F312" s="49" t="str">
        <f t="shared" si="22"/>
        <v/>
      </c>
      <c r="G312" s="49" t="str">
        <f t="shared" si="23"/>
        <v/>
      </c>
      <c r="H312" s="49"/>
      <c r="I312" s="49"/>
    </row>
    <row r="313" spans="1:9" ht="13.5" customHeight="1" x14ac:dyDescent="0.2">
      <c r="A313" s="9"/>
      <c r="B313" s="56" t="str">
        <f>IF(A313="","",VLOOKUP(A313,AAR!$B$3:$C$138,2,0))</f>
        <v/>
      </c>
      <c r="C313" s="49" t="str">
        <f t="shared" si="20"/>
        <v/>
      </c>
      <c r="D313" s="56" t="str">
        <f t="shared" si="24"/>
        <v/>
      </c>
      <c r="E313" s="49" t="str">
        <f t="shared" si="21"/>
        <v/>
      </c>
      <c r="F313" s="49" t="str">
        <f t="shared" si="22"/>
        <v/>
      </c>
      <c r="G313" s="49" t="str">
        <f t="shared" si="23"/>
        <v/>
      </c>
      <c r="H313" s="49"/>
      <c r="I313" s="49"/>
    </row>
    <row r="314" spans="1:9" ht="13.5" customHeight="1" x14ac:dyDescent="0.2">
      <c r="A314" s="9"/>
      <c r="B314" s="56" t="str">
        <f>IF(A314="","",VLOOKUP(A314,AAR!$B$3:$C$138,2,0))</f>
        <v/>
      </c>
      <c r="C314" s="49" t="str">
        <f t="shared" si="20"/>
        <v/>
      </c>
      <c r="D314" s="56" t="str">
        <f t="shared" si="24"/>
        <v/>
      </c>
      <c r="E314" s="49" t="str">
        <f t="shared" si="21"/>
        <v/>
      </c>
      <c r="F314" s="49" t="str">
        <f t="shared" si="22"/>
        <v/>
      </c>
      <c r="G314" s="49" t="str">
        <f t="shared" si="23"/>
        <v/>
      </c>
      <c r="H314" s="49"/>
      <c r="I314" s="49"/>
    </row>
    <row r="315" spans="1:9" ht="13.5" customHeight="1" x14ac:dyDescent="0.2">
      <c r="A315" s="9"/>
      <c r="B315" s="56" t="str">
        <f>IF(A315="","",VLOOKUP(A315,AAR!$B$3:$C$138,2,0))</f>
        <v/>
      </c>
      <c r="C315" s="49" t="str">
        <f t="shared" si="20"/>
        <v/>
      </c>
      <c r="D315" s="56" t="str">
        <f t="shared" si="24"/>
        <v/>
      </c>
      <c r="E315" s="49" t="str">
        <f t="shared" si="21"/>
        <v/>
      </c>
      <c r="F315" s="49" t="str">
        <f t="shared" si="22"/>
        <v/>
      </c>
      <c r="G315" s="49" t="str">
        <f t="shared" si="23"/>
        <v/>
      </c>
      <c r="H315" s="49"/>
      <c r="I315" s="49"/>
    </row>
    <row r="316" spans="1:9" ht="13.5" customHeight="1" x14ac:dyDescent="0.2">
      <c r="A316" s="9"/>
      <c r="B316" s="56" t="str">
        <f>IF(A316="","",VLOOKUP(A316,AAR!$B$3:$C$138,2,0))</f>
        <v/>
      </c>
      <c r="C316" s="49" t="str">
        <f t="shared" si="20"/>
        <v/>
      </c>
      <c r="D316" s="56" t="str">
        <f t="shared" si="24"/>
        <v/>
      </c>
      <c r="E316" s="49" t="str">
        <f t="shared" si="21"/>
        <v/>
      </c>
      <c r="F316" s="49" t="str">
        <f t="shared" si="22"/>
        <v/>
      </c>
      <c r="G316" s="49" t="str">
        <f t="shared" si="23"/>
        <v/>
      </c>
      <c r="H316" s="49"/>
      <c r="I316" s="49"/>
    </row>
    <row r="317" spans="1:9" ht="13.5" customHeight="1" x14ac:dyDescent="0.2">
      <c r="A317" s="9"/>
      <c r="B317" s="56" t="str">
        <f>IF(A317="","",VLOOKUP(A317,AAR!$B$3:$C$138,2,0))</f>
        <v/>
      </c>
      <c r="C317" s="49" t="str">
        <f t="shared" si="20"/>
        <v/>
      </c>
      <c r="D317" s="56" t="str">
        <f t="shared" si="24"/>
        <v/>
      </c>
      <c r="E317" s="49" t="str">
        <f t="shared" si="21"/>
        <v/>
      </c>
      <c r="F317" s="49" t="str">
        <f t="shared" si="22"/>
        <v/>
      </c>
      <c r="G317" s="49" t="str">
        <f t="shared" si="23"/>
        <v/>
      </c>
      <c r="H317" s="49"/>
      <c r="I317" s="49"/>
    </row>
    <row r="318" spans="1:9" ht="13.5" customHeight="1" x14ac:dyDescent="0.2">
      <c r="A318" s="9"/>
      <c r="B318" s="56" t="str">
        <f>IF(A318="","",VLOOKUP(A318,AAR!$B$3:$C$138,2,0))</f>
        <v/>
      </c>
      <c r="C318" s="49" t="str">
        <f t="shared" si="20"/>
        <v/>
      </c>
      <c r="D318" s="56" t="str">
        <f t="shared" si="24"/>
        <v/>
      </c>
      <c r="E318" s="49" t="str">
        <f t="shared" si="21"/>
        <v/>
      </c>
      <c r="F318" s="49" t="str">
        <f t="shared" si="22"/>
        <v/>
      </c>
      <c r="G318" s="49" t="str">
        <f t="shared" si="23"/>
        <v/>
      </c>
      <c r="H318" s="49"/>
      <c r="I318" s="49"/>
    </row>
    <row r="319" spans="1:9" ht="13.5" customHeight="1" x14ac:dyDescent="0.2">
      <c r="A319" s="9"/>
      <c r="B319" s="56" t="str">
        <f>IF(A319="","",VLOOKUP(A319,AAR!$B$3:$C$138,2,0))</f>
        <v/>
      </c>
      <c r="C319" s="49" t="str">
        <f t="shared" si="20"/>
        <v/>
      </c>
      <c r="D319" s="56" t="str">
        <f t="shared" si="24"/>
        <v/>
      </c>
      <c r="E319" s="49" t="str">
        <f t="shared" si="21"/>
        <v/>
      </c>
      <c r="F319" s="49" t="str">
        <f t="shared" si="22"/>
        <v/>
      </c>
      <c r="G319" s="49" t="str">
        <f t="shared" si="23"/>
        <v/>
      </c>
      <c r="H319" s="49"/>
      <c r="I319" s="49"/>
    </row>
    <row r="320" spans="1:9" ht="13.5" customHeight="1" x14ac:dyDescent="0.2">
      <c r="A320" s="9"/>
      <c r="B320" s="56" t="str">
        <f>IF(A320="","",VLOOKUP(A320,AAR!$B$3:$C$138,2,0))</f>
        <v/>
      </c>
      <c r="C320" s="49" t="str">
        <f t="shared" si="20"/>
        <v/>
      </c>
      <c r="D320" s="56" t="str">
        <f t="shared" si="24"/>
        <v/>
      </c>
      <c r="E320" s="49" t="str">
        <f t="shared" si="21"/>
        <v/>
      </c>
      <c r="F320" s="49" t="str">
        <f t="shared" si="22"/>
        <v/>
      </c>
      <c r="G320" s="49" t="str">
        <f t="shared" si="23"/>
        <v/>
      </c>
      <c r="H320" s="49"/>
      <c r="I320" s="49"/>
    </row>
    <row r="321" spans="1:9" ht="13.5" customHeight="1" x14ac:dyDescent="0.2">
      <c r="A321" s="9"/>
      <c r="B321" s="56" t="str">
        <f>IF(A321="","",VLOOKUP(A321,AAR!$B$3:$C$138,2,0))</f>
        <v/>
      </c>
      <c r="C321" s="49" t="str">
        <f t="shared" si="20"/>
        <v/>
      </c>
      <c r="D321" s="56" t="str">
        <f t="shared" si="24"/>
        <v/>
      </c>
      <c r="E321" s="49" t="str">
        <f t="shared" si="21"/>
        <v/>
      </c>
      <c r="F321" s="49" t="str">
        <f t="shared" si="22"/>
        <v/>
      </c>
      <c r="G321" s="49" t="str">
        <f t="shared" si="23"/>
        <v/>
      </c>
      <c r="H321" s="49"/>
      <c r="I321" s="49"/>
    </row>
    <row r="322" spans="1:9" ht="13.5" customHeight="1" x14ac:dyDescent="0.2">
      <c r="A322" s="9"/>
      <c r="B322" s="56" t="str">
        <f>IF(A322="","",VLOOKUP(A322,AAR!$B$3:$C$138,2,0))</f>
        <v/>
      </c>
      <c r="C322" s="49" t="str">
        <f t="shared" si="20"/>
        <v/>
      </c>
      <c r="D322" s="56" t="str">
        <f t="shared" si="24"/>
        <v/>
      </c>
      <c r="E322" s="49" t="str">
        <f t="shared" si="21"/>
        <v/>
      </c>
      <c r="F322" s="49" t="str">
        <f t="shared" si="22"/>
        <v/>
      </c>
      <c r="G322" s="49" t="str">
        <f t="shared" si="23"/>
        <v/>
      </c>
      <c r="H322" s="49"/>
      <c r="I322" s="49"/>
    </row>
    <row r="323" spans="1:9" ht="13.5" customHeight="1" x14ac:dyDescent="0.2">
      <c r="A323" s="9"/>
      <c r="B323" s="56" t="str">
        <f>IF(A323="","",VLOOKUP(A323,AAR!$B$3:$C$138,2,0))</f>
        <v/>
      </c>
      <c r="C323" s="49" t="str">
        <f t="shared" ref="C323:C386" si="25">IF(A323="","",SMALL($B$2:$B$501,D323))</f>
        <v/>
      </c>
      <c r="D323" s="56" t="str">
        <f t="shared" si="24"/>
        <v/>
      </c>
      <c r="E323" s="49" t="str">
        <f t="shared" ref="E323:E386" si="26">IF(A323="","",D323/$H$2)</f>
        <v/>
      </c>
      <c r="F323" s="49" t="str">
        <f t="shared" ref="F323:F386" si="27">IF(A323="","",_xlfn.NORM.DIST(C323,$H$3,$H$4,1))</f>
        <v/>
      </c>
      <c r="G323" s="49" t="str">
        <f t="shared" ref="G323:G386" si="28">IF(A323="","",ABS(E323-F323))</f>
        <v/>
      </c>
      <c r="H323" s="49"/>
      <c r="I323" s="49"/>
    </row>
    <row r="324" spans="1:9" ht="13.5" customHeight="1" x14ac:dyDescent="0.2">
      <c r="A324" s="9"/>
      <c r="B324" s="56" t="str">
        <f>IF(A324="","",VLOOKUP(A324,AAR!$B$3:$C$138,2,0))</f>
        <v/>
      </c>
      <c r="C324" s="49" t="str">
        <f t="shared" si="25"/>
        <v/>
      </c>
      <c r="D324" s="56" t="str">
        <f t="shared" ref="D324:D387" si="29">IF(A324="","",D323+1)</f>
        <v/>
      </c>
      <c r="E324" s="49" t="str">
        <f t="shared" si="26"/>
        <v/>
      </c>
      <c r="F324" s="49" t="str">
        <f t="shared" si="27"/>
        <v/>
      </c>
      <c r="G324" s="49" t="str">
        <f t="shared" si="28"/>
        <v/>
      </c>
      <c r="H324" s="49"/>
      <c r="I324" s="49"/>
    </row>
    <row r="325" spans="1:9" ht="13.5" customHeight="1" x14ac:dyDescent="0.2">
      <c r="A325" s="9"/>
      <c r="B325" s="56" t="str">
        <f>IF(A325="","",VLOOKUP(A325,AAR!$B$3:$C$138,2,0))</f>
        <v/>
      </c>
      <c r="C325" s="49" t="str">
        <f t="shared" si="25"/>
        <v/>
      </c>
      <c r="D325" s="56" t="str">
        <f t="shared" si="29"/>
        <v/>
      </c>
      <c r="E325" s="49" t="str">
        <f t="shared" si="26"/>
        <v/>
      </c>
      <c r="F325" s="49" t="str">
        <f t="shared" si="27"/>
        <v/>
      </c>
      <c r="G325" s="49" t="str">
        <f t="shared" si="28"/>
        <v/>
      </c>
      <c r="H325" s="49"/>
      <c r="I325" s="49"/>
    </row>
    <row r="326" spans="1:9" ht="13.5" customHeight="1" x14ac:dyDescent="0.2">
      <c r="A326" s="9"/>
      <c r="B326" s="56" t="str">
        <f>IF(A326="","",VLOOKUP(A326,AAR!$B$3:$C$138,2,0))</f>
        <v/>
      </c>
      <c r="C326" s="49" t="str">
        <f t="shared" si="25"/>
        <v/>
      </c>
      <c r="D326" s="56" t="str">
        <f t="shared" si="29"/>
        <v/>
      </c>
      <c r="E326" s="49" t="str">
        <f t="shared" si="26"/>
        <v/>
      </c>
      <c r="F326" s="49" t="str">
        <f t="shared" si="27"/>
        <v/>
      </c>
      <c r="G326" s="49" t="str">
        <f t="shared" si="28"/>
        <v/>
      </c>
      <c r="H326" s="49"/>
      <c r="I326" s="49"/>
    </row>
    <row r="327" spans="1:9" ht="13.5" customHeight="1" x14ac:dyDescent="0.2">
      <c r="A327" s="9"/>
      <c r="B327" s="56" t="str">
        <f>IF(A327="","",VLOOKUP(A327,AAR!$B$3:$C$138,2,0))</f>
        <v/>
      </c>
      <c r="C327" s="49" t="str">
        <f t="shared" si="25"/>
        <v/>
      </c>
      <c r="D327" s="56" t="str">
        <f t="shared" si="29"/>
        <v/>
      </c>
      <c r="E327" s="49" t="str">
        <f t="shared" si="26"/>
        <v/>
      </c>
      <c r="F327" s="49" t="str">
        <f t="shared" si="27"/>
        <v/>
      </c>
      <c r="G327" s="49" t="str">
        <f t="shared" si="28"/>
        <v/>
      </c>
      <c r="H327" s="49"/>
      <c r="I327" s="49"/>
    </row>
    <row r="328" spans="1:9" ht="13.5" customHeight="1" x14ac:dyDescent="0.2">
      <c r="A328" s="9"/>
      <c r="B328" s="56" t="str">
        <f>IF(A328="","",VLOOKUP(A328,AAR!$B$3:$C$138,2,0))</f>
        <v/>
      </c>
      <c r="C328" s="49" t="str">
        <f t="shared" si="25"/>
        <v/>
      </c>
      <c r="D328" s="56" t="str">
        <f t="shared" si="29"/>
        <v/>
      </c>
      <c r="E328" s="49" t="str">
        <f t="shared" si="26"/>
        <v/>
      </c>
      <c r="F328" s="49" t="str">
        <f t="shared" si="27"/>
        <v/>
      </c>
      <c r="G328" s="49" t="str">
        <f t="shared" si="28"/>
        <v/>
      </c>
      <c r="H328" s="49"/>
      <c r="I328" s="49"/>
    </row>
    <row r="329" spans="1:9" ht="13.5" customHeight="1" x14ac:dyDescent="0.2">
      <c r="A329" s="9"/>
      <c r="B329" s="56" t="str">
        <f>IF(A329="","",VLOOKUP(A329,AAR!$B$3:$C$138,2,0))</f>
        <v/>
      </c>
      <c r="C329" s="49" t="str">
        <f t="shared" si="25"/>
        <v/>
      </c>
      <c r="D329" s="56" t="str">
        <f t="shared" si="29"/>
        <v/>
      </c>
      <c r="E329" s="49" t="str">
        <f t="shared" si="26"/>
        <v/>
      </c>
      <c r="F329" s="49" t="str">
        <f t="shared" si="27"/>
        <v/>
      </c>
      <c r="G329" s="49" t="str">
        <f t="shared" si="28"/>
        <v/>
      </c>
      <c r="H329" s="49"/>
      <c r="I329" s="49"/>
    </row>
    <row r="330" spans="1:9" ht="13.5" customHeight="1" x14ac:dyDescent="0.2">
      <c r="A330" s="9"/>
      <c r="B330" s="56" t="str">
        <f>IF(A330="","",VLOOKUP(A330,AAR!$B$3:$C$138,2,0))</f>
        <v/>
      </c>
      <c r="C330" s="49" t="str">
        <f t="shared" si="25"/>
        <v/>
      </c>
      <c r="D330" s="56" t="str">
        <f t="shared" si="29"/>
        <v/>
      </c>
      <c r="E330" s="49" t="str">
        <f t="shared" si="26"/>
        <v/>
      </c>
      <c r="F330" s="49" t="str">
        <f t="shared" si="27"/>
        <v/>
      </c>
      <c r="G330" s="49" t="str">
        <f t="shared" si="28"/>
        <v/>
      </c>
      <c r="H330" s="49"/>
      <c r="I330" s="49"/>
    </row>
    <row r="331" spans="1:9" ht="13.5" customHeight="1" x14ac:dyDescent="0.2">
      <c r="A331" s="9"/>
      <c r="B331" s="56" t="str">
        <f>IF(A331="","",VLOOKUP(A331,AAR!$B$3:$C$138,2,0))</f>
        <v/>
      </c>
      <c r="C331" s="49" t="str">
        <f t="shared" si="25"/>
        <v/>
      </c>
      <c r="D331" s="56" t="str">
        <f t="shared" si="29"/>
        <v/>
      </c>
      <c r="E331" s="49" t="str">
        <f t="shared" si="26"/>
        <v/>
      </c>
      <c r="F331" s="49" t="str">
        <f t="shared" si="27"/>
        <v/>
      </c>
      <c r="G331" s="49" t="str">
        <f t="shared" si="28"/>
        <v/>
      </c>
      <c r="H331" s="49"/>
      <c r="I331" s="49"/>
    </row>
    <row r="332" spans="1:9" ht="13.5" customHeight="1" x14ac:dyDescent="0.2">
      <c r="A332" s="9"/>
      <c r="B332" s="56" t="str">
        <f>IF(A332="","",VLOOKUP(A332,AAR!$B$3:$C$138,2,0))</f>
        <v/>
      </c>
      <c r="C332" s="49" t="str">
        <f t="shared" si="25"/>
        <v/>
      </c>
      <c r="D332" s="56" t="str">
        <f t="shared" si="29"/>
        <v/>
      </c>
      <c r="E332" s="49" t="str">
        <f t="shared" si="26"/>
        <v/>
      </c>
      <c r="F332" s="49" t="str">
        <f t="shared" si="27"/>
        <v/>
      </c>
      <c r="G332" s="49" t="str">
        <f t="shared" si="28"/>
        <v/>
      </c>
      <c r="H332" s="49"/>
      <c r="I332" s="49"/>
    </row>
    <row r="333" spans="1:9" ht="13.5" customHeight="1" x14ac:dyDescent="0.2">
      <c r="A333" s="9"/>
      <c r="B333" s="56" t="str">
        <f>IF(A333="","",VLOOKUP(A333,AAR!$B$3:$C$138,2,0))</f>
        <v/>
      </c>
      <c r="C333" s="49" t="str">
        <f t="shared" si="25"/>
        <v/>
      </c>
      <c r="D333" s="56" t="str">
        <f t="shared" si="29"/>
        <v/>
      </c>
      <c r="E333" s="49" t="str">
        <f t="shared" si="26"/>
        <v/>
      </c>
      <c r="F333" s="49" t="str">
        <f t="shared" si="27"/>
        <v/>
      </c>
      <c r="G333" s="49" t="str">
        <f t="shared" si="28"/>
        <v/>
      </c>
      <c r="H333" s="49"/>
      <c r="I333" s="49"/>
    </row>
    <row r="334" spans="1:9" ht="13.5" customHeight="1" x14ac:dyDescent="0.2">
      <c r="A334" s="9"/>
      <c r="B334" s="56" t="str">
        <f>IF(A334="","",VLOOKUP(A334,AAR!$B$3:$C$138,2,0))</f>
        <v/>
      </c>
      <c r="C334" s="49" t="str">
        <f t="shared" si="25"/>
        <v/>
      </c>
      <c r="D334" s="56" t="str">
        <f t="shared" si="29"/>
        <v/>
      </c>
      <c r="E334" s="49" t="str">
        <f t="shared" si="26"/>
        <v/>
      </c>
      <c r="F334" s="49" t="str">
        <f t="shared" si="27"/>
        <v/>
      </c>
      <c r="G334" s="49" t="str">
        <f t="shared" si="28"/>
        <v/>
      </c>
      <c r="H334" s="49"/>
      <c r="I334" s="49"/>
    </row>
    <row r="335" spans="1:9" ht="13.5" customHeight="1" x14ac:dyDescent="0.2">
      <c r="A335" s="9"/>
      <c r="B335" s="56" t="str">
        <f>IF(A335="","",VLOOKUP(A335,AAR!$B$3:$C$138,2,0))</f>
        <v/>
      </c>
      <c r="C335" s="49" t="str">
        <f t="shared" si="25"/>
        <v/>
      </c>
      <c r="D335" s="56" t="str">
        <f t="shared" si="29"/>
        <v/>
      </c>
      <c r="E335" s="49" t="str">
        <f t="shared" si="26"/>
        <v/>
      </c>
      <c r="F335" s="49" t="str">
        <f t="shared" si="27"/>
        <v/>
      </c>
      <c r="G335" s="49" t="str">
        <f t="shared" si="28"/>
        <v/>
      </c>
      <c r="H335" s="49"/>
      <c r="I335" s="49"/>
    </row>
    <row r="336" spans="1:9" ht="13.5" customHeight="1" x14ac:dyDescent="0.2">
      <c r="A336" s="9"/>
      <c r="B336" s="56" t="str">
        <f>IF(A336="","",VLOOKUP(A336,AAR!$B$3:$C$138,2,0))</f>
        <v/>
      </c>
      <c r="C336" s="49" t="str">
        <f t="shared" si="25"/>
        <v/>
      </c>
      <c r="D336" s="56" t="str">
        <f t="shared" si="29"/>
        <v/>
      </c>
      <c r="E336" s="49" t="str">
        <f t="shared" si="26"/>
        <v/>
      </c>
      <c r="F336" s="49" t="str">
        <f t="shared" si="27"/>
        <v/>
      </c>
      <c r="G336" s="49" t="str">
        <f t="shared" si="28"/>
        <v/>
      </c>
      <c r="H336" s="49"/>
      <c r="I336" s="49"/>
    </row>
    <row r="337" spans="1:9" ht="13.5" customHeight="1" x14ac:dyDescent="0.2">
      <c r="A337" s="9"/>
      <c r="B337" s="56" t="str">
        <f>IF(A337="","",VLOOKUP(A337,AAR!$B$3:$C$138,2,0))</f>
        <v/>
      </c>
      <c r="C337" s="49" t="str">
        <f t="shared" si="25"/>
        <v/>
      </c>
      <c r="D337" s="56" t="str">
        <f t="shared" si="29"/>
        <v/>
      </c>
      <c r="E337" s="49" t="str">
        <f t="shared" si="26"/>
        <v/>
      </c>
      <c r="F337" s="49" t="str">
        <f t="shared" si="27"/>
        <v/>
      </c>
      <c r="G337" s="49" t="str">
        <f t="shared" si="28"/>
        <v/>
      </c>
      <c r="H337" s="49"/>
      <c r="I337" s="49"/>
    </row>
    <row r="338" spans="1:9" ht="13.5" customHeight="1" x14ac:dyDescent="0.2">
      <c r="A338" s="9"/>
      <c r="B338" s="56" t="str">
        <f>IF(A338="","",VLOOKUP(A338,AAR!$B$3:$C$138,2,0))</f>
        <v/>
      </c>
      <c r="C338" s="49" t="str">
        <f t="shared" si="25"/>
        <v/>
      </c>
      <c r="D338" s="56" t="str">
        <f t="shared" si="29"/>
        <v/>
      </c>
      <c r="E338" s="49" t="str">
        <f t="shared" si="26"/>
        <v/>
      </c>
      <c r="F338" s="49" t="str">
        <f t="shared" si="27"/>
        <v/>
      </c>
      <c r="G338" s="49" t="str">
        <f t="shared" si="28"/>
        <v/>
      </c>
      <c r="H338" s="49"/>
      <c r="I338" s="49"/>
    </row>
    <row r="339" spans="1:9" ht="13.5" customHeight="1" x14ac:dyDescent="0.2">
      <c r="A339" s="9"/>
      <c r="B339" s="56" t="str">
        <f>IF(A339="","",VLOOKUP(A339,AAR!$B$3:$C$138,2,0))</f>
        <v/>
      </c>
      <c r="C339" s="49" t="str">
        <f t="shared" si="25"/>
        <v/>
      </c>
      <c r="D339" s="56" t="str">
        <f t="shared" si="29"/>
        <v/>
      </c>
      <c r="E339" s="49" t="str">
        <f t="shared" si="26"/>
        <v/>
      </c>
      <c r="F339" s="49" t="str">
        <f t="shared" si="27"/>
        <v/>
      </c>
      <c r="G339" s="49" t="str">
        <f t="shared" si="28"/>
        <v/>
      </c>
      <c r="H339" s="49"/>
      <c r="I339" s="49"/>
    </row>
    <row r="340" spans="1:9" ht="13.5" customHeight="1" x14ac:dyDescent="0.2">
      <c r="A340" s="9"/>
      <c r="B340" s="56" t="str">
        <f>IF(A340="","",VLOOKUP(A340,AAR!$B$3:$C$138,2,0))</f>
        <v/>
      </c>
      <c r="C340" s="49" t="str">
        <f t="shared" si="25"/>
        <v/>
      </c>
      <c r="D340" s="56" t="str">
        <f t="shared" si="29"/>
        <v/>
      </c>
      <c r="E340" s="49" t="str">
        <f t="shared" si="26"/>
        <v/>
      </c>
      <c r="F340" s="49" t="str">
        <f t="shared" si="27"/>
        <v/>
      </c>
      <c r="G340" s="49" t="str">
        <f t="shared" si="28"/>
        <v/>
      </c>
      <c r="H340" s="49"/>
      <c r="I340" s="49"/>
    </row>
    <row r="341" spans="1:9" ht="13.5" customHeight="1" x14ac:dyDescent="0.2">
      <c r="A341" s="9"/>
      <c r="B341" s="56" t="str">
        <f>IF(A341="","",VLOOKUP(A341,AAR!$B$3:$C$138,2,0))</f>
        <v/>
      </c>
      <c r="C341" s="49" t="str">
        <f t="shared" si="25"/>
        <v/>
      </c>
      <c r="D341" s="56" t="str">
        <f t="shared" si="29"/>
        <v/>
      </c>
      <c r="E341" s="49" t="str">
        <f t="shared" si="26"/>
        <v/>
      </c>
      <c r="F341" s="49" t="str">
        <f t="shared" si="27"/>
        <v/>
      </c>
      <c r="G341" s="49" t="str">
        <f t="shared" si="28"/>
        <v/>
      </c>
      <c r="H341" s="49"/>
      <c r="I341" s="49"/>
    </row>
    <row r="342" spans="1:9" ht="13.5" customHeight="1" x14ac:dyDescent="0.2">
      <c r="A342" s="9"/>
      <c r="B342" s="56" t="str">
        <f>IF(A342="","",VLOOKUP(A342,AAR!$B$3:$C$138,2,0))</f>
        <v/>
      </c>
      <c r="C342" s="49" t="str">
        <f t="shared" si="25"/>
        <v/>
      </c>
      <c r="D342" s="56" t="str">
        <f t="shared" si="29"/>
        <v/>
      </c>
      <c r="E342" s="49" t="str">
        <f t="shared" si="26"/>
        <v/>
      </c>
      <c r="F342" s="49" t="str">
        <f t="shared" si="27"/>
        <v/>
      </c>
      <c r="G342" s="49" t="str">
        <f t="shared" si="28"/>
        <v/>
      </c>
      <c r="H342" s="49"/>
      <c r="I342" s="49"/>
    </row>
    <row r="343" spans="1:9" ht="13.5" customHeight="1" x14ac:dyDescent="0.2">
      <c r="A343" s="9"/>
      <c r="B343" s="56" t="str">
        <f>IF(A343="","",VLOOKUP(A343,AAR!$B$3:$C$138,2,0))</f>
        <v/>
      </c>
      <c r="C343" s="49" t="str">
        <f t="shared" si="25"/>
        <v/>
      </c>
      <c r="D343" s="56" t="str">
        <f t="shared" si="29"/>
        <v/>
      </c>
      <c r="E343" s="49" t="str">
        <f t="shared" si="26"/>
        <v/>
      </c>
      <c r="F343" s="49" t="str">
        <f t="shared" si="27"/>
        <v/>
      </c>
      <c r="G343" s="49" t="str">
        <f t="shared" si="28"/>
        <v/>
      </c>
      <c r="H343" s="49"/>
      <c r="I343" s="49"/>
    </row>
    <row r="344" spans="1:9" ht="13.5" customHeight="1" x14ac:dyDescent="0.2">
      <c r="A344" s="9"/>
      <c r="B344" s="56" t="str">
        <f>IF(A344="","",VLOOKUP(A344,AAR!$B$3:$C$138,2,0))</f>
        <v/>
      </c>
      <c r="C344" s="49" t="str">
        <f t="shared" si="25"/>
        <v/>
      </c>
      <c r="D344" s="56" t="str">
        <f t="shared" si="29"/>
        <v/>
      </c>
      <c r="E344" s="49" t="str">
        <f t="shared" si="26"/>
        <v/>
      </c>
      <c r="F344" s="49" t="str">
        <f t="shared" si="27"/>
        <v/>
      </c>
      <c r="G344" s="49" t="str">
        <f t="shared" si="28"/>
        <v/>
      </c>
      <c r="H344" s="49"/>
      <c r="I344" s="49"/>
    </row>
    <row r="345" spans="1:9" ht="13.5" customHeight="1" x14ac:dyDescent="0.2">
      <c r="A345" s="9"/>
      <c r="B345" s="56" t="str">
        <f>IF(A345="","",VLOOKUP(A345,AAR!$B$3:$C$138,2,0))</f>
        <v/>
      </c>
      <c r="C345" s="49" t="str">
        <f t="shared" si="25"/>
        <v/>
      </c>
      <c r="D345" s="56" t="str">
        <f t="shared" si="29"/>
        <v/>
      </c>
      <c r="E345" s="49" t="str">
        <f t="shared" si="26"/>
        <v/>
      </c>
      <c r="F345" s="49" t="str">
        <f t="shared" si="27"/>
        <v/>
      </c>
      <c r="G345" s="49" t="str">
        <f t="shared" si="28"/>
        <v/>
      </c>
      <c r="H345" s="49"/>
      <c r="I345" s="49"/>
    </row>
    <row r="346" spans="1:9" ht="13.5" customHeight="1" x14ac:dyDescent="0.2">
      <c r="A346" s="9"/>
      <c r="B346" s="56" t="str">
        <f>IF(A346="","",VLOOKUP(A346,AAR!$B$3:$C$138,2,0))</f>
        <v/>
      </c>
      <c r="C346" s="49" t="str">
        <f t="shared" si="25"/>
        <v/>
      </c>
      <c r="D346" s="56" t="str">
        <f t="shared" si="29"/>
        <v/>
      </c>
      <c r="E346" s="49" t="str">
        <f t="shared" si="26"/>
        <v/>
      </c>
      <c r="F346" s="49" t="str">
        <f t="shared" si="27"/>
        <v/>
      </c>
      <c r="G346" s="49" t="str">
        <f t="shared" si="28"/>
        <v/>
      </c>
      <c r="H346" s="49"/>
      <c r="I346" s="49"/>
    </row>
    <row r="347" spans="1:9" ht="13.5" customHeight="1" x14ac:dyDescent="0.2">
      <c r="A347" s="9"/>
      <c r="B347" s="56" t="str">
        <f>IF(A347="","",VLOOKUP(A347,AAR!$B$3:$C$138,2,0))</f>
        <v/>
      </c>
      <c r="C347" s="49" t="str">
        <f t="shared" si="25"/>
        <v/>
      </c>
      <c r="D347" s="56" t="str">
        <f t="shared" si="29"/>
        <v/>
      </c>
      <c r="E347" s="49" t="str">
        <f t="shared" si="26"/>
        <v/>
      </c>
      <c r="F347" s="49" t="str">
        <f t="shared" si="27"/>
        <v/>
      </c>
      <c r="G347" s="49" t="str">
        <f t="shared" si="28"/>
        <v/>
      </c>
      <c r="H347" s="49"/>
      <c r="I347" s="49"/>
    </row>
    <row r="348" spans="1:9" ht="13.5" customHeight="1" x14ac:dyDescent="0.2">
      <c r="A348" s="9"/>
      <c r="B348" s="56" t="str">
        <f>IF(A348="","",VLOOKUP(A348,AAR!$B$3:$C$138,2,0))</f>
        <v/>
      </c>
      <c r="C348" s="49" t="str">
        <f t="shared" si="25"/>
        <v/>
      </c>
      <c r="D348" s="56" t="str">
        <f t="shared" si="29"/>
        <v/>
      </c>
      <c r="E348" s="49" t="str">
        <f t="shared" si="26"/>
        <v/>
      </c>
      <c r="F348" s="49" t="str">
        <f t="shared" si="27"/>
        <v/>
      </c>
      <c r="G348" s="49" t="str">
        <f t="shared" si="28"/>
        <v/>
      </c>
      <c r="H348" s="49"/>
      <c r="I348" s="49"/>
    </row>
    <row r="349" spans="1:9" ht="13.5" customHeight="1" x14ac:dyDescent="0.2">
      <c r="A349" s="9"/>
      <c r="B349" s="56" t="str">
        <f>IF(A349="","",VLOOKUP(A349,AAR!$B$3:$C$138,2,0))</f>
        <v/>
      </c>
      <c r="C349" s="49" t="str">
        <f t="shared" si="25"/>
        <v/>
      </c>
      <c r="D349" s="56" t="str">
        <f t="shared" si="29"/>
        <v/>
      </c>
      <c r="E349" s="49" t="str">
        <f t="shared" si="26"/>
        <v/>
      </c>
      <c r="F349" s="49" t="str">
        <f t="shared" si="27"/>
        <v/>
      </c>
      <c r="G349" s="49" t="str">
        <f t="shared" si="28"/>
        <v/>
      </c>
      <c r="H349" s="49"/>
      <c r="I349" s="49"/>
    </row>
    <row r="350" spans="1:9" ht="13.5" customHeight="1" x14ac:dyDescent="0.2">
      <c r="A350" s="9"/>
      <c r="B350" s="56" t="str">
        <f>IF(A350="","",VLOOKUP(A350,AAR!$B$3:$C$138,2,0))</f>
        <v/>
      </c>
      <c r="C350" s="49" t="str">
        <f t="shared" si="25"/>
        <v/>
      </c>
      <c r="D350" s="56" t="str">
        <f t="shared" si="29"/>
        <v/>
      </c>
      <c r="E350" s="49" t="str">
        <f t="shared" si="26"/>
        <v/>
      </c>
      <c r="F350" s="49" t="str">
        <f t="shared" si="27"/>
        <v/>
      </c>
      <c r="G350" s="49" t="str">
        <f t="shared" si="28"/>
        <v/>
      </c>
      <c r="H350" s="49"/>
      <c r="I350" s="49"/>
    </row>
    <row r="351" spans="1:9" ht="13.5" customHeight="1" x14ac:dyDescent="0.2">
      <c r="A351" s="9"/>
      <c r="B351" s="56" t="str">
        <f>IF(A351="","",VLOOKUP(A351,AAR!$B$3:$C$138,2,0))</f>
        <v/>
      </c>
      <c r="C351" s="49" t="str">
        <f t="shared" si="25"/>
        <v/>
      </c>
      <c r="D351" s="56" t="str">
        <f t="shared" si="29"/>
        <v/>
      </c>
      <c r="E351" s="49" t="str">
        <f t="shared" si="26"/>
        <v/>
      </c>
      <c r="F351" s="49" t="str">
        <f t="shared" si="27"/>
        <v/>
      </c>
      <c r="G351" s="49" t="str">
        <f t="shared" si="28"/>
        <v/>
      </c>
      <c r="H351" s="49"/>
      <c r="I351" s="49"/>
    </row>
    <row r="352" spans="1:9" ht="13.5" customHeight="1" x14ac:dyDescent="0.2">
      <c r="A352" s="9"/>
      <c r="B352" s="56" t="str">
        <f>IF(A352="","",VLOOKUP(A352,AAR!$B$3:$C$138,2,0))</f>
        <v/>
      </c>
      <c r="C352" s="49" t="str">
        <f t="shared" si="25"/>
        <v/>
      </c>
      <c r="D352" s="56" t="str">
        <f t="shared" si="29"/>
        <v/>
      </c>
      <c r="E352" s="49" t="str">
        <f t="shared" si="26"/>
        <v/>
      </c>
      <c r="F352" s="49" t="str">
        <f t="shared" si="27"/>
        <v/>
      </c>
      <c r="G352" s="49" t="str">
        <f t="shared" si="28"/>
        <v/>
      </c>
      <c r="H352" s="49"/>
      <c r="I352" s="49"/>
    </row>
    <row r="353" spans="1:9" ht="13.5" customHeight="1" x14ac:dyDescent="0.2">
      <c r="A353" s="9"/>
      <c r="B353" s="56" t="str">
        <f>IF(A353="","",VLOOKUP(A353,AAR!$B$3:$C$138,2,0))</f>
        <v/>
      </c>
      <c r="C353" s="49" t="str">
        <f t="shared" si="25"/>
        <v/>
      </c>
      <c r="D353" s="56" t="str">
        <f t="shared" si="29"/>
        <v/>
      </c>
      <c r="E353" s="49" t="str">
        <f t="shared" si="26"/>
        <v/>
      </c>
      <c r="F353" s="49" t="str">
        <f t="shared" si="27"/>
        <v/>
      </c>
      <c r="G353" s="49" t="str">
        <f t="shared" si="28"/>
        <v/>
      </c>
      <c r="H353" s="49"/>
      <c r="I353" s="49"/>
    </row>
    <row r="354" spans="1:9" ht="13.5" customHeight="1" x14ac:dyDescent="0.2">
      <c r="A354" s="9"/>
      <c r="B354" s="56" t="str">
        <f>IF(A354="","",VLOOKUP(A354,AAR!$B$3:$C$138,2,0))</f>
        <v/>
      </c>
      <c r="C354" s="49" t="str">
        <f t="shared" si="25"/>
        <v/>
      </c>
      <c r="D354" s="56" t="str">
        <f t="shared" si="29"/>
        <v/>
      </c>
      <c r="E354" s="49" t="str">
        <f t="shared" si="26"/>
        <v/>
      </c>
      <c r="F354" s="49" t="str">
        <f t="shared" si="27"/>
        <v/>
      </c>
      <c r="G354" s="49" t="str">
        <f t="shared" si="28"/>
        <v/>
      </c>
      <c r="H354" s="49"/>
      <c r="I354" s="49"/>
    </row>
    <row r="355" spans="1:9" ht="13.5" customHeight="1" x14ac:dyDescent="0.2">
      <c r="A355" s="9"/>
      <c r="B355" s="56" t="str">
        <f>IF(A355="","",VLOOKUP(A355,AAR!$B$3:$C$138,2,0))</f>
        <v/>
      </c>
      <c r="C355" s="49" t="str">
        <f t="shared" si="25"/>
        <v/>
      </c>
      <c r="D355" s="56" t="str">
        <f t="shared" si="29"/>
        <v/>
      </c>
      <c r="E355" s="49" t="str">
        <f t="shared" si="26"/>
        <v/>
      </c>
      <c r="F355" s="49" t="str">
        <f t="shared" si="27"/>
        <v/>
      </c>
      <c r="G355" s="49" t="str">
        <f t="shared" si="28"/>
        <v/>
      </c>
      <c r="H355" s="49"/>
      <c r="I355" s="49"/>
    </row>
    <row r="356" spans="1:9" ht="13.5" customHeight="1" x14ac:dyDescent="0.2">
      <c r="A356" s="9"/>
      <c r="B356" s="56" t="str">
        <f>IF(A356="","",VLOOKUP(A356,AAR!$B$3:$C$138,2,0))</f>
        <v/>
      </c>
      <c r="C356" s="49" t="str">
        <f t="shared" si="25"/>
        <v/>
      </c>
      <c r="D356" s="56" t="str">
        <f t="shared" si="29"/>
        <v/>
      </c>
      <c r="E356" s="49" t="str">
        <f t="shared" si="26"/>
        <v/>
      </c>
      <c r="F356" s="49" t="str">
        <f t="shared" si="27"/>
        <v/>
      </c>
      <c r="G356" s="49" t="str">
        <f t="shared" si="28"/>
        <v/>
      </c>
      <c r="H356" s="49"/>
      <c r="I356" s="49"/>
    </row>
    <row r="357" spans="1:9" ht="13.5" customHeight="1" x14ac:dyDescent="0.2">
      <c r="A357" s="9"/>
      <c r="B357" s="56" t="str">
        <f>IF(A357="","",VLOOKUP(A357,AAR!$B$3:$C$138,2,0))</f>
        <v/>
      </c>
      <c r="C357" s="49" t="str">
        <f t="shared" si="25"/>
        <v/>
      </c>
      <c r="D357" s="56" t="str">
        <f t="shared" si="29"/>
        <v/>
      </c>
      <c r="E357" s="49" t="str">
        <f t="shared" si="26"/>
        <v/>
      </c>
      <c r="F357" s="49" t="str">
        <f t="shared" si="27"/>
        <v/>
      </c>
      <c r="G357" s="49" t="str">
        <f t="shared" si="28"/>
        <v/>
      </c>
      <c r="H357" s="49"/>
      <c r="I357" s="49"/>
    </row>
    <row r="358" spans="1:9" ht="13.5" customHeight="1" x14ac:dyDescent="0.2">
      <c r="A358" s="9"/>
      <c r="B358" s="56" t="str">
        <f>IF(A358="","",VLOOKUP(A358,AAR!$B$3:$C$138,2,0))</f>
        <v/>
      </c>
      <c r="C358" s="49" t="str">
        <f t="shared" si="25"/>
        <v/>
      </c>
      <c r="D358" s="56" t="str">
        <f t="shared" si="29"/>
        <v/>
      </c>
      <c r="E358" s="49" t="str">
        <f t="shared" si="26"/>
        <v/>
      </c>
      <c r="F358" s="49" t="str">
        <f t="shared" si="27"/>
        <v/>
      </c>
      <c r="G358" s="49" t="str">
        <f t="shared" si="28"/>
        <v/>
      </c>
      <c r="H358" s="49"/>
      <c r="I358" s="49"/>
    </row>
    <row r="359" spans="1:9" ht="13.5" customHeight="1" x14ac:dyDescent="0.2">
      <c r="A359" s="9"/>
      <c r="B359" s="56" t="str">
        <f>IF(A359="","",VLOOKUP(A359,AAR!$B$3:$C$138,2,0))</f>
        <v/>
      </c>
      <c r="C359" s="49" t="str">
        <f t="shared" si="25"/>
        <v/>
      </c>
      <c r="D359" s="56" t="str">
        <f t="shared" si="29"/>
        <v/>
      </c>
      <c r="E359" s="49" t="str">
        <f t="shared" si="26"/>
        <v/>
      </c>
      <c r="F359" s="49" t="str">
        <f t="shared" si="27"/>
        <v/>
      </c>
      <c r="G359" s="49" t="str">
        <f t="shared" si="28"/>
        <v/>
      </c>
      <c r="H359" s="49"/>
      <c r="I359" s="49"/>
    </row>
    <row r="360" spans="1:9" ht="13.5" customHeight="1" x14ac:dyDescent="0.2">
      <c r="A360" s="9"/>
      <c r="B360" s="56" t="str">
        <f>IF(A360="","",VLOOKUP(A360,AAR!$B$3:$C$138,2,0))</f>
        <v/>
      </c>
      <c r="C360" s="49" t="str">
        <f t="shared" si="25"/>
        <v/>
      </c>
      <c r="D360" s="56" t="str">
        <f t="shared" si="29"/>
        <v/>
      </c>
      <c r="E360" s="49" t="str">
        <f t="shared" si="26"/>
        <v/>
      </c>
      <c r="F360" s="49" t="str">
        <f t="shared" si="27"/>
        <v/>
      </c>
      <c r="G360" s="49" t="str">
        <f t="shared" si="28"/>
        <v/>
      </c>
      <c r="H360" s="49"/>
      <c r="I360" s="49"/>
    </row>
    <row r="361" spans="1:9" ht="13.5" customHeight="1" x14ac:dyDescent="0.2">
      <c r="A361" s="9"/>
      <c r="B361" s="56" t="str">
        <f>IF(A361="","",VLOOKUP(A361,AAR!$B$3:$C$138,2,0))</f>
        <v/>
      </c>
      <c r="C361" s="49" t="str">
        <f t="shared" si="25"/>
        <v/>
      </c>
      <c r="D361" s="56" t="str">
        <f t="shared" si="29"/>
        <v/>
      </c>
      <c r="E361" s="49" t="str">
        <f t="shared" si="26"/>
        <v/>
      </c>
      <c r="F361" s="49" t="str">
        <f t="shared" si="27"/>
        <v/>
      </c>
      <c r="G361" s="49" t="str">
        <f t="shared" si="28"/>
        <v/>
      </c>
      <c r="H361" s="49"/>
      <c r="I361" s="49"/>
    </row>
    <row r="362" spans="1:9" ht="13.5" customHeight="1" x14ac:dyDescent="0.2">
      <c r="A362" s="9"/>
      <c r="B362" s="56" t="str">
        <f>IF(A362="","",VLOOKUP(A362,AAR!$B$3:$C$138,2,0))</f>
        <v/>
      </c>
      <c r="C362" s="49" t="str">
        <f t="shared" si="25"/>
        <v/>
      </c>
      <c r="D362" s="56" t="str">
        <f t="shared" si="29"/>
        <v/>
      </c>
      <c r="E362" s="49" t="str">
        <f t="shared" si="26"/>
        <v/>
      </c>
      <c r="F362" s="49" t="str">
        <f t="shared" si="27"/>
        <v/>
      </c>
      <c r="G362" s="49" t="str">
        <f t="shared" si="28"/>
        <v/>
      </c>
      <c r="H362" s="49"/>
      <c r="I362" s="49"/>
    </row>
    <row r="363" spans="1:9" ht="13.5" customHeight="1" x14ac:dyDescent="0.2">
      <c r="A363" s="9"/>
      <c r="B363" s="56" t="str">
        <f>IF(A363="","",VLOOKUP(A363,AAR!$B$3:$C$138,2,0))</f>
        <v/>
      </c>
      <c r="C363" s="49" t="str">
        <f t="shared" si="25"/>
        <v/>
      </c>
      <c r="D363" s="56" t="str">
        <f t="shared" si="29"/>
        <v/>
      </c>
      <c r="E363" s="49" t="str">
        <f t="shared" si="26"/>
        <v/>
      </c>
      <c r="F363" s="49" t="str">
        <f t="shared" si="27"/>
        <v/>
      </c>
      <c r="G363" s="49" t="str">
        <f t="shared" si="28"/>
        <v/>
      </c>
      <c r="H363" s="49"/>
      <c r="I363" s="49"/>
    </row>
    <row r="364" spans="1:9" ht="13.5" customHeight="1" x14ac:dyDescent="0.2">
      <c r="A364" s="9"/>
      <c r="B364" s="56" t="str">
        <f>IF(A364="","",VLOOKUP(A364,AAR!$B$3:$C$138,2,0))</f>
        <v/>
      </c>
      <c r="C364" s="49" t="str">
        <f t="shared" si="25"/>
        <v/>
      </c>
      <c r="D364" s="56" t="str">
        <f t="shared" si="29"/>
        <v/>
      </c>
      <c r="E364" s="49" t="str">
        <f t="shared" si="26"/>
        <v/>
      </c>
      <c r="F364" s="49" t="str">
        <f t="shared" si="27"/>
        <v/>
      </c>
      <c r="G364" s="49" t="str">
        <f t="shared" si="28"/>
        <v/>
      </c>
      <c r="H364" s="49"/>
      <c r="I364" s="49"/>
    </row>
    <row r="365" spans="1:9" ht="13.5" customHeight="1" x14ac:dyDescent="0.2">
      <c r="A365" s="9"/>
      <c r="B365" s="56" t="str">
        <f>IF(A365="","",VLOOKUP(A365,AAR!$B$3:$C$138,2,0))</f>
        <v/>
      </c>
      <c r="C365" s="49" t="str">
        <f t="shared" si="25"/>
        <v/>
      </c>
      <c r="D365" s="56" t="str">
        <f t="shared" si="29"/>
        <v/>
      </c>
      <c r="E365" s="49" t="str">
        <f t="shared" si="26"/>
        <v/>
      </c>
      <c r="F365" s="49" t="str">
        <f t="shared" si="27"/>
        <v/>
      </c>
      <c r="G365" s="49" t="str">
        <f t="shared" si="28"/>
        <v/>
      </c>
      <c r="H365" s="49"/>
      <c r="I365" s="49"/>
    </row>
    <row r="366" spans="1:9" ht="13.5" customHeight="1" x14ac:dyDescent="0.2">
      <c r="A366" s="9"/>
      <c r="B366" s="56" t="str">
        <f>IF(A366="","",VLOOKUP(A366,AAR!$B$3:$C$138,2,0))</f>
        <v/>
      </c>
      <c r="C366" s="49" t="str">
        <f t="shared" si="25"/>
        <v/>
      </c>
      <c r="D366" s="56" t="str">
        <f t="shared" si="29"/>
        <v/>
      </c>
      <c r="E366" s="49" t="str">
        <f t="shared" si="26"/>
        <v/>
      </c>
      <c r="F366" s="49" t="str">
        <f t="shared" si="27"/>
        <v/>
      </c>
      <c r="G366" s="49" t="str">
        <f t="shared" si="28"/>
        <v/>
      </c>
      <c r="H366" s="49"/>
      <c r="I366" s="49"/>
    </row>
    <row r="367" spans="1:9" ht="13.5" customHeight="1" x14ac:dyDescent="0.2">
      <c r="A367" s="9"/>
      <c r="B367" s="56" t="str">
        <f>IF(A367="","",VLOOKUP(A367,AAR!$B$3:$C$138,2,0))</f>
        <v/>
      </c>
      <c r="C367" s="49" t="str">
        <f t="shared" si="25"/>
        <v/>
      </c>
      <c r="D367" s="56" t="str">
        <f t="shared" si="29"/>
        <v/>
      </c>
      <c r="E367" s="49" t="str">
        <f t="shared" si="26"/>
        <v/>
      </c>
      <c r="F367" s="49" t="str">
        <f t="shared" si="27"/>
        <v/>
      </c>
      <c r="G367" s="49" t="str">
        <f t="shared" si="28"/>
        <v/>
      </c>
      <c r="H367" s="49"/>
      <c r="I367" s="49"/>
    </row>
    <row r="368" spans="1:9" ht="13.5" customHeight="1" x14ac:dyDescent="0.2">
      <c r="A368" s="9"/>
      <c r="B368" s="56" t="str">
        <f>IF(A368="","",VLOOKUP(A368,AAR!$B$3:$C$138,2,0))</f>
        <v/>
      </c>
      <c r="C368" s="49" t="str">
        <f t="shared" si="25"/>
        <v/>
      </c>
      <c r="D368" s="56" t="str">
        <f t="shared" si="29"/>
        <v/>
      </c>
      <c r="E368" s="49" t="str">
        <f t="shared" si="26"/>
        <v/>
      </c>
      <c r="F368" s="49" t="str">
        <f t="shared" si="27"/>
        <v/>
      </c>
      <c r="G368" s="49" t="str">
        <f t="shared" si="28"/>
        <v/>
      </c>
      <c r="H368" s="49"/>
      <c r="I368" s="49"/>
    </row>
    <row r="369" spans="1:9" ht="13.5" customHeight="1" x14ac:dyDescent="0.2">
      <c r="A369" s="9"/>
      <c r="B369" s="56" t="str">
        <f>IF(A369="","",VLOOKUP(A369,AAR!$B$3:$C$138,2,0))</f>
        <v/>
      </c>
      <c r="C369" s="49" t="str">
        <f t="shared" si="25"/>
        <v/>
      </c>
      <c r="D369" s="56" t="str">
        <f t="shared" si="29"/>
        <v/>
      </c>
      <c r="E369" s="49" t="str">
        <f t="shared" si="26"/>
        <v/>
      </c>
      <c r="F369" s="49" t="str">
        <f t="shared" si="27"/>
        <v/>
      </c>
      <c r="G369" s="49" t="str">
        <f t="shared" si="28"/>
        <v/>
      </c>
      <c r="H369" s="49"/>
      <c r="I369" s="49"/>
    </row>
    <row r="370" spans="1:9" ht="13.5" customHeight="1" x14ac:dyDescent="0.2">
      <c r="A370" s="9"/>
      <c r="B370" s="56" t="str">
        <f>IF(A370="","",VLOOKUP(A370,AAR!$B$3:$C$138,2,0))</f>
        <v/>
      </c>
      <c r="C370" s="49" t="str">
        <f t="shared" si="25"/>
        <v/>
      </c>
      <c r="D370" s="56" t="str">
        <f t="shared" si="29"/>
        <v/>
      </c>
      <c r="E370" s="49" t="str">
        <f t="shared" si="26"/>
        <v/>
      </c>
      <c r="F370" s="49" t="str">
        <f t="shared" si="27"/>
        <v/>
      </c>
      <c r="G370" s="49" t="str">
        <f t="shared" si="28"/>
        <v/>
      </c>
      <c r="H370" s="49"/>
      <c r="I370" s="49"/>
    </row>
    <row r="371" spans="1:9" ht="13.5" customHeight="1" x14ac:dyDescent="0.2">
      <c r="A371" s="9"/>
      <c r="B371" s="56" t="str">
        <f>IF(A371="","",VLOOKUP(A371,AAR!$B$3:$C$138,2,0))</f>
        <v/>
      </c>
      <c r="C371" s="49" t="str">
        <f t="shared" si="25"/>
        <v/>
      </c>
      <c r="D371" s="56" t="str">
        <f t="shared" si="29"/>
        <v/>
      </c>
      <c r="E371" s="49" t="str">
        <f t="shared" si="26"/>
        <v/>
      </c>
      <c r="F371" s="49" t="str">
        <f t="shared" si="27"/>
        <v/>
      </c>
      <c r="G371" s="49" t="str">
        <f t="shared" si="28"/>
        <v/>
      </c>
      <c r="H371" s="49"/>
      <c r="I371" s="49"/>
    </row>
    <row r="372" spans="1:9" ht="13.5" customHeight="1" x14ac:dyDescent="0.2">
      <c r="A372" s="9"/>
      <c r="B372" s="56" t="str">
        <f>IF(A372="","",VLOOKUP(A372,AAR!$B$3:$C$138,2,0))</f>
        <v/>
      </c>
      <c r="C372" s="49" t="str">
        <f t="shared" si="25"/>
        <v/>
      </c>
      <c r="D372" s="56" t="str">
        <f t="shared" si="29"/>
        <v/>
      </c>
      <c r="E372" s="49" t="str">
        <f t="shared" si="26"/>
        <v/>
      </c>
      <c r="F372" s="49" t="str">
        <f t="shared" si="27"/>
        <v/>
      </c>
      <c r="G372" s="49" t="str">
        <f t="shared" si="28"/>
        <v/>
      </c>
      <c r="H372" s="49"/>
      <c r="I372" s="49"/>
    </row>
    <row r="373" spans="1:9" ht="13.5" customHeight="1" x14ac:dyDescent="0.2">
      <c r="A373" s="9"/>
      <c r="B373" s="56" t="str">
        <f>IF(A373="","",VLOOKUP(A373,AAR!$B$3:$C$138,2,0))</f>
        <v/>
      </c>
      <c r="C373" s="49" t="str">
        <f t="shared" si="25"/>
        <v/>
      </c>
      <c r="D373" s="56" t="str">
        <f t="shared" si="29"/>
        <v/>
      </c>
      <c r="E373" s="49" t="str">
        <f t="shared" si="26"/>
        <v/>
      </c>
      <c r="F373" s="49" t="str">
        <f t="shared" si="27"/>
        <v/>
      </c>
      <c r="G373" s="49" t="str">
        <f t="shared" si="28"/>
        <v/>
      </c>
      <c r="H373" s="49"/>
      <c r="I373" s="49"/>
    </row>
    <row r="374" spans="1:9" ht="13.5" customHeight="1" x14ac:dyDescent="0.2">
      <c r="A374" s="9"/>
      <c r="B374" s="56" t="str">
        <f>IF(A374="","",VLOOKUP(A374,AAR!$B$3:$C$138,2,0))</f>
        <v/>
      </c>
      <c r="C374" s="49" t="str">
        <f t="shared" si="25"/>
        <v/>
      </c>
      <c r="D374" s="56" t="str">
        <f t="shared" si="29"/>
        <v/>
      </c>
      <c r="E374" s="49" t="str">
        <f t="shared" si="26"/>
        <v/>
      </c>
      <c r="F374" s="49" t="str">
        <f t="shared" si="27"/>
        <v/>
      </c>
      <c r="G374" s="49" t="str">
        <f t="shared" si="28"/>
        <v/>
      </c>
      <c r="H374" s="49"/>
      <c r="I374" s="49"/>
    </row>
    <row r="375" spans="1:9" ht="13.5" customHeight="1" x14ac:dyDescent="0.2">
      <c r="A375" s="9"/>
      <c r="B375" s="56" t="str">
        <f>IF(A375="","",VLOOKUP(A375,AAR!$B$3:$C$138,2,0))</f>
        <v/>
      </c>
      <c r="C375" s="49" t="str">
        <f t="shared" si="25"/>
        <v/>
      </c>
      <c r="D375" s="56" t="str">
        <f t="shared" si="29"/>
        <v/>
      </c>
      <c r="E375" s="49" t="str">
        <f t="shared" si="26"/>
        <v/>
      </c>
      <c r="F375" s="49" t="str">
        <f t="shared" si="27"/>
        <v/>
      </c>
      <c r="G375" s="49" t="str">
        <f t="shared" si="28"/>
        <v/>
      </c>
      <c r="H375" s="49"/>
      <c r="I375" s="49"/>
    </row>
    <row r="376" spans="1:9" ht="13.5" customHeight="1" x14ac:dyDescent="0.2">
      <c r="A376" s="9"/>
      <c r="B376" s="56" t="str">
        <f>IF(A376="","",VLOOKUP(A376,AAR!$B$3:$C$138,2,0))</f>
        <v/>
      </c>
      <c r="C376" s="49" t="str">
        <f t="shared" si="25"/>
        <v/>
      </c>
      <c r="D376" s="56" t="str">
        <f t="shared" si="29"/>
        <v/>
      </c>
      <c r="E376" s="49" t="str">
        <f t="shared" si="26"/>
        <v/>
      </c>
      <c r="F376" s="49" t="str">
        <f t="shared" si="27"/>
        <v/>
      </c>
      <c r="G376" s="49" t="str">
        <f t="shared" si="28"/>
        <v/>
      </c>
      <c r="H376" s="49"/>
      <c r="I376" s="49"/>
    </row>
    <row r="377" spans="1:9" ht="13.5" customHeight="1" x14ac:dyDescent="0.2">
      <c r="A377" s="9"/>
      <c r="B377" s="56" t="str">
        <f>IF(A377="","",VLOOKUP(A377,AAR!$B$3:$C$138,2,0))</f>
        <v/>
      </c>
      <c r="C377" s="49" t="str">
        <f t="shared" si="25"/>
        <v/>
      </c>
      <c r="D377" s="56" t="str">
        <f t="shared" si="29"/>
        <v/>
      </c>
      <c r="E377" s="49" t="str">
        <f t="shared" si="26"/>
        <v/>
      </c>
      <c r="F377" s="49" t="str">
        <f t="shared" si="27"/>
        <v/>
      </c>
      <c r="G377" s="49" t="str">
        <f t="shared" si="28"/>
        <v/>
      </c>
      <c r="H377" s="49"/>
      <c r="I377" s="49"/>
    </row>
    <row r="378" spans="1:9" ht="13.5" customHeight="1" x14ac:dyDescent="0.2">
      <c r="A378" s="9"/>
      <c r="B378" s="56" t="str">
        <f>IF(A378="","",VLOOKUP(A378,AAR!$B$3:$C$138,2,0))</f>
        <v/>
      </c>
      <c r="C378" s="49" t="str">
        <f t="shared" si="25"/>
        <v/>
      </c>
      <c r="D378" s="56" t="str">
        <f t="shared" si="29"/>
        <v/>
      </c>
      <c r="E378" s="49" t="str">
        <f t="shared" si="26"/>
        <v/>
      </c>
      <c r="F378" s="49" t="str">
        <f t="shared" si="27"/>
        <v/>
      </c>
      <c r="G378" s="49" t="str">
        <f t="shared" si="28"/>
        <v/>
      </c>
      <c r="H378" s="49"/>
      <c r="I378" s="49"/>
    </row>
    <row r="379" spans="1:9" ht="13.5" customHeight="1" x14ac:dyDescent="0.2">
      <c r="A379" s="9"/>
      <c r="B379" s="56" t="str">
        <f>IF(A379="","",VLOOKUP(A379,AAR!$B$3:$C$138,2,0))</f>
        <v/>
      </c>
      <c r="C379" s="49" t="str">
        <f t="shared" si="25"/>
        <v/>
      </c>
      <c r="D379" s="56" t="str">
        <f t="shared" si="29"/>
        <v/>
      </c>
      <c r="E379" s="49" t="str">
        <f t="shared" si="26"/>
        <v/>
      </c>
      <c r="F379" s="49" t="str">
        <f t="shared" si="27"/>
        <v/>
      </c>
      <c r="G379" s="49" t="str">
        <f t="shared" si="28"/>
        <v/>
      </c>
      <c r="H379" s="49"/>
      <c r="I379" s="49"/>
    </row>
    <row r="380" spans="1:9" ht="13.5" customHeight="1" x14ac:dyDescent="0.2">
      <c r="A380" s="9"/>
      <c r="B380" s="56" t="str">
        <f>IF(A380="","",VLOOKUP(A380,AAR!$B$3:$C$138,2,0))</f>
        <v/>
      </c>
      <c r="C380" s="49" t="str">
        <f t="shared" si="25"/>
        <v/>
      </c>
      <c r="D380" s="56" t="str">
        <f t="shared" si="29"/>
        <v/>
      </c>
      <c r="E380" s="49" t="str">
        <f t="shared" si="26"/>
        <v/>
      </c>
      <c r="F380" s="49" t="str">
        <f t="shared" si="27"/>
        <v/>
      </c>
      <c r="G380" s="49" t="str">
        <f t="shared" si="28"/>
        <v/>
      </c>
      <c r="H380" s="49"/>
      <c r="I380" s="49"/>
    </row>
    <row r="381" spans="1:9" ht="13.5" customHeight="1" x14ac:dyDescent="0.2">
      <c r="A381" s="9"/>
      <c r="B381" s="56" t="str">
        <f>IF(A381="","",VLOOKUP(A381,AAR!$B$3:$C$138,2,0))</f>
        <v/>
      </c>
      <c r="C381" s="49" t="str">
        <f t="shared" si="25"/>
        <v/>
      </c>
      <c r="D381" s="56" t="str">
        <f t="shared" si="29"/>
        <v/>
      </c>
      <c r="E381" s="49" t="str">
        <f t="shared" si="26"/>
        <v/>
      </c>
      <c r="F381" s="49" t="str">
        <f t="shared" si="27"/>
        <v/>
      </c>
      <c r="G381" s="49" t="str">
        <f t="shared" si="28"/>
        <v/>
      </c>
      <c r="H381" s="49"/>
      <c r="I381" s="49"/>
    </row>
    <row r="382" spans="1:9" ht="13.5" customHeight="1" x14ac:dyDescent="0.2">
      <c r="A382" s="9"/>
      <c r="B382" s="56" t="str">
        <f>IF(A382="","",VLOOKUP(A382,AAR!$B$3:$C$138,2,0))</f>
        <v/>
      </c>
      <c r="C382" s="49" t="str">
        <f t="shared" si="25"/>
        <v/>
      </c>
      <c r="D382" s="56" t="str">
        <f t="shared" si="29"/>
        <v/>
      </c>
      <c r="E382" s="49" t="str">
        <f t="shared" si="26"/>
        <v/>
      </c>
      <c r="F382" s="49" t="str">
        <f t="shared" si="27"/>
        <v/>
      </c>
      <c r="G382" s="49" t="str">
        <f t="shared" si="28"/>
        <v/>
      </c>
      <c r="H382" s="49"/>
      <c r="I382" s="49"/>
    </row>
    <row r="383" spans="1:9" ht="13.5" customHeight="1" x14ac:dyDescent="0.2">
      <c r="A383" s="9"/>
      <c r="B383" s="56" t="str">
        <f>IF(A383="","",VLOOKUP(A383,AAR!$B$3:$C$138,2,0))</f>
        <v/>
      </c>
      <c r="C383" s="49" t="str">
        <f t="shared" si="25"/>
        <v/>
      </c>
      <c r="D383" s="56" t="str">
        <f t="shared" si="29"/>
        <v/>
      </c>
      <c r="E383" s="49" t="str">
        <f t="shared" si="26"/>
        <v/>
      </c>
      <c r="F383" s="49" t="str">
        <f t="shared" si="27"/>
        <v/>
      </c>
      <c r="G383" s="49" t="str">
        <f t="shared" si="28"/>
        <v/>
      </c>
      <c r="H383" s="49"/>
      <c r="I383" s="49"/>
    </row>
    <row r="384" spans="1:9" ht="13.5" customHeight="1" x14ac:dyDescent="0.2">
      <c r="A384" s="9"/>
      <c r="B384" s="56" t="str">
        <f>IF(A384="","",VLOOKUP(A384,AAR!$B$3:$C$138,2,0))</f>
        <v/>
      </c>
      <c r="C384" s="49" t="str">
        <f t="shared" si="25"/>
        <v/>
      </c>
      <c r="D384" s="56" t="str">
        <f t="shared" si="29"/>
        <v/>
      </c>
      <c r="E384" s="49" t="str">
        <f t="shared" si="26"/>
        <v/>
      </c>
      <c r="F384" s="49" t="str">
        <f t="shared" si="27"/>
        <v/>
      </c>
      <c r="G384" s="49" t="str">
        <f t="shared" si="28"/>
        <v/>
      </c>
      <c r="H384" s="49"/>
      <c r="I384" s="49"/>
    </row>
    <row r="385" spans="1:9" ht="13.5" customHeight="1" x14ac:dyDescent="0.2">
      <c r="A385" s="9"/>
      <c r="B385" s="56" t="str">
        <f>IF(A385="","",VLOOKUP(A385,AAR!$B$3:$C$138,2,0))</f>
        <v/>
      </c>
      <c r="C385" s="49" t="str">
        <f t="shared" si="25"/>
        <v/>
      </c>
      <c r="D385" s="56" t="str">
        <f t="shared" si="29"/>
        <v/>
      </c>
      <c r="E385" s="49" t="str">
        <f t="shared" si="26"/>
        <v/>
      </c>
      <c r="F385" s="49" t="str">
        <f t="shared" si="27"/>
        <v/>
      </c>
      <c r="G385" s="49" t="str">
        <f t="shared" si="28"/>
        <v/>
      </c>
      <c r="H385" s="49"/>
      <c r="I385" s="49"/>
    </row>
    <row r="386" spans="1:9" ht="13.5" customHeight="1" x14ac:dyDescent="0.2">
      <c r="A386" s="9"/>
      <c r="B386" s="56" t="str">
        <f>IF(A386="","",VLOOKUP(A386,AAR!$B$3:$C$138,2,0))</f>
        <v/>
      </c>
      <c r="C386" s="49" t="str">
        <f t="shared" si="25"/>
        <v/>
      </c>
      <c r="D386" s="56" t="str">
        <f t="shared" si="29"/>
        <v/>
      </c>
      <c r="E386" s="49" t="str">
        <f t="shared" si="26"/>
        <v/>
      </c>
      <c r="F386" s="49" t="str">
        <f t="shared" si="27"/>
        <v/>
      </c>
      <c r="G386" s="49" t="str">
        <f t="shared" si="28"/>
        <v/>
      </c>
      <c r="H386" s="49"/>
      <c r="I386" s="49"/>
    </row>
    <row r="387" spans="1:9" ht="13.5" customHeight="1" x14ac:dyDescent="0.2">
      <c r="A387" s="9"/>
      <c r="B387" s="56" t="str">
        <f>IF(A387="","",VLOOKUP(A387,AAR!$B$3:$C$138,2,0))</f>
        <v/>
      </c>
      <c r="C387" s="49" t="str">
        <f t="shared" ref="C387:C450" si="30">IF(A387="","",SMALL($B$2:$B$501,D387))</f>
        <v/>
      </c>
      <c r="D387" s="56" t="str">
        <f t="shared" si="29"/>
        <v/>
      </c>
      <c r="E387" s="49" t="str">
        <f t="shared" ref="E387:E450" si="31">IF(A387="","",D387/$H$2)</f>
        <v/>
      </c>
      <c r="F387" s="49" t="str">
        <f t="shared" ref="F387:F450" si="32">IF(A387="","",_xlfn.NORM.DIST(C387,$H$3,$H$4,1))</f>
        <v/>
      </c>
      <c r="G387" s="49" t="str">
        <f t="shared" ref="G387:G450" si="33">IF(A387="","",ABS(E387-F387))</f>
        <v/>
      </c>
      <c r="H387" s="49"/>
      <c r="I387" s="49"/>
    </row>
    <row r="388" spans="1:9" ht="13.5" customHeight="1" x14ac:dyDescent="0.2">
      <c r="A388" s="9"/>
      <c r="B388" s="56" t="str">
        <f>IF(A388="","",VLOOKUP(A388,AAR!$B$3:$C$138,2,0))</f>
        <v/>
      </c>
      <c r="C388" s="49" t="str">
        <f t="shared" si="30"/>
        <v/>
      </c>
      <c r="D388" s="56" t="str">
        <f t="shared" ref="D388:D451" si="34">IF(A388="","",D387+1)</f>
        <v/>
      </c>
      <c r="E388" s="49" t="str">
        <f t="shared" si="31"/>
        <v/>
      </c>
      <c r="F388" s="49" t="str">
        <f t="shared" si="32"/>
        <v/>
      </c>
      <c r="G388" s="49" t="str">
        <f t="shared" si="33"/>
        <v/>
      </c>
      <c r="H388" s="49"/>
      <c r="I388" s="49"/>
    </row>
    <row r="389" spans="1:9" ht="13.5" customHeight="1" x14ac:dyDescent="0.2">
      <c r="A389" s="9"/>
      <c r="B389" s="56" t="str">
        <f>IF(A389="","",VLOOKUP(A389,AAR!$B$3:$C$138,2,0))</f>
        <v/>
      </c>
      <c r="C389" s="49" t="str">
        <f t="shared" si="30"/>
        <v/>
      </c>
      <c r="D389" s="56" t="str">
        <f t="shared" si="34"/>
        <v/>
      </c>
      <c r="E389" s="49" t="str">
        <f t="shared" si="31"/>
        <v/>
      </c>
      <c r="F389" s="49" t="str">
        <f t="shared" si="32"/>
        <v/>
      </c>
      <c r="G389" s="49" t="str">
        <f t="shared" si="33"/>
        <v/>
      </c>
      <c r="H389" s="49"/>
      <c r="I389" s="49"/>
    </row>
    <row r="390" spans="1:9" ht="13.5" customHeight="1" x14ac:dyDescent="0.2">
      <c r="A390" s="9"/>
      <c r="B390" s="56" t="str">
        <f>IF(A390="","",VLOOKUP(A390,AAR!$B$3:$C$138,2,0))</f>
        <v/>
      </c>
      <c r="C390" s="49" t="str">
        <f t="shared" si="30"/>
        <v/>
      </c>
      <c r="D390" s="56" t="str">
        <f t="shared" si="34"/>
        <v/>
      </c>
      <c r="E390" s="49" t="str">
        <f t="shared" si="31"/>
        <v/>
      </c>
      <c r="F390" s="49" t="str">
        <f t="shared" si="32"/>
        <v/>
      </c>
      <c r="G390" s="49" t="str">
        <f t="shared" si="33"/>
        <v/>
      </c>
      <c r="H390" s="49"/>
      <c r="I390" s="49"/>
    </row>
    <row r="391" spans="1:9" ht="13.5" customHeight="1" x14ac:dyDescent="0.2">
      <c r="A391" s="9"/>
      <c r="B391" s="56" t="str">
        <f>IF(A391="","",VLOOKUP(A391,AAR!$B$3:$C$138,2,0))</f>
        <v/>
      </c>
      <c r="C391" s="49" t="str">
        <f t="shared" si="30"/>
        <v/>
      </c>
      <c r="D391" s="56" t="str">
        <f t="shared" si="34"/>
        <v/>
      </c>
      <c r="E391" s="49" t="str">
        <f t="shared" si="31"/>
        <v/>
      </c>
      <c r="F391" s="49" t="str">
        <f t="shared" si="32"/>
        <v/>
      </c>
      <c r="G391" s="49" t="str">
        <f t="shared" si="33"/>
        <v/>
      </c>
      <c r="H391" s="49"/>
      <c r="I391" s="49"/>
    </row>
    <row r="392" spans="1:9" ht="13.5" customHeight="1" x14ac:dyDescent="0.2">
      <c r="A392" s="9"/>
      <c r="B392" s="56" t="str">
        <f>IF(A392="","",VLOOKUP(A392,AAR!$B$3:$C$138,2,0))</f>
        <v/>
      </c>
      <c r="C392" s="49" t="str">
        <f t="shared" si="30"/>
        <v/>
      </c>
      <c r="D392" s="56" t="str">
        <f t="shared" si="34"/>
        <v/>
      </c>
      <c r="E392" s="49" t="str">
        <f t="shared" si="31"/>
        <v/>
      </c>
      <c r="F392" s="49" t="str">
        <f t="shared" si="32"/>
        <v/>
      </c>
      <c r="G392" s="49" t="str">
        <f t="shared" si="33"/>
        <v/>
      </c>
      <c r="H392" s="49"/>
      <c r="I392" s="49"/>
    </row>
    <row r="393" spans="1:9" ht="13.5" customHeight="1" x14ac:dyDescent="0.2">
      <c r="A393" s="9"/>
      <c r="B393" s="56" t="str">
        <f>IF(A393="","",VLOOKUP(A393,AAR!$B$3:$C$138,2,0))</f>
        <v/>
      </c>
      <c r="C393" s="49" t="str">
        <f t="shared" si="30"/>
        <v/>
      </c>
      <c r="D393" s="56" t="str">
        <f t="shared" si="34"/>
        <v/>
      </c>
      <c r="E393" s="49" t="str">
        <f t="shared" si="31"/>
        <v/>
      </c>
      <c r="F393" s="49" t="str">
        <f t="shared" si="32"/>
        <v/>
      </c>
      <c r="G393" s="49" t="str">
        <f t="shared" si="33"/>
        <v/>
      </c>
      <c r="H393" s="49"/>
      <c r="I393" s="49"/>
    </row>
    <row r="394" spans="1:9" ht="13.5" customHeight="1" x14ac:dyDescent="0.2">
      <c r="A394" s="9"/>
      <c r="B394" s="56" t="str">
        <f>IF(A394="","",VLOOKUP(A394,AAR!$B$3:$C$138,2,0))</f>
        <v/>
      </c>
      <c r="C394" s="49" t="str">
        <f t="shared" si="30"/>
        <v/>
      </c>
      <c r="D394" s="56" t="str">
        <f t="shared" si="34"/>
        <v/>
      </c>
      <c r="E394" s="49" t="str">
        <f t="shared" si="31"/>
        <v/>
      </c>
      <c r="F394" s="49" t="str">
        <f t="shared" si="32"/>
        <v/>
      </c>
      <c r="G394" s="49" t="str">
        <f t="shared" si="33"/>
        <v/>
      </c>
      <c r="H394" s="49"/>
      <c r="I394" s="49"/>
    </row>
    <row r="395" spans="1:9" ht="13.5" customHeight="1" x14ac:dyDescent="0.2">
      <c r="A395" s="9"/>
      <c r="B395" s="56" t="str">
        <f>IF(A395="","",VLOOKUP(A395,AAR!$B$3:$C$138,2,0))</f>
        <v/>
      </c>
      <c r="C395" s="49" t="str">
        <f t="shared" si="30"/>
        <v/>
      </c>
      <c r="D395" s="56" t="str">
        <f t="shared" si="34"/>
        <v/>
      </c>
      <c r="E395" s="49" t="str">
        <f t="shared" si="31"/>
        <v/>
      </c>
      <c r="F395" s="49" t="str">
        <f t="shared" si="32"/>
        <v/>
      </c>
      <c r="G395" s="49" t="str">
        <f t="shared" si="33"/>
        <v/>
      </c>
      <c r="H395" s="49"/>
      <c r="I395" s="49"/>
    </row>
    <row r="396" spans="1:9" ht="13.5" customHeight="1" x14ac:dyDescent="0.2">
      <c r="A396" s="9"/>
      <c r="B396" s="56" t="str">
        <f>IF(A396="","",VLOOKUP(A396,AAR!$B$3:$C$138,2,0))</f>
        <v/>
      </c>
      <c r="C396" s="49" t="str">
        <f t="shared" si="30"/>
        <v/>
      </c>
      <c r="D396" s="56" t="str">
        <f t="shared" si="34"/>
        <v/>
      </c>
      <c r="E396" s="49" t="str">
        <f t="shared" si="31"/>
        <v/>
      </c>
      <c r="F396" s="49" t="str">
        <f t="shared" si="32"/>
        <v/>
      </c>
      <c r="G396" s="49" t="str">
        <f t="shared" si="33"/>
        <v/>
      </c>
      <c r="H396" s="49"/>
      <c r="I396" s="49"/>
    </row>
    <row r="397" spans="1:9" ht="13.5" customHeight="1" x14ac:dyDescent="0.2">
      <c r="A397" s="9"/>
      <c r="B397" s="56" t="str">
        <f>IF(A397="","",VLOOKUP(A397,AAR!$B$3:$C$138,2,0))</f>
        <v/>
      </c>
      <c r="C397" s="49" t="str">
        <f t="shared" si="30"/>
        <v/>
      </c>
      <c r="D397" s="56" t="str">
        <f t="shared" si="34"/>
        <v/>
      </c>
      <c r="E397" s="49" t="str">
        <f t="shared" si="31"/>
        <v/>
      </c>
      <c r="F397" s="49" t="str">
        <f t="shared" si="32"/>
        <v/>
      </c>
      <c r="G397" s="49" t="str">
        <f t="shared" si="33"/>
        <v/>
      </c>
      <c r="H397" s="49"/>
      <c r="I397" s="49"/>
    </row>
    <row r="398" spans="1:9" ht="13.5" customHeight="1" x14ac:dyDescent="0.2">
      <c r="A398" s="9"/>
      <c r="B398" s="56" t="str">
        <f>IF(A398="","",VLOOKUP(A398,AAR!$B$3:$C$138,2,0))</f>
        <v/>
      </c>
      <c r="C398" s="49" t="str">
        <f t="shared" si="30"/>
        <v/>
      </c>
      <c r="D398" s="56" t="str">
        <f t="shared" si="34"/>
        <v/>
      </c>
      <c r="E398" s="49" t="str">
        <f t="shared" si="31"/>
        <v/>
      </c>
      <c r="F398" s="49" t="str">
        <f t="shared" si="32"/>
        <v/>
      </c>
      <c r="G398" s="49" t="str">
        <f t="shared" si="33"/>
        <v/>
      </c>
      <c r="H398" s="49"/>
      <c r="I398" s="49"/>
    </row>
    <row r="399" spans="1:9" ht="13.5" customHeight="1" x14ac:dyDescent="0.2">
      <c r="A399" s="9"/>
      <c r="B399" s="56" t="str">
        <f>IF(A399="","",VLOOKUP(A399,AAR!$B$3:$C$138,2,0))</f>
        <v/>
      </c>
      <c r="C399" s="49" t="str">
        <f t="shared" si="30"/>
        <v/>
      </c>
      <c r="D399" s="56" t="str">
        <f t="shared" si="34"/>
        <v/>
      </c>
      <c r="E399" s="49" t="str">
        <f t="shared" si="31"/>
        <v/>
      </c>
      <c r="F399" s="49" t="str">
        <f t="shared" si="32"/>
        <v/>
      </c>
      <c r="G399" s="49" t="str">
        <f t="shared" si="33"/>
        <v/>
      </c>
      <c r="H399" s="49"/>
      <c r="I399" s="49"/>
    </row>
    <row r="400" spans="1:9" ht="13.5" customHeight="1" x14ac:dyDescent="0.2">
      <c r="A400" s="9"/>
      <c r="B400" s="56" t="str">
        <f>IF(A400="","",VLOOKUP(A400,AAR!$B$3:$C$138,2,0))</f>
        <v/>
      </c>
      <c r="C400" s="49" t="str">
        <f t="shared" si="30"/>
        <v/>
      </c>
      <c r="D400" s="56" t="str">
        <f t="shared" si="34"/>
        <v/>
      </c>
      <c r="E400" s="49" t="str">
        <f t="shared" si="31"/>
        <v/>
      </c>
      <c r="F400" s="49" t="str">
        <f t="shared" si="32"/>
        <v/>
      </c>
      <c r="G400" s="49" t="str">
        <f t="shared" si="33"/>
        <v/>
      </c>
      <c r="H400" s="49"/>
      <c r="I400" s="49"/>
    </row>
    <row r="401" spans="1:9" ht="13.5" customHeight="1" x14ac:dyDescent="0.2">
      <c r="A401" s="9"/>
      <c r="B401" s="56" t="str">
        <f>IF(A401="","",VLOOKUP(A401,AAR!$B$3:$C$138,2,0))</f>
        <v/>
      </c>
      <c r="C401" s="49" t="str">
        <f t="shared" si="30"/>
        <v/>
      </c>
      <c r="D401" s="56" t="str">
        <f t="shared" si="34"/>
        <v/>
      </c>
      <c r="E401" s="49" t="str">
        <f t="shared" si="31"/>
        <v/>
      </c>
      <c r="F401" s="49" t="str">
        <f t="shared" si="32"/>
        <v/>
      </c>
      <c r="G401" s="49" t="str">
        <f t="shared" si="33"/>
        <v/>
      </c>
      <c r="H401" s="49"/>
      <c r="I401" s="49"/>
    </row>
    <row r="402" spans="1:9" ht="13.5" customHeight="1" x14ac:dyDescent="0.2">
      <c r="A402" s="9"/>
      <c r="B402" s="56" t="str">
        <f>IF(A402="","",VLOOKUP(A402,AAR!$B$3:$C$138,2,0))</f>
        <v/>
      </c>
      <c r="C402" s="49" t="str">
        <f t="shared" si="30"/>
        <v/>
      </c>
      <c r="D402" s="56" t="str">
        <f t="shared" si="34"/>
        <v/>
      </c>
      <c r="E402" s="49" t="str">
        <f t="shared" si="31"/>
        <v/>
      </c>
      <c r="F402" s="49" t="str">
        <f t="shared" si="32"/>
        <v/>
      </c>
      <c r="G402" s="49" t="str">
        <f t="shared" si="33"/>
        <v/>
      </c>
      <c r="H402" s="49"/>
      <c r="I402" s="49"/>
    </row>
    <row r="403" spans="1:9" ht="13.5" customHeight="1" x14ac:dyDescent="0.2">
      <c r="A403" s="9"/>
      <c r="B403" s="56" t="str">
        <f>IF(A403="","",VLOOKUP(A403,AAR!$B$3:$C$138,2,0))</f>
        <v/>
      </c>
      <c r="C403" s="49" t="str">
        <f t="shared" si="30"/>
        <v/>
      </c>
      <c r="D403" s="56" t="str">
        <f t="shared" si="34"/>
        <v/>
      </c>
      <c r="E403" s="49" t="str">
        <f t="shared" si="31"/>
        <v/>
      </c>
      <c r="F403" s="49" t="str">
        <f t="shared" si="32"/>
        <v/>
      </c>
      <c r="G403" s="49" t="str">
        <f t="shared" si="33"/>
        <v/>
      </c>
      <c r="H403" s="49"/>
      <c r="I403" s="49"/>
    </row>
    <row r="404" spans="1:9" ht="13.5" customHeight="1" x14ac:dyDescent="0.2">
      <c r="A404" s="9"/>
      <c r="B404" s="56" t="str">
        <f>IF(A404="","",VLOOKUP(A404,AAR!$B$3:$C$138,2,0))</f>
        <v/>
      </c>
      <c r="C404" s="49" t="str">
        <f t="shared" si="30"/>
        <v/>
      </c>
      <c r="D404" s="56" t="str">
        <f t="shared" si="34"/>
        <v/>
      </c>
      <c r="E404" s="49" t="str">
        <f t="shared" si="31"/>
        <v/>
      </c>
      <c r="F404" s="49" t="str">
        <f t="shared" si="32"/>
        <v/>
      </c>
      <c r="G404" s="49" t="str">
        <f t="shared" si="33"/>
        <v/>
      </c>
      <c r="H404" s="49"/>
      <c r="I404" s="49"/>
    </row>
    <row r="405" spans="1:9" ht="13.5" customHeight="1" x14ac:dyDescent="0.2">
      <c r="A405" s="9"/>
      <c r="B405" s="56" t="str">
        <f>IF(A405="","",VLOOKUP(A405,AAR!$B$3:$C$138,2,0))</f>
        <v/>
      </c>
      <c r="C405" s="49" t="str">
        <f t="shared" si="30"/>
        <v/>
      </c>
      <c r="D405" s="56" t="str">
        <f t="shared" si="34"/>
        <v/>
      </c>
      <c r="E405" s="49" t="str">
        <f t="shared" si="31"/>
        <v/>
      </c>
      <c r="F405" s="49" t="str">
        <f t="shared" si="32"/>
        <v/>
      </c>
      <c r="G405" s="49" t="str">
        <f t="shared" si="33"/>
        <v/>
      </c>
      <c r="H405" s="49"/>
      <c r="I405" s="49"/>
    </row>
    <row r="406" spans="1:9" ht="13.5" customHeight="1" x14ac:dyDescent="0.2">
      <c r="A406" s="9"/>
      <c r="B406" s="56" t="str">
        <f>IF(A406="","",VLOOKUP(A406,AAR!$B$3:$C$138,2,0))</f>
        <v/>
      </c>
      <c r="C406" s="49" t="str">
        <f t="shared" si="30"/>
        <v/>
      </c>
      <c r="D406" s="56" t="str">
        <f t="shared" si="34"/>
        <v/>
      </c>
      <c r="E406" s="49" t="str">
        <f t="shared" si="31"/>
        <v/>
      </c>
      <c r="F406" s="49" t="str">
        <f t="shared" si="32"/>
        <v/>
      </c>
      <c r="G406" s="49" t="str">
        <f t="shared" si="33"/>
        <v/>
      </c>
      <c r="H406" s="49"/>
      <c r="I406" s="49"/>
    </row>
    <row r="407" spans="1:9" ht="13.5" customHeight="1" x14ac:dyDescent="0.2">
      <c r="A407" s="9"/>
      <c r="B407" s="56" t="str">
        <f>IF(A407="","",VLOOKUP(A407,AAR!$B$3:$C$138,2,0))</f>
        <v/>
      </c>
      <c r="C407" s="49" t="str">
        <f t="shared" si="30"/>
        <v/>
      </c>
      <c r="D407" s="56" t="str">
        <f t="shared" si="34"/>
        <v/>
      </c>
      <c r="E407" s="49" t="str">
        <f t="shared" si="31"/>
        <v/>
      </c>
      <c r="F407" s="49" t="str">
        <f t="shared" si="32"/>
        <v/>
      </c>
      <c r="G407" s="49" t="str">
        <f t="shared" si="33"/>
        <v/>
      </c>
      <c r="H407" s="49"/>
      <c r="I407" s="49"/>
    </row>
    <row r="408" spans="1:9" ht="13.5" customHeight="1" x14ac:dyDescent="0.2">
      <c r="A408" s="9"/>
      <c r="B408" s="56" t="str">
        <f>IF(A408="","",VLOOKUP(A408,AAR!$B$3:$C$138,2,0))</f>
        <v/>
      </c>
      <c r="C408" s="49" t="str">
        <f t="shared" si="30"/>
        <v/>
      </c>
      <c r="D408" s="56" t="str">
        <f t="shared" si="34"/>
        <v/>
      </c>
      <c r="E408" s="49" t="str">
        <f t="shared" si="31"/>
        <v/>
      </c>
      <c r="F408" s="49" t="str">
        <f t="shared" si="32"/>
        <v/>
      </c>
      <c r="G408" s="49" t="str">
        <f t="shared" si="33"/>
        <v/>
      </c>
      <c r="H408" s="49"/>
      <c r="I408" s="49"/>
    </row>
    <row r="409" spans="1:9" ht="13.5" customHeight="1" x14ac:dyDescent="0.2">
      <c r="A409" s="9"/>
      <c r="B409" s="56" t="str">
        <f>IF(A409="","",VLOOKUP(A409,AAR!$B$3:$C$138,2,0))</f>
        <v/>
      </c>
      <c r="C409" s="49" t="str">
        <f t="shared" si="30"/>
        <v/>
      </c>
      <c r="D409" s="56" t="str">
        <f t="shared" si="34"/>
        <v/>
      </c>
      <c r="E409" s="49" t="str">
        <f t="shared" si="31"/>
        <v/>
      </c>
      <c r="F409" s="49" t="str">
        <f t="shared" si="32"/>
        <v/>
      </c>
      <c r="G409" s="49" t="str">
        <f t="shared" si="33"/>
        <v/>
      </c>
      <c r="H409" s="49"/>
      <c r="I409" s="49"/>
    </row>
    <row r="410" spans="1:9" ht="13.5" customHeight="1" x14ac:dyDescent="0.2">
      <c r="A410" s="9"/>
      <c r="B410" s="56" t="str">
        <f>IF(A410="","",VLOOKUP(A410,AAR!$B$3:$C$138,2,0))</f>
        <v/>
      </c>
      <c r="C410" s="49" t="str">
        <f t="shared" si="30"/>
        <v/>
      </c>
      <c r="D410" s="56" t="str">
        <f t="shared" si="34"/>
        <v/>
      </c>
      <c r="E410" s="49" t="str">
        <f t="shared" si="31"/>
        <v/>
      </c>
      <c r="F410" s="49" t="str">
        <f t="shared" si="32"/>
        <v/>
      </c>
      <c r="G410" s="49" t="str">
        <f t="shared" si="33"/>
        <v/>
      </c>
      <c r="H410" s="49"/>
      <c r="I410" s="49"/>
    </row>
    <row r="411" spans="1:9" ht="13.5" customHeight="1" x14ac:dyDescent="0.2">
      <c r="A411" s="9"/>
      <c r="B411" s="56" t="str">
        <f>IF(A411="","",VLOOKUP(A411,AAR!$B$3:$C$138,2,0))</f>
        <v/>
      </c>
      <c r="C411" s="49" t="str">
        <f t="shared" si="30"/>
        <v/>
      </c>
      <c r="D411" s="56" t="str">
        <f t="shared" si="34"/>
        <v/>
      </c>
      <c r="E411" s="49" t="str">
        <f t="shared" si="31"/>
        <v/>
      </c>
      <c r="F411" s="49" t="str">
        <f t="shared" si="32"/>
        <v/>
      </c>
      <c r="G411" s="49" t="str">
        <f t="shared" si="33"/>
        <v/>
      </c>
      <c r="H411" s="49"/>
      <c r="I411" s="49"/>
    </row>
    <row r="412" spans="1:9" ht="13.5" customHeight="1" x14ac:dyDescent="0.2">
      <c r="A412" s="9"/>
      <c r="B412" s="56" t="str">
        <f>IF(A412="","",VLOOKUP(A412,AAR!$B$3:$C$138,2,0))</f>
        <v/>
      </c>
      <c r="C412" s="49" t="str">
        <f t="shared" si="30"/>
        <v/>
      </c>
      <c r="D412" s="56" t="str">
        <f t="shared" si="34"/>
        <v/>
      </c>
      <c r="E412" s="49" t="str">
        <f t="shared" si="31"/>
        <v/>
      </c>
      <c r="F412" s="49" t="str">
        <f t="shared" si="32"/>
        <v/>
      </c>
      <c r="G412" s="49" t="str">
        <f t="shared" si="33"/>
        <v/>
      </c>
      <c r="H412" s="49"/>
      <c r="I412" s="49"/>
    </row>
    <row r="413" spans="1:9" ht="13.5" customHeight="1" x14ac:dyDescent="0.2">
      <c r="A413" s="9"/>
      <c r="B413" s="56" t="str">
        <f>IF(A413="","",VLOOKUP(A413,AAR!$B$3:$C$138,2,0))</f>
        <v/>
      </c>
      <c r="C413" s="49" t="str">
        <f t="shared" si="30"/>
        <v/>
      </c>
      <c r="D413" s="56" t="str">
        <f t="shared" si="34"/>
        <v/>
      </c>
      <c r="E413" s="49" t="str">
        <f t="shared" si="31"/>
        <v/>
      </c>
      <c r="F413" s="49" t="str">
        <f t="shared" si="32"/>
        <v/>
      </c>
      <c r="G413" s="49" t="str">
        <f t="shared" si="33"/>
        <v/>
      </c>
      <c r="H413" s="49"/>
      <c r="I413" s="49"/>
    </row>
    <row r="414" spans="1:9" ht="13.5" customHeight="1" x14ac:dyDescent="0.2">
      <c r="A414" s="9"/>
      <c r="B414" s="56" t="str">
        <f>IF(A414="","",VLOOKUP(A414,AAR!$B$3:$C$138,2,0))</f>
        <v/>
      </c>
      <c r="C414" s="49" t="str">
        <f t="shared" si="30"/>
        <v/>
      </c>
      <c r="D414" s="56" t="str">
        <f t="shared" si="34"/>
        <v/>
      </c>
      <c r="E414" s="49" t="str">
        <f t="shared" si="31"/>
        <v/>
      </c>
      <c r="F414" s="49" t="str">
        <f t="shared" si="32"/>
        <v/>
      </c>
      <c r="G414" s="49" t="str">
        <f t="shared" si="33"/>
        <v/>
      </c>
      <c r="H414" s="49"/>
      <c r="I414" s="49"/>
    </row>
    <row r="415" spans="1:9" ht="13.5" customHeight="1" x14ac:dyDescent="0.2">
      <c r="A415" s="9"/>
      <c r="B415" s="56" t="str">
        <f>IF(A415="","",VLOOKUP(A415,AAR!$B$3:$C$138,2,0))</f>
        <v/>
      </c>
      <c r="C415" s="49" t="str">
        <f t="shared" si="30"/>
        <v/>
      </c>
      <c r="D415" s="56" t="str">
        <f t="shared" si="34"/>
        <v/>
      </c>
      <c r="E415" s="49" t="str">
        <f t="shared" si="31"/>
        <v/>
      </c>
      <c r="F415" s="49" t="str">
        <f t="shared" si="32"/>
        <v/>
      </c>
      <c r="G415" s="49" t="str">
        <f t="shared" si="33"/>
        <v/>
      </c>
      <c r="H415" s="49"/>
      <c r="I415" s="49"/>
    </row>
    <row r="416" spans="1:9" ht="13.5" customHeight="1" x14ac:dyDescent="0.2">
      <c r="A416" s="9"/>
      <c r="B416" s="56" t="str">
        <f>IF(A416="","",VLOOKUP(A416,AAR!$B$3:$C$138,2,0))</f>
        <v/>
      </c>
      <c r="C416" s="49" t="str">
        <f t="shared" si="30"/>
        <v/>
      </c>
      <c r="D416" s="56" t="str">
        <f t="shared" si="34"/>
        <v/>
      </c>
      <c r="E416" s="49" t="str">
        <f t="shared" si="31"/>
        <v/>
      </c>
      <c r="F416" s="49" t="str">
        <f t="shared" si="32"/>
        <v/>
      </c>
      <c r="G416" s="49" t="str">
        <f t="shared" si="33"/>
        <v/>
      </c>
      <c r="H416" s="49"/>
      <c r="I416" s="49"/>
    </row>
    <row r="417" spans="1:9" ht="13.5" customHeight="1" x14ac:dyDescent="0.2">
      <c r="A417" s="9"/>
      <c r="B417" s="56" t="str">
        <f>IF(A417="","",VLOOKUP(A417,AAR!$B$3:$C$138,2,0))</f>
        <v/>
      </c>
      <c r="C417" s="49" t="str">
        <f t="shared" si="30"/>
        <v/>
      </c>
      <c r="D417" s="56" t="str">
        <f t="shared" si="34"/>
        <v/>
      </c>
      <c r="E417" s="49" t="str">
        <f t="shared" si="31"/>
        <v/>
      </c>
      <c r="F417" s="49" t="str">
        <f t="shared" si="32"/>
        <v/>
      </c>
      <c r="G417" s="49" t="str">
        <f t="shared" si="33"/>
        <v/>
      </c>
      <c r="H417" s="49"/>
      <c r="I417" s="49"/>
    </row>
    <row r="418" spans="1:9" ht="13.5" customHeight="1" x14ac:dyDescent="0.2">
      <c r="A418" s="9"/>
      <c r="B418" s="56" t="str">
        <f>IF(A418="","",VLOOKUP(A418,AAR!$B$3:$C$138,2,0))</f>
        <v/>
      </c>
      <c r="C418" s="49" t="str">
        <f t="shared" si="30"/>
        <v/>
      </c>
      <c r="D418" s="56" t="str">
        <f t="shared" si="34"/>
        <v/>
      </c>
      <c r="E418" s="49" t="str">
        <f t="shared" si="31"/>
        <v/>
      </c>
      <c r="F418" s="49" t="str">
        <f t="shared" si="32"/>
        <v/>
      </c>
      <c r="G418" s="49" t="str">
        <f t="shared" si="33"/>
        <v/>
      </c>
      <c r="H418" s="49"/>
      <c r="I418" s="49"/>
    </row>
    <row r="419" spans="1:9" ht="13.5" customHeight="1" x14ac:dyDescent="0.2">
      <c r="A419" s="9"/>
      <c r="B419" s="56" t="str">
        <f>IF(A419="","",VLOOKUP(A419,AAR!$B$3:$C$138,2,0))</f>
        <v/>
      </c>
      <c r="C419" s="49" t="str">
        <f t="shared" si="30"/>
        <v/>
      </c>
      <c r="D419" s="56" t="str">
        <f t="shared" si="34"/>
        <v/>
      </c>
      <c r="E419" s="49" t="str">
        <f t="shared" si="31"/>
        <v/>
      </c>
      <c r="F419" s="49" t="str">
        <f t="shared" si="32"/>
        <v/>
      </c>
      <c r="G419" s="49" t="str">
        <f t="shared" si="33"/>
        <v/>
      </c>
      <c r="H419" s="49"/>
      <c r="I419" s="49"/>
    </row>
    <row r="420" spans="1:9" ht="13.5" customHeight="1" x14ac:dyDescent="0.2">
      <c r="A420" s="9"/>
      <c r="B420" s="56" t="str">
        <f>IF(A420="","",VLOOKUP(A420,AAR!$B$3:$C$138,2,0))</f>
        <v/>
      </c>
      <c r="C420" s="49" t="str">
        <f t="shared" si="30"/>
        <v/>
      </c>
      <c r="D420" s="56" t="str">
        <f t="shared" si="34"/>
        <v/>
      </c>
      <c r="E420" s="49" t="str">
        <f t="shared" si="31"/>
        <v/>
      </c>
      <c r="F420" s="49" t="str">
        <f t="shared" si="32"/>
        <v/>
      </c>
      <c r="G420" s="49" t="str">
        <f t="shared" si="33"/>
        <v/>
      </c>
      <c r="H420" s="49"/>
      <c r="I420" s="49"/>
    </row>
    <row r="421" spans="1:9" ht="13.5" customHeight="1" x14ac:dyDescent="0.2">
      <c r="A421" s="9"/>
      <c r="B421" s="56" t="str">
        <f>IF(A421="","",VLOOKUP(A421,AAR!$B$3:$C$138,2,0))</f>
        <v/>
      </c>
      <c r="C421" s="49" t="str">
        <f t="shared" si="30"/>
        <v/>
      </c>
      <c r="D421" s="56" t="str">
        <f t="shared" si="34"/>
        <v/>
      </c>
      <c r="E421" s="49" t="str">
        <f t="shared" si="31"/>
        <v/>
      </c>
      <c r="F421" s="49" t="str">
        <f t="shared" si="32"/>
        <v/>
      </c>
      <c r="G421" s="49" t="str">
        <f t="shared" si="33"/>
        <v/>
      </c>
      <c r="H421" s="49"/>
      <c r="I421" s="49"/>
    </row>
    <row r="422" spans="1:9" ht="13.5" customHeight="1" x14ac:dyDescent="0.2">
      <c r="A422" s="9"/>
      <c r="B422" s="56" t="str">
        <f>IF(A422="","",VLOOKUP(A422,AAR!$B$3:$C$138,2,0))</f>
        <v/>
      </c>
      <c r="C422" s="49" t="str">
        <f t="shared" si="30"/>
        <v/>
      </c>
      <c r="D422" s="56" t="str">
        <f t="shared" si="34"/>
        <v/>
      </c>
      <c r="E422" s="49" t="str">
        <f t="shared" si="31"/>
        <v/>
      </c>
      <c r="F422" s="49" t="str">
        <f t="shared" si="32"/>
        <v/>
      </c>
      <c r="G422" s="49" t="str">
        <f t="shared" si="33"/>
        <v/>
      </c>
      <c r="H422" s="49"/>
      <c r="I422" s="49"/>
    </row>
    <row r="423" spans="1:9" ht="13.5" customHeight="1" x14ac:dyDescent="0.2">
      <c r="A423" s="9"/>
      <c r="B423" s="56" t="str">
        <f>IF(A423="","",VLOOKUP(A423,AAR!$B$3:$C$138,2,0))</f>
        <v/>
      </c>
      <c r="C423" s="49" t="str">
        <f t="shared" si="30"/>
        <v/>
      </c>
      <c r="D423" s="56" t="str">
        <f t="shared" si="34"/>
        <v/>
      </c>
      <c r="E423" s="49" t="str">
        <f t="shared" si="31"/>
        <v/>
      </c>
      <c r="F423" s="49" t="str">
        <f t="shared" si="32"/>
        <v/>
      </c>
      <c r="G423" s="49" t="str">
        <f t="shared" si="33"/>
        <v/>
      </c>
      <c r="H423" s="49"/>
      <c r="I423" s="49"/>
    </row>
    <row r="424" spans="1:9" ht="13.5" customHeight="1" x14ac:dyDescent="0.2">
      <c r="A424" s="9"/>
      <c r="B424" s="56" t="str">
        <f>IF(A424="","",VLOOKUP(A424,AAR!$B$3:$C$138,2,0))</f>
        <v/>
      </c>
      <c r="C424" s="49" t="str">
        <f t="shared" si="30"/>
        <v/>
      </c>
      <c r="D424" s="56" t="str">
        <f t="shared" si="34"/>
        <v/>
      </c>
      <c r="E424" s="49" t="str">
        <f t="shared" si="31"/>
        <v/>
      </c>
      <c r="F424" s="49" t="str">
        <f t="shared" si="32"/>
        <v/>
      </c>
      <c r="G424" s="49" t="str">
        <f t="shared" si="33"/>
        <v/>
      </c>
      <c r="H424" s="49"/>
      <c r="I424" s="49"/>
    </row>
    <row r="425" spans="1:9" ht="13.5" customHeight="1" x14ac:dyDescent="0.2">
      <c r="A425" s="9"/>
      <c r="B425" s="56" t="str">
        <f>IF(A425="","",VLOOKUP(A425,AAR!$B$3:$C$138,2,0))</f>
        <v/>
      </c>
      <c r="C425" s="49" t="str">
        <f t="shared" si="30"/>
        <v/>
      </c>
      <c r="D425" s="56" t="str">
        <f t="shared" si="34"/>
        <v/>
      </c>
      <c r="E425" s="49" t="str">
        <f t="shared" si="31"/>
        <v/>
      </c>
      <c r="F425" s="49" t="str">
        <f t="shared" si="32"/>
        <v/>
      </c>
      <c r="G425" s="49" t="str">
        <f t="shared" si="33"/>
        <v/>
      </c>
      <c r="H425" s="49"/>
      <c r="I425" s="49"/>
    </row>
    <row r="426" spans="1:9" ht="13.5" customHeight="1" x14ac:dyDescent="0.2">
      <c r="A426" s="9"/>
      <c r="B426" s="56" t="str">
        <f>IF(A426="","",VLOOKUP(A426,AAR!$B$3:$C$138,2,0))</f>
        <v/>
      </c>
      <c r="C426" s="49" t="str">
        <f t="shared" si="30"/>
        <v/>
      </c>
      <c r="D426" s="56" t="str">
        <f t="shared" si="34"/>
        <v/>
      </c>
      <c r="E426" s="49" t="str">
        <f t="shared" si="31"/>
        <v/>
      </c>
      <c r="F426" s="49" t="str">
        <f t="shared" si="32"/>
        <v/>
      </c>
      <c r="G426" s="49" t="str">
        <f t="shared" si="33"/>
        <v/>
      </c>
      <c r="H426" s="49"/>
      <c r="I426" s="49"/>
    </row>
    <row r="427" spans="1:9" ht="13.5" customHeight="1" x14ac:dyDescent="0.2">
      <c r="A427" s="9"/>
      <c r="B427" s="56" t="str">
        <f>IF(A427="","",VLOOKUP(A427,AAR!$B$3:$C$138,2,0))</f>
        <v/>
      </c>
      <c r="C427" s="49" t="str">
        <f t="shared" si="30"/>
        <v/>
      </c>
      <c r="D427" s="56" t="str">
        <f t="shared" si="34"/>
        <v/>
      </c>
      <c r="E427" s="49" t="str">
        <f t="shared" si="31"/>
        <v/>
      </c>
      <c r="F427" s="49" t="str">
        <f t="shared" si="32"/>
        <v/>
      </c>
      <c r="G427" s="49" t="str">
        <f t="shared" si="33"/>
        <v/>
      </c>
      <c r="H427" s="49"/>
      <c r="I427" s="49"/>
    </row>
    <row r="428" spans="1:9" ht="13.5" customHeight="1" x14ac:dyDescent="0.2">
      <c r="A428" s="9"/>
      <c r="B428" s="56" t="str">
        <f>IF(A428="","",VLOOKUP(A428,AAR!$B$3:$C$138,2,0))</f>
        <v/>
      </c>
      <c r="C428" s="49" t="str">
        <f t="shared" si="30"/>
        <v/>
      </c>
      <c r="D428" s="56" t="str">
        <f t="shared" si="34"/>
        <v/>
      </c>
      <c r="E428" s="49" t="str">
        <f t="shared" si="31"/>
        <v/>
      </c>
      <c r="F428" s="49" t="str">
        <f t="shared" si="32"/>
        <v/>
      </c>
      <c r="G428" s="49" t="str">
        <f t="shared" si="33"/>
        <v/>
      </c>
      <c r="H428" s="49"/>
      <c r="I428" s="49"/>
    </row>
    <row r="429" spans="1:9" ht="13.5" customHeight="1" x14ac:dyDescent="0.2">
      <c r="A429" s="9"/>
      <c r="B429" s="56" t="str">
        <f>IF(A429="","",VLOOKUP(A429,AAR!$B$3:$C$138,2,0))</f>
        <v/>
      </c>
      <c r="C429" s="49" t="str">
        <f t="shared" si="30"/>
        <v/>
      </c>
      <c r="D429" s="56" t="str">
        <f t="shared" si="34"/>
        <v/>
      </c>
      <c r="E429" s="49" t="str">
        <f t="shared" si="31"/>
        <v/>
      </c>
      <c r="F429" s="49" t="str">
        <f t="shared" si="32"/>
        <v/>
      </c>
      <c r="G429" s="49" t="str">
        <f t="shared" si="33"/>
        <v/>
      </c>
      <c r="H429" s="49"/>
      <c r="I429" s="49"/>
    </row>
    <row r="430" spans="1:9" ht="13.5" customHeight="1" x14ac:dyDescent="0.2">
      <c r="A430" s="9"/>
      <c r="B430" s="56" t="str">
        <f>IF(A430="","",VLOOKUP(A430,AAR!$B$3:$C$138,2,0))</f>
        <v/>
      </c>
      <c r="C430" s="49" t="str">
        <f t="shared" si="30"/>
        <v/>
      </c>
      <c r="D430" s="56" t="str">
        <f t="shared" si="34"/>
        <v/>
      </c>
      <c r="E430" s="49" t="str">
        <f t="shared" si="31"/>
        <v/>
      </c>
      <c r="F430" s="49" t="str">
        <f t="shared" si="32"/>
        <v/>
      </c>
      <c r="G430" s="49" t="str">
        <f t="shared" si="33"/>
        <v/>
      </c>
      <c r="H430" s="49"/>
      <c r="I430" s="49"/>
    </row>
    <row r="431" spans="1:9" ht="13.5" customHeight="1" x14ac:dyDescent="0.2">
      <c r="A431" s="9"/>
      <c r="B431" s="56" t="str">
        <f>IF(A431="","",VLOOKUP(A431,AAR!$B$3:$C$138,2,0))</f>
        <v/>
      </c>
      <c r="C431" s="49" t="str">
        <f t="shared" si="30"/>
        <v/>
      </c>
      <c r="D431" s="56" t="str">
        <f t="shared" si="34"/>
        <v/>
      </c>
      <c r="E431" s="49" t="str">
        <f t="shared" si="31"/>
        <v/>
      </c>
      <c r="F431" s="49" t="str">
        <f t="shared" si="32"/>
        <v/>
      </c>
      <c r="G431" s="49" t="str">
        <f t="shared" si="33"/>
        <v/>
      </c>
      <c r="H431" s="49"/>
      <c r="I431" s="49"/>
    </row>
    <row r="432" spans="1:9" ht="13.5" customHeight="1" x14ac:dyDescent="0.2">
      <c r="A432" s="9"/>
      <c r="B432" s="56" t="str">
        <f>IF(A432="","",VLOOKUP(A432,AAR!$B$3:$C$138,2,0))</f>
        <v/>
      </c>
      <c r="C432" s="49" t="str">
        <f t="shared" si="30"/>
        <v/>
      </c>
      <c r="D432" s="56" t="str">
        <f t="shared" si="34"/>
        <v/>
      </c>
      <c r="E432" s="49" t="str">
        <f t="shared" si="31"/>
        <v/>
      </c>
      <c r="F432" s="49" t="str">
        <f t="shared" si="32"/>
        <v/>
      </c>
      <c r="G432" s="49" t="str">
        <f t="shared" si="33"/>
        <v/>
      </c>
      <c r="H432" s="49"/>
      <c r="I432" s="49"/>
    </row>
    <row r="433" spans="1:9" ht="13.5" customHeight="1" x14ac:dyDescent="0.2">
      <c r="A433" s="9"/>
      <c r="B433" s="56" t="str">
        <f>IF(A433="","",VLOOKUP(A433,AAR!$B$3:$C$138,2,0))</f>
        <v/>
      </c>
      <c r="C433" s="49" t="str">
        <f t="shared" si="30"/>
        <v/>
      </c>
      <c r="D433" s="56" t="str">
        <f t="shared" si="34"/>
        <v/>
      </c>
      <c r="E433" s="49" t="str">
        <f t="shared" si="31"/>
        <v/>
      </c>
      <c r="F433" s="49" t="str">
        <f t="shared" si="32"/>
        <v/>
      </c>
      <c r="G433" s="49" t="str">
        <f t="shared" si="33"/>
        <v/>
      </c>
      <c r="H433" s="49"/>
      <c r="I433" s="49"/>
    </row>
    <row r="434" spans="1:9" ht="13.5" customHeight="1" x14ac:dyDescent="0.2">
      <c r="A434" s="9"/>
      <c r="B434" s="56" t="str">
        <f>IF(A434="","",VLOOKUP(A434,AAR!$B$3:$C$138,2,0))</f>
        <v/>
      </c>
      <c r="C434" s="49" t="str">
        <f t="shared" si="30"/>
        <v/>
      </c>
      <c r="D434" s="56" t="str">
        <f t="shared" si="34"/>
        <v/>
      </c>
      <c r="E434" s="49" t="str">
        <f t="shared" si="31"/>
        <v/>
      </c>
      <c r="F434" s="49" t="str">
        <f t="shared" si="32"/>
        <v/>
      </c>
      <c r="G434" s="49" t="str">
        <f t="shared" si="33"/>
        <v/>
      </c>
      <c r="H434" s="49"/>
      <c r="I434" s="49"/>
    </row>
    <row r="435" spans="1:9" ht="13.5" customHeight="1" x14ac:dyDescent="0.2">
      <c r="A435" s="9"/>
      <c r="B435" s="56" t="str">
        <f>IF(A435="","",VLOOKUP(A435,AAR!$B$3:$C$138,2,0))</f>
        <v/>
      </c>
      <c r="C435" s="49" t="str">
        <f t="shared" si="30"/>
        <v/>
      </c>
      <c r="D435" s="56" t="str">
        <f t="shared" si="34"/>
        <v/>
      </c>
      <c r="E435" s="49" t="str">
        <f t="shared" si="31"/>
        <v/>
      </c>
      <c r="F435" s="49" t="str">
        <f t="shared" si="32"/>
        <v/>
      </c>
      <c r="G435" s="49" t="str">
        <f t="shared" si="33"/>
        <v/>
      </c>
      <c r="H435" s="49"/>
      <c r="I435" s="49"/>
    </row>
    <row r="436" spans="1:9" ht="13.5" customHeight="1" x14ac:dyDescent="0.2">
      <c r="A436" s="9"/>
      <c r="B436" s="56" t="str">
        <f>IF(A436="","",VLOOKUP(A436,AAR!$B$3:$C$138,2,0))</f>
        <v/>
      </c>
      <c r="C436" s="49" t="str">
        <f t="shared" si="30"/>
        <v/>
      </c>
      <c r="D436" s="56" t="str">
        <f t="shared" si="34"/>
        <v/>
      </c>
      <c r="E436" s="49" t="str">
        <f t="shared" si="31"/>
        <v/>
      </c>
      <c r="F436" s="49" t="str">
        <f t="shared" si="32"/>
        <v/>
      </c>
      <c r="G436" s="49" t="str">
        <f t="shared" si="33"/>
        <v/>
      </c>
      <c r="H436" s="49"/>
      <c r="I436" s="49"/>
    </row>
    <row r="437" spans="1:9" ht="13.5" customHeight="1" x14ac:dyDescent="0.2">
      <c r="A437" s="9"/>
      <c r="B437" s="56" t="str">
        <f>IF(A437="","",VLOOKUP(A437,AAR!$B$3:$C$138,2,0))</f>
        <v/>
      </c>
      <c r="C437" s="49" t="str">
        <f t="shared" si="30"/>
        <v/>
      </c>
      <c r="D437" s="56" t="str">
        <f t="shared" si="34"/>
        <v/>
      </c>
      <c r="E437" s="49" t="str">
        <f t="shared" si="31"/>
        <v/>
      </c>
      <c r="F437" s="49" t="str">
        <f t="shared" si="32"/>
        <v/>
      </c>
      <c r="G437" s="49" t="str">
        <f t="shared" si="33"/>
        <v/>
      </c>
      <c r="H437" s="49"/>
      <c r="I437" s="49"/>
    </row>
    <row r="438" spans="1:9" ht="13.5" customHeight="1" x14ac:dyDescent="0.2">
      <c r="A438" s="9"/>
      <c r="B438" s="56" t="str">
        <f>IF(A438="","",VLOOKUP(A438,AAR!$B$3:$C$138,2,0))</f>
        <v/>
      </c>
      <c r="C438" s="49" t="str">
        <f t="shared" si="30"/>
        <v/>
      </c>
      <c r="D438" s="56" t="str">
        <f t="shared" si="34"/>
        <v/>
      </c>
      <c r="E438" s="49" t="str">
        <f t="shared" si="31"/>
        <v/>
      </c>
      <c r="F438" s="49" t="str">
        <f t="shared" si="32"/>
        <v/>
      </c>
      <c r="G438" s="49" t="str">
        <f t="shared" si="33"/>
        <v/>
      </c>
      <c r="H438" s="49"/>
      <c r="I438" s="49"/>
    </row>
    <row r="439" spans="1:9" ht="13.5" customHeight="1" x14ac:dyDescent="0.2">
      <c r="A439" s="9"/>
      <c r="B439" s="56" t="str">
        <f>IF(A439="","",VLOOKUP(A439,AAR!$B$3:$C$138,2,0))</f>
        <v/>
      </c>
      <c r="C439" s="49" t="str">
        <f t="shared" si="30"/>
        <v/>
      </c>
      <c r="D439" s="56" t="str">
        <f t="shared" si="34"/>
        <v/>
      </c>
      <c r="E439" s="49" t="str">
        <f t="shared" si="31"/>
        <v/>
      </c>
      <c r="F439" s="49" t="str">
        <f t="shared" si="32"/>
        <v/>
      </c>
      <c r="G439" s="49" t="str">
        <f t="shared" si="33"/>
        <v/>
      </c>
      <c r="H439" s="49"/>
      <c r="I439" s="49"/>
    </row>
    <row r="440" spans="1:9" ht="13.5" customHeight="1" x14ac:dyDescent="0.2">
      <c r="A440" s="9"/>
      <c r="B440" s="56" t="str">
        <f>IF(A440="","",VLOOKUP(A440,AAR!$B$3:$C$138,2,0))</f>
        <v/>
      </c>
      <c r="C440" s="49" t="str">
        <f t="shared" si="30"/>
        <v/>
      </c>
      <c r="D440" s="56" t="str">
        <f t="shared" si="34"/>
        <v/>
      </c>
      <c r="E440" s="49" t="str">
        <f t="shared" si="31"/>
        <v/>
      </c>
      <c r="F440" s="49" t="str">
        <f t="shared" si="32"/>
        <v/>
      </c>
      <c r="G440" s="49" t="str">
        <f t="shared" si="33"/>
        <v/>
      </c>
      <c r="H440" s="49"/>
      <c r="I440" s="49"/>
    </row>
    <row r="441" spans="1:9" ht="13.5" customHeight="1" x14ac:dyDescent="0.2">
      <c r="A441" s="9"/>
      <c r="B441" s="56" t="str">
        <f>IF(A441="","",VLOOKUP(A441,AAR!$B$3:$C$138,2,0))</f>
        <v/>
      </c>
      <c r="C441" s="49" t="str">
        <f t="shared" si="30"/>
        <v/>
      </c>
      <c r="D441" s="56" t="str">
        <f t="shared" si="34"/>
        <v/>
      </c>
      <c r="E441" s="49" t="str">
        <f t="shared" si="31"/>
        <v/>
      </c>
      <c r="F441" s="49" t="str">
        <f t="shared" si="32"/>
        <v/>
      </c>
      <c r="G441" s="49" t="str">
        <f t="shared" si="33"/>
        <v/>
      </c>
      <c r="H441" s="49"/>
      <c r="I441" s="49"/>
    </row>
    <row r="442" spans="1:9" ht="13.5" customHeight="1" x14ac:dyDescent="0.2">
      <c r="A442" s="9"/>
      <c r="B442" s="56" t="str">
        <f>IF(A442="","",VLOOKUP(A442,AAR!$B$3:$C$138,2,0))</f>
        <v/>
      </c>
      <c r="C442" s="49" t="str">
        <f t="shared" si="30"/>
        <v/>
      </c>
      <c r="D442" s="56" t="str">
        <f t="shared" si="34"/>
        <v/>
      </c>
      <c r="E442" s="49" t="str">
        <f t="shared" si="31"/>
        <v/>
      </c>
      <c r="F442" s="49" t="str">
        <f t="shared" si="32"/>
        <v/>
      </c>
      <c r="G442" s="49" t="str">
        <f t="shared" si="33"/>
        <v/>
      </c>
      <c r="H442" s="49"/>
      <c r="I442" s="49"/>
    </row>
    <row r="443" spans="1:9" ht="13.5" customHeight="1" x14ac:dyDescent="0.2">
      <c r="A443" s="9"/>
      <c r="B443" s="56" t="str">
        <f>IF(A443="","",VLOOKUP(A443,AAR!$B$3:$C$138,2,0))</f>
        <v/>
      </c>
      <c r="C443" s="49" t="str">
        <f t="shared" si="30"/>
        <v/>
      </c>
      <c r="D443" s="56" t="str">
        <f t="shared" si="34"/>
        <v/>
      </c>
      <c r="E443" s="49" t="str">
        <f t="shared" si="31"/>
        <v/>
      </c>
      <c r="F443" s="49" t="str">
        <f t="shared" si="32"/>
        <v/>
      </c>
      <c r="G443" s="49" t="str">
        <f t="shared" si="33"/>
        <v/>
      </c>
      <c r="H443" s="49"/>
      <c r="I443" s="49"/>
    </row>
    <row r="444" spans="1:9" ht="13.5" customHeight="1" x14ac:dyDescent="0.2">
      <c r="A444" s="9"/>
      <c r="B444" s="56" t="str">
        <f>IF(A444="","",VLOOKUP(A444,AAR!$B$3:$C$138,2,0))</f>
        <v/>
      </c>
      <c r="C444" s="49" t="str">
        <f t="shared" si="30"/>
        <v/>
      </c>
      <c r="D444" s="56" t="str">
        <f t="shared" si="34"/>
        <v/>
      </c>
      <c r="E444" s="49" t="str">
        <f t="shared" si="31"/>
        <v/>
      </c>
      <c r="F444" s="49" t="str">
        <f t="shared" si="32"/>
        <v/>
      </c>
      <c r="G444" s="49" t="str">
        <f t="shared" si="33"/>
        <v/>
      </c>
      <c r="H444" s="49"/>
      <c r="I444" s="49"/>
    </row>
    <row r="445" spans="1:9" ht="13.5" customHeight="1" x14ac:dyDescent="0.2">
      <c r="A445" s="9"/>
      <c r="B445" s="56" t="str">
        <f>IF(A445="","",VLOOKUP(A445,AAR!$B$3:$C$138,2,0))</f>
        <v/>
      </c>
      <c r="C445" s="49" t="str">
        <f t="shared" si="30"/>
        <v/>
      </c>
      <c r="D445" s="56" t="str">
        <f t="shared" si="34"/>
        <v/>
      </c>
      <c r="E445" s="49" t="str">
        <f t="shared" si="31"/>
        <v/>
      </c>
      <c r="F445" s="49" t="str">
        <f t="shared" si="32"/>
        <v/>
      </c>
      <c r="G445" s="49" t="str">
        <f t="shared" si="33"/>
        <v/>
      </c>
      <c r="H445" s="49"/>
      <c r="I445" s="49"/>
    </row>
    <row r="446" spans="1:9" ht="13.5" customHeight="1" x14ac:dyDescent="0.2">
      <c r="A446" s="9"/>
      <c r="B446" s="56" t="str">
        <f>IF(A446="","",VLOOKUP(A446,AAR!$B$3:$C$138,2,0))</f>
        <v/>
      </c>
      <c r="C446" s="49" t="str">
        <f t="shared" si="30"/>
        <v/>
      </c>
      <c r="D446" s="56" t="str">
        <f t="shared" si="34"/>
        <v/>
      </c>
      <c r="E446" s="49" t="str">
        <f t="shared" si="31"/>
        <v/>
      </c>
      <c r="F446" s="49" t="str">
        <f t="shared" si="32"/>
        <v/>
      </c>
      <c r="G446" s="49" t="str">
        <f t="shared" si="33"/>
        <v/>
      </c>
      <c r="H446" s="49"/>
      <c r="I446" s="49"/>
    </row>
    <row r="447" spans="1:9" ht="13.5" customHeight="1" x14ac:dyDescent="0.2">
      <c r="A447" s="9"/>
      <c r="B447" s="56" t="str">
        <f>IF(A447="","",VLOOKUP(A447,AAR!$B$3:$C$138,2,0))</f>
        <v/>
      </c>
      <c r="C447" s="49" t="str">
        <f t="shared" si="30"/>
        <v/>
      </c>
      <c r="D447" s="56" t="str">
        <f t="shared" si="34"/>
        <v/>
      </c>
      <c r="E447" s="49" t="str">
        <f t="shared" si="31"/>
        <v/>
      </c>
      <c r="F447" s="49" t="str">
        <f t="shared" si="32"/>
        <v/>
      </c>
      <c r="G447" s="49" t="str">
        <f t="shared" si="33"/>
        <v/>
      </c>
      <c r="H447" s="49"/>
      <c r="I447" s="49"/>
    </row>
    <row r="448" spans="1:9" ht="13.5" customHeight="1" x14ac:dyDescent="0.2">
      <c r="A448" s="9"/>
      <c r="B448" s="56" t="str">
        <f>IF(A448="","",VLOOKUP(A448,AAR!$B$3:$C$138,2,0))</f>
        <v/>
      </c>
      <c r="C448" s="49" t="str">
        <f t="shared" si="30"/>
        <v/>
      </c>
      <c r="D448" s="56" t="str">
        <f t="shared" si="34"/>
        <v/>
      </c>
      <c r="E448" s="49" t="str">
        <f t="shared" si="31"/>
        <v/>
      </c>
      <c r="F448" s="49" t="str">
        <f t="shared" si="32"/>
        <v/>
      </c>
      <c r="G448" s="49" t="str">
        <f t="shared" si="33"/>
        <v/>
      </c>
      <c r="H448" s="49"/>
      <c r="I448" s="49"/>
    </row>
    <row r="449" spans="1:9" ht="13.5" customHeight="1" x14ac:dyDescent="0.2">
      <c r="A449" s="9"/>
      <c r="B449" s="56" t="str">
        <f>IF(A449="","",VLOOKUP(A449,AAR!$B$3:$C$138,2,0))</f>
        <v/>
      </c>
      <c r="C449" s="49" t="str">
        <f t="shared" si="30"/>
        <v/>
      </c>
      <c r="D449" s="56" t="str">
        <f t="shared" si="34"/>
        <v/>
      </c>
      <c r="E449" s="49" t="str">
        <f t="shared" si="31"/>
        <v/>
      </c>
      <c r="F449" s="49" t="str">
        <f t="shared" si="32"/>
        <v/>
      </c>
      <c r="G449" s="49" t="str">
        <f t="shared" si="33"/>
        <v/>
      </c>
      <c r="H449" s="49"/>
      <c r="I449" s="49"/>
    </row>
    <row r="450" spans="1:9" ht="13.5" customHeight="1" x14ac:dyDescent="0.2">
      <c r="A450" s="9"/>
      <c r="B450" s="56" t="str">
        <f>IF(A450="","",VLOOKUP(A450,AAR!$B$3:$C$138,2,0))</f>
        <v/>
      </c>
      <c r="C450" s="49" t="str">
        <f t="shared" si="30"/>
        <v/>
      </c>
      <c r="D450" s="56" t="str">
        <f t="shared" si="34"/>
        <v/>
      </c>
      <c r="E450" s="49" t="str">
        <f t="shared" si="31"/>
        <v/>
      </c>
      <c r="F450" s="49" t="str">
        <f t="shared" si="32"/>
        <v/>
      </c>
      <c r="G450" s="49" t="str">
        <f t="shared" si="33"/>
        <v/>
      </c>
      <c r="H450" s="49"/>
      <c r="I450" s="49"/>
    </row>
    <row r="451" spans="1:9" ht="13.5" customHeight="1" x14ac:dyDescent="0.2">
      <c r="A451" s="9"/>
      <c r="B451" s="56" t="str">
        <f>IF(A451="","",VLOOKUP(A451,AAR!$B$3:$C$138,2,0))</f>
        <v/>
      </c>
      <c r="C451" s="49" t="str">
        <f t="shared" ref="C451:C501" si="35">IF(A451="","",SMALL($B$2:$B$501,D451))</f>
        <v/>
      </c>
      <c r="D451" s="56" t="str">
        <f t="shared" si="34"/>
        <v/>
      </c>
      <c r="E451" s="49" t="str">
        <f t="shared" ref="E451:E501" si="36">IF(A451="","",D451/$H$2)</f>
        <v/>
      </c>
      <c r="F451" s="49" t="str">
        <f t="shared" ref="F451:F501" si="37">IF(A451="","",_xlfn.NORM.DIST(C451,$H$3,$H$4,1))</f>
        <v/>
      </c>
      <c r="G451" s="49" t="str">
        <f t="shared" ref="G451:G501" si="38">IF(A451="","",ABS(E451-F451))</f>
        <v/>
      </c>
      <c r="H451" s="49"/>
      <c r="I451" s="49"/>
    </row>
    <row r="452" spans="1:9" ht="13.5" customHeight="1" x14ac:dyDescent="0.2">
      <c r="A452" s="9"/>
      <c r="B452" s="56" t="str">
        <f>IF(A452="","",VLOOKUP(A452,AAR!$B$3:$C$138,2,0))</f>
        <v/>
      </c>
      <c r="C452" s="49" t="str">
        <f t="shared" si="35"/>
        <v/>
      </c>
      <c r="D452" s="56" t="str">
        <f t="shared" ref="D452:D501" si="39">IF(A452="","",D451+1)</f>
        <v/>
      </c>
      <c r="E452" s="49" t="str">
        <f t="shared" si="36"/>
        <v/>
      </c>
      <c r="F452" s="49" t="str">
        <f t="shared" si="37"/>
        <v/>
      </c>
      <c r="G452" s="49" t="str">
        <f t="shared" si="38"/>
        <v/>
      </c>
      <c r="H452" s="49"/>
      <c r="I452" s="49"/>
    </row>
    <row r="453" spans="1:9" ht="13.5" customHeight="1" x14ac:dyDescent="0.2">
      <c r="A453" s="9"/>
      <c r="B453" s="56" t="str">
        <f>IF(A453="","",VLOOKUP(A453,AAR!$B$3:$C$138,2,0))</f>
        <v/>
      </c>
      <c r="C453" s="49" t="str">
        <f t="shared" si="35"/>
        <v/>
      </c>
      <c r="D453" s="56" t="str">
        <f t="shared" si="39"/>
        <v/>
      </c>
      <c r="E453" s="49" t="str">
        <f t="shared" si="36"/>
        <v/>
      </c>
      <c r="F453" s="49" t="str">
        <f t="shared" si="37"/>
        <v/>
      </c>
      <c r="G453" s="49" t="str">
        <f t="shared" si="38"/>
        <v/>
      </c>
      <c r="H453" s="49"/>
      <c r="I453" s="49"/>
    </row>
    <row r="454" spans="1:9" ht="13.5" customHeight="1" x14ac:dyDescent="0.2">
      <c r="A454" s="9"/>
      <c r="B454" s="56" t="str">
        <f>IF(A454="","",VLOOKUP(A454,AAR!$B$3:$C$138,2,0))</f>
        <v/>
      </c>
      <c r="C454" s="49" t="str">
        <f t="shared" si="35"/>
        <v/>
      </c>
      <c r="D454" s="56" t="str">
        <f t="shared" si="39"/>
        <v/>
      </c>
      <c r="E454" s="49" t="str">
        <f t="shared" si="36"/>
        <v/>
      </c>
      <c r="F454" s="49" t="str">
        <f t="shared" si="37"/>
        <v/>
      </c>
      <c r="G454" s="49" t="str">
        <f t="shared" si="38"/>
        <v/>
      </c>
      <c r="H454" s="49"/>
      <c r="I454" s="49"/>
    </row>
    <row r="455" spans="1:9" ht="13.5" customHeight="1" x14ac:dyDescent="0.2">
      <c r="A455" s="9"/>
      <c r="B455" s="56" t="str">
        <f>IF(A455="","",VLOOKUP(A455,AAR!$B$3:$C$138,2,0))</f>
        <v/>
      </c>
      <c r="C455" s="49" t="str">
        <f t="shared" si="35"/>
        <v/>
      </c>
      <c r="D455" s="56" t="str">
        <f t="shared" si="39"/>
        <v/>
      </c>
      <c r="E455" s="49" t="str">
        <f t="shared" si="36"/>
        <v/>
      </c>
      <c r="F455" s="49" t="str">
        <f t="shared" si="37"/>
        <v/>
      </c>
      <c r="G455" s="49" t="str">
        <f t="shared" si="38"/>
        <v/>
      </c>
      <c r="H455" s="49"/>
      <c r="I455" s="49"/>
    </row>
    <row r="456" spans="1:9" ht="13.5" customHeight="1" x14ac:dyDescent="0.2">
      <c r="A456" s="9"/>
      <c r="B456" s="56" t="str">
        <f>IF(A456="","",VLOOKUP(A456,AAR!$B$3:$C$138,2,0))</f>
        <v/>
      </c>
      <c r="C456" s="49" t="str">
        <f t="shared" si="35"/>
        <v/>
      </c>
      <c r="D456" s="56" t="str">
        <f t="shared" si="39"/>
        <v/>
      </c>
      <c r="E456" s="49" t="str">
        <f t="shared" si="36"/>
        <v/>
      </c>
      <c r="F456" s="49" t="str">
        <f t="shared" si="37"/>
        <v/>
      </c>
      <c r="G456" s="49" t="str">
        <f t="shared" si="38"/>
        <v/>
      </c>
      <c r="H456" s="49"/>
      <c r="I456" s="49"/>
    </row>
    <row r="457" spans="1:9" ht="13.5" customHeight="1" x14ac:dyDescent="0.2">
      <c r="A457" s="9"/>
      <c r="B457" s="56" t="str">
        <f>IF(A457="","",VLOOKUP(A457,AAR!$B$3:$C$138,2,0))</f>
        <v/>
      </c>
      <c r="C457" s="49" t="str">
        <f t="shared" si="35"/>
        <v/>
      </c>
      <c r="D457" s="56" t="str">
        <f t="shared" si="39"/>
        <v/>
      </c>
      <c r="E457" s="49" t="str">
        <f t="shared" si="36"/>
        <v/>
      </c>
      <c r="F457" s="49" t="str">
        <f t="shared" si="37"/>
        <v/>
      </c>
      <c r="G457" s="49" t="str">
        <f t="shared" si="38"/>
        <v/>
      </c>
      <c r="H457" s="49"/>
      <c r="I457" s="49"/>
    </row>
    <row r="458" spans="1:9" ht="13.5" customHeight="1" x14ac:dyDescent="0.2">
      <c r="A458" s="9"/>
      <c r="B458" s="56" t="str">
        <f>IF(A458="","",VLOOKUP(A458,AAR!$B$3:$C$138,2,0))</f>
        <v/>
      </c>
      <c r="C458" s="49" t="str">
        <f t="shared" si="35"/>
        <v/>
      </c>
      <c r="D458" s="56" t="str">
        <f t="shared" si="39"/>
        <v/>
      </c>
      <c r="E458" s="49" t="str">
        <f t="shared" si="36"/>
        <v/>
      </c>
      <c r="F458" s="49" t="str">
        <f t="shared" si="37"/>
        <v/>
      </c>
      <c r="G458" s="49" t="str">
        <f t="shared" si="38"/>
        <v/>
      </c>
      <c r="H458" s="49"/>
      <c r="I458" s="49"/>
    </row>
    <row r="459" spans="1:9" ht="13.5" customHeight="1" x14ac:dyDescent="0.2">
      <c r="A459" s="9"/>
      <c r="B459" s="56" t="str">
        <f>IF(A459="","",VLOOKUP(A459,AAR!$B$3:$C$138,2,0))</f>
        <v/>
      </c>
      <c r="C459" s="49" t="str">
        <f t="shared" si="35"/>
        <v/>
      </c>
      <c r="D459" s="56" t="str">
        <f t="shared" si="39"/>
        <v/>
      </c>
      <c r="E459" s="49" t="str">
        <f t="shared" si="36"/>
        <v/>
      </c>
      <c r="F459" s="49" t="str">
        <f t="shared" si="37"/>
        <v/>
      </c>
      <c r="G459" s="49" t="str">
        <f t="shared" si="38"/>
        <v/>
      </c>
      <c r="H459" s="49"/>
      <c r="I459" s="49"/>
    </row>
    <row r="460" spans="1:9" ht="13.5" customHeight="1" x14ac:dyDescent="0.2">
      <c r="A460" s="9"/>
      <c r="B460" s="56" t="str">
        <f>IF(A460="","",VLOOKUP(A460,AAR!$B$3:$C$138,2,0))</f>
        <v/>
      </c>
      <c r="C460" s="49" t="str">
        <f t="shared" si="35"/>
        <v/>
      </c>
      <c r="D460" s="56" t="str">
        <f t="shared" si="39"/>
        <v/>
      </c>
      <c r="E460" s="49" t="str">
        <f t="shared" si="36"/>
        <v/>
      </c>
      <c r="F460" s="49" t="str">
        <f t="shared" si="37"/>
        <v/>
      </c>
      <c r="G460" s="49" t="str">
        <f t="shared" si="38"/>
        <v/>
      </c>
      <c r="H460" s="49"/>
      <c r="I460" s="49"/>
    </row>
    <row r="461" spans="1:9" ht="13.5" customHeight="1" x14ac:dyDescent="0.2">
      <c r="A461" s="9"/>
      <c r="B461" s="56" t="str">
        <f>IF(A461="","",VLOOKUP(A461,AAR!$B$3:$C$138,2,0))</f>
        <v/>
      </c>
      <c r="C461" s="49" t="str">
        <f t="shared" si="35"/>
        <v/>
      </c>
      <c r="D461" s="56" t="str">
        <f t="shared" si="39"/>
        <v/>
      </c>
      <c r="E461" s="49" t="str">
        <f t="shared" si="36"/>
        <v/>
      </c>
      <c r="F461" s="49" t="str">
        <f t="shared" si="37"/>
        <v/>
      </c>
      <c r="G461" s="49" t="str">
        <f t="shared" si="38"/>
        <v/>
      </c>
      <c r="H461" s="49"/>
      <c r="I461" s="49"/>
    </row>
    <row r="462" spans="1:9" ht="13.5" customHeight="1" x14ac:dyDescent="0.2">
      <c r="A462" s="9"/>
      <c r="B462" s="56" t="str">
        <f>IF(A462="","",VLOOKUP(A462,AAR!$B$3:$C$138,2,0))</f>
        <v/>
      </c>
      <c r="C462" s="49" t="str">
        <f t="shared" si="35"/>
        <v/>
      </c>
      <c r="D462" s="56" t="str">
        <f t="shared" si="39"/>
        <v/>
      </c>
      <c r="E462" s="49" t="str">
        <f t="shared" si="36"/>
        <v/>
      </c>
      <c r="F462" s="49" t="str">
        <f t="shared" si="37"/>
        <v/>
      </c>
      <c r="G462" s="49" t="str">
        <f t="shared" si="38"/>
        <v/>
      </c>
      <c r="H462" s="49"/>
      <c r="I462" s="49"/>
    </row>
    <row r="463" spans="1:9" ht="13.5" customHeight="1" x14ac:dyDescent="0.2">
      <c r="A463" s="9"/>
      <c r="B463" s="56" t="str">
        <f>IF(A463="","",VLOOKUP(A463,AAR!$B$3:$C$138,2,0))</f>
        <v/>
      </c>
      <c r="C463" s="49" t="str">
        <f t="shared" si="35"/>
        <v/>
      </c>
      <c r="D463" s="56" t="str">
        <f t="shared" si="39"/>
        <v/>
      </c>
      <c r="E463" s="49" t="str">
        <f t="shared" si="36"/>
        <v/>
      </c>
      <c r="F463" s="49" t="str">
        <f t="shared" si="37"/>
        <v/>
      </c>
      <c r="G463" s="49" t="str">
        <f t="shared" si="38"/>
        <v/>
      </c>
      <c r="H463" s="49"/>
      <c r="I463" s="49"/>
    </row>
    <row r="464" spans="1:9" ht="13.5" customHeight="1" x14ac:dyDescent="0.2">
      <c r="A464" s="9"/>
      <c r="B464" s="56" t="str">
        <f>IF(A464="","",VLOOKUP(A464,AAR!$B$3:$C$138,2,0))</f>
        <v/>
      </c>
      <c r="C464" s="49" t="str">
        <f t="shared" si="35"/>
        <v/>
      </c>
      <c r="D464" s="56" t="str">
        <f t="shared" si="39"/>
        <v/>
      </c>
      <c r="E464" s="49" t="str">
        <f t="shared" si="36"/>
        <v/>
      </c>
      <c r="F464" s="49" t="str">
        <f t="shared" si="37"/>
        <v/>
      </c>
      <c r="G464" s="49" t="str">
        <f t="shared" si="38"/>
        <v/>
      </c>
      <c r="H464" s="49"/>
      <c r="I464" s="49"/>
    </row>
    <row r="465" spans="1:9" ht="13.5" customHeight="1" x14ac:dyDescent="0.2">
      <c r="A465" s="9"/>
      <c r="B465" s="56" t="str">
        <f>IF(A465="","",VLOOKUP(A465,AAR!$B$3:$C$138,2,0))</f>
        <v/>
      </c>
      <c r="C465" s="49" t="str">
        <f t="shared" si="35"/>
        <v/>
      </c>
      <c r="D465" s="56" t="str">
        <f t="shared" si="39"/>
        <v/>
      </c>
      <c r="E465" s="49" t="str">
        <f t="shared" si="36"/>
        <v/>
      </c>
      <c r="F465" s="49" t="str">
        <f t="shared" si="37"/>
        <v/>
      </c>
      <c r="G465" s="49" t="str">
        <f t="shared" si="38"/>
        <v/>
      </c>
      <c r="H465" s="49"/>
      <c r="I465" s="49"/>
    </row>
    <row r="466" spans="1:9" ht="13.5" customHeight="1" x14ac:dyDescent="0.2">
      <c r="A466" s="9"/>
      <c r="B466" s="56" t="str">
        <f>IF(A466="","",VLOOKUP(A466,AAR!$B$3:$C$138,2,0))</f>
        <v/>
      </c>
      <c r="C466" s="49" t="str">
        <f t="shared" si="35"/>
        <v/>
      </c>
      <c r="D466" s="56" t="str">
        <f t="shared" si="39"/>
        <v/>
      </c>
      <c r="E466" s="49" t="str">
        <f t="shared" si="36"/>
        <v/>
      </c>
      <c r="F466" s="49" t="str">
        <f t="shared" si="37"/>
        <v/>
      </c>
      <c r="G466" s="49" t="str">
        <f t="shared" si="38"/>
        <v/>
      </c>
      <c r="H466" s="49"/>
      <c r="I466" s="49"/>
    </row>
    <row r="467" spans="1:9" ht="13.5" customHeight="1" x14ac:dyDescent="0.2">
      <c r="A467" s="9"/>
      <c r="B467" s="56" t="str">
        <f>IF(A467="","",VLOOKUP(A467,AAR!$B$3:$C$138,2,0))</f>
        <v/>
      </c>
      <c r="C467" s="49" t="str">
        <f t="shared" si="35"/>
        <v/>
      </c>
      <c r="D467" s="56" t="str">
        <f t="shared" si="39"/>
        <v/>
      </c>
      <c r="E467" s="49" t="str">
        <f t="shared" si="36"/>
        <v/>
      </c>
      <c r="F467" s="49" t="str">
        <f t="shared" si="37"/>
        <v/>
      </c>
      <c r="G467" s="49" t="str">
        <f t="shared" si="38"/>
        <v/>
      </c>
      <c r="H467" s="49"/>
      <c r="I467" s="49"/>
    </row>
    <row r="468" spans="1:9" ht="13.5" customHeight="1" x14ac:dyDescent="0.2">
      <c r="A468" s="9"/>
      <c r="B468" s="56" t="str">
        <f>IF(A468="","",VLOOKUP(A468,AAR!$B$3:$C$138,2,0))</f>
        <v/>
      </c>
      <c r="C468" s="49" t="str">
        <f t="shared" si="35"/>
        <v/>
      </c>
      <c r="D468" s="56" t="str">
        <f t="shared" si="39"/>
        <v/>
      </c>
      <c r="E468" s="49" t="str">
        <f t="shared" si="36"/>
        <v/>
      </c>
      <c r="F468" s="49" t="str">
        <f t="shared" si="37"/>
        <v/>
      </c>
      <c r="G468" s="49" t="str">
        <f t="shared" si="38"/>
        <v/>
      </c>
      <c r="H468" s="49"/>
      <c r="I468" s="49"/>
    </row>
    <row r="469" spans="1:9" ht="13.5" customHeight="1" x14ac:dyDescent="0.2">
      <c r="A469" s="9"/>
      <c r="B469" s="56" t="str">
        <f>IF(A469="","",VLOOKUP(A469,AAR!$B$3:$C$138,2,0))</f>
        <v/>
      </c>
      <c r="C469" s="49" t="str">
        <f t="shared" si="35"/>
        <v/>
      </c>
      <c r="D469" s="56" t="str">
        <f t="shared" si="39"/>
        <v/>
      </c>
      <c r="E469" s="49" t="str">
        <f t="shared" si="36"/>
        <v/>
      </c>
      <c r="F469" s="49" t="str">
        <f t="shared" si="37"/>
        <v/>
      </c>
      <c r="G469" s="49" t="str">
        <f t="shared" si="38"/>
        <v/>
      </c>
      <c r="H469" s="49"/>
      <c r="I469" s="49"/>
    </row>
    <row r="470" spans="1:9" ht="13.5" customHeight="1" x14ac:dyDescent="0.2">
      <c r="A470" s="9"/>
      <c r="B470" s="56" t="str">
        <f>IF(A470="","",VLOOKUP(A470,AAR!$B$3:$C$138,2,0))</f>
        <v/>
      </c>
      <c r="C470" s="49" t="str">
        <f t="shared" si="35"/>
        <v/>
      </c>
      <c r="D470" s="56" t="str">
        <f t="shared" si="39"/>
        <v/>
      </c>
      <c r="E470" s="49" t="str">
        <f t="shared" si="36"/>
        <v/>
      </c>
      <c r="F470" s="49" t="str">
        <f t="shared" si="37"/>
        <v/>
      </c>
      <c r="G470" s="49" t="str">
        <f t="shared" si="38"/>
        <v/>
      </c>
      <c r="H470" s="49"/>
      <c r="I470" s="49"/>
    </row>
    <row r="471" spans="1:9" ht="13.5" customHeight="1" x14ac:dyDescent="0.2">
      <c r="A471" s="9"/>
      <c r="B471" s="56" t="str">
        <f>IF(A471="","",VLOOKUP(A471,AAR!$B$3:$C$138,2,0))</f>
        <v/>
      </c>
      <c r="C471" s="49" t="str">
        <f t="shared" si="35"/>
        <v/>
      </c>
      <c r="D471" s="56" t="str">
        <f t="shared" si="39"/>
        <v/>
      </c>
      <c r="E471" s="49" t="str">
        <f t="shared" si="36"/>
        <v/>
      </c>
      <c r="F471" s="49" t="str">
        <f t="shared" si="37"/>
        <v/>
      </c>
      <c r="G471" s="49" t="str">
        <f t="shared" si="38"/>
        <v/>
      </c>
      <c r="H471" s="49"/>
      <c r="I471" s="49"/>
    </row>
    <row r="472" spans="1:9" ht="13.5" customHeight="1" x14ac:dyDescent="0.2">
      <c r="A472" s="9"/>
      <c r="B472" s="56" t="str">
        <f>IF(A472="","",VLOOKUP(A472,AAR!$B$3:$C$138,2,0))</f>
        <v/>
      </c>
      <c r="C472" s="49" t="str">
        <f t="shared" si="35"/>
        <v/>
      </c>
      <c r="D472" s="56" t="str">
        <f t="shared" si="39"/>
        <v/>
      </c>
      <c r="E472" s="49" t="str">
        <f t="shared" si="36"/>
        <v/>
      </c>
      <c r="F472" s="49" t="str">
        <f t="shared" si="37"/>
        <v/>
      </c>
      <c r="G472" s="49" t="str">
        <f t="shared" si="38"/>
        <v/>
      </c>
      <c r="H472" s="49"/>
      <c r="I472" s="49"/>
    </row>
    <row r="473" spans="1:9" ht="13.5" customHeight="1" x14ac:dyDescent="0.2">
      <c r="A473" s="9"/>
      <c r="B473" s="56" t="str">
        <f>IF(A473="","",VLOOKUP(A473,AAR!$B$3:$C$138,2,0))</f>
        <v/>
      </c>
      <c r="C473" s="49" t="str">
        <f t="shared" si="35"/>
        <v/>
      </c>
      <c r="D473" s="56" t="str">
        <f t="shared" si="39"/>
        <v/>
      </c>
      <c r="E473" s="49" t="str">
        <f t="shared" si="36"/>
        <v/>
      </c>
      <c r="F473" s="49" t="str">
        <f t="shared" si="37"/>
        <v/>
      </c>
      <c r="G473" s="49" t="str">
        <f t="shared" si="38"/>
        <v/>
      </c>
      <c r="H473" s="49"/>
      <c r="I473" s="49"/>
    </row>
    <row r="474" spans="1:9" ht="13.5" customHeight="1" x14ac:dyDescent="0.2">
      <c r="A474" s="9"/>
      <c r="B474" s="56" t="str">
        <f>IF(A474="","",VLOOKUP(A474,AAR!$B$3:$C$138,2,0))</f>
        <v/>
      </c>
      <c r="C474" s="49" t="str">
        <f t="shared" si="35"/>
        <v/>
      </c>
      <c r="D474" s="56" t="str">
        <f t="shared" si="39"/>
        <v/>
      </c>
      <c r="E474" s="49" t="str">
        <f t="shared" si="36"/>
        <v/>
      </c>
      <c r="F474" s="49" t="str">
        <f t="shared" si="37"/>
        <v/>
      </c>
      <c r="G474" s="49" t="str">
        <f t="shared" si="38"/>
        <v/>
      </c>
      <c r="H474" s="49"/>
      <c r="I474" s="49"/>
    </row>
    <row r="475" spans="1:9" ht="13.5" customHeight="1" x14ac:dyDescent="0.2">
      <c r="A475" s="9"/>
      <c r="B475" s="56" t="str">
        <f>IF(A475="","",VLOOKUP(A475,AAR!$B$3:$C$138,2,0))</f>
        <v/>
      </c>
      <c r="C475" s="49" t="str">
        <f t="shared" si="35"/>
        <v/>
      </c>
      <c r="D475" s="56" t="str">
        <f t="shared" si="39"/>
        <v/>
      </c>
      <c r="E475" s="49" t="str">
        <f t="shared" si="36"/>
        <v/>
      </c>
      <c r="F475" s="49" t="str">
        <f t="shared" si="37"/>
        <v/>
      </c>
      <c r="G475" s="49" t="str">
        <f t="shared" si="38"/>
        <v/>
      </c>
      <c r="H475" s="49"/>
      <c r="I475" s="49"/>
    </row>
    <row r="476" spans="1:9" ht="13.5" customHeight="1" x14ac:dyDescent="0.2">
      <c r="A476" s="9"/>
      <c r="B476" s="56" t="str">
        <f>IF(A476="","",VLOOKUP(A476,AAR!$B$3:$C$138,2,0))</f>
        <v/>
      </c>
      <c r="C476" s="49" t="str">
        <f t="shared" si="35"/>
        <v/>
      </c>
      <c r="D476" s="56" t="str">
        <f t="shared" si="39"/>
        <v/>
      </c>
      <c r="E476" s="49" t="str">
        <f t="shared" si="36"/>
        <v/>
      </c>
      <c r="F476" s="49" t="str">
        <f t="shared" si="37"/>
        <v/>
      </c>
      <c r="G476" s="49" t="str">
        <f t="shared" si="38"/>
        <v/>
      </c>
      <c r="H476" s="49"/>
      <c r="I476" s="49"/>
    </row>
    <row r="477" spans="1:9" ht="13.5" customHeight="1" x14ac:dyDescent="0.2">
      <c r="A477" s="9"/>
      <c r="B477" s="56" t="str">
        <f>IF(A477="","",VLOOKUP(A477,AAR!$B$3:$C$138,2,0))</f>
        <v/>
      </c>
      <c r="C477" s="49" t="str">
        <f t="shared" si="35"/>
        <v/>
      </c>
      <c r="D477" s="56" t="str">
        <f t="shared" si="39"/>
        <v/>
      </c>
      <c r="E477" s="49" t="str">
        <f t="shared" si="36"/>
        <v/>
      </c>
      <c r="F477" s="49" t="str">
        <f t="shared" si="37"/>
        <v/>
      </c>
      <c r="G477" s="49" t="str">
        <f t="shared" si="38"/>
        <v/>
      </c>
      <c r="H477" s="49"/>
      <c r="I477" s="49"/>
    </row>
    <row r="478" spans="1:9" ht="13.5" customHeight="1" x14ac:dyDescent="0.2">
      <c r="A478" s="9"/>
      <c r="B478" s="56" t="str">
        <f>IF(A478="","",VLOOKUP(A478,AAR!$B$3:$C$138,2,0))</f>
        <v/>
      </c>
      <c r="C478" s="49" t="str">
        <f t="shared" si="35"/>
        <v/>
      </c>
      <c r="D478" s="56" t="str">
        <f t="shared" si="39"/>
        <v/>
      </c>
      <c r="E478" s="49" t="str">
        <f t="shared" si="36"/>
        <v/>
      </c>
      <c r="F478" s="49" t="str">
        <f t="shared" si="37"/>
        <v/>
      </c>
      <c r="G478" s="49" t="str">
        <f t="shared" si="38"/>
        <v/>
      </c>
      <c r="H478" s="49"/>
      <c r="I478" s="49"/>
    </row>
    <row r="479" spans="1:9" ht="13.5" customHeight="1" x14ac:dyDescent="0.2">
      <c r="A479" s="9"/>
      <c r="B479" s="56" t="str">
        <f>IF(A479="","",VLOOKUP(A479,AAR!$B$3:$C$138,2,0))</f>
        <v/>
      </c>
      <c r="C479" s="49" t="str">
        <f t="shared" si="35"/>
        <v/>
      </c>
      <c r="D479" s="56" t="str">
        <f t="shared" si="39"/>
        <v/>
      </c>
      <c r="E479" s="49" t="str">
        <f t="shared" si="36"/>
        <v/>
      </c>
      <c r="F479" s="49" t="str">
        <f t="shared" si="37"/>
        <v/>
      </c>
      <c r="G479" s="49" t="str">
        <f t="shared" si="38"/>
        <v/>
      </c>
      <c r="H479" s="49"/>
      <c r="I479" s="49"/>
    </row>
    <row r="480" spans="1:9" ht="13.5" customHeight="1" x14ac:dyDescent="0.2">
      <c r="A480" s="9"/>
      <c r="B480" s="56" t="str">
        <f>IF(A480="","",VLOOKUP(A480,AAR!$B$3:$C$138,2,0))</f>
        <v/>
      </c>
      <c r="C480" s="49" t="str">
        <f t="shared" si="35"/>
        <v/>
      </c>
      <c r="D480" s="56" t="str">
        <f t="shared" si="39"/>
        <v/>
      </c>
      <c r="E480" s="49" t="str">
        <f t="shared" si="36"/>
        <v/>
      </c>
      <c r="F480" s="49" t="str">
        <f t="shared" si="37"/>
        <v/>
      </c>
      <c r="G480" s="49" t="str">
        <f t="shared" si="38"/>
        <v/>
      </c>
      <c r="H480" s="49"/>
      <c r="I480" s="49"/>
    </row>
    <row r="481" spans="1:9" ht="13.5" customHeight="1" x14ac:dyDescent="0.2">
      <c r="A481" s="9"/>
      <c r="B481" s="56" t="str">
        <f>IF(A481="","",VLOOKUP(A481,AAR!$B$3:$C$138,2,0))</f>
        <v/>
      </c>
      <c r="C481" s="49" t="str">
        <f t="shared" si="35"/>
        <v/>
      </c>
      <c r="D481" s="56" t="str">
        <f t="shared" si="39"/>
        <v/>
      </c>
      <c r="E481" s="49" t="str">
        <f t="shared" si="36"/>
        <v/>
      </c>
      <c r="F481" s="49" t="str">
        <f t="shared" si="37"/>
        <v/>
      </c>
      <c r="G481" s="49" t="str">
        <f t="shared" si="38"/>
        <v/>
      </c>
      <c r="H481" s="49"/>
      <c r="I481" s="49"/>
    </row>
    <row r="482" spans="1:9" ht="13.5" customHeight="1" x14ac:dyDescent="0.2">
      <c r="A482" s="9"/>
      <c r="B482" s="56" t="str">
        <f>IF(A482="","",VLOOKUP(A482,AAR!$B$3:$C$138,2,0))</f>
        <v/>
      </c>
      <c r="C482" s="49" t="str">
        <f t="shared" si="35"/>
        <v/>
      </c>
      <c r="D482" s="56" t="str">
        <f t="shared" si="39"/>
        <v/>
      </c>
      <c r="E482" s="49" t="str">
        <f t="shared" si="36"/>
        <v/>
      </c>
      <c r="F482" s="49" t="str">
        <f t="shared" si="37"/>
        <v/>
      </c>
      <c r="G482" s="49" t="str">
        <f t="shared" si="38"/>
        <v/>
      </c>
      <c r="H482" s="49"/>
      <c r="I482" s="49"/>
    </row>
    <row r="483" spans="1:9" ht="13.5" customHeight="1" x14ac:dyDescent="0.2">
      <c r="A483" s="9"/>
      <c r="B483" s="56" t="str">
        <f>IF(A483="","",VLOOKUP(A483,AAR!$B$3:$C$138,2,0))</f>
        <v/>
      </c>
      <c r="C483" s="49" t="str">
        <f t="shared" si="35"/>
        <v/>
      </c>
      <c r="D483" s="56" t="str">
        <f t="shared" si="39"/>
        <v/>
      </c>
      <c r="E483" s="49" t="str">
        <f t="shared" si="36"/>
        <v/>
      </c>
      <c r="F483" s="49" t="str">
        <f t="shared" si="37"/>
        <v/>
      </c>
      <c r="G483" s="49" t="str">
        <f t="shared" si="38"/>
        <v/>
      </c>
      <c r="H483" s="49"/>
      <c r="I483" s="49"/>
    </row>
    <row r="484" spans="1:9" ht="13.5" customHeight="1" x14ac:dyDescent="0.2">
      <c r="A484" s="9"/>
      <c r="B484" s="56" t="str">
        <f>IF(A484="","",VLOOKUP(A484,AAR!$B$3:$C$138,2,0))</f>
        <v/>
      </c>
      <c r="C484" s="49" t="str">
        <f t="shared" si="35"/>
        <v/>
      </c>
      <c r="D484" s="56" t="str">
        <f t="shared" si="39"/>
        <v/>
      </c>
      <c r="E484" s="49" t="str">
        <f t="shared" si="36"/>
        <v/>
      </c>
      <c r="F484" s="49" t="str">
        <f t="shared" si="37"/>
        <v/>
      </c>
      <c r="G484" s="49" t="str">
        <f t="shared" si="38"/>
        <v/>
      </c>
      <c r="H484" s="49"/>
      <c r="I484" s="49"/>
    </row>
    <row r="485" spans="1:9" ht="13.5" customHeight="1" x14ac:dyDescent="0.2">
      <c r="A485" s="9"/>
      <c r="B485" s="56" t="str">
        <f>IF(A485="","",VLOOKUP(A485,AAR!$B$3:$C$138,2,0))</f>
        <v/>
      </c>
      <c r="C485" s="49" t="str">
        <f t="shared" si="35"/>
        <v/>
      </c>
      <c r="D485" s="56" t="str">
        <f t="shared" si="39"/>
        <v/>
      </c>
      <c r="E485" s="49" t="str">
        <f t="shared" si="36"/>
        <v/>
      </c>
      <c r="F485" s="49" t="str">
        <f t="shared" si="37"/>
        <v/>
      </c>
      <c r="G485" s="49" t="str">
        <f t="shared" si="38"/>
        <v/>
      </c>
      <c r="H485" s="49"/>
      <c r="I485" s="49"/>
    </row>
    <row r="486" spans="1:9" ht="13.5" customHeight="1" x14ac:dyDescent="0.2">
      <c r="A486" s="9"/>
      <c r="B486" s="56" t="str">
        <f>IF(A486="","",VLOOKUP(A486,AAR!$B$3:$C$138,2,0))</f>
        <v/>
      </c>
      <c r="C486" s="49" t="str">
        <f t="shared" si="35"/>
        <v/>
      </c>
      <c r="D486" s="56" t="str">
        <f t="shared" si="39"/>
        <v/>
      </c>
      <c r="E486" s="49" t="str">
        <f t="shared" si="36"/>
        <v/>
      </c>
      <c r="F486" s="49" t="str">
        <f t="shared" si="37"/>
        <v/>
      </c>
      <c r="G486" s="49" t="str">
        <f t="shared" si="38"/>
        <v/>
      </c>
      <c r="H486" s="49"/>
      <c r="I486" s="49"/>
    </row>
    <row r="487" spans="1:9" ht="13.5" customHeight="1" x14ac:dyDescent="0.2">
      <c r="A487" s="9"/>
      <c r="B487" s="56" t="str">
        <f>IF(A487="","",VLOOKUP(A487,AAR!$B$3:$C$138,2,0))</f>
        <v/>
      </c>
      <c r="C487" s="49" t="str">
        <f t="shared" si="35"/>
        <v/>
      </c>
      <c r="D487" s="56" t="str">
        <f t="shared" si="39"/>
        <v/>
      </c>
      <c r="E487" s="49" t="str">
        <f t="shared" si="36"/>
        <v/>
      </c>
      <c r="F487" s="49" t="str">
        <f t="shared" si="37"/>
        <v/>
      </c>
      <c r="G487" s="49" t="str">
        <f t="shared" si="38"/>
        <v/>
      </c>
      <c r="H487" s="49"/>
      <c r="I487" s="49"/>
    </row>
    <row r="488" spans="1:9" ht="13.5" customHeight="1" x14ac:dyDescent="0.2">
      <c r="A488" s="9"/>
      <c r="B488" s="56" t="str">
        <f>IF(A488="","",VLOOKUP(A488,AAR!$B$3:$C$138,2,0))</f>
        <v/>
      </c>
      <c r="C488" s="49" t="str">
        <f t="shared" si="35"/>
        <v/>
      </c>
      <c r="D488" s="56" t="str">
        <f t="shared" si="39"/>
        <v/>
      </c>
      <c r="E488" s="49" t="str">
        <f t="shared" si="36"/>
        <v/>
      </c>
      <c r="F488" s="49" t="str">
        <f t="shared" si="37"/>
        <v/>
      </c>
      <c r="G488" s="49" t="str">
        <f t="shared" si="38"/>
        <v/>
      </c>
      <c r="H488" s="49"/>
      <c r="I488" s="49"/>
    </row>
    <row r="489" spans="1:9" ht="13.5" customHeight="1" x14ac:dyDescent="0.2">
      <c r="A489" s="9"/>
      <c r="B489" s="56" t="str">
        <f>IF(A489="","",VLOOKUP(A489,AAR!$B$3:$C$138,2,0))</f>
        <v/>
      </c>
      <c r="C489" s="49" t="str">
        <f t="shared" si="35"/>
        <v/>
      </c>
      <c r="D489" s="56" t="str">
        <f t="shared" si="39"/>
        <v/>
      </c>
      <c r="E489" s="49" t="str">
        <f t="shared" si="36"/>
        <v/>
      </c>
      <c r="F489" s="49" t="str">
        <f t="shared" si="37"/>
        <v/>
      </c>
      <c r="G489" s="49" t="str">
        <f t="shared" si="38"/>
        <v/>
      </c>
      <c r="H489" s="49"/>
      <c r="I489" s="49"/>
    </row>
    <row r="490" spans="1:9" ht="13.5" customHeight="1" x14ac:dyDescent="0.2">
      <c r="A490" s="9"/>
      <c r="B490" s="56" t="str">
        <f>IF(A490="","",VLOOKUP(A490,AAR!$B$3:$C$138,2,0))</f>
        <v/>
      </c>
      <c r="C490" s="49" t="str">
        <f t="shared" si="35"/>
        <v/>
      </c>
      <c r="D490" s="56" t="str">
        <f t="shared" si="39"/>
        <v/>
      </c>
      <c r="E490" s="49" t="str">
        <f t="shared" si="36"/>
        <v/>
      </c>
      <c r="F490" s="49" t="str">
        <f t="shared" si="37"/>
        <v/>
      </c>
      <c r="G490" s="49" t="str">
        <f t="shared" si="38"/>
        <v/>
      </c>
      <c r="H490" s="49"/>
      <c r="I490" s="49"/>
    </row>
    <row r="491" spans="1:9" ht="13.5" customHeight="1" x14ac:dyDescent="0.2">
      <c r="A491" s="9"/>
      <c r="B491" s="56" t="str">
        <f>IF(A491="","",VLOOKUP(A491,AAR!$B$3:$C$138,2,0))</f>
        <v/>
      </c>
      <c r="C491" s="49" t="str">
        <f t="shared" si="35"/>
        <v/>
      </c>
      <c r="D491" s="56" t="str">
        <f t="shared" si="39"/>
        <v/>
      </c>
      <c r="E491" s="49" t="str">
        <f t="shared" si="36"/>
        <v/>
      </c>
      <c r="F491" s="49" t="str">
        <f t="shared" si="37"/>
        <v/>
      </c>
      <c r="G491" s="49" t="str">
        <f t="shared" si="38"/>
        <v/>
      </c>
      <c r="H491" s="49"/>
      <c r="I491" s="49"/>
    </row>
    <row r="492" spans="1:9" ht="13.5" customHeight="1" x14ac:dyDescent="0.2">
      <c r="A492" s="9"/>
      <c r="B492" s="56" t="str">
        <f>IF(A492="","",VLOOKUP(A492,AAR!$B$3:$C$138,2,0))</f>
        <v/>
      </c>
      <c r="C492" s="49" t="str">
        <f t="shared" si="35"/>
        <v/>
      </c>
      <c r="D492" s="56" t="str">
        <f t="shared" si="39"/>
        <v/>
      </c>
      <c r="E492" s="49" t="str">
        <f t="shared" si="36"/>
        <v/>
      </c>
      <c r="F492" s="49" t="str">
        <f t="shared" si="37"/>
        <v/>
      </c>
      <c r="G492" s="49" t="str">
        <f t="shared" si="38"/>
        <v/>
      </c>
      <c r="H492" s="49"/>
      <c r="I492" s="49"/>
    </row>
    <row r="493" spans="1:9" ht="13.5" customHeight="1" x14ac:dyDescent="0.2">
      <c r="A493" s="9"/>
      <c r="B493" s="56" t="str">
        <f>IF(A493="","",VLOOKUP(A493,AAR!$B$3:$C$138,2,0))</f>
        <v/>
      </c>
      <c r="C493" s="49" t="str">
        <f t="shared" si="35"/>
        <v/>
      </c>
      <c r="D493" s="56" t="str">
        <f t="shared" si="39"/>
        <v/>
      </c>
      <c r="E493" s="49" t="str">
        <f t="shared" si="36"/>
        <v/>
      </c>
      <c r="F493" s="49" t="str">
        <f t="shared" si="37"/>
        <v/>
      </c>
      <c r="G493" s="49" t="str">
        <f t="shared" si="38"/>
        <v/>
      </c>
      <c r="H493" s="49"/>
      <c r="I493" s="49"/>
    </row>
    <row r="494" spans="1:9" ht="13.5" customHeight="1" x14ac:dyDescent="0.2">
      <c r="A494" s="9"/>
      <c r="B494" s="56" t="str">
        <f>IF(A494="","",VLOOKUP(A494,AAR!$B$3:$C$138,2,0))</f>
        <v/>
      </c>
      <c r="C494" s="49" t="str">
        <f t="shared" si="35"/>
        <v/>
      </c>
      <c r="D494" s="56" t="str">
        <f t="shared" si="39"/>
        <v/>
      </c>
      <c r="E494" s="49" t="str">
        <f t="shared" si="36"/>
        <v/>
      </c>
      <c r="F494" s="49" t="str">
        <f t="shared" si="37"/>
        <v/>
      </c>
      <c r="G494" s="49" t="str">
        <f t="shared" si="38"/>
        <v/>
      </c>
      <c r="H494" s="49"/>
      <c r="I494" s="49"/>
    </row>
    <row r="495" spans="1:9" ht="13.5" customHeight="1" x14ac:dyDescent="0.2">
      <c r="A495" s="9"/>
      <c r="B495" s="56" t="str">
        <f>IF(A495="","",VLOOKUP(A495,AAR!$B$3:$C$138,2,0))</f>
        <v/>
      </c>
      <c r="C495" s="49" t="str">
        <f t="shared" si="35"/>
        <v/>
      </c>
      <c r="D495" s="56" t="str">
        <f t="shared" si="39"/>
        <v/>
      </c>
      <c r="E495" s="49" t="str">
        <f t="shared" si="36"/>
        <v/>
      </c>
      <c r="F495" s="49" t="str">
        <f t="shared" si="37"/>
        <v/>
      </c>
      <c r="G495" s="49" t="str">
        <f t="shared" si="38"/>
        <v/>
      </c>
      <c r="H495" s="49"/>
      <c r="I495" s="49"/>
    </row>
    <row r="496" spans="1:9" ht="13.5" customHeight="1" x14ac:dyDescent="0.2">
      <c r="A496" s="9"/>
      <c r="B496" s="56" t="str">
        <f>IF(A496="","",VLOOKUP(A496,AAR!$B$3:$C$138,2,0))</f>
        <v/>
      </c>
      <c r="C496" s="49" t="str">
        <f t="shared" si="35"/>
        <v/>
      </c>
      <c r="D496" s="56" t="str">
        <f t="shared" si="39"/>
        <v/>
      </c>
      <c r="E496" s="49" t="str">
        <f t="shared" si="36"/>
        <v/>
      </c>
      <c r="F496" s="49" t="str">
        <f t="shared" si="37"/>
        <v/>
      </c>
      <c r="G496" s="49" t="str">
        <f t="shared" si="38"/>
        <v/>
      </c>
      <c r="H496" s="49"/>
      <c r="I496" s="49"/>
    </row>
    <row r="497" spans="1:9" ht="13.5" customHeight="1" x14ac:dyDescent="0.2">
      <c r="A497" s="9"/>
      <c r="B497" s="56" t="str">
        <f>IF(A497="","",VLOOKUP(A497,AAR!$B$3:$C$138,2,0))</f>
        <v/>
      </c>
      <c r="C497" s="49" t="str">
        <f t="shared" si="35"/>
        <v/>
      </c>
      <c r="D497" s="56" t="str">
        <f t="shared" si="39"/>
        <v/>
      </c>
      <c r="E497" s="49" t="str">
        <f t="shared" si="36"/>
        <v/>
      </c>
      <c r="F497" s="49" t="str">
        <f t="shared" si="37"/>
        <v/>
      </c>
      <c r="G497" s="49" t="str">
        <f t="shared" si="38"/>
        <v/>
      </c>
      <c r="H497" s="49"/>
      <c r="I497" s="49"/>
    </row>
    <row r="498" spans="1:9" ht="13.5" customHeight="1" x14ac:dyDescent="0.2">
      <c r="A498" s="9"/>
      <c r="B498" s="56" t="str">
        <f>IF(A498="","",VLOOKUP(A498,AAR!$B$3:$C$138,2,0))</f>
        <v/>
      </c>
      <c r="C498" s="49" t="str">
        <f t="shared" si="35"/>
        <v/>
      </c>
      <c r="D498" s="56" t="str">
        <f t="shared" si="39"/>
        <v/>
      </c>
      <c r="E498" s="49" t="str">
        <f t="shared" si="36"/>
        <v/>
      </c>
      <c r="F498" s="49" t="str">
        <f t="shared" si="37"/>
        <v/>
      </c>
      <c r="G498" s="49" t="str">
        <f t="shared" si="38"/>
        <v/>
      </c>
      <c r="H498" s="49"/>
      <c r="I498" s="49"/>
    </row>
    <row r="499" spans="1:9" ht="13.5" customHeight="1" x14ac:dyDescent="0.2">
      <c r="A499" s="9"/>
      <c r="B499" s="56" t="str">
        <f>IF(A499="","",VLOOKUP(A499,AAR!$B$3:$C$138,2,0))</f>
        <v/>
      </c>
      <c r="C499" s="49" t="str">
        <f t="shared" si="35"/>
        <v/>
      </c>
      <c r="D499" s="56" t="str">
        <f t="shared" si="39"/>
        <v/>
      </c>
      <c r="E499" s="49" t="str">
        <f t="shared" si="36"/>
        <v/>
      </c>
      <c r="F499" s="49" t="str">
        <f t="shared" si="37"/>
        <v/>
      </c>
      <c r="G499" s="49" t="str">
        <f t="shared" si="38"/>
        <v/>
      </c>
      <c r="H499" s="49"/>
      <c r="I499" s="49"/>
    </row>
    <row r="500" spans="1:9" ht="13.5" customHeight="1" x14ac:dyDescent="0.2">
      <c r="A500" s="9"/>
      <c r="B500" s="56" t="str">
        <f>IF(A500="","",VLOOKUP(A500,AAR!$B$3:$C$138,2,0))</f>
        <v/>
      </c>
      <c r="C500" s="49" t="str">
        <f t="shared" si="35"/>
        <v/>
      </c>
      <c r="D500" s="56" t="str">
        <f t="shared" si="39"/>
        <v/>
      </c>
      <c r="E500" s="49" t="str">
        <f t="shared" si="36"/>
        <v/>
      </c>
      <c r="F500" s="49" t="str">
        <f t="shared" si="37"/>
        <v/>
      </c>
      <c r="G500" s="49" t="str">
        <f t="shared" si="38"/>
        <v/>
      </c>
      <c r="H500" s="49"/>
      <c r="I500" s="49"/>
    </row>
    <row r="501" spans="1:9" ht="13.5" customHeight="1" x14ac:dyDescent="0.2">
      <c r="A501" s="9"/>
      <c r="B501" s="56" t="str">
        <f>IF(A501="","",VLOOKUP(A501,AAR!$B$3:$C$138,2,0))</f>
        <v/>
      </c>
      <c r="C501" s="49" t="str">
        <f t="shared" si="35"/>
        <v/>
      </c>
      <c r="D501" s="56" t="str">
        <f t="shared" si="39"/>
        <v/>
      </c>
      <c r="E501" s="49" t="str">
        <f t="shared" si="36"/>
        <v/>
      </c>
      <c r="F501" s="49" t="str">
        <f t="shared" si="37"/>
        <v/>
      </c>
      <c r="G501" s="49" t="str">
        <f t="shared" si="38"/>
        <v/>
      </c>
      <c r="H501" s="49"/>
      <c r="I501" s="49"/>
    </row>
    <row r="502" spans="1:9" ht="13.5" hidden="1" customHeight="1" x14ac:dyDescent="0.2">
      <c r="A502" s="9"/>
      <c r="D502" s="9"/>
    </row>
    <row r="503" spans="1:9" ht="13.5" hidden="1" customHeight="1" x14ac:dyDescent="0.2">
      <c r="A503" s="9"/>
      <c r="D503" s="9"/>
    </row>
    <row r="504" spans="1:9" ht="13.5" hidden="1" customHeight="1" x14ac:dyDescent="0.2">
      <c r="A504" s="9"/>
      <c r="D504" s="9"/>
    </row>
    <row r="505" spans="1:9" ht="13.5" hidden="1" customHeight="1" x14ac:dyDescent="0.2">
      <c r="A505" s="9"/>
      <c r="D505" s="9"/>
    </row>
    <row r="506" spans="1:9" ht="13.5" hidden="1" customHeight="1" x14ac:dyDescent="0.2">
      <c r="A506" s="9"/>
      <c r="D506" s="9"/>
    </row>
    <row r="507" spans="1:9" ht="13.5" hidden="1" customHeight="1" x14ac:dyDescent="0.2">
      <c r="A507" s="9"/>
      <c r="D507" s="9"/>
    </row>
    <row r="508" spans="1:9" ht="13.5" hidden="1" customHeight="1" x14ac:dyDescent="0.2">
      <c r="A508" s="9"/>
      <c r="D508" s="9"/>
    </row>
    <row r="509" spans="1:9" ht="13.5" hidden="1" customHeight="1" x14ac:dyDescent="0.2">
      <c r="A509" s="9"/>
      <c r="D509" s="9"/>
    </row>
    <row r="510" spans="1:9" ht="13.5" hidden="1" customHeight="1" x14ac:dyDescent="0.2">
      <c r="A510" s="9"/>
      <c r="D510" s="9"/>
    </row>
    <row r="511" spans="1:9" ht="13.5" hidden="1" customHeight="1" x14ac:dyDescent="0.2">
      <c r="A511" s="9"/>
      <c r="D511" s="9"/>
    </row>
    <row r="512" spans="1:9" ht="13.5" hidden="1" customHeight="1" x14ac:dyDescent="0.2">
      <c r="A512" s="9"/>
      <c r="D512" s="9"/>
    </row>
    <row r="513" spans="1:4" ht="13.5" hidden="1" customHeight="1" x14ac:dyDescent="0.2">
      <c r="A513" s="9"/>
      <c r="D513" s="9"/>
    </row>
    <row r="514" spans="1:4" ht="13.5" hidden="1" customHeight="1" x14ac:dyDescent="0.2">
      <c r="A514" s="9"/>
      <c r="D514" s="9"/>
    </row>
    <row r="515" spans="1:4" ht="13.5" hidden="1" customHeight="1" x14ac:dyDescent="0.2">
      <c r="A515" s="9"/>
      <c r="D515" s="9"/>
    </row>
    <row r="516" spans="1:4" ht="13.5" hidden="1" customHeight="1" x14ac:dyDescent="0.2">
      <c r="A516" s="9"/>
      <c r="D516" s="9"/>
    </row>
    <row r="517" spans="1:4" ht="13.5" hidden="1" customHeight="1" x14ac:dyDescent="0.2">
      <c r="A517" s="9"/>
      <c r="D517" s="9"/>
    </row>
    <row r="518" spans="1:4" ht="13.5" hidden="1" customHeight="1" x14ac:dyDescent="0.2">
      <c r="A518" s="9"/>
      <c r="D518" s="9"/>
    </row>
    <row r="519" spans="1:4" ht="13.5" hidden="1" customHeight="1" x14ac:dyDescent="0.2">
      <c r="A519" s="9"/>
      <c r="D519" s="9"/>
    </row>
    <row r="520" spans="1:4" ht="13.5" hidden="1" customHeight="1" x14ac:dyDescent="0.2">
      <c r="A520" s="9"/>
      <c r="D520" s="9"/>
    </row>
    <row r="521" spans="1:4" ht="13.5" hidden="1" customHeight="1" x14ac:dyDescent="0.2">
      <c r="A521" s="9"/>
      <c r="D521" s="9"/>
    </row>
    <row r="522" spans="1:4" ht="13.5" hidden="1" customHeight="1" x14ac:dyDescent="0.2">
      <c r="A522" s="9"/>
      <c r="D522" s="9"/>
    </row>
    <row r="523" spans="1:4" ht="13.5" hidden="1" customHeight="1" x14ac:dyDescent="0.2">
      <c r="A523" s="9"/>
      <c r="D523" s="9"/>
    </row>
    <row r="524" spans="1:4" ht="13.5" hidden="1" customHeight="1" x14ac:dyDescent="0.2">
      <c r="A524" s="9"/>
      <c r="D524" s="9"/>
    </row>
    <row r="525" spans="1:4" ht="13.5" hidden="1" customHeight="1" x14ac:dyDescent="0.2">
      <c r="A525" s="9"/>
      <c r="D525" s="9"/>
    </row>
    <row r="526" spans="1:4" ht="13.5" hidden="1" customHeight="1" x14ac:dyDescent="0.2">
      <c r="A526" s="9"/>
      <c r="D526" s="9"/>
    </row>
    <row r="527" spans="1:4" ht="13.5" hidden="1" customHeight="1" x14ac:dyDescent="0.2">
      <c r="A527" s="9"/>
      <c r="D527" s="9"/>
    </row>
    <row r="528" spans="1:4" ht="13.5" hidden="1" customHeight="1" x14ac:dyDescent="0.2">
      <c r="A528" s="9"/>
      <c r="D528" s="9"/>
    </row>
    <row r="529" spans="1:4" ht="13.5" hidden="1" customHeight="1" x14ac:dyDescent="0.2">
      <c r="A529" s="9"/>
      <c r="D529" s="9"/>
    </row>
    <row r="530" spans="1:4" ht="13.5" hidden="1" customHeight="1" x14ac:dyDescent="0.2">
      <c r="A530" s="9"/>
      <c r="D530" s="9"/>
    </row>
    <row r="531" spans="1:4" ht="13.5" hidden="1" customHeight="1" x14ac:dyDescent="0.2">
      <c r="A531" s="9"/>
      <c r="D531" s="9"/>
    </row>
    <row r="532" spans="1:4" ht="13.5" hidden="1" customHeight="1" x14ac:dyDescent="0.2">
      <c r="A532" s="9"/>
      <c r="D532" s="9"/>
    </row>
    <row r="533" spans="1:4" ht="13.5" hidden="1" customHeight="1" x14ac:dyDescent="0.2">
      <c r="A533" s="9"/>
      <c r="D533" s="9"/>
    </row>
    <row r="534" spans="1:4" ht="13.5" hidden="1" customHeight="1" x14ac:dyDescent="0.2">
      <c r="A534" s="9"/>
      <c r="D534" s="9"/>
    </row>
    <row r="535" spans="1:4" ht="13.5" hidden="1" customHeight="1" x14ac:dyDescent="0.2">
      <c r="A535" s="9"/>
      <c r="D535" s="9"/>
    </row>
    <row r="536" spans="1:4" ht="13.5" hidden="1" customHeight="1" x14ac:dyDescent="0.2">
      <c r="A536" s="9"/>
      <c r="D536" s="9"/>
    </row>
    <row r="537" spans="1:4" ht="13.5" hidden="1" customHeight="1" x14ac:dyDescent="0.2">
      <c r="A537" s="9"/>
      <c r="D537" s="9"/>
    </row>
    <row r="538" spans="1:4" ht="13.5" hidden="1" customHeight="1" x14ac:dyDescent="0.2">
      <c r="A538" s="9"/>
      <c r="D538" s="9"/>
    </row>
    <row r="539" spans="1:4" ht="13.5" hidden="1" customHeight="1" x14ac:dyDescent="0.2">
      <c r="A539" s="9"/>
      <c r="D539" s="9"/>
    </row>
    <row r="540" spans="1:4" ht="13.5" hidden="1" customHeight="1" x14ac:dyDescent="0.2">
      <c r="A540" s="9"/>
      <c r="D540" s="9"/>
    </row>
    <row r="541" spans="1:4" ht="13.5" hidden="1" customHeight="1" x14ac:dyDescent="0.2">
      <c r="A541" s="9"/>
      <c r="D541" s="9"/>
    </row>
    <row r="542" spans="1:4" ht="13.5" hidden="1" customHeight="1" x14ac:dyDescent="0.2">
      <c r="A542" s="9"/>
      <c r="D542" s="9"/>
    </row>
    <row r="543" spans="1:4" ht="13.5" hidden="1" customHeight="1" x14ac:dyDescent="0.2">
      <c r="A543" s="9"/>
      <c r="D543" s="9"/>
    </row>
    <row r="544" spans="1:4" ht="13.5" hidden="1" customHeight="1" x14ac:dyDescent="0.2">
      <c r="A544" s="9"/>
      <c r="D544" s="9"/>
    </row>
    <row r="545" spans="1:4" ht="13.5" hidden="1" customHeight="1" x14ac:dyDescent="0.2">
      <c r="A545" s="9"/>
      <c r="D545" s="9"/>
    </row>
    <row r="546" spans="1:4" ht="13.5" hidden="1" customHeight="1" x14ac:dyDescent="0.2">
      <c r="A546" s="9"/>
      <c r="D546" s="9"/>
    </row>
    <row r="547" spans="1:4" ht="13.5" hidden="1" customHeight="1" x14ac:dyDescent="0.2">
      <c r="A547" s="9"/>
      <c r="D547" s="9"/>
    </row>
    <row r="548" spans="1:4" ht="13.5" hidden="1" customHeight="1" x14ac:dyDescent="0.2">
      <c r="A548" s="9"/>
      <c r="D548" s="9"/>
    </row>
    <row r="549" spans="1:4" ht="13.5" hidden="1" customHeight="1" x14ac:dyDescent="0.2">
      <c r="A549" s="9"/>
      <c r="D549" s="9"/>
    </row>
    <row r="550" spans="1:4" ht="13.5" hidden="1" customHeight="1" x14ac:dyDescent="0.2">
      <c r="A550" s="9"/>
      <c r="D550" s="9"/>
    </row>
    <row r="551" spans="1:4" ht="13.5" hidden="1" customHeight="1" x14ac:dyDescent="0.2">
      <c r="A551" s="9"/>
      <c r="D551" s="9"/>
    </row>
    <row r="552" spans="1:4" ht="13.5" hidden="1" customHeight="1" x14ac:dyDescent="0.2">
      <c r="A552" s="9"/>
      <c r="D552" s="9"/>
    </row>
    <row r="553" spans="1:4" ht="13.5" hidden="1" customHeight="1" x14ac:dyDescent="0.2">
      <c r="A553" s="9"/>
      <c r="D553" s="9"/>
    </row>
    <row r="554" spans="1:4" ht="13.5" hidden="1" customHeight="1" x14ac:dyDescent="0.2">
      <c r="A554" s="9"/>
      <c r="D554" s="9"/>
    </row>
    <row r="555" spans="1:4" ht="13.5" hidden="1" customHeight="1" x14ac:dyDescent="0.2">
      <c r="A555" s="9"/>
      <c r="D555" s="9"/>
    </row>
    <row r="556" spans="1:4" ht="13.5" hidden="1" customHeight="1" x14ac:dyDescent="0.2">
      <c r="A556" s="9"/>
      <c r="D556" s="9"/>
    </row>
    <row r="557" spans="1:4" ht="13.5" hidden="1" customHeight="1" x14ac:dyDescent="0.2">
      <c r="A557" s="9"/>
      <c r="D557" s="9"/>
    </row>
    <row r="558" spans="1:4" ht="13.5" hidden="1" customHeight="1" x14ac:dyDescent="0.2">
      <c r="A558" s="9"/>
      <c r="D558" s="9"/>
    </row>
    <row r="559" spans="1:4" ht="13.5" hidden="1" customHeight="1" x14ac:dyDescent="0.2">
      <c r="A559" s="9"/>
      <c r="D559" s="9"/>
    </row>
    <row r="560" spans="1:4" ht="13.5" hidden="1" customHeight="1" x14ac:dyDescent="0.2">
      <c r="A560" s="9"/>
      <c r="D560" s="9"/>
    </row>
    <row r="561" spans="1:4" ht="13.5" hidden="1" customHeight="1" x14ac:dyDescent="0.2">
      <c r="A561" s="9"/>
      <c r="D561" s="9"/>
    </row>
    <row r="562" spans="1:4" ht="13.5" hidden="1" customHeight="1" x14ac:dyDescent="0.2">
      <c r="A562" s="9"/>
      <c r="D562" s="9"/>
    </row>
    <row r="563" spans="1:4" ht="13.5" hidden="1" customHeight="1" x14ac:dyDescent="0.2">
      <c r="A563" s="9"/>
      <c r="D563" s="9"/>
    </row>
    <row r="564" spans="1:4" ht="13.5" hidden="1" customHeight="1" x14ac:dyDescent="0.2">
      <c r="A564" s="9"/>
      <c r="D564" s="9"/>
    </row>
    <row r="565" spans="1:4" ht="13.5" hidden="1" customHeight="1" x14ac:dyDescent="0.2">
      <c r="A565" s="9"/>
      <c r="D565" s="9"/>
    </row>
    <row r="566" spans="1:4" ht="13.5" hidden="1" customHeight="1" x14ac:dyDescent="0.2">
      <c r="A566" s="9"/>
      <c r="D566" s="9"/>
    </row>
    <row r="567" spans="1:4" ht="13.5" hidden="1" customHeight="1" x14ac:dyDescent="0.2">
      <c r="A567" s="9"/>
      <c r="D567" s="9"/>
    </row>
    <row r="568" spans="1:4" ht="13.5" hidden="1" customHeight="1" x14ac:dyDescent="0.2">
      <c r="A568" s="9"/>
      <c r="D568" s="9"/>
    </row>
    <row r="569" spans="1:4" ht="13.5" hidden="1" customHeight="1" x14ac:dyDescent="0.2">
      <c r="A569" s="9"/>
      <c r="D569" s="9"/>
    </row>
    <row r="570" spans="1:4" ht="13.5" hidden="1" customHeight="1" x14ac:dyDescent="0.2">
      <c r="A570" s="9"/>
      <c r="D570" s="9"/>
    </row>
    <row r="571" spans="1:4" ht="13.5" hidden="1" customHeight="1" x14ac:dyDescent="0.2">
      <c r="A571" s="9"/>
      <c r="D571" s="9"/>
    </row>
    <row r="572" spans="1:4" ht="13.5" hidden="1" customHeight="1" x14ac:dyDescent="0.2">
      <c r="A572" s="9"/>
      <c r="D572" s="9"/>
    </row>
    <row r="573" spans="1:4" ht="13.5" hidden="1" customHeight="1" x14ac:dyDescent="0.2">
      <c r="A573" s="9"/>
      <c r="D573" s="9"/>
    </row>
    <row r="574" spans="1:4" ht="13.5" hidden="1" customHeight="1" x14ac:dyDescent="0.2">
      <c r="A574" s="9"/>
      <c r="D574" s="9"/>
    </row>
    <row r="575" spans="1:4" ht="13.5" hidden="1" customHeight="1" x14ac:dyDescent="0.2">
      <c r="A575" s="9"/>
      <c r="D575" s="9"/>
    </row>
    <row r="576" spans="1:4" ht="13.5" hidden="1" customHeight="1" x14ac:dyDescent="0.2">
      <c r="A576" s="9"/>
      <c r="D576" s="9"/>
    </row>
    <row r="577" spans="1:4" ht="13.5" hidden="1" customHeight="1" x14ac:dyDescent="0.2">
      <c r="A577" s="9"/>
      <c r="D577" s="9"/>
    </row>
    <row r="578" spans="1:4" ht="13.5" hidden="1" customHeight="1" x14ac:dyDescent="0.2">
      <c r="A578" s="9"/>
      <c r="D578" s="9"/>
    </row>
    <row r="579" spans="1:4" ht="13.5" hidden="1" customHeight="1" x14ac:dyDescent="0.2">
      <c r="A579" s="9"/>
      <c r="D579" s="9"/>
    </row>
    <row r="580" spans="1:4" ht="13.5" hidden="1" customHeight="1" x14ac:dyDescent="0.2">
      <c r="A580" s="9"/>
      <c r="D580" s="9"/>
    </row>
    <row r="581" spans="1:4" ht="13.5" hidden="1" customHeight="1" x14ac:dyDescent="0.2">
      <c r="A581" s="9"/>
      <c r="D581" s="9"/>
    </row>
    <row r="582" spans="1:4" ht="13.5" hidden="1" customHeight="1" x14ac:dyDescent="0.2">
      <c r="A582" s="9"/>
      <c r="D582" s="9"/>
    </row>
    <row r="583" spans="1:4" ht="13.5" hidden="1" customHeight="1" x14ac:dyDescent="0.2">
      <c r="A583" s="9"/>
      <c r="D583" s="9"/>
    </row>
    <row r="584" spans="1:4" ht="13.5" hidden="1" customHeight="1" x14ac:dyDescent="0.2">
      <c r="A584" s="9"/>
      <c r="D584" s="9"/>
    </row>
    <row r="585" spans="1:4" ht="13.5" hidden="1" customHeight="1" x14ac:dyDescent="0.2">
      <c r="A585" s="9"/>
      <c r="D585" s="9"/>
    </row>
    <row r="586" spans="1:4" ht="13.5" hidden="1" customHeight="1" x14ac:dyDescent="0.2">
      <c r="A586" s="9"/>
      <c r="D586" s="9"/>
    </row>
    <row r="587" spans="1:4" ht="13.5" hidden="1" customHeight="1" x14ac:dyDescent="0.2">
      <c r="A587" s="9"/>
      <c r="D587" s="9"/>
    </row>
    <row r="588" spans="1:4" ht="13.5" hidden="1" customHeight="1" x14ac:dyDescent="0.2">
      <c r="A588" s="9"/>
      <c r="D588" s="9"/>
    </row>
    <row r="589" spans="1:4" ht="13.5" hidden="1" customHeight="1" x14ac:dyDescent="0.2">
      <c r="A589" s="9"/>
      <c r="D589" s="9"/>
    </row>
    <row r="590" spans="1:4" ht="13.5" hidden="1" customHeight="1" x14ac:dyDescent="0.2">
      <c r="A590" s="9"/>
      <c r="D590" s="9"/>
    </row>
    <row r="591" spans="1:4" ht="13.5" hidden="1" customHeight="1" x14ac:dyDescent="0.2">
      <c r="A591" s="9"/>
      <c r="D591" s="9"/>
    </row>
    <row r="592" spans="1:4" ht="13.5" hidden="1" customHeight="1" x14ac:dyDescent="0.2">
      <c r="A592" s="9"/>
      <c r="D592" s="9"/>
    </row>
    <row r="593" spans="1:4" ht="13.5" hidden="1" customHeight="1" x14ac:dyDescent="0.2">
      <c r="A593" s="9"/>
      <c r="D593" s="9"/>
    </row>
    <row r="594" spans="1:4" ht="13.5" hidden="1" customHeight="1" x14ac:dyDescent="0.2">
      <c r="A594" s="9"/>
      <c r="D594" s="9"/>
    </row>
    <row r="595" spans="1:4" ht="13.5" hidden="1" customHeight="1" x14ac:dyDescent="0.2">
      <c r="A595" s="9"/>
      <c r="D595" s="9"/>
    </row>
    <row r="596" spans="1:4" ht="13.5" hidden="1" customHeight="1" x14ac:dyDescent="0.2">
      <c r="A596" s="9"/>
      <c r="D596" s="9"/>
    </row>
    <row r="597" spans="1:4" ht="13.5" hidden="1" customHeight="1" x14ac:dyDescent="0.2">
      <c r="A597" s="9"/>
      <c r="D597" s="9"/>
    </row>
    <row r="598" spans="1:4" ht="13.5" hidden="1" customHeight="1" x14ac:dyDescent="0.2">
      <c r="A598" s="9"/>
      <c r="D598" s="9"/>
    </row>
    <row r="599" spans="1:4" ht="13.5" hidden="1" customHeight="1" x14ac:dyDescent="0.2">
      <c r="A599" s="9"/>
      <c r="D599" s="9"/>
    </row>
    <row r="600" spans="1:4" ht="13.5" hidden="1" customHeight="1" x14ac:dyDescent="0.2">
      <c r="A600" s="9"/>
      <c r="D600" s="9"/>
    </row>
    <row r="601" spans="1:4" ht="13.5" hidden="1" customHeight="1" x14ac:dyDescent="0.2">
      <c r="A601" s="9"/>
      <c r="D601" s="9"/>
    </row>
    <row r="602" spans="1:4" ht="13.5" hidden="1" customHeight="1" x14ac:dyDescent="0.2">
      <c r="A602" s="9"/>
      <c r="D602" s="9"/>
    </row>
    <row r="603" spans="1:4" ht="13.5" hidden="1" customHeight="1" x14ac:dyDescent="0.2">
      <c r="A603" s="9"/>
      <c r="D603" s="9"/>
    </row>
    <row r="604" spans="1:4" ht="13.5" hidden="1" customHeight="1" x14ac:dyDescent="0.2">
      <c r="A604" s="9"/>
      <c r="D604" s="9"/>
    </row>
    <row r="605" spans="1:4" ht="13.5" hidden="1" customHeight="1" x14ac:dyDescent="0.2">
      <c r="A605" s="9"/>
      <c r="D605" s="9"/>
    </row>
    <row r="606" spans="1:4" ht="13.5" hidden="1" customHeight="1" x14ac:dyDescent="0.2">
      <c r="A606" s="9"/>
      <c r="D606" s="9"/>
    </row>
    <row r="607" spans="1:4" ht="13.5" hidden="1" customHeight="1" x14ac:dyDescent="0.2">
      <c r="A607" s="9"/>
      <c r="D607" s="9"/>
    </row>
    <row r="608" spans="1:4" ht="13.5" hidden="1" customHeight="1" x14ac:dyDescent="0.2">
      <c r="A608" s="9"/>
      <c r="D608" s="9"/>
    </row>
    <row r="609" spans="1:4" ht="13.5" hidden="1" customHeight="1" x14ac:dyDescent="0.2">
      <c r="A609" s="9"/>
      <c r="D609" s="9"/>
    </row>
    <row r="610" spans="1:4" ht="13.5" hidden="1" customHeight="1" x14ac:dyDescent="0.2">
      <c r="A610" s="9"/>
      <c r="D610" s="9"/>
    </row>
    <row r="611" spans="1:4" ht="13.5" hidden="1" customHeight="1" x14ac:dyDescent="0.2">
      <c r="A611" s="9"/>
      <c r="D611" s="9"/>
    </row>
    <row r="612" spans="1:4" ht="13.5" hidden="1" customHeight="1" x14ac:dyDescent="0.2">
      <c r="A612" s="9"/>
      <c r="D612" s="9"/>
    </row>
    <row r="613" spans="1:4" ht="13.5" hidden="1" customHeight="1" x14ac:dyDescent="0.2">
      <c r="A613" s="9"/>
      <c r="D613" s="9"/>
    </row>
    <row r="614" spans="1:4" ht="13.5" hidden="1" customHeight="1" x14ac:dyDescent="0.2">
      <c r="A614" s="9"/>
      <c r="D614" s="9"/>
    </row>
    <row r="615" spans="1:4" ht="13.5" hidden="1" customHeight="1" x14ac:dyDescent="0.2">
      <c r="A615" s="9"/>
      <c r="D615" s="9"/>
    </row>
    <row r="616" spans="1:4" ht="13.5" hidden="1" customHeight="1" x14ac:dyDescent="0.2">
      <c r="A616" s="9"/>
      <c r="D616" s="9"/>
    </row>
    <row r="617" spans="1:4" ht="13.5" hidden="1" customHeight="1" x14ac:dyDescent="0.2">
      <c r="A617" s="9"/>
      <c r="D617" s="9"/>
    </row>
    <row r="618" spans="1:4" ht="13.5" hidden="1" customHeight="1" x14ac:dyDescent="0.2">
      <c r="A618" s="9"/>
      <c r="D618" s="9"/>
    </row>
    <row r="619" spans="1:4" ht="13.5" hidden="1" customHeight="1" x14ac:dyDescent="0.2">
      <c r="A619" s="9"/>
      <c r="D619" s="9"/>
    </row>
    <row r="620" spans="1:4" ht="13.5" hidden="1" customHeight="1" x14ac:dyDescent="0.2">
      <c r="A620" s="9"/>
      <c r="D620" s="9"/>
    </row>
    <row r="621" spans="1:4" ht="13.5" hidden="1" customHeight="1" x14ac:dyDescent="0.2">
      <c r="A621" s="9"/>
      <c r="D621" s="9"/>
    </row>
    <row r="622" spans="1:4" ht="13.5" hidden="1" customHeight="1" x14ac:dyDescent="0.2">
      <c r="A622" s="9"/>
      <c r="D622" s="9"/>
    </row>
    <row r="623" spans="1:4" ht="13.5" hidden="1" customHeight="1" x14ac:dyDescent="0.2">
      <c r="A623" s="9"/>
      <c r="D623" s="9"/>
    </row>
    <row r="624" spans="1:4" ht="13.5" hidden="1" customHeight="1" x14ac:dyDescent="0.2">
      <c r="A624" s="9"/>
      <c r="D624" s="9"/>
    </row>
    <row r="625" spans="1:4" ht="13.5" hidden="1" customHeight="1" x14ac:dyDescent="0.2">
      <c r="A625" s="9"/>
      <c r="D625" s="9"/>
    </row>
    <row r="626" spans="1:4" ht="13.5" hidden="1" customHeight="1" x14ac:dyDescent="0.2">
      <c r="A626" s="9"/>
      <c r="D626" s="9"/>
    </row>
    <row r="627" spans="1:4" ht="13.5" hidden="1" customHeight="1" x14ac:dyDescent="0.2">
      <c r="A627" s="9"/>
      <c r="D627" s="9"/>
    </row>
    <row r="628" spans="1:4" ht="13.5" hidden="1" customHeight="1" x14ac:dyDescent="0.2">
      <c r="A628" s="9"/>
      <c r="D628" s="9"/>
    </row>
    <row r="629" spans="1:4" ht="13.5" hidden="1" customHeight="1" x14ac:dyDescent="0.2">
      <c r="A629" s="9"/>
      <c r="D629" s="9"/>
    </row>
    <row r="630" spans="1:4" ht="13.5" hidden="1" customHeight="1" x14ac:dyDescent="0.2">
      <c r="A630" s="9"/>
      <c r="D630" s="9"/>
    </row>
    <row r="631" spans="1:4" ht="13.5" hidden="1" customHeight="1" x14ac:dyDescent="0.2">
      <c r="A631" s="9"/>
      <c r="D631" s="9"/>
    </row>
    <row r="632" spans="1:4" ht="13.5" hidden="1" customHeight="1" x14ac:dyDescent="0.2">
      <c r="A632" s="9"/>
      <c r="D632" s="9"/>
    </row>
    <row r="633" spans="1:4" ht="13.5" hidden="1" customHeight="1" x14ac:dyDescent="0.2">
      <c r="A633" s="9"/>
      <c r="D633" s="9"/>
    </row>
    <row r="634" spans="1:4" ht="13.5" hidden="1" customHeight="1" x14ac:dyDescent="0.2">
      <c r="A634" s="9"/>
      <c r="D634" s="9"/>
    </row>
    <row r="635" spans="1:4" ht="13.5" hidden="1" customHeight="1" x14ac:dyDescent="0.2">
      <c r="A635" s="9"/>
      <c r="D635" s="9"/>
    </row>
    <row r="636" spans="1:4" ht="13.5" hidden="1" customHeight="1" x14ac:dyDescent="0.2">
      <c r="A636" s="9"/>
      <c r="D636" s="9"/>
    </row>
    <row r="637" spans="1:4" ht="13.5" hidden="1" customHeight="1" x14ac:dyDescent="0.2">
      <c r="A637" s="9"/>
      <c r="D637" s="9"/>
    </row>
    <row r="638" spans="1:4" ht="13.5" hidden="1" customHeight="1" x14ac:dyDescent="0.2">
      <c r="A638" s="9"/>
      <c r="D638" s="9"/>
    </row>
    <row r="639" spans="1:4" ht="13.5" hidden="1" customHeight="1" x14ac:dyDescent="0.2">
      <c r="A639" s="9"/>
      <c r="D639" s="9"/>
    </row>
    <row r="640" spans="1:4" ht="13.5" hidden="1" customHeight="1" x14ac:dyDescent="0.2">
      <c r="A640" s="9"/>
      <c r="D640" s="9"/>
    </row>
    <row r="641" spans="1:4" ht="13.5" hidden="1" customHeight="1" x14ac:dyDescent="0.2">
      <c r="A641" s="9"/>
      <c r="D641" s="9"/>
    </row>
    <row r="642" spans="1:4" ht="13.5" hidden="1" customHeight="1" x14ac:dyDescent="0.2">
      <c r="A642" s="9"/>
      <c r="D642" s="9"/>
    </row>
    <row r="643" spans="1:4" ht="13.5" hidden="1" customHeight="1" x14ac:dyDescent="0.2">
      <c r="A643" s="9"/>
      <c r="D643" s="9"/>
    </row>
    <row r="644" spans="1:4" ht="13.5" hidden="1" customHeight="1" x14ac:dyDescent="0.2">
      <c r="A644" s="9"/>
      <c r="D644" s="9"/>
    </row>
    <row r="645" spans="1:4" ht="13.5" hidden="1" customHeight="1" x14ac:dyDescent="0.2">
      <c r="A645" s="9"/>
      <c r="D645" s="9"/>
    </row>
    <row r="646" spans="1:4" ht="13.5" hidden="1" customHeight="1" x14ac:dyDescent="0.2">
      <c r="A646" s="9"/>
      <c r="D646" s="9"/>
    </row>
    <row r="647" spans="1:4" ht="13.5" hidden="1" customHeight="1" x14ac:dyDescent="0.2">
      <c r="A647" s="9"/>
      <c r="D647" s="9"/>
    </row>
    <row r="648" spans="1:4" ht="13.5" hidden="1" customHeight="1" x14ac:dyDescent="0.2">
      <c r="A648" s="9"/>
      <c r="D648" s="9"/>
    </row>
    <row r="649" spans="1:4" ht="13.5" hidden="1" customHeight="1" x14ac:dyDescent="0.2">
      <c r="A649" s="9"/>
      <c r="D649" s="9"/>
    </row>
    <row r="650" spans="1:4" ht="13.5" hidden="1" customHeight="1" x14ac:dyDescent="0.2">
      <c r="A650" s="9"/>
      <c r="D650" s="9"/>
    </row>
    <row r="651" spans="1:4" ht="13.5" hidden="1" customHeight="1" x14ac:dyDescent="0.2">
      <c r="A651" s="9"/>
      <c r="D651" s="9"/>
    </row>
    <row r="652" spans="1:4" ht="13.5" hidden="1" customHeight="1" x14ac:dyDescent="0.2">
      <c r="A652" s="9"/>
      <c r="D652" s="9"/>
    </row>
    <row r="653" spans="1:4" ht="13.5" hidden="1" customHeight="1" x14ac:dyDescent="0.2">
      <c r="A653" s="9"/>
      <c r="D653" s="9"/>
    </row>
    <row r="654" spans="1:4" ht="13.5" hidden="1" customHeight="1" x14ac:dyDescent="0.2">
      <c r="A654" s="9"/>
      <c r="D654" s="9"/>
    </row>
    <row r="655" spans="1:4" ht="13.5" hidden="1" customHeight="1" x14ac:dyDescent="0.2">
      <c r="A655" s="9"/>
      <c r="D655" s="9"/>
    </row>
    <row r="656" spans="1:4" ht="13.5" hidden="1" customHeight="1" x14ac:dyDescent="0.2">
      <c r="A656" s="9"/>
      <c r="D656" s="9"/>
    </row>
    <row r="657" spans="1:4" ht="13.5" hidden="1" customHeight="1" x14ac:dyDescent="0.2">
      <c r="A657" s="9"/>
      <c r="D657" s="9"/>
    </row>
    <row r="658" spans="1:4" ht="13.5" hidden="1" customHeight="1" x14ac:dyDescent="0.2">
      <c r="A658" s="9"/>
      <c r="D658" s="9"/>
    </row>
    <row r="659" spans="1:4" ht="13.5" hidden="1" customHeight="1" x14ac:dyDescent="0.2">
      <c r="A659" s="9"/>
      <c r="D659" s="9"/>
    </row>
    <row r="660" spans="1:4" ht="13.5" hidden="1" customHeight="1" x14ac:dyDescent="0.2">
      <c r="A660" s="9"/>
      <c r="D660" s="9"/>
    </row>
    <row r="661" spans="1:4" ht="13.5" hidden="1" customHeight="1" x14ac:dyDescent="0.2">
      <c r="A661" s="9"/>
      <c r="D661" s="9"/>
    </row>
    <row r="662" spans="1:4" ht="13.5" hidden="1" customHeight="1" x14ac:dyDescent="0.2">
      <c r="A662" s="9"/>
      <c r="D662" s="9"/>
    </row>
    <row r="663" spans="1:4" ht="13.5" hidden="1" customHeight="1" x14ac:dyDescent="0.2">
      <c r="A663" s="9"/>
      <c r="D663" s="9"/>
    </row>
    <row r="664" spans="1:4" ht="13.5" hidden="1" customHeight="1" x14ac:dyDescent="0.2">
      <c r="A664" s="9"/>
      <c r="D664" s="9"/>
    </row>
    <row r="665" spans="1:4" ht="13.5" hidden="1" customHeight="1" x14ac:dyDescent="0.2">
      <c r="A665" s="9"/>
      <c r="D665" s="9"/>
    </row>
    <row r="666" spans="1:4" ht="13.5" hidden="1" customHeight="1" x14ac:dyDescent="0.2">
      <c r="A666" s="9"/>
      <c r="D666" s="9"/>
    </row>
    <row r="667" spans="1:4" ht="13.5" hidden="1" customHeight="1" x14ac:dyDescent="0.2">
      <c r="A667" s="9"/>
      <c r="D667" s="9"/>
    </row>
    <row r="668" spans="1:4" ht="13.5" hidden="1" customHeight="1" x14ac:dyDescent="0.2">
      <c r="A668" s="9"/>
      <c r="D668" s="9"/>
    </row>
    <row r="669" spans="1:4" ht="13.5" hidden="1" customHeight="1" x14ac:dyDescent="0.2">
      <c r="A669" s="9"/>
      <c r="D669" s="9"/>
    </row>
    <row r="670" spans="1:4" ht="13.5" hidden="1" customHeight="1" x14ac:dyDescent="0.2">
      <c r="A670" s="9"/>
      <c r="D670" s="9"/>
    </row>
    <row r="671" spans="1:4" ht="13.5" hidden="1" customHeight="1" x14ac:dyDescent="0.2">
      <c r="A671" s="9"/>
      <c r="D671" s="9"/>
    </row>
    <row r="672" spans="1:4" ht="13.5" hidden="1" customHeight="1" x14ac:dyDescent="0.2">
      <c r="A672" s="9"/>
      <c r="D672" s="9"/>
    </row>
    <row r="673" spans="1:4" ht="13.5" hidden="1" customHeight="1" x14ac:dyDescent="0.2">
      <c r="A673" s="9"/>
      <c r="D673" s="9"/>
    </row>
    <row r="674" spans="1:4" ht="13.5" hidden="1" customHeight="1" x14ac:dyDescent="0.2">
      <c r="A674" s="9"/>
      <c r="D674" s="9"/>
    </row>
    <row r="675" spans="1:4" ht="13.5" hidden="1" customHeight="1" x14ac:dyDescent="0.2">
      <c r="A675" s="9"/>
      <c r="D675" s="9"/>
    </row>
    <row r="676" spans="1:4" ht="13.5" hidden="1" customHeight="1" x14ac:dyDescent="0.2">
      <c r="A676" s="9"/>
      <c r="D676" s="9"/>
    </row>
    <row r="677" spans="1:4" ht="13.5" hidden="1" customHeight="1" x14ac:dyDescent="0.2">
      <c r="A677" s="9"/>
      <c r="D677" s="9"/>
    </row>
    <row r="678" spans="1:4" ht="13.5" hidden="1" customHeight="1" x14ac:dyDescent="0.2">
      <c r="A678" s="9"/>
      <c r="D678" s="9"/>
    </row>
    <row r="679" spans="1:4" ht="13.5" hidden="1" customHeight="1" x14ac:dyDescent="0.2">
      <c r="A679" s="9"/>
      <c r="D679" s="9"/>
    </row>
    <row r="680" spans="1:4" ht="13.5" hidden="1" customHeight="1" x14ac:dyDescent="0.2">
      <c r="A680" s="9"/>
      <c r="D680" s="9"/>
    </row>
    <row r="681" spans="1:4" ht="13.5" hidden="1" customHeight="1" x14ac:dyDescent="0.2">
      <c r="A681" s="9"/>
      <c r="D681" s="9"/>
    </row>
    <row r="682" spans="1:4" ht="13.5" hidden="1" customHeight="1" x14ac:dyDescent="0.2">
      <c r="A682" s="9"/>
      <c r="D682" s="9"/>
    </row>
    <row r="683" spans="1:4" ht="13.5" hidden="1" customHeight="1" x14ac:dyDescent="0.2">
      <c r="A683" s="9"/>
      <c r="D683" s="9"/>
    </row>
    <row r="684" spans="1:4" ht="13.5" hidden="1" customHeight="1" x14ac:dyDescent="0.2">
      <c r="A684" s="9"/>
      <c r="D684" s="9"/>
    </row>
    <row r="685" spans="1:4" ht="13.5" hidden="1" customHeight="1" x14ac:dyDescent="0.2">
      <c r="A685" s="9"/>
      <c r="D685" s="9"/>
    </row>
    <row r="686" spans="1:4" ht="13.5" hidden="1" customHeight="1" x14ac:dyDescent="0.2">
      <c r="A686" s="9"/>
      <c r="D686" s="9"/>
    </row>
    <row r="687" spans="1:4" ht="13.5" hidden="1" customHeight="1" x14ac:dyDescent="0.2">
      <c r="A687" s="9"/>
      <c r="D687" s="9"/>
    </row>
    <row r="688" spans="1:4" ht="13.5" hidden="1" customHeight="1" x14ac:dyDescent="0.2">
      <c r="A688" s="9"/>
      <c r="D688" s="9"/>
    </row>
    <row r="689" spans="1:4" ht="13.5" hidden="1" customHeight="1" x14ac:dyDescent="0.2">
      <c r="A689" s="9"/>
      <c r="D689" s="9"/>
    </row>
    <row r="690" spans="1:4" ht="13.5" hidden="1" customHeight="1" x14ac:dyDescent="0.2">
      <c r="A690" s="9"/>
      <c r="D690" s="9"/>
    </row>
    <row r="691" spans="1:4" ht="13.5" hidden="1" customHeight="1" x14ac:dyDescent="0.2">
      <c r="A691" s="9"/>
      <c r="D691" s="9"/>
    </row>
    <row r="692" spans="1:4" ht="13.5" hidden="1" customHeight="1" x14ac:dyDescent="0.2">
      <c r="A692" s="9"/>
      <c r="D692" s="9"/>
    </row>
    <row r="693" spans="1:4" ht="13.5" hidden="1" customHeight="1" x14ac:dyDescent="0.2">
      <c r="A693" s="9"/>
      <c r="D693" s="9"/>
    </row>
    <row r="694" spans="1:4" ht="13.5" hidden="1" customHeight="1" x14ac:dyDescent="0.2">
      <c r="A694" s="9"/>
      <c r="D694" s="9"/>
    </row>
    <row r="695" spans="1:4" ht="13.5" hidden="1" customHeight="1" x14ac:dyDescent="0.2">
      <c r="A695" s="9"/>
      <c r="D695" s="9"/>
    </row>
    <row r="696" spans="1:4" ht="13.5" hidden="1" customHeight="1" x14ac:dyDescent="0.2">
      <c r="A696" s="9"/>
      <c r="D696" s="9"/>
    </row>
    <row r="697" spans="1:4" ht="13.5" hidden="1" customHeight="1" x14ac:dyDescent="0.2">
      <c r="A697" s="9"/>
      <c r="D697" s="9"/>
    </row>
    <row r="698" spans="1:4" ht="13.5" hidden="1" customHeight="1" x14ac:dyDescent="0.2">
      <c r="A698" s="9"/>
      <c r="D698" s="9"/>
    </row>
    <row r="699" spans="1:4" ht="13.5" hidden="1" customHeight="1" x14ac:dyDescent="0.2">
      <c r="A699" s="9"/>
      <c r="D699" s="9"/>
    </row>
    <row r="700" spans="1:4" ht="13.5" hidden="1" customHeight="1" x14ac:dyDescent="0.2">
      <c r="A700" s="9"/>
      <c r="D700" s="9"/>
    </row>
    <row r="701" spans="1:4" ht="13.5" hidden="1" customHeight="1" x14ac:dyDescent="0.2">
      <c r="A701" s="9"/>
      <c r="D701" s="9"/>
    </row>
    <row r="702" spans="1:4" ht="13.5" hidden="1" customHeight="1" x14ac:dyDescent="0.2">
      <c r="A702" s="9"/>
      <c r="D702" s="9"/>
    </row>
    <row r="703" spans="1:4" ht="13.5" hidden="1" customHeight="1" x14ac:dyDescent="0.2">
      <c r="A703" s="9"/>
      <c r="D703" s="9"/>
    </row>
    <row r="704" spans="1:4" ht="13.5" hidden="1" customHeight="1" x14ac:dyDescent="0.2">
      <c r="A704" s="9"/>
      <c r="D704" s="9"/>
    </row>
    <row r="705" spans="1:4" ht="13.5" hidden="1" customHeight="1" x14ac:dyDescent="0.2">
      <c r="A705" s="9"/>
      <c r="D705" s="9"/>
    </row>
    <row r="706" spans="1:4" ht="13.5" hidden="1" customHeight="1" x14ac:dyDescent="0.2">
      <c r="A706" s="9"/>
      <c r="D706" s="9"/>
    </row>
    <row r="707" spans="1:4" ht="13.5" hidden="1" customHeight="1" x14ac:dyDescent="0.2">
      <c r="A707" s="9"/>
      <c r="D707" s="9"/>
    </row>
    <row r="708" spans="1:4" ht="13.5" hidden="1" customHeight="1" x14ac:dyDescent="0.2">
      <c r="A708" s="9"/>
      <c r="D708" s="9"/>
    </row>
    <row r="709" spans="1:4" ht="13.5" hidden="1" customHeight="1" x14ac:dyDescent="0.2">
      <c r="A709" s="9"/>
      <c r="D709" s="9"/>
    </row>
    <row r="710" spans="1:4" ht="13.5" hidden="1" customHeight="1" x14ac:dyDescent="0.2">
      <c r="A710" s="9"/>
      <c r="D710" s="9"/>
    </row>
    <row r="711" spans="1:4" ht="13.5" hidden="1" customHeight="1" x14ac:dyDescent="0.2">
      <c r="A711" s="9"/>
      <c r="D711" s="9"/>
    </row>
    <row r="712" spans="1:4" ht="13.5" hidden="1" customHeight="1" x14ac:dyDescent="0.2">
      <c r="A712" s="9"/>
      <c r="D712" s="9"/>
    </row>
    <row r="713" spans="1:4" ht="13.5" hidden="1" customHeight="1" x14ac:dyDescent="0.2">
      <c r="A713" s="9"/>
      <c r="D713" s="9"/>
    </row>
    <row r="714" spans="1:4" ht="13.5" hidden="1" customHeight="1" x14ac:dyDescent="0.2">
      <c r="A714" s="9"/>
      <c r="D714" s="9"/>
    </row>
    <row r="715" spans="1:4" ht="13.5" hidden="1" customHeight="1" x14ac:dyDescent="0.2">
      <c r="A715" s="9"/>
      <c r="D715" s="9"/>
    </row>
    <row r="716" spans="1:4" ht="13.5" hidden="1" customHeight="1" x14ac:dyDescent="0.2">
      <c r="A716" s="9"/>
      <c r="D716" s="9"/>
    </row>
    <row r="717" spans="1:4" ht="13.5" hidden="1" customHeight="1" x14ac:dyDescent="0.2">
      <c r="A717" s="9"/>
      <c r="D717" s="9"/>
    </row>
    <row r="718" spans="1:4" ht="13.5" hidden="1" customHeight="1" x14ac:dyDescent="0.2">
      <c r="A718" s="9"/>
      <c r="D718" s="9"/>
    </row>
    <row r="719" spans="1:4" ht="13.5" hidden="1" customHeight="1" x14ac:dyDescent="0.2">
      <c r="A719" s="9"/>
      <c r="D719" s="9"/>
    </row>
    <row r="720" spans="1:4" ht="13.5" hidden="1" customHeight="1" x14ac:dyDescent="0.2">
      <c r="A720" s="9"/>
      <c r="D720" s="9"/>
    </row>
    <row r="721" spans="1:4" ht="13.5" hidden="1" customHeight="1" x14ac:dyDescent="0.2">
      <c r="A721" s="9"/>
      <c r="D721" s="9"/>
    </row>
    <row r="722" spans="1:4" ht="13.5" hidden="1" customHeight="1" x14ac:dyDescent="0.2">
      <c r="A722" s="9"/>
      <c r="D722" s="9"/>
    </row>
    <row r="723" spans="1:4" ht="13.5" hidden="1" customHeight="1" x14ac:dyDescent="0.2">
      <c r="A723" s="9"/>
      <c r="D723" s="9"/>
    </row>
    <row r="724" spans="1:4" ht="13.5" hidden="1" customHeight="1" x14ac:dyDescent="0.2">
      <c r="A724" s="9"/>
      <c r="D724" s="9"/>
    </row>
    <row r="725" spans="1:4" ht="13.5" hidden="1" customHeight="1" x14ac:dyDescent="0.2">
      <c r="A725" s="9"/>
      <c r="D725" s="9"/>
    </row>
    <row r="726" spans="1:4" ht="13.5" hidden="1" customHeight="1" x14ac:dyDescent="0.2">
      <c r="A726" s="9"/>
      <c r="D726" s="9"/>
    </row>
    <row r="727" spans="1:4" ht="13.5" hidden="1" customHeight="1" x14ac:dyDescent="0.2">
      <c r="A727" s="9"/>
      <c r="D727" s="9"/>
    </row>
    <row r="728" spans="1:4" ht="13.5" hidden="1" customHeight="1" x14ac:dyDescent="0.2">
      <c r="A728" s="9"/>
      <c r="D728" s="9"/>
    </row>
    <row r="729" spans="1:4" ht="13.5" hidden="1" customHeight="1" x14ac:dyDescent="0.2">
      <c r="A729" s="9"/>
      <c r="D729" s="9"/>
    </row>
    <row r="730" spans="1:4" ht="13.5" hidden="1" customHeight="1" x14ac:dyDescent="0.2">
      <c r="A730" s="9"/>
      <c r="D730" s="9"/>
    </row>
    <row r="731" spans="1:4" ht="13.5" hidden="1" customHeight="1" x14ac:dyDescent="0.2">
      <c r="A731" s="9"/>
      <c r="D731" s="9"/>
    </row>
    <row r="732" spans="1:4" ht="13.5" hidden="1" customHeight="1" x14ac:dyDescent="0.2">
      <c r="A732" s="9"/>
      <c r="D732" s="9"/>
    </row>
    <row r="733" spans="1:4" ht="13.5" hidden="1" customHeight="1" x14ac:dyDescent="0.2">
      <c r="A733" s="9"/>
      <c r="D733" s="9"/>
    </row>
    <row r="734" spans="1:4" ht="13.5" hidden="1" customHeight="1" x14ac:dyDescent="0.2">
      <c r="A734" s="9"/>
      <c r="D734" s="9"/>
    </row>
    <row r="735" spans="1:4" ht="13.5" hidden="1" customHeight="1" x14ac:dyDescent="0.2">
      <c r="A735" s="9"/>
      <c r="D735" s="9"/>
    </row>
    <row r="736" spans="1:4" ht="13.5" hidden="1" customHeight="1" x14ac:dyDescent="0.2">
      <c r="A736" s="9"/>
      <c r="D736" s="9"/>
    </row>
    <row r="737" spans="1:4" ht="13.5" hidden="1" customHeight="1" x14ac:dyDescent="0.2">
      <c r="A737" s="9"/>
      <c r="D737" s="9"/>
    </row>
    <row r="738" spans="1:4" ht="13.5" hidden="1" customHeight="1" x14ac:dyDescent="0.2">
      <c r="A738" s="9"/>
      <c r="D738" s="9"/>
    </row>
    <row r="739" spans="1:4" ht="13.5" hidden="1" customHeight="1" x14ac:dyDescent="0.2">
      <c r="A739" s="9"/>
      <c r="D739" s="9"/>
    </row>
    <row r="740" spans="1:4" ht="13.5" hidden="1" customHeight="1" x14ac:dyDescent="0.2">
      <c r="A740" s="9"/>
      <c r="D740" s="9"/>
    </row>
    <row r="741" spans="1:4" ht="13.5" hidden="1" customHeight="1" x14ac:dyDescent="0.2">
      <c r="A741" s="9"/>
      <c r="D741" s="9"/>
    </row>
    <row r="742" spans="1:4" ht="13.5" hidden="1" customHeight="1" x14ac:dyDescent="0.2">
      <c r="A742" s="9"/>
      <c r="D742" s="9"/>
    </row>
    <row r="743" spans="1:4" ht="13.5" hidden="1" customHeight="1" x14ac:dyDescent="0.2">
      <c r="A743" s="9"/>
      <c r="D743" s="9"/>
    </row>
    <row r="744" spans="1:4" ht="13.5" hidden="1" customHeight="1" x14ac:dyDescent="0.2">
      <c r="A744" s="9"/>
      <c r="D744" s="9"/>
    </row>
    <row r="745" spans="1:4" ht="13.5" hidden="1" customHeight="1" x14ac:dyDescent="0.2">
      <c r="A745" s="9"/>
      <c r="D745" s="9"/>
    </row>
    <row r="746" spans="1:4" ht="13.5" hidden="1" customHeight="1" x14ac:dyDescent="0.2">
      <c r="A746" s="9"/>
      <c r="D746" s="9"/>
    </row>
    <row r="747" spans="1:4" ht="13.5" hidden="1" customHeight="1" x14ac:dyDescent="0.2">
      <c r="A747" s="9"/>
      <c r="D747" s="9"/>
    </row>
    <row r="748" spans="1:4" ht="13.5" hidden="1" customHeight="1" x14ac:dyDescent="0.2">
      <c r="A748" s="9"/>
      <c r="D748" s="9"/>
    </row>
    <row r="749" spans="1:4" ht="13.5" hidden="1" customHeight="1" x14ac:dyDescent="0.2">
      <c r="A749" s="9"/>
      <c r="D749" s="9"/>
    </row>
    <row r="750" spans="1:4" ht="13.5" hidden="1" customHeight="1" x14ac:dyDescent="0.2">
      <c r="A750" s="9"/>
      <c r="D750" s="9"/>
    </row>
    <row r="751" spans="1:4" ht="13.5" hidden="1" customHeight="1" x14ac:dyDescent="0.2">
      <c r="A751" s="9"/>
      <c r="D751" s="9"/>
    </row>
    <row r="752" spans="1:4" ht="13.5" hidden="1" customHeight="1" x14ac:dyDescent="0.2">
      <c r="A752" s="9"/>
      <c r="D752" s="9"/>
    </row>
    <row r="753" spans="1:4" ht="13.5" hidden="1" customHeight="1" x14ac:dyDescent="0.2">
      <c r="A753" s="9"/>
      <c r="D753" s="9"/>
    </row>
    <row r="754" spans="1:4" ht="13.5" hidden="1" customHeight="1" x14ac:dyDescent="0.2">
      <c r="A754" s="9"/>
      <c r="D754" s="9"/>
    </row>
    <row r="755" spans="1:4" ht="13.5" hidden="1" customHeight="1" x14ac:dyDescent="0.2">
      <c r="A755" s="9"/>
      <c r="D755" s="9"/>
    </row>
    <row r="756" spans="1:4" ht="13.5" hidden="1" customHeight="1" x14ac:dyDescent="0.2">
      <c r="A756" s="9"/>
      <c r="D756" s="9"/>
    </row>
    <row r="757" spans="1:4" ht="13.5" hidden="1" customHeight="1" x14ac:dyDescent="0.2">
      <c r="A757" s="9"/>
      <c r="D757" s="9"/>
    </row>
    <row r="758" spans="1:4" ht="13.5" hidden="1" customHeight="1" x14ac:dyDescent="0.2">
      <c r="A758" s="9"/>
      <c r="D758" s="9"/>
    </row>
    <row r="759" spans="1:4" ht="13.5" hidden="1" customHeight="1" x14ac:dyDescent="0.2">
      <c r="A759" s="9"/>
      <c r="D759" s="9"/>
    </row>
    <row r="760" spans="1:4" ht="13.5" hidden="1" customHeight="1" x14ac:dyDescent="0.2">
      <c r="A760" s="9"/>
      <c r="D760" s="9"/>
    </row>
    <row r="761" spans="1:4" ht="13.5" hidden="1" customHeight="1" x14ac:dyDescent="0.2">
      <c r="A761" s="9"/>
      <c r="D761" s="9"/>
    </row>
    <row r="762" spans="1:4" ht="13.5" hidden="1" customHeight="1" x14ac:dyDescent="0.2">
      <c r="A762" s="9"/>
      <c r="D762" s="9"/>
    </row>
    <row r="763" spans="1:4" ht="13.5" hidden="1" customHeight="1" x14ac:dyDescent="0.2">
      <c r="A763" s="9"/>
      <c r="D763" s="9"/>
    </row>
    <row r="764" spans="1:4" ht="13.5" hidden="1" customHeight="1" x14ac:dyDescent="0.2">
      <c r="A764" s="9"/>
      <c r="D764" s="9"/>
    </row>
    <row r="765" spans="1:4" ht="13.5" hidden="1" customHeight="1" x14ac:dyDescent="0.2">
      <c r="A765" s="9"/>
      <c r="D765" s="9"/>
    </row>
    <row r="766" spans="1:4" ht="13.5" hidden="1" customHeight="1" x14ac:dyDescent="0.2">
      <c r="A766" s="9"/>
      <c r="D766" s="9"/>
    </row>
    <row r="767" spans="1:4" ht="13.5" hidden="1" customHeight="1" x14ac:dyDescent="0.2">
      <c r="A767" s="9"/>
      <c r="D767" s="9"/>
    </row>
    <row r="768" spans="1:4" ht="13.5" hidden="1" customHeight="1" x14ac:dyDescent="0.2">
      <c r="A768" s="9"/>
      <c r="D768" s="9"/>
    </row>
    <row r="769" spans="1:4" ht="13.5" hidden="1" customHeight="1" x14ac:dyDescent="0.2">
      <c r="A769" s="9"/>
      <c r="D769" s="9"/>
    </row>
    <row r="770" spans="1:4" ht="13.5" hidden="1" customHeight="1" x14ac:dyDescent="0.2">
      <c r="A770" s="9"/>
      <c r="D770" s="9"/>
    </row>
    <row r="771" spans="1:4" ht="13.5" hidden="1" customHeight="1" x14ac:dyDescent="0.2">
      <c r="A771" s="9"/>
      <c r="D771" s="9"/>
    </row>
    <row r="772" spans="1:4" ht="13.5" hidden="1" customHeight="1" x14ac:dyDescent="0.2">
      <c r="A772" s="9"/>
      <c r="D772" s="9"/>
    </row>
    <row r="773" spans="1:4" ht="13.5" hidden="1" customHeight="1" x14ac:dyDescent="0.2">
      <c r="A773" s="9"/>
      <c r="D773" s="9"/>
    </row>
    <row r="774" spans="1:4" ht="13.5" hidden="1" customHeight="1" x14ac:dyDescent="0.2">
      <c r="A774" s="9"/>
      <c r="D774" s="9"/>
    </row>
    <row r="775" spans="1:4" ht="13.5" hidden="1" customHeight="1" x14ac:dyDescent="0.2">
      <c r="A775" s="9"/>
      <c r="D775" s="9"/>
    </row>
    <row r="776" spans="1:4" ht="13.5" hidden="1" customHeight="1" x14ac:dyDescent="0.2">
      <c r="A776" s="9"/>
      <c r="D776" s="9"/>
    </row>
    <row r="777" spans="1:4" ht="13.5" hidden="1" customHeight="1" x14ac:dyDescent="0.2">
      <c r="A777" s="9"/>
      <c r="D777" s="9"/>
    </row>
    <row r="778" spans="1:4" ht="13.5" hidden="1" customHeight="1" x14ac:dyDescent="0.2">
      <c r="A778" s="9"/>
      <c r="D778" s="9"/>
    </row>
    <row r="779" spans="1:4" ht="13.5" hidden="1" customHeight="1" x14ac:dyDescent="0.2">
      <c r="A779" s="9"/>
      <c r="D779" s="9"/>
    </row>
    <row r="780" spans="1:4" ht="13.5" hidden="1" customHeight="1" x14ac:dyDescent="0.2">
      <c r="A780" s="9"/>
      <c r="D780" s="9"/>
    </row>
    <row r="781" spans="1:4" ht="13.5" hidden="1" customHeight="1" x14ac:dyDescent="0.2">
      <c r="A781" s="9"/>
      <c r="D781" s="9"/>
    </row>
    <row r="782" spans="1:4" ht="13.5" hidden="1" customHeight="1" x14ac:dyDescent="0.2">
      <c r="A782" s="9"/>
      <c r="D782" s="9"/>
    </row>
    <row r="783" spans="1:4" ht="13.5" hidden="1" customHeight="1" x14ac:dyDescent="0.2">
      <c r="A783" s="9"/>
      <c r="D783" s="9"/>
    </row>
    <row r="784" spans="1:4" ht="13.5" hidden="1" customHeight="1" x14ac:dyDescent="0.2">
      <c r="A784" s="9"/>
      <c r="D784" s="9"/>
    </row>
    <row r="785" spans="1:4" ht="13.5" hidden="1" customHeight="1" x14ac:dyDescent="0.2">
      <c r="A785" s="9"/>
      <c r="D785" s="9"/>
    </row>
    <row r="786" spans="1:4" ht="13.5" hidden="1" customHeight="1" x14ac:dyDescent="0.2">
      <c r="A786" s="9"/>
      <c r="D786" s="9"/>
    </row>
    <row r="787" spans="1:4" ht="13.5" hidden="1" customHeight="1" x14ac:dyDescent="0.2">
      <c r="A787" s="9"/>
      <c r="D787" s="9"/>
    </row>
    <row r="788" spans="1:4" ht="13.5" hidden="1" customHeight="1" x14ac:dyDescent="0.2">
      <c r="A788" s="9"/>
      <c r="D788" s="9"/>
    </row>
    <row r="789" spans="1:4" ht="13.5" hidden="1" customHeight="1" x14ac:dyDescent="0.2">
      <c r="A789" s="9"/>
      <c r="D789" s="9"/>
    </row>
    <row r="790" spans="1:4" ht="13.5" hidden="1" customHeight="1" x14ac:dyDescent="0.2">
      <c r="A790" s="9"/>
      <c r="D790" s="9"/>
    </row>
    <row r="791" spans="1:4" ht="13.5" hidden="1" customHeight="1" x14ac:dyDescent="0.2">
      <c r="A791" s="9"/>
      <c r="D791" s="9"/>
    </row>
    <row r="792" spans="1:4" ht="13.5" hidden="1" customHeight="1" x14ac:dyDescent="0.2">
      <c r="A792" s="9"/>
      <c r="D792" s="9"/>
    </row>
    <row r="793" spans="1:4" ht="13.5" hidden="1" customHeight="1" x14ac:dyDescent="0.2">
      <c r="A793" s="9"/>
      <c r="D793" s="9"/>
    </row>
    <row r="794" spans="1:4" ht="13.5" hidden="1" customHeight="1" x14ac:dyDescent="0.2">
      <c r="A794" s="9"/>
      <c r="D794" s="9"/>
    </row>
    <row r="795" spans="1:4" ht="13.5" hidden="1" customHeight="1" x14ac:dyDescent="0.2">
      <c r="A795" s="9"/>
      <c r="D795" s="9"/>
    </row>
    <row r="796" spans="1:4" ht="13.5" hidden="1" customHeight="1" x14ac:dyDescent="0.2">
      <c r="A796" s="9"/>
      <c r="D796" s="9"/>
    </row>
    <row r="797" spans="1:4" ht="13.5" hidden="1" customHeight="1" x14ac:dyDescent="0.2">
      <c r="A797" s="9"/>
      <c r="D797" s="9"/>
    </row>
    <row r="798" spans="1:4" ht="13.5" hidden="1" customHeight="1" x14ac:dyDescent="0.2">
      <c r="A798" s="9"/>
      <c r="D798" s="9"/>
    </row>
    <row r="799" spans="1:4" ht="13.5" hidden="1" customHeight="1" x14ac:dyDescent="0.2">
      <c r="A799" s="9"/>
      <c r="D799" s="9"/>
    </row>
    <row r="800" spans="1:4" ht="13.5" hidden="1" customHeight="1" x14ac:dyDescent="0.2">
      <c r="A800" s="9"/>
      <c r="D800" s="9"/>
    </row>
    <row r="801" spans="1:4" ht="13.5" hidden="1" customHeight="1" x14ac:dyDescent="0.2">
      <c r="A801" s="9"/>
      <c r="D801" s="9"/>
    </row>
    <row r="802" spans="1:4" ht="13.5" hidden="1" customHeight="1" x14ac:dyDescent="0.2">
      <c r="A802" s="9"/>
      <c r="D802" s="9"/>
    </row>
    <row r="803" spans="1:4" ht="13.5" hidden="1" customHeight="1" x14ac:dyDescent="0.2">
      <c r="A803" s="9"/>
      <c r="D803" s="9"/>
    </row>
    <row r="804" spans="1:4" ht="13.5" hidden="1" customHeight="1" x14ac:dyDescent="0.2">
      <c r="A804" s="9"/>
      <c r="D804" s="9"/>
    </row>
    <row r="805" spans="1:4" ht="13.5" hidden="1" customHeight="1" x14ac:dyDescent="0.2">
      <c r="A805" s="9"/>
      <c r="D805" s="9"/>
    </row>
    <row r="806" spans="1:4" ht="13.5" hidden="1" customHeight="1" x14ac:dyDescent="0.2">
      <c r="A806" s="9"/>
      <c r="D806" s="9"/>
    </row>
    <row r="807" spans="1:4" ht="13.5" hidden="1" customHeight="1" x14ac:dyDescent="0.2">
      <c r="A807" s="9"/>
      <c r="D807" s="9"/>
    </row>
    <row r="808" spans="1:4" ht="13.5" hidden="1" customHeight="1" x14ac:dyDescent="0.2">
      <c r="A808" s="9"/>
      <c r="D808" s="9"/>
    </row>
    <row r="809" spans="1:4" ht="13.5" hidden="1" customHeight="1" x14ac:dyDescent="0.2">
      <c r="A809" s="9"/>
      <c r="D809" s="9"/>
    </row>
    <row r="810" spans="1:4" ht="13.5" hidden="1" customHeight="1" x14ac:dyDescent="0.2">
      <c r="A810" s="9"/>
      <c r="D810" s="9"/>
    </row>
    <row r="811" spans="1:4" ht="13.5" hidden="1" customHeight="1" x14ac:dyDescent="0.2">
      <c r="A811" s="9"/>
      <c r="D811" s="9"/>
    </row>
    <row r="812" spans="1:4" ht="13.5" hidden="1" customHeight="1" x14ac:dyDescent="0.2">
      <c r="A812" s="9"/>
      <c r="D812" s="9"/>
    </row>
    <row r="813" spans="1:4" ht="13.5" hidden="1" customHeight="1" x14ac:dyDescent="0.2">
      <c r="A813" s="9"/>
      <c r="D813" s="9"/>
    </row>
    <row r="814" spans="1:4" ht="13.5" hidden="1" customHeight="1" x14ac:dyDescent="0.2">
      <c r="A814" s="9"/>
      <c r="D814" s="9"/>
    </row>
    <row r="815" spans="1:4" ht="13.5" hidden="1" customHeight="1" x14ac:dyDescent="0.2">
      <c r="A815" s="9"/>
      <c r="D815" s="9"/>
    </row>
    <row r="816" spans="1:4" ht="13.5" hidden="1" customHeight="1" x14ac:dyDescent="0.2">
      <c r="A816" s="9"/>
      <c r="D816" s="9"/>
    </row>
    <row r="817" spans="1:4" ht="13.5" hidden="1" customHeight="1" x14ac:dyDescent="0.2">
      <c r="A817" s="9"/>
      <c r="D817" s="9"/>
    </row>
    <row r="818" spans="1:4" ht="13.5" hidden="1" customHeight="1" x14ac:dyDescent="0.2">
      <c r="A818" s="9"/>
      <c r="D818" s="9"/>
    </row>
    <row r="819" spans="1:4" ht="13.5" hidden="1" customHeight="1" x14ac:dyDescent="0.2">
      <c r="A819" s="9"/>
      <c r="D819" s="9"/>
    </row>
    <row r="820" spans="1:4" ht="13.5" hidden="1" customHeight="1" x14ac:dyDescent="0.2">
      <c r="A820" s="9"/>
      <c r="D820" s="9"/>
    </row>
    <row r="821" spans="1:4" ht="13.5" hidden="1" customHeight="1" x14ac:dyDescent="0.2">
      <c r="A821" s="9"/>
      <c r="D821" s="9"/>
    </row>
    <row r="822" spans="1:4" ht="13.5" hidden="1" customHeight="1" x14ac:dyDescent="0.2">
      <c r="A822" s="9"/>
      <c r="D822" s="9"/>
    </row>
    <row r="823" spans="1:4" ht="13.5" hidden="1" customHeight="1" x14ac:dyDescent="0.2">
      <c r="A823" s="9"/>
      <c r="D823" s="9"/>
    </row>
    <row r="824" spans="1:4" ht="13.5" hidden="1" customHeight="1" x14ac:dyDescent="0.2">
      <c r="A824" s="9"/>
      <c r="D824" s="9"/>
    </row>
    <row r="825" spans="1:4" ht="13.5" hidden="1" customHeight="1" x14ac:dyDescent="0.2">
      <c r="A825" s="9"/>
      <c r="D825" s="9"/>
    </row>
    <row r="826" spans="1:4" ht="13.5" hidden="1" customHeight="1" x14ac:dyDescent="0.2">
      <c r="A826" s="9"/>
      <c r="D826" s="9"/>
    </row>
    <row r="827" spans="1:4" ht="13.5" hidden="1" customHeight="1" x14ac:dyDescent="0.2">
      <c r="A827" s="9"/>
      <c r="D827" s="9"/>
    </row>
    <row r="828" spans="1:4" ht="13.5" hidden="1" customHeight="1" x14ac:dyDescent="0.2">
      <c r="A828" s="9"/>
      <c r="D828" s="9"/>
    </row>
    <row r="829" spans="1:4" ht="13.5" hidden="1" customHeight="1" x14ac:dyDescent="0.2">
      <c r="A829" s="9"/>
      <c r="D829" s="9"/>
    </row>
    <row r="830" spans="1:4" ht="13.5" hidden="1" customHeight="1" x14ac:dyDescent="0.2">
      <c r="A830" s="9"/>
      <c r="D830" s="9"/>
    </row>
    <row r="831" spans="1:4" ht="13.5" hidden="1" customHeight="1" x14ac:dyDescent="0.2">
      <c r="A831" s="9"/>
      <c r="D831" s="9"/>
    </row>
    <row r="832" spans="1:4" ht="13.5" hidden="1" customHeight="1" x14ac:dyDescent="0.2">
      <c r="A832" s="9"/>
      <c r="D832" s="9"/>
    </row>
    <row r="833" spans="1:4" ht="13.5" hidden="1" customHeight="1" x14ac:dyDescent="0.2">
      <c r="A833" s="9"/>
      <c r="D833" s="9"/>
    </row>
    <row r="834" spans="1:4" ht="13.5" hidden="1" customHeight="1" x14ac:dyDescent="0.2">
      <c r="A834" s="9"/>
      <c r="D834" s="9"/>
    </row>
    <row r="835" spans="1:4" ht="13.5" hidden="1" customHeight="1" x14ac:dyDescent="0.2">
      <c r="A835" s="9"/>
      <c r="D835" s="9"/>
    </row>
    <row r="836" spans="1:4" ht="13.5" hidden="1" customHeight="1" x14ac:dyDescent="0.2">
      <c r="A836" s="9"/>
      <c r="D836" s="9"/>
    </row>
    <row r="837" spans="1:4" ht="13.5" hidden="1" customHeight="1" x14ac:dyDescent="0.2">
      <c r="A837" s="9"/>
      <c r="D837" s="9"/>
    </row>
    <row r="838" spans="1:4" ht="13.5" hidden="1" customHeight="1" x14ac:dyDescent="0.2">
      <c r="A838" s="9"/>
      <c r="D838" s="9"/>
    </row>
    <row r="839" spans="1:4" ht="13.5" hidden="1" customHeight="1" x14ac:dyDescent="0.2">
      <c r="A839" s="9"/>
      <c r="D839" s="9"/>
    </row>
    <row r="840" spans="1:4" ht="13.5" hidden="1" customHeight="1" x14ac:dyDescent="0.2">
      <c r="A840" s="9"/>
      <c r="D840" s="9"/>
    </row>
    <row r="841" spans="1:4" ht="13.5" hidden="1" customHeight="1" x14ac:dyDescent="0.2">
      <c r="A841" s="9"/>
      <c r="D841" s="9"/>
    </row>
    <row r="842" spans="1:4" ht="13.5" hidden="1" customHeight="1" x14ac:dyDescent="0.2">
      <c r="A842" s="9"/>
      <c r="D842" s="9"/>
    </row>
    <row r="843" spans="1:4" ht="13.5" hidden="1" customHeight="1" x14ac:dyDescent="0.2">
      <c r="A843" s="9"/>
      <c r="D843" s="9"/>
    </row>
    <row r="844" spans="1:4" ht="13.5" hidden="1" customHeight="1" x14ac:dyDescent="0.2">
      <c r="A844" s="9"/>
      <c r="D844" s="9"/>
    </row>
    <row r="845" spans="1:4" ht="13.5" hidden="1" customHeight="1" x14ac:dyDescent="0.2">
      <c r="A845" s="9"/>
      <c r="D845" s="9"/>
    </row>
    <row r="846" spans="1:4" ht="13.5" hidden="1" customHeight="1" x14ac:dyDescent="0.2">
      <c r="A846" s="9"/>
      <c r="D846" s="9"/>
    </row>
    <row r="847" spans="1:4" ht="13.5" hidden="1" customHeight="1" x14ac:dyDescent="0.2">
      <c r="A847" s="9"/>
      <c r="D847" s="9"/>
    </row>
    <row r="848" spans="1:4" ht="13.5" hidden="1" customHeight="1" x14ac:dyDescent="0.2">
      <c r="A848" s="9"/>
      <c r="D848" s="9"/>
    </row>
    <row r="849" spans="1:4" ht="13.5" hidden="1" customHeight="1" x14ac:dyDescent="0.2">
      <c r="A849" s="9"/>
      <c r="D849" s="9"/>
    </row>
    <row r="850" spans="1:4" ht="13.5" hidden="1" customHeight="1" x14ac:dyDescent="0.2">
      <c r="A850" s="9"/>
      <c r="D850" s="9"/>
    </row>
    <row r="851" spans="1:4" ht="13.5" hidden="1" customHeight="1" x14ac:dyDescent="0.2">
      <c r="A851" s="9"/>
      <c r="D851" s="9"/>
    </row>
    <row r="852" spans="1:4" ht="13.5" hidden="1" customHeight="1" x14ac:dyDescent="0.2">
      <c r="A852" s="9"/>
      <c r="D852" s="9"/>
    </row>
    <row r="853" spans="1:4" ht="13.5" hidden="1" customHeight="1" x14ac:dyDescent="0.2">
      <c r="A853" s="9"/>
      <c r="D853" s="9"/>
    </row>
    <row r="854" spans="1:4" ht="13.5" hidden="1" customHeight="1" x14ac:dyDescent="0.2">
      <c r="A854" s="9"/>
      <c r="D854" s="9"/>
    </row>
    <row r="855" spans="1:4" ht="13.5" hidden="1" customHeight="1" x14ac:dyDescent="0.2">
      <c r="A855" s="9"/>
      <c r="D855" s="9"/>
    </row>
    <row r="856" spans="1:4" ht="13.5" hidden="1" customHeight="1" x14ac:dyDescent="0.2">
      <c r="A856" s="9"/>
      <c r="D856" s="9"/>
    </row>
    <row r="857" spans="1:4" ht="13.5" hidden="1" customHeight="1" x14ac:dyDescent="0.2">
      <c r="A857" s="9"/>
      <c r="D857" s="9"/>
    </row>
    <row r="858" spans="1:4" ht="13.5" hidden="1" customHeight="1" x14ac:dyDescent="0.2">
      <c r="A858" s="9"/>
      <c r="D858" s="9"/>
    </row>
    <row r="859" spans="1:4" ht="13.5" hidden="1" customHeight="1" x14ac:dyDescent="0.2">
      <c r="A859" s="9"/>
      <c r="D859" s="9"/>
    </row>
    <row r="860" spans="1:4" ht="13.5" hidden="1" customHeight="1" x14ac:dyDescent="0.2">
      <c r="A860" s="9"/>
      <c r="D860" s="9"/>
    </row>
    <row r="861" spans="1:4" ht="13.5" hidden="1" customHeight="1" x14ac:dyDescent="0.2">
      <c r="A861" s="9"/>
      <c r="D861" s="9"/>
    </row>
    <row r="862" spans="1:4" ht="13.5" hidden="1" customHeight="1" x14ac:dyDescent="0.2">
      <c r="A862" s="9"/>
      <c r="D862" s="9"/>
    </row>
    <row r="863" spans="1:4" ht="13.5" hidden="1" customHeight="1" x14ac:dyDescent="0.2">
      <c r="A863" s="9"/>
      <c r="D863" s="9"/>
    </row>
    <row r="864" spans="1:4" ht="13.5" hidden="1" customHeight="1" x14ac:dyDescent="0.2">
      <c r="A864" s="9"/>
      <c r="D864" s="9"/>
    </row>
    <row r="865" spans="1:4" ht="13.5" hidden="1" customHeight="1" x14ac:dyDescent="0.2">
      <c r="A865" s="9"/>
      <c r="D865" s="9"/>
    </row>
    <row r="866" spans="1:4" ht="13.5" hidden="1" customHeight="1" x14ac:dyDescent="0.2">
      <c r="A866" s="9"/>
      <c r="D866" s="9"/>
    </row>
    <row r="867" spans="1:4" ht="13.5" hidden="1" customHeight="1" x14ac:dyDescent="0.2">
      <c r="A867" s="9"/>
      <c r="D867" s="9"/>
    </row>
    <row r="868" spans="1:4" ht="13.5" hidden="1" customHeight="1" x14ac:dyDescent="0.2">
      <c r="A868" s="9"/>
      <c r="D868" s="9"/>
    </row>
    <row r="869" spans="1:4" ht="13.5" hidden="1" customHeight="1" x14ac:dyDescent="0.2">
      <c r="A869" s="9"/>
      <c r="D869" s="9"/>
    </row>
    <row r="870" spans="1:4" ht="13.5" hidden="1" customHeight="1" x14ac:dyDescent="0.2">
      <c r="A870" s="9"/>
      <c r="D870" s="9"/>
    </row>
    <row r="871" spans="1:4" ht="13.5" hidden="1" customHeight="1" x14ac:dyDescent="0.2">
      <c r="A871" s="9"/>
      <c r="D871" s="9"/>
    </row>
    <row r="872" spans="1:4" ht="13.5" hidden="1" customHeight="1" x14ac:dyDescent="0.2">
      <c r="A872" s="9"/>
      <c r="D872" s="9"/>
    </row>
    <row r="873" spans="1:4" ht="13.5" hidden="1" customHeight="1" x14ac:dyDescent="0.2">
      <c r="A873" s="9"/>
      <c r="D873" s="9"/>
    </row>
    <row r="874" spans="1:4" ht="13.5" hidden="1" customHeight="1" x14ac:dyDescent="0.2">
      <c r="A874" s="9"/>
      <c r="D874" s="9"/>
    </row>
    <row r="875" spans="1:4" ht="13.5" hidden="1" customHeight="1" x14ac:dyDescent="0.2">
      <c r="A875" s="9"/>
      <c r="D875" s="9"/>
    </row>
    <row r="876" spans="1:4" ht="13.5" hidden="1" customHeight="1" x14ac:dyDescent="0.2">
      <c r="A876" s="9"/>
      <c r="D876" s="9"/>
    </row>
    <row r="877" spans="1:4" ht="13.5" hidden="1" customHeight="1" x14ac:dyDescent="0.2">
      <c r="A877" s="9"/>
      <c r="D877" s="9"/>
    </row>
    <row r="878" spans="1:4" ht="13.5" hidden="1" customHeight="1" x14ac:dyDescent="0.2">
      <c r="A878" s="9"/>
      <c r="D878" s="9"/>
    </row>
    <row r="879" spans="1:4" ht="13.5" hidden="1" customHeight="1" x14ac:dyDescent="0.2">
      <c r="A879" s="9"/>
      <c r="D879" s="9"/>
    </row>
    <row r="880" spans="1:4" ht="13.5" hidden="1" customHeight="1" x14ac:dyDescent="0.2">
      <c r="A880" s="9"/>
      <c r="D880" s="9"/>
    </row>
    <row r="881" spans="1:4" ht="13.5" hidden="1" customHeight="1" x14ac:dyDescent="0.2">
      <c r="A881" s="9"/>
      <c r="D881" s="9"/>
    </row>
    <row r="882" spans="1:4" ht="13.5" hidden="1" customHeight="1" x14ac:dyDescent="0.2">
      <c r="A882" s="9"/>
      <c r="D882" s="9"/>
    </row>
    <row r="883" spans="1:4" ht="13.5" hidden="1" customHeight="1" x14ac:dyDescent="0.2">
      <c r="A883" s="9"/>
      <c r="D883" s="9"/>
    </row>
    <row r="884" spans="1:4" ht="13.5" hidden="1" customHeight="1" x14ac:dyDescent="0.2">
      <c r="A884" s="9"/>
      <c r="D884" s="9"/>
    </row>
    <row r="885" spans="1:4" ht="13.5" hidden="1" customHeight="1" x14ac:dyDescent="0.2">
      <c r="A885" s="9"/>
      <c r="D885" s="9"/>
    </row>
    <row r="886" spans="1:4" ht="13.5" hidden="1" customHeight="1" x14ac:dyDescent="0.2">
      <c r="A886" s="9"/>
      <c r="D886" s="9"/>
    </row>
    <row r="887" spans="1:4" ht="13.5" hidden="1" customHeight="1" x14ac:dyDescent="0.2">
      <c r="A887" s="9"/>
      <c r="D887" s="9"/>
    </row>
    <row r="888" spans="1:4" ht="13.5" hidden="1" customHeight="1" x14ac:dyDescent="0.2">
      <c r="A888" s="9"/>
      <c r="D888" s="9"/>
    </row>
    <row r="889" spans="1:4" ht="13.5" hidden="1" customHeight="1" x14ac:dyDescent="0.2">
      <c r="A889" s="9"/>
      <c r="D889" s="9"/>
    </row>
    <row r="890" spans="1:4" ht="13.5" hidden="1" customHeight="1" x14ac:dyDescent="0.2">
      <c r="A890" s="9"/>
      <c r="D890" s="9"/>
    </row>
    <row r="891" spans="1:4" ht="13.5" hidden="1" customHeight="1" x14ac:dyDescent="0.2">
      <c r="A891" s="9"/>
      <c r="D891" s="9"/>
    </row>
    <row r="892" spans="1:4" ht="13.5" hidden="1" customHeight="1" x14ac:dyDescent="0.2">
      <c r="A892" s="9"/>
      <c r="D892" s="9"/>
    </row>
    <row r="893" spans="1:4" ht="13.5" hidden="1" customHeight="1" x14ac:dyDescent="0.2">
      <c r="A893" s="9"/>
      <c r="D893" s="9"/>
    </row>
    <row r="894" spans="1:4" ht="13.5" hidden="1" customHeight="1" x14ac:dyDescent="0.2">
      <c r="A894" s="9"/>
      <c r="D894" s="9"/>
    </row>
    <row r="895" spans="1:4" ht="13.5" hidden="1" customHeight="1" x14ac:dyDescent="0.2">
      <c r="A895" s="9"/>
      <c r="D895" s="9"/>
    </row>
    <row r="896" spans="1:4" ht="13.5" hidden="1" customHeight="1" x14ac:dyDescent="0.2">
      <c r="A896" s="9"/>
      <c r="D896" s="9"/>
    </row>
    <row r="897" spans="1:4" ht="13.5" hidden="1" customHeight="1" x14ac:dyDescent="0.2">
      <c r="A897" s="9"/>
      <c r="D897" s="9"/>
    </row>
    <row r="898" spans="1:4" ht="13.5" hidden="1" customHeight="1" x14ac:dyDescent="0.2">
      <c r="A898" s="9"/>
      <c r="D898" s="9"/>
    </row>
    <row r="899" spans="1:4" ht="13.5" hidden="1" customHeight="1" x14ac:dyDescent="0.2">
      <c r="A899" s="9"/>
      <c r="D899" s="9"/>
    </row>
    <row r="900" spans="1:4" ht="13.5" hidden="1" customHeight="1" x14ac:dyDescent="0.2">
      <c r="A900" s="9"/>
      <c r="D900" s="9"/>
    </row>
    <row r="901" spans="1:4" ht="13.5" hidden="1" customHeight="1" x14ac:dyDescent="0.2">
      <c r="A901" s="9"/>
      <c r="D901" s="9"/>
    </row>
    <row r="902" spans="1:4" ht="13.5" hidden="1" customHeight="1" x14ac:dyDescent="0.2">
      <c r="A902" s="9"/>
      <c r="D902" s="9"/>
    </row>
    <row r="903" spans="1:4" ht="13.5" hidden="1" customHeight="1" x14ac:dyDescent="0.2">
      <c r="A903" s="9"/>
      <c r="D903" s="9"/>
    </row>
    <row r="904" spans="1:4" ht="13.5" hidden="1" customHeight="1" x14ac:dyDescent="0.2">
      <c r="A904" s="9"/>
      <c r="D904" s="9"/>
    </row>
    <row r="905" spans="1:4" ht="13.5" hidden="1" customHeight="1" x14ac:dyDescent="0.2">
      <c r="A905" s="9"/>
      <c r="D905" s="9"/>
    </row>
    <row r="906" spans="1:4" ht="13.5" hidden="1" customHeight="1" x14ac:dyDescent="0.2">
      <c r="A906" s="9"/>
      <c r="D906" s="9"/>
    </row>
    <row r="907" spans="1:4" ht="13.5" hidden="1" customHeight="1" x14ac:dyDescent="0.2">
      <c r="A907" s="9"/>
      <c r="D907" s="9"/>
    </row>
    <row r="908" spans="1:4" ht="13.5" hidden="1" customHeight="1" x14ac:dyDescent="0.2">
      <c r="A908" s="9"/>
      <c r="D908" s="9"/>
    </row>
    <row r="909" spans="1:4" ht="13.5" hidden="1" customHeight="1" x14ac:dyDescent="0.2">
      <c r="A909" s="9"/>
      <c r="D909" s="9"/>
    </row>
    <row r="910" spans="1:4" ht="13.5" hidden="1" customHeight="1" x14ac:dyDescent="0.2">
      <c r="A910" s="9"/>
      <c r="D910" s="9"/>
    </row>
    <row r="911" spans="1:4" ht="13.5" hidden="1" customHeight="1" x14ac:dyDescent="0.2">
      <c r="A911" s="9"/>
      <c r="D911" s="9"/>
    </row>
    <row r="912" spans="1:4" ht="13.5" hidden="1" customHeight="1" x14ac:dyDescent="0.2">
      <c r="A912" s="9"/>
      <c r="D912" s="9"/>
    </row>
    <row r="913" spans="1:4" ht="13.5" hidden="1" customHeight="1" x14ac:dyDescent="0.2">
      <c r="A913" s="9"/>
      <c r="D913" s="9"/>
    </row>
    <row r="914" spans="1:4" ht="13.5" hidden="1" customHeight="1" x14ac:dyDescent="0.2">
      <c r="A914" s="9"/>
      <c r="D914" s="9"/>
    </row>
    <row r="915" spans="1:4" ht="13.5" hidden="1" customHeight="1" x14ac:dyDescent="0.2">
      <c r="A915" s="9"/>
      <c r="D915" s="9"/>
    </row>
    <row r="916" spans="1:4" ht="13.5" hidden="1" customHeight="1" x14ac:dyDescent="0.2">
      <c r="A916" s="9"/>
      <c r="D916" s="9"/>
    </row>
    <row r="917" spans="1:4" ht="13.5" hidden="1" customHeight="1" x14ac:dyDescent="0.2">
      <c r="A917" s="9"/>
      <c r="D917" s="9"/>
    </row>
    <row r="918" spans="1:4" ht="13.5" hidden="1" customHeight="1" x14ac:dyDescent="0.2">
      <c r="A918" s="9"/>
      <c r="D918" s="9"/>
    </row>
    <row r="919" spans="1:4" ht="13.5" hidden="1" customHeight="1" x14ac:dyDescent="0.2">
      <c r="A919" s="9"/>
      <c r="D919" s="9"/>
    </row>
    <row r="920" spans="1:4" ht="13.5" hidden="1" customHeight="1" x14ac:dyDescent="0.2">
      <c r="A920" s="9"/>
      <c r="D920" s="9"/>
    </row>
    <row r="921" spans="1:4" ht="13.5" hidden="1" customHeight="1" x14ac:dyDescent="0.2">
      <c r="A921" s="9"/>
      <c r="D921" s="9"/>
    </row>
    <row r="922" spans="1:4" ht="13.5" hidden="1" customHeight="1" x14ac:dyDescent="0.2">
      <c r="A922" s="9"/>
      <c r="D922" s="9"/>
    </row>
    <row r="923" spans="1:4" ht="13.5" hidden="1" customHeight="1" x14ac:dyDescent="0.2">
      <c r="A923" s="9"/>
      <c r="D923" s="9"/>
    </row>
    <row r="924" spans="1:4" ht="13.5" hidden="1" customHeight="1" x14ac:dyDescent="0.2">
      <c r="A924" s="9"/>
      <c r="D924" s="9"/>
    </row>
    <row r="925" spans="1:4" ht="13.5" hidden="1" customHeight="1" x14ac:dyDescent="0.2">
      <c r="A925" s="9"/>
      <c r="D925" s="9"/>
    </row>
    <row r="926" spans="1:4" ht="13.5" hidden="1" customHeight="1" x14ac:dyDescent="0.2">
      <c r="A926" s="9"/>
      <c r="D926" s="9"/>
    </row>
    <row r="927" spans="1:4" ht="13.5" hidden="1" customHeight="1" x14ac:dyDescent="0.2">
      <c r="A927" s="9"/>
      <c r="D927" s="9"/>
    </row>
    <row r="928" spans="1:4" ht="13.5" hidden="1" customHeight="1" x14ac:dyDescent="0.2">
      <c r="A928" s="9"/>
      <c r="D928" s="9"/>
    </row>
    <row r="929" spans="1:4" ht="13.5" hidden="1" customHeight="1" x14ac:dyDescent="0.2">
      <c r="A929" s="9"/>
      <c r="D929" s="9"/>
    </row>
    <row r="930" spans="1:4" ht="13.5" hidden="1" customHeight="1" x14ac:dyDescent="0.2">
      <c r="A930" s="9"/>
      <c r="D930" s="9"/>
    </row>
    <row r="931" spans="1:4" ht="13.5" hidden="1" customHeight="1" x14ac:dyDescent="0.2">
      <c r="A931" s="9"/>
      <c r="D931" s="9"/>
    </row>
    <row r="932" spans="1:4" ht="13.5" hidden="1" customHeight="1" x14ac:dyDescent="0.2">
      <c r="A932" s="9"/>
      <c r="D932" s="9"/>
    </row>
    <row r="933" spans="1:4" ht="13.5" hidden="1" customHeight="1" x14ac:dyDescent="0.2">
      <c r="A933" s="9"/>
      <c r="D933" s="9"/>
    </row>
    <row r="934" spans="1:4" ht="13.5" hidden="1" customHeight="1" x14ac:dyDescent="0.2">
      <c r="A934" s="9"/>
      <c r="D934" s="9"/>
    </row>
    <row r="935" spans="1:4" ht="13.5" hidden="1" customHeight="1" x14ac:dyDescent="0.2">
      <c r="A935" s="9"/>
      <c r="D935" s="9"/>
    </row>
    <row r="936" spans="1:4" ht="13.5" hidden="1" customHeight="1" x14ac:dyDescent="0.2">
      <c r="A936" s="9"/>
      <c r="D936" s="9"/>
    </row>
    <row r="937" spans="1:4" ht="13.5" hidden="1" customHeight="1" x14ac:dyDescent="0.2">
      <c r="A937" s="9"/>
      <c r="D937" s="9"/>
    </row>
    <row r="938" spans="1:4" ht="13.5" hidden="1" customHeight="1" x14ac:dyDescent="0.2">
      <c r="A938" s="9"/>
      <c r="D938" s="9"/>
    </row>
    <row r="939" spans="1:4" ht="13.5" hidden="1" customHeight="1" x14ac:dyDescent="0.2">
      <c r="A939" s="9"/>
      <c r="D939" s="9"/>
    </row>
    <row r="940" spans="1:4" ht="13.5" hidden="1" customHeight="1" x14ac:dyDescent="0.2">
      <c r="A940" s="9"/>
      <c r="D940" s="9"/>
    </row>
    <row r="941" spans="1:4" ht="13.5" hidden="1" customHeight="1" x14ac:dyDescent="0.2">
      <c r="A941" s="9"/>
      <c r="D941" s="9"/>
    </row>
    <row r="942" spans="1:4" ht="13.5" hidden="1" customHeight="1" x14ac:dyDescent="0.2">
      <c r="A942" s="9"/>
      <c r="D942" s="9"/>
    </row>
    <row r="943" spans="1:4" ht="13.5" hidden="1" customHeight="1" x14ac:dyDescent="0.2">
      <c r="A943" s="9"/>
      <c r="D943" s="9"/>
    </row>
    <row r="944" spans="1:4" ht="13.5" hidden="1" customHeight="1" x14ac:dyDescent="0.2">
      <c r="A944" s="9"/>
      <c r="D944" s="9"/>
    </row>
    <row r="945" spans="1:4" ht="13.5" hidden="1" customHeight="1" x14ac:dyDescent="0.2">
      <c r="A945" s="9"/>
      <c r="D945" s="9"/>
    </row>
    <row r="946" spans="1:4" ht="13.5" hidden="1" customHeight="1" x14ac:dyDescent="0.2">
      <c r="A946" s="9"/>
      <c r="D946" s="9"/>
    </row>
    <row r="947" spans="1:4" ht="13.5" hidden="1" customHeight="1" x14ac:dyDescent="0.2">
      <c r="A947" s="9"/>
      <c r="D947" s="9"/>
    </row>
    <row r="948" spans="1:4" ht="13.5" hidden="1" customHeight="1" x14ac:dyDescent="0.2">
      <c r="A948" s="9"/>
      <c r="D948" s="9"/>
    </row>
    <row r="949" spans="1:4" ht="13.5" hidden="1" customHeight="1" x14ac:dyDescent="0.2">
      <c r="A949" s="9"/>
      <c r="D949" s="9"/>
    </row>
    <row r="950" spans="1:4" ht="13.5" hidden="1" customHeight="1" x14ac:dyDescent="0.2">
      <c r="A950" s="9"/>
      <c r="D950" s="9"/>
    </row>
    <row r="951" spans="1:4" ht="13.5" hidden="1" customHeight="1" x14ac:dyDescent="0.2">
      <c r="A951" s="9"/>
      <c r="D951" s="9"/>
    </row>
    <row r="952" spans="1:4" ht="13.5" hidden="1" customHeight="1" x14ac:dyDescent="0.2">
      <c r="A952" s="9"/>
      <c r="D952" s="9"/>
    </row>
    <row r="953" spans="1:4" ht="13.5" hidden="1" customHeight="1" x14ac:dyDescent="0.2">
      <c r="A953" s="9"/>
      <c r="D953" s="9"/>
    </row>
    <row r="954" spans="1:4" ht="13.5" hidden="1" customHeight="1" x14ac:dyDescent="0.2">
      <c r="A954" s="9"/>
      <c r="D954" s="9"/>
    </row>
    <row r="955" spans="1:4" ht="13.5" hidden="1" customHeight="1" x14ac:dyDescent="0.2">
      <c r="A955" s="9"/>
      <c r="D955" s="9"/>
    </row>
    <row r="956" spans="1:4" ht="13.5" hidden="1" customHeight="1" x14ac:dyDescent="0.2">
      <c r="A956" s="9"/>
      <c r="D956" s="9"/>
    </row>
    <row r="957" spans="1:4" ht="13.5" hidden="1" customHeight="1" x14ac:dyDescent="0.2">
      <c r="A957" s="9"/>
      <c r="D957" s="9"/>
    </row>
    <row r="958" spans="1:4" ht="13.5" hidden="1" customHeight="1" x14ac:dyDescent="0.2">
      <c r="A958" s="9"/>
      <c r="D958" s="9"/>
    </row>
    <row r="959" spans="1:4" ht="13.5" hidden="1" customHeight="1" x14ac:dyDescent="0.2">
      <c r="A959" s="9"/>
      <c r="D959" s="9"/>
    </row>
    <row r="960" spans="1:4" ht="13.5" hidden="1" customHeight="1" x14ac:dyDescent="0.2">
      <c r="A960" s="9"/>
      <c r="D960" s="9"/>
    </row>
    <row r="961" spans="1:4" ht="13.5" hidden="1" customHeight="1" x14ac:dyDescent="0.2">
      <c r="A961" s="9"/>
      <c r="D961" s="9"/>
    </row>
    <row r="962" spans="1:4" ht="13.5" hidden="1" customHeight="1" x14ac:dyDescent="0.2">
      <c r="A962" s="9"/>
      <c r="D962" s="9"/>
    </row>
    <row r="963" spans="1:4" ht="13.5" hidden="1" customHeight="1" x14ac:dyDescent="0.2">
      <c r="A963" s="9"/>
      <c r="D963" s="9"/>
    </row>
    <row r="964" spans="1:4" ht="13.5" hidden="1" customHeight="1" x14ac:dyDescent="0.2">
      <c r="A964" s="9"/>
      <c r="D964" s="9"/>
    </row>
    <row r="965" spans="1:4" ht="13.5" hidden="1" customHeight="1" x14ac:dyDescent="0.2">
      <c r="A965" s="9"/>
      <c r="D965" s="9"/>
    </row>
    <row r="966" spans="1:4" ht="13.5" hidden="1" customHeight="1" x14ac:dyDescent="0.2">
      <c r="A966" s="9"/>
      <c r="D966" s="9"/>
    </row>
    <row r="967" spans="1:4" ht="13.5" hidden="1" customHeight="1" x14ac:dyDescent="0.2">
      <c r="A967" s="9"/>
      <c r="D967" s="9"/>
    </row>
    <row r="968" spans="1:4" ht="13.5" hidden="1" customHeight="1" x14ac:dyDescent="0.2">
      <c r="A968" s="9"/>
      <c r="D968" s="9"/>
    </row>
    <row r="969" spans="1:4" ht="13.5" hidden="1" customHeight="1" x14ac:dyDescent="0.2">
      <c r="A969" s="9"/>
      <c r="D969" s="9"/>
    </row>
    <row r="970" spans="1:4" ht="13.5" hidden="1" customHeight="1" x14ac:dyDescent="0.2">
      <c r="A970" s="9"/>
      <c r="D970" s="9"/>
    </row>
    <row r="971" spans="1:4" ht="13.5" hidden="1" customHeight="1" x14ac:dyDescent="0.2">
      <c r="A971" s="9"/>
      <c r="D971" s="9"/>
    </row>
    <row r="972" spans="1:4" ht="13.5" hidden="1" customHeight="1" x14ac:dyDescent="0.2">
      <c r="A972" s="9"/>
      <c r="D972" s="9"/>
    </row>
    <row r="973" spans="1:4" ht="13.5" hidden="1" customHeight="1" x14ac:dyDescent="0.2">
      <c r="A973" s="9"/>
      <c r="D973" s="9"/>
    </row>
    <row r="974" spans="1:4" ht="13.5" hidden="1" customHeight="1" x14ac:dyDescent="0.2">
      <c r="A974" s="9"/>
      <c r="D974" s="9"/>
    </row>
    <row r="975" spans="1:4" ht="13.5" hidden="1" customHeight="1" x14ac:dyDescent="0.2">
      <c r="A975" s="9"/>
      <c r="D975" s="9"/>
    </row>
    <row r="976" spans="1:4" ht="13.5" hidden="1" customHeight="1" x14ac:dyDescent="0.2">
      <c r="A976" s="9"/>
      <c r="D976" s="9"/>
    </row>
    <row r="977" spans="1:4" ht="13.5" hidden="1" customHeight="1" x14ac:dyDescent="0.2">
      <c r="A977" s="9"/>
      <c r="D977" s="9"/>
    </row>
    <row r="978" spans="1:4" ht="13.5" hidden="1" customHeight="1" x14ac:dyDescent="0.2">
      <c r="A978" s="9"/>
      <c r="D978" s="9"/>
    </row>
    <row r="979" spans="1:4" ht="13.5" hidden="1" customHeight="1" x14ac:dyDescent="0.2">
      <c r="A979" s="9"/>
      <c r="D979" s="9"/>
    </row>
    <row r="980" spans="1:4" ht="13.5" hidden="1" customHeight="1" x14ac:dyDescent="0.2">
      <c r="A980" s="9"/>
      <c r="D980" s="9"/>
    </row>
    <row r="981" spans="1:4" ht="13.5" hidden="1" customHeight="1" x14ac:dyDescent="0.2">
      <c r="A981" s="9"/>
      <c r="D981" s="9"/>
    </row>
    <row r="982" spans="1:4" ht="13.5" hidden="1" customHeight="1" x14ac:dyDescent="0.2">
      <c r="A982" s="9"/>
      <c r="D982" s="9"/>
    </row>
    <row r="983" spans="1:4" ht="13.5" hidden="1" customHeight="1" x14ac:dyDescent="0.2">
      <c r="A983" s="9"/>
      <c r="D983" s="9"/>
    </row>
    <row r="984" spans="1:4" ht="13.5" hidden="1" customHeight="1" x14ac:dyDescent="0.2">
      <c r="A984" s="9"/>
      <c r="D984" s="9"/>
    </row>
    <row r="985" spans="1:4" ht="13.5" hidden="1" customHeight="1" x14ac:dyDescent="0.2">
      <c r="A985" s="9"/>
      <c r="D985" s="9"/>
    </row>
    <row r="986" spans="1:4" ht="13.5" hidden="1" customHeight="1" x14ac:dyDescent="0.2">
      <c r="A986" s="9"/>
      <c r="D986" s="9"/>
    </row>
    <row r="987" spans="1:4" ht="13.5" hidden="1" customHeight="1" x14ac:dyDescent="0.2">
      <c r="A987" s="9"/>
      <c r="D987" s="9"/>
    </row>
    <row r="988" spans="1:4" ht="13.5" hidden="1" customHeight="1" x14ac:dyDescent="0.2">
      <c r="A988" s="9"/>
      <c r="D988" s="9"/>
    </row>
    <row r="989" spans="1:4" ht="13.5" hidden="1" customHeight="1" x14ac:dyDescent="0.2">
      <c r="A989" s="9"/>
      <c r="D989" s="9"/>
    </row>
    <row r="990" spans="1:4" ht="13.5" hidden="1" customHeight="1" x14ac:dyDescent="0.2">
      <c r="A990" s="9"/>
      <c r="D990" s="9"/>
    </row>
    <row r="991" spans="1:4" ht="13.5" hidden="1" customHeight="1" x14ac:dyDescent="0.2">
      <c r="A991" s="9"/>
      <c r="D991" s="9"/>
    </row>
    <row r="992" spans="1:4" ht="13.5" hidden="1" customHeight="1" x14ac:dyDescent="0.2">
      <c r="A992" s="9"/>
      <c r="D992" s="9"/>
    </row>
    <row r="993" spans="1:4" ht="13.5" hidden="1" customHeight="1" x14ac:dyDescent="0.2">
      <c r="A993" s="9"/>
      <c r="D993" s="9"/>
    </row>
    <row r="994" spans="1:4" ht="13.5" hidden="1" customHeight="1" x14ac:dyDescent="0.2">
      <c r="A994" s="9"/>
      <c r="D994" s="9"/>
    </row>
    <row r="995" spans="1:4" ht="13.5" hidden="1" customHeight="1" x14ac:dyDescent="0.2">
      <c r="A995" s="9"/>
      <c r="D995" s="9"/>
    </row>
    <row r="996" spans="1:4" ht="13.5" hidden="1" customHeight="1" x14ac:dyDescent="0.2">
      <c r="A996" s="9"/>
      <c r="D996" s="9"/>
    </row>
    <row r="997" spans="1:4" ht="13.5" hidden="1" customHeight="1" x14ac:dyDescent="0.2">
      <c r="A997" s="9"/>
      <c r="D997" s="9"/>
    </row>
    <row r="998" spans="1:4" ht="13.5" hidden="1" customHeight="1" x14ac:dyDescent="0.2">
      <c r="A998" s="9"/>
      <c r="D998" s="9"/>
    </row>
    <row r="999" spans="1:4" ht="13.5" hidden="1" customHeight="1" x14ac:dyDescent="0.2">
      <c r="A999" s="9"/>
      <c r="D999" s="9"/>
    </row>
    <row r="1000" spans="1:4" ht="13.5" hidden="1" customHeight="1" x14ac:dyDescent="0.2">
      <c r="A1000" s="9"/>
      <c r="D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38"/>
  <sheetViews>
    <sheetView workbookViewId="0">
      <selection activeCell="C3" sqref="C3"/>
    </sheetView>
  </sheetViews>
  <sheetFormatPr baseColWidth="10" defaultColWidth="12.625" defaultRowHeight="15" customHeight="1" x14ac:dyDescent="0.2"/>
  <cols>
    <col min="1" max="1" width="12.75" style="11" bestFit="1" customWidth="1"/>
    <col min="2" max="2" width="9.375" style="11" customWidth="1"/>
    <col min="3" max="3" width="12.75" style="11" bestFit="1" customWidth="1"/>
    <col min="4" max="4" width="14" style="11" bestFit="1" customWidth="1"/>
    <col min="5" max="5" width="14.875" style="11" customWidth="1"/>
    <col min="6" max="6" width="15.625" style="11" customWidth="1"/>
    <col min="7" max="7" width="14.625" style="11" customWidth="1"/>
    <col min="8" max="8" width="12.75" style="11" bestFit="1" customWidth="1"/>
    <col min="9" max="16384" width="12.625" style="11"/>
  </cols>
  <sheetData>
    <row r="1" spans="1:3" ht="15" customHeight="1" x14ac:dyDescent="0.25">
      <c r="A1" s="23"/>
      <c r="C1" s="10"/>
    </row>
    <row r="2" spans="1:3" ht="15" customHeight="1" x14ac:dyDescent="0.2">
      <c r="A2" s="9" t="s">
        <v>32</v>
      </c>
      <c r="B2" s="9" t="s">
        <v>33</v>
      </c>
      <c r="C2" s="9" t="s">
        <v>35</v>
      </c>
    </row>
    <row r="3" spans="1:3" ht="15" customHeight="1" x14ac:dyDescent="0.2">
      <c r="A3" s="12">
        <v>44001</v>
      </c>
      <c r="B3" s="10">
        <v>-99</v>
      </c>
      <c r="C3" s="10" t="e">
        <f>AAR!#REF!</f>
        <v>#REF!</v>
      </c>
    </row>
    <row r="4" spans="1:3" ht="15" customHeight="1" x14ac:dyDescent="0.2">
      <c r="A4" s="12">
        <v>44004</v>
      </c>
      <c r="B4" s="10">
        <v>-98</v>
      </c>
      <c r="C4" s="10" t="e">
        <f>AAR!#REF!</f>
        <v>#REF!</v>
      </c>
    </row>
    <row r="5" spans="1:3" ht="15" customHeight="1" x14ac:dyDescent="0.2">
      <c r="A5" s="12">
        <v>44005</v>
      </c>
      <c r="B5" s="10">
        <v>-97</v>
      </c>
      <c r="C5" s="10" t="e">
        <f>AAR!#REF!</f>
        <v>#REF!</v>
      </c>
    </row>
    <row r="6" spans="1:3" ht="15" customHeight="1" x14ac:dyDescent="0.2">
      <c r="A6" s="12">
        <v>44006</v>
      </c>
      <c r="B6" s="10">
        <v>-96</v>
      </c>
      <c r="C6" s="10" t="e">
        <f>AAR!#REF!</f>
        <v>#REF!</v>
      </c>
    </row>
    <row r="7" spans="1:3" ht="15" customHeight="1" x14ac:dyDescent="0.2">
      <c r="A7" s="12">
        <v>44007</v>
      </c>
      <c r="B7" s="10">
        <v>-95</v>
      </c>
      <c r="C7" s="10" t="e">
        <f>AAR!#REF!</f>
        <v>#REF!</v>
      </c>
    </row>
    <row r="8" spans="1:3" ht="15" customHeight="1" x14ac:dyDescent="0.2">
      <c r="A8" s="12">
        <v>44008</v>
      </c>
      <c r="B8" s="10">
        <v>-94</v>
      </c>
      <c r="C8" s="10" t="e">
        <f>AAR!#REF!</f>
        <v>#REF!</v>
      </c>
    </row>
    <row r="9" spans="1:3" ht="15" customHeight="1" x14ac:dyDescent="0.2">
      <c r="A9" s="12">
        <v>44011</v>
      </c>
      <c r="B9" s="10">
        <v>-93</v>
      </c>
      <c r="C9" s="10" t="e">
        <f>AAR!#REF!</f>
        <v>#REF!</v>
      </c>
    </row>
    <row r="10" spans="1:3" ht="15" customHeight="1" x14ac:dyDescent="0.2">
      <c r="A10" s="12">
        <v>44012</v>
      </c>
      <c r="B10" s="10">
        <v>-92</v>
      </c>
      <c r="C10" s="10" t="e">
        <f>AAR!#REF!</f>
        <v>#REF!</v>
      </c>
    </row>
    <row r="11" spans="1:3" ht="15" customHeight="1" x14ac:dyDescent="0.2">
      <c r="A11" s="12">
        <v>44013</v>
      </c>
      <c r="B11" s="10">
        <v>-91</v>
      </c>
      <c r="C11" s="13" t="e">
        <f>AAR!#REF!</f>
        <v>#REF!</v>
      </c>
    </row>
    <row r="12" spans="1:3" ht="15" customHeight="1" x14ac:dyDescent="0.2">
      <c r="A12" s="12">
        <v>44014</v>
      </c>
      <c r="B12" s="10">
        <v>-90</v>
      </c>
      <c r="C12" s="10" t="e">
        <f>AAR!#REF!</f>
        <v>#REF!</v>
      </c>
    </row>
    <row r="13" spans="1:3" ht="15" customHeight="1" x14ac:dyDescent="0.2">
      <c r="A13" s="12">
        <v>44018</v>
      </c>
      <c r="B13" s="10">
        <v>-89</v>
      </c>
      <c r="C13" s="10" t="e">
        <f>AAR!#REF!</f>
        <v>#REF!</v>
      </c>
    </row>
    <row r="14" spans="1:3" ht="15" customHeight="1" x14ac:dyDescent="0.2">
      <c r="A14" s="12">
        <v>44019</v>
      </c>
      <c r="B14" s="10">
        <v>-88</v>
      </c>
      <c r="C14" s="10" t="e">
        <f>AAR!#REF!</f>
        <v>#REF!</v>
      </c>
    </row>
    <row r="15" spans="1:3" ht="15" customHeight="1" x14ac:dyDescent="0.2">
      <c r="A15" s="12">
        <v>44020</v>
      </c>
      <c r="B15" s="10">
        <v>-87</v>
      </c>
      <c r="C15" s="10" t="e">
        <f>AAR!#REF!</f>
        <v>#REF!</v>
      </c>
    </row>
    <row r="16" spans="1:3" ht="15" customHeight="1" x14ac:dyDescent="0.2">
      <c r="A16" s="12">
        <v>44021</v>
      </c>
      <c r="B16" s="10">
        <v>-86</v>
      </c>
      <c r="C16" s="10" t="e">
        <f>AAR!#REF!</f>
        <v>#REF!</v>
      </c>
    </row>
    <row r="17" spans="1:3" ht="15" customHeight="1" x14ac:dyDescent="0.2">
      <c r="A17" s="12">
        <v>44022</v>
      </c>
      <c r="B17" s="10">
        <v>-85</v>
      </c>
      <c r="C17" s="10" t="e">
        <f>AAR!#REF!</f>
        <v>#REF!</v>
      </c>
    </row>
    <row r="18" spans="1:3" ht="15" customHeight="1" x14ac:dyDescent="0.2">
      <c r="A18" s="12">
        <v>44025</v>
      </c>
      <c r="B18" s="10">
        <v>-84</v>
      </c>
      <c r="C18" s="10" t="e">
        <f>AAR!#REF!</f>
        <v>#REF!</v>
      </c>
    </row>
    <row r="19" spans="1:3" ht="15" customHeight="1" x14ac:dyDescent="0.2">
      <c r="A19" s="12">
        <v>44026</v>
      </c>
      <c r="B19" s="10">
        <v>-83</v>
      </c>
      <c r="C19" s="10" t="e">
        <f>AAR!#REF!</f>
        <v>#REF!</v>
      </c>
    </row>
    <row r="20" spans="1:3" ht="15" customHeight="1" x14ac:dyDescent="0.2">
      <c r="A20" s="12">
        <v>44027</v>
      </c>
      <c r="B20" s="10">
        <v>-82</v>
      </c>
      <c r="C20" s="10" t="e">
        <f>AAR!#REF!</f>
        <v>#REF!</v>
      </c>
    </row>
    <row r="21" spans="1:3" ht="15" customHeight="1" x14ac:dyDescent="0.2">
      <c r="A21" s="12">
        <v>44028</v>
      </c>
      <c r="B21" s="10">
        <v>-81</v>
      </c>
      <c r="C21" s="10" t="e">
        <f>AAR!#REF!</f>
        <v>#REF!</v>
      </c>
    </row>
    <row r="22" spans="1:3" ht="15" customHeight="1" x14ac:dyDescent="0.2">
      <c r="A22" s="12">
        <v>44029</v>
      </c>
      <c r="B22" s="10">
        <v>-80</v>
      </c>
      <c r="C22" s="10" t="e">
        <f>AAR!#REF!</f>
        <v>#REF!</v>
      </c>
    </row>
    <row r="23" spans="1:3" ht="15" customHeight="1" x14ac:dyDescent="0.2">
      <c r="A23" s="12">
        <v>44032</v>
      </c>
      <c r="B23" s="10">
        <v>-79</v>
      </c>
      <c r="C23" s="10" t="e">
        <f>AAR!#REF!</f>
        <v>#REF!</v>
      </c>
    </row>
    <row r="24" spans="1:3" ht="15" customHeight="1" x14ac:dyDescent="0.2">
      <c r="A24" s="12">
        <v>44033</v>
      </c>
      <c r="B24" s="10">
        <v>-78</v>
      </c>
      <c r="C24" s="10" t="e">
        <f>AAR!#REF!</f>
        <v>#REF!</v>
      </c>
    </row>
    <row r="25" spans="1:3" ht="15" customHeight="1" x14ac:dyDescent="0.2">
      <c r="A25" s="12">
        <v>44034</v>
      </c>
      <c r="B25" s="10">
        <v>-77</v>
      </c>
      <c r="C25" s="10" t="e">
        <f>AAR!#REF!</f>
        <v>#REF!</v>
      </c>
    </row>
    <row r="26" spans="1:3" ht="15" customHeight="1" x14ac:dyDescent="0.2">
      <c r="A26" s="12">
        <v>44035</v>
      </c>
      <c r="B26" s="10">
        <v>-76</v>
      </c>
      <c r="C26" s="10" t="e">
        <f>AAR!#REF!</f>
        <v>#REF!</v>
      </c>
    </row>
    <row r="27" spans="1:3" ht="15" customHeight="1" x14ac:dyDescent="0.2">
      <c r="A27" s="12">
        <v>44036</v>
      </c>
      <c r="B27" s="10">
        <v>-75</v>
      </c>
      <c r="C27" s="10" t="e">
        <f>AAR!#REF!</f>
        <v>#REF!</v>
      </c>
    </row>
    <row r="28" spans="1:3" ht="15" customHeight="1" x14ac:dyDescent="0.2">
      <c r="A28" s="12">
        <v>44039</v>
      </c>
      <c r="B28" s="10">
        <v>-74</v>
      </c>
      <c r="C28" s="10" t="e">
        <f>AAR!#REF!</f>
        <v>#REF!</v>
      </c>
    </row>
    <row r="29" spans="1:3" ht="15" customHeight="1" x14ac:dyDescent="0.2">
      <c r="A29" s="12">
        <v>44040</v>
      </c>
      <c r="B29" s="10">
        <v>-73</v>
      </c>
      <c r="C29" s="10" t="e">
        <f>AAR!#REF!</f>
        <v>#REF!</v>
      </c>
    </row>
    <row r="30" spans="1:3" ht="15" customHeight="1" x14ac:dyDescent="0.2">
      <c r="A30" s="12">
        <v>44041</v>
      </c>
      <c r="B30" s="10">
        <v>-72</v>
      </c>
      <c r="C30" s="10" t="e">
        <f>AAR!#REF!</f>
        <v>#REF!</v>
      </c>
    </row>
    <row r="31" spans="1:3" ht="15" customHeight="1" x14ac:dyDescent="0.2">
      <c r="A31" s="12">
        <v>44042</v>
      </c>
      <c r="B31" s="10">
        <v>-71</v>
      </c>
      <c r="C31" s="10" t="e">
        <f>AAR!#REF!</f>
        <v>#REF!</v>
      </c>
    </row>
    <row r="32" spans="1:3" ht="15" customHeight="1" x14ac:dyDescent="0.2">
      <c r="A32" s="12">
        <v>44043</v>
      </c>
      <c r="B32" s="10">
        <v>-70</v>
      </c>
      <c r="C32" s="10" t="e">
        <f>AAR!#REF!</f>
        <v>#REF!</v>
      </c>
    </row>
    <row r="33" spans="1:3" ht="15" customHeight="1" x14ac:dyDescent="0.2">
      <c r="A33" s="12">
        <v>44046</v>
      </c>
      <c r="B33" s="10">
        <v>-69</v>
      </c>
      <c r="C33" s="10" t="e">
        <f>AAR!#REF!</f>
        <v>#REF!</v>
      </c>
    </row>
    <row r="34" spans="1:3" ht="15" customHeight="1" x14ac:dyDescent="0.2">
      <c r="A34" s="12">
        <v>44047</v>
      </c>
      <c r="B34" s="10">
        <v>-68</v>
      </c>
      <c r="C34" s="10" t="e">
        <f>AAR!#REF!</f>
        <v>#REF!</v>
      </c>
    </row>
    <row r="35" spans="1:3" ht="15" customHeight="1" x14ac:dyDescent="0.2">
      <c r="A35" s="12">
        <v>44048</v>
      </c>
      <c r="B35" s="10">
        <v>-67</v>
      </c>
      <c r="C35" s="10" t="e">
        <f>AAR!#REF!</f>
        <v>#REF!</v>
      </c>
    </row>
    <row r="36" spans="1:3" ht="15" customHeight="1" x14ac:dyDescent="0.2">
      <c r="A36" s="12">
        <v>44049</v>
      </c>
      <c r="B36" s="10">
        <v>-66</v>
      </c>
      <c r="C36" s="10" t="e">
        <f>AAR!#REF!</f>
        <v>#REF!</v>
      </c>
    </row>
    <row r="37" spans="1:3" ht="15" customHeight="1" x14ac:dyDescent="0.2">
      <c r="A37" s="12">
        <v>44050</v>
      </c>
      <c r="B37" s="10">
        <v>-65</v>
      </c>
      <c r="C37" s="10" t="e">
        <f>AAR!#REF!</f>
        <v>#REF!</v>
      </c>
    </row>
    <row r="38" spans="1:3" ht="15" customHeight="1" x14ac:dyDescent="0.2">
      <c r="A38" s="12">
        <v>44053</v>
      </c>
      <c r="B38" s="10">
        <v>-64</v>
      </c>
      <c r="C38" s="10" t="e">
        <f>AAR!#REF!</f>
        <v>#REF!</v>
      </c>
    </row>
    <row r="39" spans="1:3" ht="15" customHeight="1" x14ac:dyDescent="0.2">
      <c r="A39" s="12">
        <v>44054</v>
      </c>
      <c r="B39" s="10">
        <v>-63</v>
      </c>
      <c r="C39" s="10" t="e">
        <f>AAR!#REF!</f>
        <v>#REF!</v>
      </c>
    </row>
    <row r="40" spans="1:3" ht="15" customHeight="1" x14ac:dyDescent="0.2">
      <c r="A40" s="12">
        <v>44055</v>
      </c>
      <c r="B40" s="10">
        <v>-62</v>
      </c>
      <c r="C40" s="10" t="e">
        <f>AAR!#REF!</f>
        <v>#REF!</v>
      </c>
    </row>
    <row r="41" spans="1:3" ht="15" customHeight="1" x14ac:dyDescent="0.2">
      <c r="A41" s="12">
        <v>44056</v>
      </c>
      <c r="B41" s="10">
        <v>-61</v>
      </c>
      <c r="C41" s="10" t="e">
        <f>AAR!#REF!</f>
        <v>#REF!</v>
      </c>
    </row>
    <row r="42" spans="1:3" ht="15" customHeight="1" x14ac:dyDescent="0.2">
      <c r="A42" s="12">
        <v>44057</v>
      </c>
      <c r="B42" s="10">
        <v>-60</v>
      </c>
      <c r="C42" s="10" t="e">
        <f>AAR!#REF!</f>
        <v>#REF!</v>
      </c>
    </row>
    <row r="43" spans="1:3" ht="15" customHeight="1" x14ac:dyDescent="0.2">
      <c r="A43" s="12">
        <v>44060</v>
      </c>
      <c r="B43" s="10">
        <v>-59</v>
      </c>
      <c r="C43" s="10" t="e">
        <f>AAR!#REF!</f>
        <v>#REF!</v>
      </c>
    </row>
    <row r="44" spans="1:3" ht="15" customHeight="1" x14ac:dyDescent="0.2">
      <c r="A44" s="12">
        <v>44061</v>
      </c>
      <c r="B44" s="10">
        <v>-58</v>
      </c>
      <c r="C44" s="10" t="e">
        <f>AAR!#REF!</f>
        <v>#REF!</v>
      </c>
    </row>
    <row r="45" spans="1:3" ht="15" customHeight="1" x14ac:dyDescent="0.2">
      <c r="A45" s="12">
        <v>44062</v>
      </c>
      <c r="B45" s="10">
        <v>-57</v>
      </c>
      <c r="C45" s="10" t="e">
        <f>AAR!#REF!</f>
        <v>#REF!</v>
      </c>
    </row>
    <row r="46" spans="1:3" ht="15" customHeight="1" x14ac:dyDescent="0.2">
      <c r="A46" s="12">
        <v>44063</v>
      </c>
      <c r="B46" s="10">
        <v>-56</v>
      </c>
      <c r="C46" s="10" t="e">
        <f>AAR!#REF!</f>
        <v>#REF!</v>
      </c>
    </row>
    <row r="47" spans="1:3" ht="15" customHeight="1" x14ac:dyDescent="0.2">
      <c r="A47" s="12">
        <v>44064</v>
      </c>
      <c r="B47" s="10">
        <v>-55</v>
      </c>
      <c r="C47" s="10" t="e">
        <f>AAR!#REF!</f>
        <v>#REF!</v>
      </c>
    </row>
    <row r="48" spans="1:3" ht="15" customHeight="1" x14ac:dyDescent="0.2">
      <c r="A48" s="12">
        <v>44067</v>
      </c>
      <c r="B48" s="10">
        <v>-54</v>
      </c>
      <c r="C48" s="10" t="e">
        <f>AAR!#REF!</f>
        <v>#REF!</v>
      </c>
    </row>
    <row r="49" spans="1:3" ht="15" customHeight="1" x14ac:dyDescent="0.2">
      <c r="A49" s="12">
        <v>44068</v>
      </c>
      <c r="B49" s="10">
        <v>-53</v>
      </c>
      <c r="C49" s="10" t="e">
        <f>AAR!#REF!</f>
        <v>#REF!</v>
      </c>
    </row>
    <row r="50" spans="1:3" ht="15" customHeight="1" x14ac:dyDescent="0.2">
      <c r="A50" s="12">
        <v>44069</v>
      </c>
      <c r="B50" s="10">
        <v>-52</v>
      </c>
      <c r="C50" s="10" t="e">
        <f>AAR!#REF!</f>
        <v>#REF!</v>
      </c>
    </row>
    <row r="51" spans="1:3" ht="15" customHeight="1" x14ac:dyDescent="0.2">
      <c r="A51" s="12">
        <v>44070</v>
      </c>
      <c r="B51" s="10">
        <v>-51</v>
      </c>
      <c r="C51" s="10" t="e">
        <f>AAR!#REF!</f>
        <v>#REF!</v>
      </c>
    </row>
    <row r="52" spans="1:3" ht="15" customHeight="1" x14ac:dyDescent="0.2">
      <c r="A52" s="12">
        <v>44071</v>
      </c>
      <c r="B52" s="10">
        <v>-50</v>
      </c>
      <c r="C52" s="10" t="e">
        <f>AAR!#REF!</f>
        <v>#REF!</v>
      </c>
    </row>
    <row r="53" spans="1:3" ht="15" customHeight="1" x14ac:dyDescent="0.2">
      <c r="A53" s="12">
        <v>44074</v>
      </c>
      <c r="B53" s="10">
        <v>-49</v>
      </c>
      <c r="C53" s="10" t="e">
        <f>AAR!#REF!</f>
        <v>#REF!</v>
      </c>
    </row>
    <row r="54" spans="1:3" ht="15" customHeight="1" x14ac:dyDescent="0.2">
      <c r="A54" s="12">
        <v>44075</v>
      </c>
      <c r="B54" s="10">
        <v>-48</v>
      </c>
      <c r="C54" s="10" t="e">
        <f>AAR!#REF!</f>
        <v>#REF!</v>
      </c>
    </row>
    <row r="55" spans="1:3" ht="15" customHeight="1" x14ac:dyDescent="0.2">
      <c r="A55" s="12">
        <v>44076</v>
      </c>
      <c r="B55" s="10">
        <v>-47</v>
      </c>
      <c r="C55" s="10" t="e">
        <f>AAR!#REF!</f>
        <v>#REF!</v>
      </c>
    </row>
    <row r="56" spans="1:3" ht="15" customHeight="1" x14ac:dyDescent="0.2">
      <c r="A56" s="12">
        <v>44077</v>
      </c>
      <c r="B56" s="10">
        <v>-46</v>
      </c>
      <c r="C56" s="10" t="e">
        <f>AAR!#REF!</f>
        <v>#REF!</v>
      </c>
    </row>
    <row r="57" spans="1:3" ht="15" customHeight="1" x14ac:dyDescent="0.2">
      <c r="A57" s="12">
        <v>44078</v>
      </c>
      <c r="B57" s="10">
        <v>-45</v>
      </c>
      <c r="C57" s="10" t="e">
        <f>AAR!#REF!</f>
        <v>#REF!</v>
      </c>
    </row>
    <row r="58" spans="1:3" ht="15" customHeight="1" x14ac:dyDescent="0.2">
      <c r="A58" s="12">
        <v>44082</v>
      </c>
      <c r="B58" s="10">
        <v>-44</v>
      </c>
      <c r="C58" s="10" t="e">
        <f>AAR!#REF!</f>
        <v>#REF!</v>
      </c>
    </row>
    <row r="59" spans="1:3" ht="15" customHeight="1" x14ac:dyDescent="0.2">
      <c r="A59" s="12">
        <v>44083</v>
      </c>
      <c r="B59" s="10">
        <v>-43</v>
      </c>
      <c r="C59" s="10" t="e">
        <f>AAR!#REF!</f>
        <v>#REF!</v>
      </c>
    </row>
    <row r="60" spans="1:3" ht="15" customHeight="1" x14ac:dyDescent="0.2">
      <c r="A60" s="12">
        <v>44084</v>
      </c>
      <c r="B60" s="10">
        <v>-42</v>
      </c>
      <c r="C60" s="10" t="e">
        <f>AAR!#REF!</f>
        <v>#REF!</v>
      </c>
    </row>
    <row r="61" spans="1:3" ht="15" customHeight="1" x14ac:dyDescent="0.2">
      <c r="A61" s="12">
        <v>44085</v>
      </c>
      <c r="B61" s="10">
        <v>-41</v>
      </c>
      <c r="C61" s="10" t="e">
        <f>AAR!#REF!</f>
        <v>#REF!</v>
      </c>
    </row>
    <row r="62" spans="1:3" ht="15" customHeight="1" x14ac:dyDescent="0.2">
      <c r="A62" s="12">
        <v>44088</v>
      </c>
      <c r="B62" s="10">
        <v>-40</v>
      </c>
      <c r="C62" s="10" t="e">
        <f>AAR!#REF!</f>
        <v>#REF!</v>
      </c>
    </row>
    <row r="63" spans="1:3" ht="15" customHeight="1" x14ac:dyDescent="0.2">
      <c r="A63" s="12">
        <v>44089</v>
      </c>
      <c r="B63" s="10">
        <v>-39</v>
      </c>
      <c r="C63" s="10" t="e">
        <f>AAR!#REF!</f>
        <v>#REF!</v>
      </c>
    </row>
    <row r="64" spans="1:3" ht="15" customHeight="1" x14ac:dyDescent="0.2">
      <c r="A64" s="12">
        <v>44090</v>
      </c>
      <c r="B64" s="10">
        <v>-38</v>
      </c>
      <c r="C64" s="10" t="e">
        <f>AAR!#REF!</f>
        <v>#REF!</v>
      </c>
    </row>
    <row r="65" spans="1:3" ht="15" customHeight="1" x14ac:dyDescent="0.2">
      <c r="A65" s="12">
        <v>44091</v>
      </c>
      <c r="B65" s="10">
        <v>-37</v>
      </c>
      <c r="C65" s="10" t="e">
        <f>AAR!#REF!</f>
        <v>#REF!</v>
      </c>
    </row>
    <row r="66" spans="1:3" ht="15" customHeight="1" x14ac:dyDescent="0.2">
      <c r="A66" s="12">
        <v>44092</v>
      </c>
      <c r="B66" s="10">
        <v>-36</v>
      </c>
      <c r="C66" s="10" t="e">
        <f>AAR!#REF!</f>
        <v>#REF!</v>
      </c>
    </row>
    <row r="67" spans="1:3" ht="15" customHeight="1" x14ac:dyDescent="0.2">
      <c r="A67" s="12">
        <v>44095</v>
      </c>
      <c r="B67" s="10">
        <v>-35</v>
      </c>
      <c r="C67" s="10" t="e">
        <f>AAR!#REF!</f>
        <v>#REF!</v>
      </c>
    </row>
    <row r="68" spans="1:3" ht="15" customHeight="1" x14ac:dyDescent="0.2">
      <c r="A68" s="12">
        <v>44096</v>
      </c>
      <c r="B68" s="10">
        <v>-34</v>
      </c>
      <c r="C68" s="10" t="e">
        <f>AAR!#REF!</f>
        <v>#REF!</v>
      </c>
    </row>
    <row r="69" spans="1:3" ht="15" customHeight="1" x14ac:dyDescent="0.2">
      <c r="A69" s="12">
        <v>44097</v>
      </c>
      <c r="B69" s="10">
        <v>-33</v>
      </c>
      <c r="C69" s="10" t="e">
        <f>AAR!#REF!</f>
        <v>#REF!</v>
      </c>
    </row>
    <row r="70" spans="1:3" ht="15" customHeight="1" x14ac:dyDescent="0.2">
      <c r="A70" s="12">
        <v>44098</v>
      </c>
      <c r="B70" s="10">
        <v>-32</v>
      </c>
      <c r="C70" s="10" t="e">
        <f>AAR!#REF!</f>
        <v>#REF!</v>
      </c>
    </row>
    <row r="71" spans="1:3" ht="15" customHeight="1" x14ac:dyDescent="0.2">
      <c r="A71" s="12">
        <v>44099</v>
      </c>
      <c r="B71" s="10">
        <v>-31</v>
      </c>
      <c r="C71" s="10" t="e">
        <f>AAR!#REF!</f>
        <v>#REF!</v>
      </c>
    </row>
    <row r="72" spans="1:3" ht="15" customHeight="1" x14ac:dyDescent="0.2">
      <c r="A72" s="12">
        <v>44102</v>
      </c>
      <c r="B72" s="10">
        <v>-30</v>
      </c>
      <c r="C72" s="10" t="e">
        <f>AAR!#REF!</f>
        <v>#REF!</v>
      </c>
    </row>
    <row r="73" spans="1:3" ht="15" customHeight="1" x14ac:dyDescent="0.2">
      <c r="A73" s="12">
        <v>44103</v>
      </c>
      <c r="B73" s="10">
        <v>-29</v>
      </c>
      <c r="C73" s="10" t="e">
        <f>AAR!#REF!</f>
        <v>#REF!</v>
      </c>
    </row>
    <row r="74" spans="1:3" ht="15" customHeight="1" x14ac:dyDescent="0.2">
      <c r="A74" s="12">
        <v>44104</v>
      </c>
      <c r="B74" s="10">
        <v>-28</v>
      </c>
      <c r="C74" s="10" t="e">
        <f>AAR!#REF!</f>
        <v>#REF!</v>
      </c>
    </row>
    <row r="75" spans="1:3" ht="15" customHeight="1" x14ac:dyDescent="0.2">
      <c r="A75" s="12">
        <v>44105</v>
      </c>
      <c r="B75" s="10">
        <v>-27</v>
      </c>
      <c r="C75" s="10" t="e">
        <f>AAR!#REF!</f>
        <v>#REF!</v>
      </c>
    </row>
    <row r="76" spans="1:3" ht="15" customHeight="1" x14ac:dyDescent="0.2">
      <c r="A76" s="12">
        <v>44106</v>
      </c>
      <c r="B76" s="10">
        <v>-26</v>
      </c>
      <c r="C76" s="10" t="e">
        <f>AAR!#REF!</f>
        <v>#REF!</v>
      </c>
    </row>
    <row r="77" spans="1:3" ht="15" customHeight="1" x14ac:dyDescent="0.2">
      <c r="A77" s="12">
        <v>44109</v>
      </c>
      <c r="B77" s="10">
        <v>-25</v>
      </c>
      <c r="C77" s="10" t="e">
        <f>AAR!#REF!</f>
        <v>#REF!</v>
      </c>
    </row>
    <row r="78" spans="1:3" ht="15" customHeight="1" x14ac:dyDescent="0.2">
      <c r="A78" s="12">
        <v>44110</v>
      </c>
      <c r="B78" s="10">
        <v>-24</v>
      </c>
      <c r="C78" s="10" t="e">
        <f>AAR!#REF!</f>
        <v>#REF!</v>
      </c>
    </row>
    <row r="79" spans="1:3" ht="15" customHeight="1" x14ac:dyDescent="0.2">
      <c r="A79" s="12">
        <v>44111</v>
      </c>
      <c r="B79" s="10">
        <v>-23</v>
      </c>
      <c r="C79" s="10" t="e">
        <f>AAR!#REF!</f>
        <v>#REF!</v>
      </c>
    </row>
    <row r="80" spans="1:3" ht="15" customHeight="1" x14ac:dyDescent="0.2">
      <c r="A80" s="12">
        <v>44112</v>
      </c>
      <c r="B80" s="10">
        <v>-22</v>
      </c>
      <c r="C80" s="13" t="e">
        <f>AAR!#REF!</f>
        <v>#REF!</v>
      </c>
    </row>
    <row r="81" spans="1:3" ht="15" customHeight="1" x14ac:dyDescent="0.2">
      <c r="A81" s="12">
        <v>44113</v>
      </c>
      <c r="B81" s="10">
        <v>-21</v>
      </c>
      <c r="C81" s="10" t="e">
        <f>AAR!#REF!</f>
        <v>#REF!</v>
      </c>
    </row>
    <row r="82" spans="1:3" ht="15" customHeight="1" x14ac:dyDescent="0.2">
      <c r="A82" s="12">
        <v>44116</v>
      </c>
      <c r="B82" s="10">
        <v>-20</v>
      </c>
      <c r="C82" s="10" t="e">
        <f>AAR!#REF!</f>
        <v>#REF!</v>
      </c>
    </row>
    <row r="83" spans="1:3" ht="15" customHeight="1" x14ac:dyDescent="0.2">
      <c r="A83" s="12">
        <v>44117</v>
      </c>
      <c r="B83" s="10">
        <v>-19</v>
      </c>
      <c r="C83" s="10" t="e">
        <f>AAR!#REF!</f>
        <v>#REF!</v>
      </c>
    </row>
    <row r="84" spans="1:3" ht="15" customHeight="1" x14ac:dyDescent="0.2">
      <c r="A84" s="12">
        <v>44118</v>
      </c>
      <c r="B84" s="10">
        <v>-18</v>
      </c>
      <c r="C84" s="10" t="e">
        <f>AAR!#REF!</f>
        <v>#REF!</v>
      </c>
    </row>
    <row r="85" spans="1:3" ht="15" customHeight="1" x14ac:dyDescent="0.2">
      <c r="A85" s="12">
        <v>44119</v>
      </c>
      <c r="B85" s="10">
        <v>-17</v>
      </c>
      <c r="C85" s="10" t="e">
        <f>AAR!#REF!</f>
        <v>#REF!</v>
      </c>
    </row>
    <row r="86" spans="1:3" ht="15" customHeight="1" x14ac:dyDescent="0.2">
      <c r="A86" s="12">
        <v>44120</v>
      </c>
      <c r="B86" s="10">
        <v>-16</v>
      </c>
      <c r="C86" s="10" t="e">
        <f>AAR!#REF!</f>
        <v>#REF!</v>
      </c>
    </row>
    <row r="87" spans="1:3" ht="15" customHeight="1" x14ac:dyDescent="0.2">
      <c r="A87" s="12">
        <v>44123</v>
      </c>
      <c r="B87" s="10">
        <v>-15</v>
      </c>
      <c r="C87" s="10" t="e">
        <f>AAR!#REF!</f>
        <v>#REF!</v>
      </c>
    </row>
    <row r="88" spans="1:3" ht="15" customHeight="1" x14ac:dyDescent="0.2">
      <c r="A88" s="12">
        <v>44124</v>
      </c>
      <c r="B88" s="10">
        <v>-14</v>
      </c>
      <c r="C88" s="10" t="e">
        <f>AAR!#REF!</f>
        <v>#REF!</v>
      </c>
    </row>
    <row r="89" spans="1:3" ht="15" customHeight="1" x14ac:dyDescent="0.2">
      <c r="A89" s="12">
        <v>44125</v>
      </c>
      <c r="B89" s="10">
        <v>-13</v>
      </c>
      <c r="C89" s="10" t="e">
        <f>AAR!#REF!</f>
        <v>#REF!</v>
      </c>
    </row>
    <row r="90" spans="1:3" ht="15" customHeight="1" x14ac:dyDescent="0.2">
      <c r="A90" s="12">
        <v>44126</v>
      </c>
      <c r="B90" s="10">
        <v>-12</v>
      </c>
      <c r="C90" s="10" t="e">
        <f>AAR!#REF!</f>
        <v>#REF!</v>
      </c>
    </row>
    <row r="91" spans="1:3" ht="15" customHeight="1" x14ac:dyDescent="0.2">
      <c r="A91" s="12">
        <v>44127</v>
      </c>
      <c r="B91" s="10">
        <v>-11</v>
      </c>
      <c r="C91" s="10" t="e">
        <f>AAR!#REF!</f>
        <v>#REF!</v>
      </c>
    </row>
    <row r="92" spans="1:3" ht="15" customHeight="1" x14ac:dyDescent="0.2">
      <c r="A92" s="10">
        <v>44130</v>
      </c>
      <c r="B92" s="10">
        <v>-10</v>
      </c>
      <c r="C92" s="10" t="e">
        <f>AAR!#REF!</f>
        <v>#REF!</v>
      </c>
    </row>
    <row r="93" spans="1:3" ht="15" customHeight="1" x14ac:dyDescent="0.2">
      <c r="A93" s="12">
        <v>44131</v>
      </c>
      <c r="B93" s="10">
        <v>-9</v>
      </c>
      <c r="C93" s="10" t="e">
        <f>AAR!#REF!</f>
        <v>#REF!</v>
      </c>
    </row>
    <row r="94" spans="1:3" ht="15" customHeight="1" x14ac:dyDescent="0.2">
      <c r="A94" s="12">
        <v>44132</v>
      </c>
      <c r="B94" s="10">
        <v>-8</v>
      </c>
      <c r="C94" s="10" t="e">
        <f>AAR!#REF!</f>
        <v>#REF!</v>
      </c>
    </row>
    <row r="95" spans="1:3" ht="15" customHeight="1" x14ac:dyDescent="0.2">
      <c r="A95" s="12">
        <v>44133</v>
      </c>
      <c r="B95" s="10">
        <v>-7</v>
      </c>
      <c r="C95" s="10" t="e">
        <f>AAR!#REF!</f>
        <v>#REF!</v>
      </c>
    </row>
    <row r="96" spans="1:3" ht="15" customHeight="1" x14ac:dyDescent="0.2">
      <c r="A96" s="12">
        <v>44134</v>
      </c>
      <c r="B96" s="10">
        <v>-6</v>
      </c>
      <c r="C96" s="10" t="e">
        <f>AAR!#REF!</f>
        <v>#REF!</v>
      </c>
    </row>
    <row r="97" spans="1:8" ht="15" customHeight="1" x14ac:dyDescent="0.2">
      <c r="A97" s="12">
        <v>44137</v>
      </c>
      <c r="B97" s="10">
        <v>-5</v>
      </c>
      <c r="C97" s="10" t="e">
        <f>AAR!#REF!</f>
        <v>#REF!</v>
      </c>
      <c r="E97" s="10" t="e">
        <f>STDEV(C3:C92)</f>
        <v>#REF!</v>
      </c>
      <c r="F97" s="10" t="s">
        <v>37</v>
      </c>
    </row>
    <row r="98" spans="1:8" ht="15" customHeight="1" x14ac:dyDescent="0.2">
      <c r="A98" s="12">
        <v>44138</v>
      </c>
      <c r="B98" s="10">
        <v>-4</v>
      </c>
      <c r="C98" s="10" t="e">
        <f>AAR!#REF!</f>
        <v>#REF!</v>
      </c>
    </row>
    <row r="99" spans="1:8" ht="15" customHeight="1" x14ac:dyDescent="0.2">
      <c r="A99" s="12">
        <v>44139</v>
      </c>
      <c r="B99" s="10">
        <v>-3</v>
      </c>
      <c r="C99" s="10" t="e">
        <f>AAR!#REF!</f>
        <v>#REF!</v>
      </c>
      <c r="D99" s="24" t="s">
        <v>48</v>
      </c>
      <c r="E99" s="22" t="s">
        <v>49</v>
      </c>
      <c r="F99" s="22" t="s">
        <v>50</v>
      </c>
      <c r="G99" s="22" t="s">
        <v>51</v>
      </c>
      <c r="H99" s="22" t="s">
        <v>33</v>
      </c>
    </row>
    <row r="100" spans="1:8" ht="15" customHeight="1" x14ac:dyDescent="0.2">
      <c r="A100" s="12">
        <v>44140</v>
      </c>
      <c r="B100" s="10">
        <v>-2</v>
      </c>
      <c r="C100" s="10" t="e">
        <f>AAR!#REF!</f>
        <v>#REF!</v>
      </c>
      <c r="D100" s="10" t="e">
        <f t="shared" ref="D100:D104" si="0">(C100)/$E$97</f>
        <v>#REF!</v>
      </c>
      <c r="E100" s="10">
        <v>1</v>
      </c>
      <c r="F100" s="25" t="e">
        <f>C100</f>
        <v>#REF!</v>
      </c>
      <c r="G100" s="26" t="e">
        <f t="shared" ref="G100:G104" si="1">F100/(SQRT(E100)*$E$97)</f>
        <v>#REF!</v>
      </c>
      <c r="H100" s="10">
        <v>-2</v>
      </c>
    </row>
    <row r="101" spans="1:8" ht="15" customHeight="1" x14ac:dyDescent="0.2">
      <c r="A101" s="12">
        <v>44141</v>
      </c>
      <c r="B101" s="10">
        <v>-1</v>
      </c>
      <c r="C101" s="10" t="e">
        <f>AAR!#REF!</f>
        <v>#REF!</v>
      </c>
      <c r="D101" s="10" t="e">
        <f t="shared" si="0"/>
        <v>#REF!</v>
      </c>
      <c r="E101" s="10">
        <v>2</v>
      </c>
      <c r="F101" s="25" t="e">
        <f t="shared" ref="F101:F104" si="2">F100+C101</f>
        <v>#REF!</v>
      </c>
      <c r="G101" s="26" t="e">
        <f t="shared" si="1"/>
        <v>#REF!</v>
      </c>
      <c r="H101" s="10">
        <v>-1</v>
      </c>
    </row>
    <row r="102" spans="1:8" ht="15" customHeight="1" x14ac:dyDescent="0.2">
      <c r="A102" s="14">
        <v>44144</v>
      </c>
      <c r="B102" s="15">
        <v>0</v>
      </c>
      <c r="C102" s="15" t="e">
        <f>AAR!#REF!</f>
        <v>#REF!</v>
      </c>
      <c r="D102" s="15" t="e">
        <f t="shared" si="0"/>
        <v>#REF!</v>
      </c>
      <c r="E102" s="10">
        <v>3</v>
      </c>
      <c r="F102" s="25" t="e">
        <f t="shared" si="2"/>
        <v>#REF!</v>
      </c>
      <c r="G102" s="26" t="e">
        <f t="shared" si="1"/>
        <v>#REF!</v>
      </c>
      <c r="H102" s="10">
        <v>0</v>
      </c>
    </row>
    <row r="103" spans="1:8" ht="15" customHeight="1" x14ac:dyDescent="0.2">
      <c r="A103" s="12">
        <v>44145</v>
      </c>
      <c r="B103" s="10">
        <v>1</v>
      </c>
      <c r="C103" s="10" t="e">
        <f>AAR!#REF!</f>
        <v>#REF!</v>
      </c>
      <c r="D103" s="10" t="e">
        <f t="shared" si="0"/>
        <v>#REF!</v>
      </c>
      <c r="E103" s="10">
        <v>4</v>
      </c>
      <c r="F103" s="25" t="e">
        <f t="shared" si="2"/>
        <v>#REF!</v>
      </c>
      <c r="G103" s="26" t="e">
        <f t="shared" si="1"/>
        <v>#REF!</v>
      </c>
      <c r="H103" s="10">
        <v>1</v>
      </c>
    </row>
    <row r="104" spans="1:8" ht="15" customHeight="1" x14ac:dyDescent="0.2">
      <c r="A104" s="12">
        <v>44146</v>
      </c>
      <c r="B104" s="10">
        <v>2</v>
      </c>
      <c r="C104" s="10" t="e">
        <f>AAR!#REF!</f>
        <v>#REF!</v>
      </c>
      <c r="D104" s="27" t="e">
        <f t="shared" si="0"/>
        <v>#REF!</v>
      </c>
      <c r="E104" s="10">
        <v>5</v>
      </c>
      <c r="F104" s="25" t="e">
        <f t="shared" si="2"/>
        <v>#REF!</v>
      </c>
      <c r="G104" s="26" t="e">
        <f t="shared" si="1"/>
        <v>#REF!</v>
      </c>
      <c r="H104" s="10">
        <v>2</v>
      </c>
    </row>
    <row r="105" spans="1:8" ht="15" customHeight="1" x14ac:dyDescent="0.2">
      <c r="A105" s="12">
        <v>44147</v>
      </c>
      <c r="B105" s="10">
        <v>3</v>
      </c>
      <c r="C105" s="10" t="e">
        <f>AAR!#REF!</f>
        <v>#REF!</v>
      </c>
    </row>
    <row r="106" spans="1:8" ht="15" customHeight="1" x14ac:dyDescent="0.2">
      <c r="A106" s="12">
        <v>44148</v>
      </c>
      <c r="B106" s="10">
        <v>4</v>
      </c>
      <c r="C106" s="10" t="e">
        <f>AAR!#REF!</f>
        <v>#REF!</v>
      </c>
      <c r="E106" s="22" t="s">
        <v>49</v>
      </c>
      <c r="F106" s="22" t="s">
        <v>50</v>
      </c>
      <c r="G106" s="22" t="s">
        <v>51</v>
      </c>
      <c r="H106" s="22" t="s">
        <v>33</v>
      </c>
    </row>
    <row r="107" spans="1:8" ht="15" customHeight="1" x14ac:dyDescent="0.2">
      <c r="A107" s="12">
        <v>44151</v>
      </c>
      <c r="B107" s="10">
        <v>5</v>
      </c>
      <c r="C107" s="10" t="e">
        <f>AAR!#REF!</f>
        <v>#REF!</v>
      </c>
      <c r="E107" s="10">
        <v>1</v>
      </c>
      <c r="F107" s="28" t="e">
        <f>C102</f>
        <v>#REF!</v>
      </c>
      <c r="G107" s="29" t="e">
        <f t="shared" ref="G107:G109" si="3">F107/(SQRT(E107)*$E$97)</f>
        <v>#REF!</v>
      </c>
      <c r="H107" s="10">
        <v>0</v>
      </c>
    </row>
    <row r="108" spans="1:8" ht="15" customHeight="1" x14ac:dyDescent="0.2">
      <c r="A108" s="12">
        <v>44152</v>
      </c>
      <c r="B108" s="10">
        <v>6</v>
      </c>
      <c r="C108" s="10" t="e">
        <f>AAR!#REF!</f>
        <v>#REF!</v>
      </c>
      <c r="E108" s="10">
        <v>2</v>
      </c>
      <c r="F108" s="28" t="e">
        <f t="shared" ref="F108:F109" si="4">F107+C103</f>
        <v>#REF!</v>
      </c>
      <c r="G108" s="29" t="e">
        <f t="shared" si="3"/>
        <v>#REF!</v>
      </c>
      <c r="H108" s="10">
        <v>1</v>
      </c>
    </row>
    <row r="109" spans="1:8" ht="15" customHeight="1" x14ac:dyDescent="0.2">
      <c r="A109" s="12">
        <v>44153</v>
      </c>
      <c r="B109" s="10">
        <v>7</v>
      </c>
      <c r="C109" s="10" t="e">
        <f>AAR!#REF!</f>
        <v>#REF!</v>
      </c>
      <c r="E109" s="10">
        <v>3</v>
      </c>
      <c r="F109" s="28" t="e">
        <f t="shared" si="4"/>
        <v>#REF!</v>
      </c>
      <c r="G109" s="29" t="e">
        <f t="shared" si="3"/>
        <v>#REF!</v>
      </c>
      <c r="H109" s="10">
        <v>2</v>
      </c>
    </row>
    <row r="110" spans="1:8" ht="15" customHeight="1" x14ac:dyDescent="0.2">
      <c r="A110" s="12">
        <v>44154</v>
      </c>
      <c r="B110" s="10">
        <v>8</v>
      </c>
      <c r="C110" s="10" t="e">
        <f>AAR!#REF!</f>
        <v>#REF!</v>
      </c>
    </row>
    <row r="111" spans="1:8" ht="15" customHeight="1" x14ac:dyDescent="0.2">
      <c r="A111" s="12">
        <v>44155</v>
      </c>
      <c r="B111" s="10">
        <v>9</v>
      </c>
      <c r="C111" s="10" t="e">
        <f>AAR!#REF!</f>
        <v>#REF!</v>
      </c>
      <c r="E111" s="22" t="s">
        <v>49</v>
      </c>
      <c r="F111" s="22" t="s">
        <v>50</v>
      </c>
      <c r="G111" s="22" t="s">
        <v>51</v>
      </c>
      <c r="H111" s="22" t="s">
        <v>33</v>
      </c>
    </row>
    <row r="112" spans="1:8" ht="15" customHeight="1" x14ac:dyDescent="0.2">
      <c r="A112" s="12">
        <v>44158</v>
      </c>
      <c r="B112" s="10">
        <v>10</v>
      </c>
      <c r="C112" s="10" t="e">
        <f>AAR!#REF!</f>
        <v>#REF!</v>
      </c>
      <c r="E112" s="10">
        <v>1</v>
      </c>
      <c r="F112" s="28" t="e">
        <f>C101</f>
        <v>#REF!</v>
      </c>
      <c r="G112" s="29" t="e">
        <f t="shared" ref="G112:G113" si="5">F112/(SQRT(E112)*$E$97)</f>
        <v>#REF!</v>
      </c>
      <c r="H112" s="10">
        <v>-1</v>
      </c>
    </row>
    <row r="113" spans="1:8" ht="15" customHeight="1" x14ac:dyDescent="0.2">
      <c r="A113" s="12">
        <v>44159</v>
      </c>
      <c r="B113" s="10">
        <v>11</v>
      </c>
      <c r="C113" s="10" t="e">
        <f>AAR!#REF!</f>
        <v>#REF!</v>
      </c>
      <c r="E113" s="10">
        <v>2</v>
      </c>
      <c r="F113" s="28" t="e">
        <f>F112+C102</f>
        <v>#REF!</v>
      </c>
      <c r="G113" s="29" t="e">
        <f t="shared" si="5"/>
        <v>#REF!</v>
      </c>
      <c r="H113" s="10">
        <v>0</v>
      </c>
    </row>
    <row r="114" spans="1:8" ht="15" customHeight="1" x14ac:dyDescent="0.2">
      <c r="A114" s="12">
        <v>44160</v>
      </c>
      <c r="B114" s="10">
        <v>12</v>
      </c>
      <c r="C114" s="10" t="e">
        <f>AAR!#REF!</f>
        <v>#REF!</v>
      </c>
    </row>
    <row r="115" spans="1:8" ht="15" customHeight="1" x14ac:dyDescent="0.2">
      <c r="A115" s="12">
        <v>44162</v>
      </c>
      <c r="B115" s="10">
        <v>13</v>
      </c>
      <c r="C115" s="10" t="e">
        <f>AAR!#REF!</f>
        <v>#REF!</v>
      </c>
      <c r="E115" s="22" t="s">
        <v>49</v>
      </c>
      <c r="F115" s="22" t="s">
        <v>50</v>
      </c>
      <c r="G115" s="22" t="s">
        <v>51</v>
      </c>
      <c r="H115" s="22" t="s">
        <v>33</v>
      </c>
    </row>
    <row r="116" spans="1:8" ht="15" customHeight="1" x14ac:dyDescent="0.2">
      <c r="A116" s="12">
        <v>44165</v>
      </c>
      <c r="B116" s="10">
        <v>14</v>
      </c>
      <c r="C116" s="10" t="e">
        <f>AAR!#REF!</f>
        <v>#REF!</v>
      </c>
      <c r="E116" s="10">
        <v>1</v>
      </c>
      <c r="F116" s="28" t="e">
        <f>C102</f>
        <v>#REF!</v>
      </c>
      <c r="G116" s="29" t="e">
        <f t="shared" ref="G116:G117" si="6">F116/(SQRT(E116)*$E$97)</f>
        <v>#REF!</v>
      </c>
      <c r="H116" s="10">
        <v>0</v>
      </c>
    </row>
    <row r="117" spans="1:8" ht="15" customHeight="1" x14ac:dyDescent="0.2">
      <c r="A117" s="12">
        <v>44166</v>
      </c>
      <c r="B117" s="10">
        <v>15</v>
      </c>
      <c r="C117" s="10" t="e">
        <f>AAR!#REF!</f>
        <v>#REF!</v>
      </c>
      <c r="E117" s="10">
        <v>2</v>
      </c>
      <c r="F117" s="28" t="e">
        <f>F116+C103</f>
        <v>#REF!</v>
      </c>
      <c r="G117" s="29" t="e">
        <f t="shared" si="6"/>
        <v>#REF!</v>
      </c>
      <c r="H117" s="10">
        <v>1</v>
      </c>
    </row>
    <row r="118" spans="1:8" ht="15" customHeight="1" x14ac:dyDescent="0.2">
      <c r="A118" s="12">
        <v>44167</v>
      </c>
      <c r="B118" s="10">
        <v>16</v>
      </c>
      <c r="C118" s="10" t="e">
        <f>AAR!#REF!</f>
        <v>#REF!</v>
      </c>
    </row>
    <row r="119" spans="1:8" ht="15" customHeight="1" x14ac:dyDescent="0.2">
      <c r="A119" s="12">
        <v>44168</v>
      </c>
      <c r="B119" s="10">
        <v>17</v>
      </c>
      <c r="C119" s="10" t="e">
        <f>AAR!#REF!</f>
        <v>#REF!</v>
      </c>
    </row>
    <row r="120" spans="1:8" ht="15" customHeight="1" x14ac:dyDescent="0.2">
      <c r="A120" s="12">
        <v>44169</v>
      </c>
      <c r="B120" s="10">
        <v>18</v>
      </c>
      <c r="C120" s="10" t="e">
        <f>AAR!#REF!</f>
        <v>#REF!</v>
      </c>
    </row>
    <row r="121" spans="1:8" ht="15" customHeight="1" x14ac:dyDescent="0.2">
      <c r="A121" s="12">
        <v>44172</v>
      </c>
      <c r="B121" s="10">
        <v>19</v>
      </c>
      <c r="C121" s="10" t="e">
        <f>AAR!#REF!</f>
        <v>#REF!</v>
      </c>
    </row>
    <row r="122" spans="1:8" ht="15" customHeight="1" x14ac:dyDescent="0.2">
      <c r="A122" s="12">
        <v>44173</v>
      </c>
      <c r="B122" s="10">
        <v>20</v>
      </c>
      <c r="C122" s="10" t="e">
        <f>AAR!#REF!</f>
        <v>#REF!</v>
      </c>
    </row>
    <row r="123" spans="1:8" ht="15" customHeight="1" x14ac:dyDescent="0.2">
      <c r="A123" s="12">
        <v>44174</v>
      </c>
      <c r="B123" s="10">
        <v>21</v>
      </c>
      <c r="C123" s="10" t="e">
        <f>AAR!#REF!</f>
        <v>#REF!</v>
      </c>
    </row>
    <row r="124" spans="1:8" ht="15" customHeight="1" x14ac:dyDescent="0.2">
      <c r="A124" s="12">
        <v>44175</v>
      </c>
      <c r="B124" s="10">
        <v>22</v>
      </c>
      <c r="C124" s="10" t="e">
        <f>AAR!#REF!</f>
        <v>#REF!</v>
      </c>
    </row>
    <row r="125" spans="1:8" ht="15" customHeight="1" x14ac:dyDescent="0.2">
      <c r="A125" s="12">
        <v>44176</v>
      </c>
      <c r="B125" s="10">
        <v>23</v>
      </c>
      <c r="C125" s="10" t="e">
        <f>AAR!#REF!</f>
        <v>#REF!</v>
      </c>
    </row>
    <row r="126" spans="1:8" ht="15" customHeight="1" x14ac:dyDescent="0.2">
      <c r="A126" s="12">
        <v>44179</v>
      </c>
      <c r="B126" s="10">
        <v>24</v>
      </c>
      <c r="C126" s="10" t="e">
        <f>AAR!#REF!</f>
        <v>#REF!</v>
      </c>
    </row>
    <row r="127" spans="1:8" ht="15" customHeight="1" x14ac:dyDescent="0.2">
      <c r="A127" s="12">
        <v>44180</v>
      </c>
      <c r="B127" s="10">
        <v>25</v>
      </c>
      <c r="C127" s="10" t="e">
        <f>AAR!#REF!</f>
        <v>#REF!</v>
      </c>
    </row>
    <row r="128" spans="1:8" ht="15" customHeight="1" x14ac:dyDescent="0.2">
      <c r="A128" s="12">
        <v>44181</v>
      </c>
      <c r="B128" s="10">
        <v>26</v>
      </c>
      <c r="C128" s="10" t="e">
        <f>AAR!#REF!</f>
        <v>#REF!</v>
      </c>
    </row>
    <row r="129" spans="1:3" ht="15" customHeight="1" x14ac:dyDescent="0.2">
      <c r="A129" s="12">
        <v>44182</v>
      </c>
      <c r="B129" s="10">
        <v>27</v>
      </c>
      <c r="C129" s="10" t="e">
        <f>AAR!#REF!</f>
        <v>#REF!</v>
      </c>
    </row>
    <row r="130" spans="1:3" ht="15" customHeight="1" x14ac:dyDescent="0.2">
      <c r="A130" s="12">
        <v>44183</v>
      </c>
      <c r="B130" s="10">
        <v>28</v>
      </c>
      <c r="C130" s="10" t="e">
        <f>AAR!#REF!</f>
        <v>#REF!</v>
      </c>
    </row>
    <row r="131" spans="1:3" ht="15" customHeight="1" x14ac:dyDescent="0.2">
      <c r="A131" s="12">
        <v>44186</v>
      </c>
      <c r="B131" s="10">
        <v>29</v>
      </c>
      <c r="C131" s="10" t="e">
        <f>AAR!#REF!</f>
        <v>#REF!</v>
      </c>
    </row>
    <row r="132" spans="1:3" ht="15" customHeight="1" x14ac:dyDescent="0.2">
      <c r="A132" s="12">
        <v>44187</v>
      </c>
      <c r="B132" s="10">
        <v>30</v>
      </c>
      <c r="C132" s="10" t="e">
        <f>AAR!#REF!</f>
        <v>#REF!</v>
      </c>
    </row>
    <row r="133" spans="1:3" ht="15" customHeight="1" x14ac:dyDescent="0.2">
      <c r="A133" s="12">
        <v>44188</v>
      </c>
      <c r="B133" s="10">
        <v>31</v>
      </c>
      <c r="C133" s="10" t="e">
        <f>AAR!#REF!</f>
        <v>#REF!</v>
      </c>
    </row>
    <row r="134" spans="1:3" ht="15" customHeight="1" x14ac:dyDescent="0.2">
      <c r="A134" s="12">
        <v>44189</v>
      </c>
      <c r="B134" s="10">
        <v>32</v>
      </c>
      <c r="C134" s="10" t="e">
        <f>AAR!#REF!</f>
        <v>#REF!</v>
      </c>
    </row>
    <row r="135" spans="1:3" ht="15" customHeight="1" x14ac:dyDescent="0.2">
      <c r="A135" s="12">
        <v>44193</v>
      </c>
      <c r="B135" s="10">
        <v>33</v>
      </c>
      <c r="C135" s="10" t="e">
        <f>AAR!#REF!</f>
        <v>#REF!</v>
      </c>
    </row>
    <row r="136" spans="1:3" ht="15" customHeight="1" x14ac:dyDescent="0.2">
      <c r="A136" s="12">
        <v>44194</v>
      </c>
      <c r="B136" s="10">
        <v>34</v>
      </c>
      <c r="C136" s="10" t="e">
        <f>AAR!#REF!</f>
        <v>#REF!</v>
      </c>
    </row>
    <row r="137" spans="1:3" ht="15" customHeight="1" x14ac:dyDescent="0.2">
      <c r="A137" s="12">
        <v>44195</v>
      </c>
      <c r="B137" s="10">
        <v>35</v>
      </c>
      <c r="C137" s="10" t="e">
        <f>AAR!#REF!</f>
        <v>#REF!</v>
      </c>
    </row>
    <row r="138" spans="1:3" ht="15" customHeight="1" x14ac:dyDescent="0.2">
      <c r="A138" s="12">
        <v>44196</v>
      </c>
      <c r="B138" s="10">
        <v>36</v>
      </c>
      <c r="C138" s="10" t="e">
        <f>AAR!#REF!</f>
        <v>#REF!</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000"/>
  <sheetViews>
    <sheetView workbookViewId="0">
      <selection sqref="A1:XFD1048576"/>
    </sheetView>
  </sheetViews>
  <sheetFormatPr baseColWidth="10" defaultColWidth="12.625" defaultRowHeight="15" customHeight="1" x14ac:dyDescent="0.2"/>
  <cols>
    <col min="1" max="38" width="10.625" style="11" customWidth="1"/>
    <col min="39" max="39" width="5.5" style="11" customWidth="1"/>
    <col min="40" max="40" width="11.625" style="11" customWidth="1"/>
    <col min="41" max="41" width="14.375" style="11" customWidth="1"/>
    <col min="42" max="42" width="5.875" style="11" customWidth="1"/>
    <col min="43" max="43" width="5.5" style="11" customWidth="1"/>
    <col min="44" max="44" width="5.375" style="11" customWidth="1"/>
    <col min="45" max="46" width="10.625" style="11" customWidth="1"/>
    <col min="47" max="47" width="5.625" style="11" customWidth="1"/>
    <col min="48" max="16384" width="12.625" style="11"/>
  </cols>
  <sheetData>
    <row r="1" spans="2:33" ht="13.5" customHeight="1" x14ac:dyDescent="0.2">
      <c r="B1" s="9" t="s">
        <v>49</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row>
    <row r="2" spans="2:33" ht="13.5" customHeight="1" x14ac:dyDescent="0.2">
      <c r="B2" s="9" t="s">
        <v>0</v>
      </c>
      <c r="C2" s="10" t="str">
        <f>AAR!D1</f>
        <v>3M</v>
      </c>
      <c r="D2" s="10" t="str">
        <f>AAR!E1</f>
        <v>Amex</v>
      </c>
      <c r="E2" s="10" t="str">
        <f>AAR!F1</f>
        <v>Amgen</v>
      </c>
      <c r="F2" s="10" t="str">
        <f>AAR!G1</f>
        <v>Apple</v>
      </c>
      <c r="G2" s="10" t="str">
        <f>AAR!H1</f>
        <v>Carterpillar</v>
      </c>
      <c r="H2" s="10" t="str">
        <f>AAR!I1</f>
        <v>Chevron</v>
      </c>
      <c r="I2" s="10" t="str">
        <f>AAR!J1</f>
        <v>Cisco</v>
      </c>
      <c r="J2" s="10" t="str">
        <f>AAR!K1</f>
        <v>Dow</v>
      </c>
      <c r="K2" s="10" t="str">
        <f>AAR!L1</f>
        <v>Honey Well</v>
      </c>
      <c r="L2" s="10" t="str">
        <f>AAR!M1</f>
        <v>Intel</v>
      </c>
      <c r="M2" s="10" t="str">
        <f>AAR!N1</f>
        <v>IBM</v>
      </c>
      <c r="N2" s="10" t="str">
        <f>AAR!O1</f>
        <v>Johnson</v>
      </c>
      <c r="O2" s="10" t="str">
        <f>AAR!P1</f>
        <v>JP Morgan</v>
      </c>
      <c r="P2" s="10" t="str">
        <f>AAR!Q1</f>
        <v>McDonald's</v>
      </c>
      <c r="Q2" s="10" t="str">
        <f>AAR!R1</f>
        <v>Merck</v>
      </c>
      <c r="R2" s="10" t="str">
        <f>AAR!S1</f>
        <v>Microsoft</v>
      </c>
      <c r="S2" s="10" t="str">
        <f>AAR!T1</f>
        <v>Nike</v>
      </c>
      <c r="T2" s="10" t="str">
        <f>AAR!U1</f>
        <v>Salesforce</v>
      </c>
      <c r="U2" s="10" t="str">
        <f>AAR!V1</f>
        <v>Boeing</v>
      </c>
      <c r="V2" s="10" t="str">
        <f>AAR!W1</f>
        <v>Coca Cola</v>
      </c>
      <c r="W2" s="10" t="str">
        <f>AAR!X1</f>
        <v>Goldman Sachs</v>
      </c>
      <c r="X2" s="10" t="str">
        <f>AAR!Y1</f>
        <v>Home Depot</v>
      </c>
      <c r="Y2" s="10" t="str">
        <f>AAR!Z1</f>
        <v>Procter and Gamble</v>
      </c>
      <c r="Z2" s="10" t="str">
        <f>AAR!AA1</f>
        <v>Travelers</v>
      </c>
      <c r="AA2" s="10" t="str">
        <f>AAR!AB1</f>
        <v>Disney</v>
      </c>
      <c r="AB2" s="10" t="str">
        <f>AAR!AC1</f>
        <v>United Health</v>
      </c>
      <c r="AC2" s="10" t="str">
        <f>AAR!AD1</f>
        <v>Verizon</v>
      </c>
      <c r="AD2" s="10" t="str">
        <f>AAR!AE1</f>
        <v>Visa</v>
      </c>
      <c r="AE2" s="10" t="str">
        <f>AAR!AF1</f>
        <v>Wallgreens</v>
      </c>
      <c r="AF2" s="10" t="str">
        <f>AAR!AG1</f>
        <v>Wallmart</v>
      </c>
    </row>
    <row r="3" spans="2:33" ht="13.5" customHeight="1" x14ac:dyDescent="0.2">
      <c r="B3" s="9" t="s">
        <v>33</v>
      </c>
      <c r="C3" s="10" t="str">
        <f>AAR!D2</f>
        <v>AR</v>
      </c>
      <c r="D3" s="10" t="str">
        <f>AAR!E2</f>
        <v>AR</v>
      </c>
      <c r="E3" s="10" t="str">
        <f>AAR!F2</f>
        <v>AR</v>
      </c>
      <c r="F3" s="10" t="str">
        <f>AAR!G2</f>
        <v>AR</v>
      </c>
      <c r="G3" s="10" t="str">
        <f>AAR!H2</f>
        <v>AR</v>
      </c>
      <c r="H3" s="10" t="str">
        <f>AAR!I2</f>
        <v>AR</v>
      </c>
      <c r="I3" s="10" t="str">
        <f>AAR!J2</f>
        <v>AR</v>
      </c>
      <c r="J3" s="10" t="str">
        <f>AAR!K2</f>
        <v>AR</v>
      </c>
      <c r="K3" s="10" t="str">
        <f>AAR!L2</f>
        <v>AR</v>
      </c>
      <c r="L3" s="10" t="str">
        <f>AAR!M2</f>
        <v>AR</v>
      </c>
      <c r="M3" s="10" t="str">
        <f>AAR!N2</f>
        <v>AR</v>
      </c>
      <c r="N3" s="10" t="str">
        <f>AAR!O2</f>
        <v>AR</v>
      </c>
      <c r="O3" s="10" t="str">
        <f>AAR!P2</f>
        <v>AR</v>
      </c>
      <c r="P3" s="10" t="str">
        <f>AAR!Q2</f>
        <v>AR</v>
      </c>
      <c r="Q3" s="10" t="str">
        <f>AAR!R2</f>
        <v>AR</v>
      </c>
      <c r="R3" s="10" t="str">
        <f>AAR!S2</f>
        <v>AR</v>
      </c>
      <c r="S3" s="10" t="str">
        <f>AAR!T2</f>
        <v>AR</v>
      </c>
      <c r="T3" s="10" t="str">
        <f>AAR!U2</f>
        <v>AR</v>
      </c>
      <c r="U3" s="10" t="str">
        <f>AAR!V2</f>
        <v>AR</v>
      </c>
      <c r="V3" s="10" t="str">
        <f>AAR!W2</f>
        <v>AR</v>
      </c>
      <c r="W3" s="10" t="str">
        <f>AAR!X2</f>
        <v>AR</v>
      </c>
      <c r="X3" s="10" t="str">
        <f>AAR!Y2</f>
        <v>AR</v>
      </c>
      <c r="Y3" s="10" t="str">
        <f>AAR!Z2</f>
        <v>AR</v>
      </c>
      <c r="Z3" s="10" t="str">
        <f>AAR!AA2</f>
        <v>AR</v>
      </c>
      <c r="AA3" s="10" t="str">
        <f>AAR!AB2</f>
        <v>AR</v>
      </c>
      <c r="AB3" s="10" t="str">
        <f>AAR!AC2</f>
        <v>AR</v>
      </c>
      <c r="AC3" s="10" t="str">
        <f>AAR!AD2</f>
        <v>AR</v>
      </c>
      <c r="AD3" s="10" t="str">
        <f>AAR!AE2</f>
        <v>AR</v>
      </c>
      <c r="AE3" s="10" t="str">
        <f>AAR!AF2</f>
        <v>AR</v>
      </c>
      <c r="AF3" s="10" t="str">
        <f>AAR!AG2</f>
        <v>AR</v>
      </c>
    </row>
    <row r="4" spans="2:33" ht="13.5" customHeight="1" x14ac:dyDescent="0.2">
      <c r="B4" s="10">
        <v>-99</v>
      </c>
      <c r="C4" s="10">
        <f>AAR!D3</f>
        <v>-3.9572754237466E-3</v>
      </c>
      <c r="D4" s="10">
        <f>AAR!E3</f>
        <v>-6.2317417096915207E-3</v>
      </c>
      <c r="E4" s="10">
        <f>AAR!F3</f>
        <v>2.7859099232138675E-2</v>
      </c>
      <c r="F4" s="10">
        <f>AAR!G3</f>
        <v>3.5605280129835659E-3</v>
      </c>
      <c r="G4" s="10">
        <f>AAR!H3</f>
        <v>-6.6354628614707727E-4</v>
      </c>
      <c r="H4" s="10">
        <f>AAR!I3</f>
        <v>-1.1227783145341133E-2</v>
      </c>
      <c r="I4" s="10">
        <f>AAR!J3</f>
        <v>-1.4109004210969413E-2</v>
      </c>
      <c r="J4" s="10">
        <f>AAR!K3</f>
        <v>-8.4842746602031794E-4</v>
      </c>
      <c r="K4" s="10">
        <f>AAR!L3</f>
        <v>-1.5275647607172316E-2</v>
      </c>
      <c r="L4" s="10">
        <f>AAR!M3</f>
        <v>5.3136647931258975E-3</v>
      </c>
      <c r="M4" s="10">
        <f>AAR!N3</f>
        <v>-4.4120807477389581E-3</v>
      </c>
      <c r="N4" s="10">
        <f>AAR!O3</f>
        <v>7.8706048386691999E-3</v>
      </c>
      <c r="O4" s="10">
        <f>AAR!P3</f>
        <v>-8.1372417327061491E-3</v>
      </c>
      <c r="P4" s="10">
        <f>AAR!Q3</f>
        <v>-6.212987635518025E-3</v>
      </c>
      <c r="Q4" s="10">
        <f>AAR!R3</f>
        <v>2.3403743621679202E-2</v>
      </c>
      <c r="R4" s="10">
        <f>AAR!S3</f>
        <v>3.7921652835478234E-3</v>
      </c>
      <c r="S4" s="10">
        <f>AAR!T3</f>
        <v>-1.6497918180915901E-2</v>
      </c>
      <c r="T4" s="10">
        <f>AAR!U3</f>
        <v>1.9319902078555606E-3</v>
      </c>
      <c r="U4" s="10">
        <f>AAR!V3</f>
        <v>-1.1615431948275391E-2</v>
      </c>
      <c r="V4" s="10">
        <f>AAR!W3</f>
        <v>-1.5712765876638113E-2</v>
      </c>
      <c r="W4" s="10">
        <f>AAR!X3</f>
        <v>-7.3664257175135237E-3</v>
      </c>
      <c r="X4" s="10">
        <f>AAR!Y3</f>
        <v>1.0962469563081927E-3</v>
      </c>
      <c r="Y4" s="10">
        <f>AAR!Z3</f>
        <v>1.5448080598171403E-3</v>
      </c>
      <c r="Z4" s="10">
        <f>AAR!AA3</f>
        <v>5.4351767004494908E-3</v>
      </c>
      <c r="AA4" s="10">
        <f>AAR!AB3</f>
        <v>-1.4291983669304911E-2</v>
      </c>
      <c r="AB4" s="10">
        <f>AAR!AC3</f>
        <v>1.2606670700519991E-2</v>
      </c>
      <c r="AC4" s="10">
        <f>AAR!AD3</f>
        <v>-7.6365374480302037E-3</v>
      </c>
      <c r="AD4" s="10">
        <f>AAR!AE3</f>
        <v>-5.3314277201982688E-4</v>
      </c>
      <c r="AE4" s="10">
        <f>AAR!AF3</f>
        <v>5.2603317022920995E-2</v>
      </c>
      <c r="AF4" s="10">
        <f>AAR!AG3</f>
        <v>1.6898826634334698E-2</v>
      </c>
      <c r="AG4" s="10">
        <v>-99</v>
      </c>
    </row>
    <row r="5" spans="2:33" ht="13.5" customHeight="1" x14ac:dyDescent="0.2">
      <c r="B5" s="10">
        <v>-98</v>
      </c>
      <c r="C5" s="10">
        <f>AAR!D4</f>
        <v>-3.3006628061014263E-3</v>
      </c>
      <c r="D5" s="10">
        <f>AAR!E4</f>
        <v>-1.1433773941616585E-2</v>
      </c>
      <c r="E5" s="10">
        <f>AAR!F4</f>
        <v>-2.1465766118800304E-2</v>
      </c>
      <c r="F5" s="10">
        <f>AAR!G4</f>
        <v>9.5742757614715145E-3</v>
      </c>
      <c r="G5" s="10">
        <f>AAR!H4</f>
        <v>-5.4990125334705292E-3</v>
      </c>
      <c r="H5" s="10">
        <f>AAR!I4</f>
        <v>9.2526034249043945E-3</v>
      </c>
      <c r="I5" s="10">
        <f>AAR!J4</f>
        <v>-1.3632629368646554E-3</v>
      </c>
      <c r="J5" s="10">
        <f>AAR!K4</f>
        <v>1.657014750462053E-2</v>
      </c>
      <c r="K5" s="10">
        <f>AAR!L4</f>
        <v>-5.3252369765715343E-4</v>
      </c>
      <c r="L5" s="10">
        <f>AAR!M4</f>
        <v>1.0993283749760413E-2</v>
      </c>
      <c r="M5" s="10">
        <f>AAR!N4</f>
        <v>-2.2364858889958247E-3</v>
      </c>
      <c r="N5" s="10">
        <f>AAR!O4</f>
        <v>-4.5685289848458235E-3</v>
      </c>
      <c r="O5" s="10">
        <f>AAR!P4</f>
        <v>-1.377751946131215E-2</v>
      </c>
      <c r="P5" s="10">
        <f>AAR!Q4</f>
        <v>1.6903358709201427E-3</v>
      </c>
      <c r="Q5" s="10">
        <f>AAR!R4</f>
        <v>-1.2339697834474214E-2</v>
      </c>
      <c r="R5" s="10">
        <f>AAR!S4</f>
        <v>1.7391525174619317E-3</v>
      </c>
      <c r="S5" s="10">
        <f>AAR!T4</f>
        <v>2.6721400261697479E-2</v>
      </c>
      <c r="T5" s="10">
        <f>AAR!U4</f>
        <v>-1.9748445939938224E-2</v>
      </c>
      <c r="U5" s="10">
        <f>AAR!V4</f>
        <v>7.1568319727795138E-3</v>
      </c>
      <c r="V5" s="10">
        <f>AAR!W4</f>
        <v>-8.9782418397285797E-3</v>
      </c>
      <c r="W5" s="10">
        <f>AAR!X4</f>
        <v>1.8086608068646629E-3</v>
      </c>
      <c r="X5" s="10">
        <f>AAR!Y4</f>
        <v>1.1496591108750582E-3</v>
      </c>
      <c r="Y5" s="10">
        <f>AAR!Z4</f>
        <v>-1.3675038257759453E-2</v>
      </c>
      <c r="Z5" s="10">
        <f>AAR!AA4</f>
        <v>-7.1510838514282516E-3</v>
      </c>
      <c r="AA5" s="10">
        <f>AAR!AB4</f>
        <v>-5.8042324065020537E-3</v>
      </c>
      <c r="AB5" s="10">
        <f>AAR!AC4</f>
        <v>-2.1478082351978189E-3</v>
      </c>
      <c r="AC5" s="10">
        <f>AAR!AD4</f>
        <v>-8.9456321562379915E-3</v>
      </c>
      <c r="AD5" s="10">
        <f>AAR!AE4</f>
        <v>2.7964691259203898E-3</v>
      </c>
      <c r="AE5" s="10">
        <f>AAR!AF4</f>
        <v>-1.5051665133325717E-2</v>
      </c>
      <c r="AF5" s="10">
        <f>AAR!AG4</f>
        <v>-2.916174427713622E-4</v>
      </c>
      <c r="AG5" s="10">
        <v>-98</v>
      </c>
    </row>
    <row r="6" spans="2:33" ht="13.5" customHeight="1" x14ac:dyDescent="0.2">
      <c r="B6" s="10">
        <v>-97</v>
      </c>
      <c r="C6" s="10">
        <f>AAR!D5</f>
        <v>7.2108838815658554E-3</v>
      </c>
      <c r="D6" s="10">
        <f>AAR!E5</f>
        <v>3.4064642004119805E-3</v>
      </c>
      <c r="E6" s="10">
        <f>AAR!F5</f>
        <v>-6.3372574792389599E-3</v>
      </c>
      <c r="F6" s="10">
        <f>AAR!G5</f>
        <v>-5.5042227162442614E-4</v>
      </c>
      <c r="G6" s="10">
        <f>AAR!H5</f>
        <v>5.0836070977446045E-3</v>
      </c>
      <c r="H6" s="10">
        <f>AAR!I5</f>
        <v>2.0199779743478512E-3</v>
      </c>
      <c r="I6" s="10">
        <f>AAR!J5</f>
        <v>4.0061442508174828E-3</v>
      </c>
      <c r="J6" s="10">
        <f>AAR!K5</f>
        <v>-5.669575471922093E-3</v>
      </c>
      <c r="K6" s="10">
        <f>AAR!L5</f>
        <v>-1.9663790305186977E-3</v>
      </c>
      <c r="L6" s="10">
        <f>AAR!M5</f>
        <v>-3.3531586471828847E-3</v>
      </c>
      <c r="M6" s="10">
        <f>AAR!N5</f>
        <v>-1.209732004636609E-2</v>
      </c>
      <c r="N6" s="10">
        <f>AAR!O5</f>
        <v>-7.6781887094201032E-3</v>
      </c>
      <c r="O6" s="10">
        <f>AAR!P5</f>
        <v>1.6083543114190812E-2</v>
      </c>
      <c r="P6" s="10">
        <f>AAR!Q5</f>
        <v>-6.9747615061331678E-3</v>
      </c>
      <c r="Q6" s="10">
        <f>AAR!R5</f>
        <v>2.5756928324898679E-4</v>
      </c>
      <c r="R6" s="10">
        <f>AAR!S5</f>
        <v>-1.2078843808833575E-2</v>
      </c>
      <c r="S6" s="10">
        <f>AAR!T5</f>
        <v>1.7079038593830278E-2</v>
      </c>
      <c r="T6" s="10">
        <f>AAR!U5</f>
        <v>-3.4547996295297138E-2</v>
      </c>
      <c r="U6" s="10">
        <f>AAR!V5</f>
        <v>-2.7767451609562832E-3</v>
      </c>
      <c r="V6" s="10">
        <f>AAR!W5</f>
        <v>-3.5167764907418223E-3</v>
      </c>
      <c r="W6" s="10">
        <f>AAR!X5</f>
        <v>6.8895651511008326E-3</v>
      </c>
      <c r="X6" s="10">
        <f>AAR!Y5</f>
        <v>-2.6530383523465234E-3</v>
      </c>
      <c r="Y6" s="10">
        <f>AAR!Z5</f>
        <v>-4.5839896515108029E-3</v>
      </c>
      <c r="Z6" s="10">
        <f>AAR!AA5</f>
        <v>2.1224403944959495E-3</v>
      </c>
      <c r="AA6" s="10">
        <f>AAR!AB5</f>
        <v>1.7658117848648762E-3</v>
      </c>
      <c r="AB6" s="10">
        <f>AAR!AC5</f>
        <v>1.1956833485266133E-2</v>
      </c>
      <c r="AC6" s="10">
        <f>AAR!AD5</f>
        <v>-1.3793016607209966E-2</v>
      </c>
      <c r="AD6" s="10">
        <f>AAR!AE5</f>
        <v>7.0974850593695776E-3</v>
      </c>
      <c r="AE6" s="10">
        <f>AAR!AF5</f>
        <v>-2.954508221217479E-3</v>
      </c>
      <c r="AF6" s="10">
        <f>AAR!AG5</f>
        <v>-1.2346891239972371E-2</v>
      </c>
      <c r="AG6" s="10">
        <v>-97</v>
      </c>
    </row>
    <row r="7" spans="2:33" ht="13.5" customHeight="1" x14ac:dyDescent="0.2">
      <c r="B7" s="10">
        <v>-96</v>
      </c>
      <c r="C7" s="10">
        <f>AAR!D6</f>
        <v>-5.0753193056492542E-3</v>
      </c>
      <c r="D7" s="10">
        <f>AAR!E6</f>
        <v>4.4669827084012279E-3</v>
      </c>
      <c r="E7" s="10">
        <f>AAR!F6</f>
        <v>-5.2602316944135499E-3</v>
      </c>
      <c r="F7" s="10">
        <f>AAR!G6</f>
        <v>6.7028959825769958E-3</v>
      </c>
      <c r="G7" s="10">
        <f>AAR!H6</f>
        <v>3.7890655939179299E-3</v>
      </c>
      <c r="H7" s="13">
        <f>AAR!I6</f>
        <v>-1.5420914985096734E-5</v>
      </c>
      <c r="I7" s="10">
        <f>AAR!J6</f>
        <v>2.2754296596077528E-3</v>
      </c>
      <c r="J7" s="10">
        <f>AAR!K6</f>
        <v>-2.6283444681874088E-2</v>
      </c>
      <c r="K7" s="10">
        <f>AAR!L6</f>
        <v>-6.4742567631970518E-3</v>
      </c>
      <c r="L7" s="10">
        <f>AAR!M6</f>
        <v>1.2310315524902166E-2</v>
      </c>
      <c r="M7" s="10">
        <f>AAR!N6</f>
        <v>3.732535696751145E-3</v>
      </c>
      <c r="N7" s="10">
        <f>AAR!O6</f>
        <v>-6.4131420382083151E-3</v>
      </c>
      <c r="O7" s="10">
        <f>AAR!P6</f>
        <v>5.2203001722954598E-3</v>
      </c>
      <c r="P7" s="10">
        <f>AAR!Q6</f>
        <v>4.0219728504810627E-3</v>
      </c>
      <c r="Q7" s="10">
        <f>AAR!R6</f>
        <v>-1.7271913113576457E-3</v>
      </c>
      <c r="R7" s="10">
        <f>AAR!S6</f>
        <v>8.3674381490640368E-4</v>
      </c>
      <c r="S7" s="10">
        <f>AAR!T6</f>
        <v>2.8818483496610946E-3</v>
      </c>
      <c r="T7" s="10">
        <f>AAR!U6</f>
        <v>-1.9282690139364629E-3</v>
      </c>
      <c r="U7" s="10">
        <f>AAR!V6</f>
        <v>2.9298535339990009E-3</v>
      </c>
      <c r="V7" s="10">
        <f>AAR!W6</f>
        <v>2.5567481555086868E-3</v>
      </c>
      <c r="W7" s="10">
        <f>AAR!X6</f>
        <v>8.6623323100858129E-3</v>
      </c>
      <c r="X7" s="10">
        <f>AAR!Y6</f>
        <v>2.8503500266152115E-3</v>
      </c>
      <c r="Y7" s="10">
        <f>AAR!Z6</f>
        <v>1.4198014198056955E-4</v>
      </c>
      <c r="Z7" s="10">
        <f>AAR!AA6</f>
        <v>7.7561717849574212E-3</v>
      </c>
      <c r="AA7" s="10">
        <f>AAR!AB6</f>
        <v>-1.488185541787335E-2</v>
      </c>
      <c r="AB7" s="10">
        <f>AAR!AC6</f>
        <v>-3.4646498587438228E-3</v>
      </c>
      <c r="AC7" s="10">
        <f>AAR!AD6</f>
        <v>-4.7832004189074552E-3</v>
      </c>
      <c r="AD7" s="10">
        <f>AAR!AE6</f>
        <v>-9.1498450354946456E-3</v>
      </c>
      <c r="AE7" s="10">
        <f>AAR!AF6</f>
        <v>-3.3311876931321274E-3</v>
      </c>
      <c r="AF7" s="13">
        <f>AAR!AG6</f>
        <v>9.7027508210177464E-5</v>
      </c>
      <c r="AG7" s="10">
        <v>-96</v>
      </c>
    </row>
    <row r="8" spans="2:33" ht="13.5" customHeight="1" x14ac:dyDescent="0.2">
      <c r="B8" s="10">
        <v>-95</v>
      </c>
      <c r="C8" s="10">
        <f>AAR!D7</f>
        <v>-3.6689151653257236E-3</v>
      </c>
      <c r="D8" s="10">
        <f>AAR!E7</f>
        <v>-3.4064563931533384E-4</v>
      </c>
      <c r="E8" s="10">
        <f>AAR!F7</f>
        <v>-3.0266453751061941E-3</v>
      </c>
      <c r="F8" s="10">
        <f>AAR!G7</f>
        <v>5.2582786320102496E-3</v>
      </c>
      <c r="G8" s="10">
        <f>AAR!H7</f>
        <v>-3.8791215875481622E-3</v>
      </c>
      <c r="H8" s="10">
        <f>AAR!I7</f>
        <v>-5.4829953899002935E-3</v>
      </c>
      <c r="I8" s="10">
        <f>AAR!J7</f>
        <v>-3.9416882241845117E-3</v>
      </c>
      <c r="J8" s="10">
        <f>AAR!K7</f>
        <v>5.2333257563133354E-3</v>
      </c>
      <c r="K8" s="10">
        <f>AAR!L7</f>
        <v>5.9973779869472339E-3</v>
      </c>
      <c r="L8" s="10">
        <f>AAR!M7</f>
        <v>-1.3086521345775547E-2</v>
      </c>
      <c r="M8" s="10">
        <f>AAR!N7</f>
        <v>1.0675333173131065E-2</v>
      </c>
      <c r="N8" s="10">
        <f>AAR!O7</f>
        <v>-7.0057247963339663E-3</v>
      </c>
      <c r="O8" s="10">
        <f>AAR!P7</f>
        <v>1.1902677732425645E-2</v>
      </c>
      <c r="P8" s="10">
        <f>AAR!Q7</f>
        <v>-1.2113315655480187E-2</v>
      </c>
      <c r="Q8" s="10">
        <f>AAR!R7</f>
        <v>6.0316593360775633E-4</v>
      </c>
      <c r="R8" s="10">
        <f>AAR!S7</f>
        <v>5.7995623802856036E-3</v>
      </c>
      <c r="S8" s="10">
        <f>AAR!T7</f>
        <v>5.2451400213449975E-3</v>
      </c>
      <c r="T8" s="10">
        <f>AAR!U7</f>
        <v>3.4895717493112228E-3</v>
      </c>
      <c r="U8" s="10">
        <f>AAR!V7</f>
        <v>-3.9227303527209365E-2</v>
      </c>
      <c r="V8" s="10">
        <f>AAR!W7</f>
        <v>-5.3919823282377131E-3</v>
      </c>
      <c r="W8" s="10">
        <f>AAR!X7</f>
        <v>2.0457829763398196E-2</v>
      </c>
      <c r="X8" s="10">
        <f>AAR!Y7</f>
        <v>-7.0910752078536445E-3</v>
      </c>
      <c r="Y8" s="10">
        <f>AAR!Z7</f>
        <v>9.1060783244164556E-3</v>
      </c>
      <c r="Z8" s="10">
        <f>AAR!AA7</f>
        <v>-7.7918893970786197E-3</v>
      </c>
      <c r="AA8" s="10">
        <f>AAR!AB7</f>
        <v>-5.9262502850342272E-3</v>
      </c>
      <c r="AB8" s="10">
        <f>AAR!AC7</f>
        <v>1.8445093954527196E-2</v>
      </c>
      <c r="AC8" s="10">
        <f>AAR!AD7</f>
        <v>1.7337884863577553E-3</v>
      </c>
      <c r="AD8" s="10">
        <f>AAR!AE7</f>
        <v>3.0352370466402885E-3</v>
      </c>
      <c r="AE8" s="10">
        <f>AAR!AF7</f>
        <v>2.0333847164723945E-4</v>
      </c>
      <c r="AF8" s="10">
        <f>AAR!AG7</f>
        <v>-6.9173009174662769E-3</v>
      </c>
      <c r="AG8" s="10">
        <v>-95</v>
      </c>
    </row>
    <row r="9" spans="2:33" ht="13.5" customHeight="1" x14ac:dyDescent="0.2">
      <c r="B9" s="10">
        <v>-94</v>
      </c>
      <c r="C9" s="10">
        <f>AAR!D8</f>
        <v>8.7340916932144436E-3</v>
      </c>
      <c r="D9" s="10">
        <f>AAR!E8</f>
        <v>-1.2510680479862632E-2</v>
      </c>
      <c r="E9" s="10">
        <f>AAR!F8</f>
        <v>8.9700395122416753E-4</v>
      </c>
      <c r="F9" s="10">
        <f>AAR!G8</f>
        <v>2.4419607063155824E-3</v>
      </c>
      <c r="G9" s="10">
        <f>AAR!H8</f>
        <v>6.1756112387229903E-3</v>
      </c>
      <c r="H9" s="10">
        <f>AAR!I8</f>
        <v>-2.4972711910263221E-4</v>
      </c>
      <c r="I9" s="10">
        <f>AAR!J8</f>
        <v>3.5546221893180643E-2</v>
      </c>
      <c r="J9" s="10">
        <f>AAR!K8</f>
        <v>2.1538043632744232E-2</v>
      </c>
      <c r="K9" s="10">
        <f>AAR!L8</f>
        <v>1.087186377781775E-3</v>
      </c>
      <c r="L9" s="10">
        <f>AAR!M8</f>
        <v>-2.9153876895330576E-3</v>
      </c>
      <c r="M9" s="10">
        <f>AAR!N8</f>
        <v>1.6920468920436985E-3</v>
      </c>
      <c r="N9" s="10">
        <f>AAR!O8</f>
        <v>9.2980759342166201E-4</v>
      </c>
      <c r="O9" s="10">
        <f>AAR!P8</f>
        <v>-2.3656131301414487E-2</v>
      </c>
      <c r="P9" s="10">
        <f>AAR!Q8</f>
        <v>2.2409383987283364E-3</v>
      </c>
      <c r="Q9" s="10">
        <f>AAR!R8</f>
        <v>-7.9945286961701952E-3</v>
      </c>
      <c r="R9" s="10">
        <f>AAR!S8</f>
        <v>2.1585628917576677E-2</v>
      </c>
      <c r="S9" s="10">
        <f>AAR!T8</f>
        <v>-4.476566682620052E-2</v>
      </c>
      <c r="T9" s="10">
        <f>AAR!U8</f>
        <v>3.3621300778472141E-2</v>
      </c>
      <c r="U9" s="10">
        <f>AAR!V8</f>
        <v>2.6577263740213762E-2</v>
      </c>
      <c r="V9" s="10">
        <f>AAR!W8</f>
        <v>-8.3834315526162204E-3</v>
      </c>
      <c r="W9" s="10">
        <f>AAR!X8</f>
        <v>-5.156243933892133E-2</v>
      </c>
      <c r="X9" s="10">
        <f>AAR!Y8</f>
        <v>8.512441387915428E-3</v>
      </c>
      <c r="Y9" s="10">
        <f>AAR!Z8</f>
        <v>-1.0253870084294106E-2</v>
      </c>
      <c r="Z9" s="10">
        <f>AAR!AA8</f>
        <v>5.0119763332211187E-4</v>
      </c>
      <c r="AA9" s="10">
        <f>AAR!AB8</f>
        <v>1.9875613071831152E-2</v>
      </c>
      <c r="AB9" s="10">
        <f>AAR!AC8</f>
        <v>-3.1409095993434333E-3</v>
      </c>
      <c r="AC9" s="10">
        <f>AAR!AD8</f>
        <v>-8.789444291992108E-3</v>
      </c>
      <c r="AD9" s="10">
        <f>AAR!AE8</f>
        <v>8.0614904541254952E-3</v>
      </c>
      <c r="AE9" s="10">
        <f>AAR!AF8</f>
        <v>2.1916320654431776E-3</v>
      </c>
      <c r="AF9" s="10">
        <f>AAR!AG8</f>
        <v>4.146329804181708E-3</v>
      </c>
      <c r="AG9" s="10">
        <v>-94</v>
      </c>
    </row>
    <row r="10" spans="2:33" ht="13.5" customHeight="1" x14ac:dyDescent="0.2">
      <c r="B10" s="10">
        <v>-93</v>
      </c>
      <c r="C10" s="10">
        <f>AAR!D9</f>
        <v>-6.6118948837776033E-3</v>
      </c>
      <c r="D10" s="10">
        <f>AAR!E9</f>
        <v>-2.0546340159184693E-2</v>
      </c>
      <c r="E10" s="10">
        <f>AAR!F9</f>
        <v>-1.3319783751288991E-2</v>
      </c>
      <c r="F10" s="10">
        <f>AAR!G9</f>
        <v>-1.8587730391340547E-3</v>
      </c>
      <c r="G10" s="10">
        <f>AAR!H9</f>
        <v>-5.0687946671941903E-3</v>
      </c>
      <c r="H10" s="10">
        <f>AAR!I9</f>
        <v>-9.4727805875587743E-3</v>
      </c>
      <c r="I10" s="10">
        <f>AAR!J9</f>
        <v>-1.535349335504434E-2</v>
      </c>
      <c r="J10" s="10">
        <f>AAR!K9</f>
        <v>-4.9681097337293326E-3</v>
      </c>
      <c r="K10" s="10">
        <f>AAR!L9</f>
        <v>5.0200009805790764E-3</v>
      </c>
      <c r="L10" s="10">
        <f>AAR!M9</f>
        <v>-1.0619805901491062E-2</v>
      </c>
      <c r="M10" s="10">
        <f>AAR!N9</f>
        <v>-7.5446601214529917E-3</v>
      </c>
      <c r="N10" s="10">
        <f>AAR!O9</f>
        <v>-5.6722667865593233E-3</v>
      </c>
      <c r="O10" s="10">
        <f>AAR!P9</f>
        <v>-1.7853026827450821E-2</v>
      </c>
      <c r="P10" s="10">
        <f>AAR!Q9</f>
        <v>-8.2926866361740861E-4</v>
      </c>
      <c r="Q10" s="10">
        <f>AAR!R9</f>
        <v>-2.2479470868821076E-3</v>
      </c>
      <c r="R10" s="10">
        <f>AAR!S9</f>
        <v>-7.2204968626004441E-3</v>
      </c>
      <c r="S10" s="10">
        <f>AAR!T9</f>
        <v>6.0838141091421744E-4</v>
      </c>
      <c r="T10" s="10">
        <f>AAR!U9</f>
        <v>-7.3846614994022858E-3</v>
      </c>
      <c r="U10" s="10">
        <f>AAR!V9</f>
        <v>8.3351650144725981E-2</v>
      </c>
      <c r="V10" s="13">
        <f>AAR!W9</f>
        <v>1.934390126961949E-5</v>
      </c>
      <c r="W10" s="10">
        <f>AAR!X9</f>
        <v>-1.9298348201047325E-3</v>
      </c>
      <c r="X10" s="10">
        <f>AAR!Y9</f>
        <v>4.6995100158277181E-4</v>
      </c>
      <c r="Y10" s="10">
        <f>AAR!Z9</f>
        <v>1.0338028426734817E-2</v>
      </c>
      <c r="Z10" s="10">
        <f>AAR!AA9</f>
        <v>-2.8446965525192498E-3</v>
      </c>
      <c r="AA10" s="10">
        <f>AAR!AB9</f>
        <v>-1.8266284099262634E-4</v>
      </c>
      <c r="AB10" s="10">
        <f>AAR!AC9</f>
        <v>-1.4607225488474079E-2</v>
      </c>
      <c r="AC10" s="10">
        <f>AAR!AD9</f>
        <v>1.5409026843882317E-2</v>
      </c>
      <c r="AD10" s="10">
        <f>AAR!AE9</f>
        <v>-9.9358364303359804E-3</v>
      </c>
      <c r="AE10" s="10">
        <f>AAR!AF9</f>
        <v>5.1115533508303938E-3</v>
      </c>
      <c r="AF10" s="10">
        <f>AAR!AG9</f>
        <v>7.1526732013675234E-3</v>
      </c>
      <c r="AG10" s="10">
        <v>-93</v>
      </c>
    </row>
    <row r="11" spans="2:33" ht="13.5" customHeight="1" x14ac:dyDescent="0.2">
      <c r="B11" s="10">
        <v>-92</v>
      </c>
      <c r="C11" s="10">
        <f>AAR!D10</f>
        <v>7.7330760703114322E-4</v>
      </c>
      <c r="D11" s="10">
        <f>AAR!E10</f>
        <v>3.6043020116272701E-3</v>
      </c>
      <c r="E11" s="10">
        <f>AAR!F10</f>
        <v>9.9973392446179015E-3</v>
      </c>
      <c r="F11" s="10">
        <f>AAR!G10</f>
        <v>-1.4441411776554704E-2</v>
      </c>
      <c r="G11" s="10">
        <f>AAR!H10</f>
        <v>7.7790388679505815E-3</v>
      </c>
      <c r="H11" s="10">
        <f>AAR!I10</f>
        <v>1.0520770956534404E-2</v>
      </c>
      <c r="I11" s="10">
        <f>AAR!J10</f>
        <v>5.9665764515650704E-3</v>
      </c>
      <c r="J11" s="10">
        <f>AAR!K10</f>
        <v>-5.8992417646959961E-3</v>
      </c>
      <c r="K11" s="10">
        <f>AAR!L10</f>
        <v>3.7730788557164925E-3</v>
      </c>
      <c r="L11" s="10">
        <f>AAR!M10</f>
        <v>1.8031318236164714E-2</v>
      </c>
      <c r="M11" s="10">
        <f>AAR!N10</f>
        <v>6.9734776926708205E-3</v>
      </c>
      <c r="N11" s="10">
        <f>AAR!O10</f>
        <v>6.1082256823292227E-3</v>
      </c>
      <c r="O11" s="10">
        <f>AAR!P10</f>
        <v>6.7229947823450173E-3</v>
      </c>
      <c r="P11" s="10">
        <f>AAR!Q10</f>
        <v>5.2095013008867921E-3</v>
      </c>
      <c r="Q11" s="10">
        <f>AAR!R10</f>
        <v>1.1086851598591272E-2</v>
      </c>
      <c r="R11" s="10">
        <f>AAR!S10</f>
        <v>5.4799055510756194E-3</v>
      </c>
      <c r="S11" s="10">
        <f>AAR!T10</f>
        <v>1.6830505363493536E-2</v>
      </c>
      <c r="T11" s="10">
        <f>AAR!U10</f>
        <v>3.5934995469666421E-3</v>
      </c>
      <c r="U11" s="10">
        <f>AAR!V10</f>
        <v>-6.8733928286076482E-2</v>
      </c>
      <c r="V11" s="10">
        <f>AAR!W10</f>
        <v>1.7066609864179868E-3</v>
      </c>
      <c r="W11" s="10">
        <f>AAR!X10</f>
        <v>1.2970342900841467E-2</v>
      </c>
      <c r="X11" s="10">
        <f>AAR!Y10</f>
        <v>8.7942543467960776E-3</v>
      </c>
      <c r="Y11" s="10">
        <f>AAR!Z10</f>
        <v>1.0250346637881515E-2</v>
      </c>
      <c r="Z11" s="10">
        <f>AAR!AA10</f>
        <v>5.2999898874718206E-3</v>
      </c>
      <c r="AA11" s="10">
        <f>AAR!AB10</f>
        <v>-9.6539079455221985E-3</v>
      </c>
      <c r="AB11" s="10">
        <f>AAR!AC10</f>
        <v>9.5800329199097964E-3</v>
      </c>
      <c r="AC11" s="10">
        <f>AAR!AD10</f>
        <v>5.4489048833577889E-3</v>
      </c>
      <c r="AD11" s="10">
        <f>AAR!AE10</f>
        <v>-7.8867295486797183E-4</v>
      </c>
      <c r="AE11" s="10">
        <f>AAR!AF10</f>
        <v>1.2439359574472867E-3</v>
      </c>
      <c r="AF11" s="10">
        <f>AAR!AG10</f>
        <v>-4.6031941397738189E-3</v>
      </c>
      <c r="AG11" s="10">
        <v>-92</v>
      </c>
    </row>
    <row r="12" spans="2:33" ht="13.5" customHeight="1" x14ac:dyDescent="0.2">
      <c r="B12" s="10">
        <v>-91</v>
      </c>
      <c r="C12" s="13">
        <f>AAR!D11</f>
        <v>9.4187114350237529E-5</v>
      </c>
      <c r="D12" s="10">
        <f>AAR!E11</f>
        <v>4.6171518760338686E-3</v>
      </c>
      <c r="E12" s="10">
        <f>AAR!F11</f>
        <v>5.0390360139945863E-2</v>
      </c>
      <c r="F12" s="10">
        <f>AAR!G11</f>
        <v>-2.1302745603725193E-2</v>
      </c>
      <c r="G12" s="10">
        <f>AAR!H11</f>
        <v>2.522887484830514E-3</v>
      </c>
      <c r="H12" s="10">
        <f>AAR!I11</f>
        <v>1.1855534868562001E-3</v>
      </c>
      <c r="I12" s="10">
        <f>AAR!J11</f>
        <v>-1.6153066955602154E-2</v>
      </c>
      <c r="J12" s="10">
        <f>AAR!K11</f>
        <v>7.5069445246067667E-3</v>
      </c>
      <c r="K12" s="10">
        <f>AAR!L11</f>
        <v>2.4471919755466201E-3</v>
      </c>
      <c r="L12" s="10">
        <f>AAR!M11</f>
        <v>2.561748633261713E-3</v>
      </c>
      <c r="M12" s="10">
        <f>AAR!N11</f>
        <v>-5.2088096421253581E-3</v>
      </c>
      <c r="N12" s="10">
        <f>AAR!O11</f>
        <v>-1.6562044958193414E-3</v>
      </c>
      <c r="O12" s="10">
        <f>AAR!P11</f>
        <v>8.1413076694919224E-3</v>
      </c>
      <c r="P12" s="10">
        <f>AAR!Q11</f>
        <v>6.0870089488298008E-3</v>
      </c>
      <c r="Q12" s="10">
        <f>AAR!R11</f>
        <v>6.0146913797722691E-3</v>
      </c>
      <c r="R12" s="10">
        <f>AAR!S11</f>
        <v>-1.1224558202101886E-2</v>
      </c>
      <c r="S12" s="10">
        <f>AAR!T11</f>
        <v>-1.0486589274950374E-2</v>
      </c>
      <c r="T12" s="10">
        <f>AAR!U11</f>
        <v>-6.873949758817284E-3</v>
      </c>
      <c r="U12" s="10">
        <f>AAR!V11</f>
        <v>7.5107105464003662E-3</v>
      </c>
      <c r="V12" s="10">
        <f>AAR!W11</f>
        <v>9.7557961392513402E-3</v>
      </c>
      <c r="W12" s="10">
        <f>AAR!X11</f>
        <v>1.1454293257461392E-2</v>
      </c>
      <c r="X12" s="10">
        <f>AAR!Y11</f>
        <v>-8.9029695866604391E-3</v>
      </c>
      <c r="Y12" s="10">
        <f>AAR!Z11</f>
        <v>2.8590023192148969E-3</v>
      </c>
      <c r="Z12" s="10">
        <f>AAR!AA11</f>
        <v>-2.3643320896890863E-3</v>
      </c>
      <c r="AA12" s="10">
        <f>AAR!AB11</f>
        <v>2.8257780468615802E-2</v>
      </c>
      <c r="AB12" s="10">
        <f>AAR!AC11</f>
        <v>1.6869112250575607E-2</v>
      </c>
      <c r="AC12" s="10">
        <f>AAR!AD11</f>
        <v>-3.377730672648867E-3</v>
      </c>
      <c r="AD12" s="13">
        <f>AAR!AE11</f>
        <v>-6.2027918823270595E-5</v>
      </c>
      <c r="AE12" s="10">
        <f>AAR!AF11</f>
        <v>-1.6867760675978553E-2</v>
      </c>
      <c r="AF12" s="10">
        <f>AAR!AG11</f>
        <v>-5.8879839749814431E-3</v>
      </c>
      <c r="AG12" s="10">
        <v>-91</v>
      </c>
    </row>
    <row r="13" spans="2:33" ht="13.5" customHeight="1" x14ac:dyDescent="0.2">
      <c r="B13" s="10">
        <v>-90</v>
      </c>
      <c r="C13" s="10">
        <f>AAR!D12</f>
        <v>1.2721175315176525E-3</v>
      </c>
      <c r="D13" s="10">
        <f>AAR!E12</f>
        <v>-3.9049268107731079E-3</v>
      </c>
      <c r="E13" s="10">
        <f>AAR!F12</f>
        <v>2.9985271137003468E-3</v>
      </c>
      <c r="F13" s="10">
        <f>AAR!G12</f>
        <v>-3.5306200097824404E-3</v>
      </c>
      <c r="G13" s="10">
        <f>AAR!H12</f>
        <v>3.2778382965135272E-3</v>
      </c>
      <c r="H13" s="10">
        <f>AAR!I12</f>
        <v>6.1739299714055037E-3</v>
      </c>
      <c r="I13" s="10">
        <f>AAR!J12</f>
        <v>-1.4376442689538369E-2</v>
      </c>
      <c r="J13" s="10">
        <f>AAR!K12</f>
        <v>6.9817986712238465E-3</v>
      </c>
      <c r="K13" s="10">
        <f>AAR!L12</f>
        <v>-2.2128151313893021E-3</v>
      </c>
      <c r="L13" s="10">
        <f>AAR!M12</f>
        <v>7.3142763798250089E-3</v>
      </c>
      <c r="M13" s="10">
        <f>AAR!N12</f>
        <v>3.7932218158878237E-3</v>
      </c>
      <c r="N13" s="10">
        <f>AAR!O12</f>
        <v>1.4694570491759068E-3</v>
      </c>
      <c r="O13" s="10">
        <f>AAR!P12</f>
        <v>-9.3936474023823876E-3</v>
      </c>
      <c r="P13" s="10">
        <f>AAR!Q12</f>
        <v>-8.4458391785044024E-3</v>
      </c>
      <c r="Q13" s="10">
        <f>AAR!R12</f>
        <v>3.5271341681346003E-3</v>
      </c>
      <c r="R13" s="10">
        <f>AAR!S12</f>
        <v>6.1280660349383193E-3</v>
      </c>
      <c r="S13" s="10">
        <f>AAR!T12</f>
        <v>4.8609341189980986E-3</v>
      </c>
      <c r="T13" s="13">
        <f>AAR!U12</f>
        <v>9.2303757332196264E-5</v>
      </c>
      <c r="U13" s="10">
        <f>AAR!V12</f>
        <v>-5.2875778237228008E-3</v>
      </c>
      <c r="V13" s="10">
        <f>AAR!W12</f>
        <v>-1.2035520309322074E-3</v>
      </c>
      <c r="W13" s="10">
        <f>AAR!X12</f>
        <v>-4.416119459626805E-3</v>
      </c>
      <c r="X13" s="10">
        <f>AAR!Y12</f>
        <v>-5.8452021021654886E-4</v>
      </c>
      <c r="Y13" s="10">
        <f>AAR!Z12</f>
        <v>6.4458320135132828E-3</v>
      </c>
      <c r="Z13" s="10">
        <f>AAR!AA12</f>
        <v>-4.1614033478168284E-3</v>
      </c>
      <c r="AA13" s="10">
        <f>AAR!AB12</f>
        <v>-3.9766260627693917E-3</v>
      </c>
      <c r="AB13" s="13">
        <f>AAR!AC12</f>
        <v>1.8143486629703743E-5</v>
      </c>
      <c r="AC13" s="10">
        <f>AAR!AD12</f>
        <v>3.4158166401007098E-4</v>
      </c>
      <c r="AD13" s="10">
        <f>AAR!AE12</f>
        <v>6.0628964033547436E-3</v>
      </c>
      <c r="AE13" s="10">
        <f>AAR!AF12</f>
        <v>2.2440369254999596E-2</v>
      </c>
      <c r="AF13" s="10">
        <f>AAR!AG12</f>
        <v>-3.5858992384859125E-4</v>
      </c>
      <c r="AG13" s="10">
        <v>-90</v>
      </c>
    </row>
    <row r="14" spans="2:33" ht="13.5" customHeight="1" x14ac:dyDescent="0.2">
      <c r="B14" s="10">
        <v>-89</v>
      </c>
      <c r="C14" s="10">
        <f>AAR!D13</f>
        <v>-1.2132230209893964E-2</v>
      </c>
      <c r="D14" s="10">
        <f>AAR!E13</f>
        <v>-5.4284023681226458E-3</v>
      </c>
      <c r="E14" s="10">
        <f>AAR!F13</f>
        <v>-8.214374921843997E-3</v>
      </c>
      <c r="F14" s="10">
        <f>AAR!G13</f>
        <v>1.6407134153317179E-2</v>
      </c>
      <c r="G14" s="10">
        <f>AAR!H13</f>
        <v>-8.8402591235529279E-3</v>
      </c>
      <c r="H14" s="10">
        <f>AAR!I13</f>
        <v>-2.3381953213416875E-2</v>
      </c>
      <c r="I14" s="10">
        <f>AAR!J13</f>
        <v>8.6955736417011938E-3</v>
      </c>
      <c r="J14" s="10">
        <f>AAR!K13</f>
        <v>-5.7693928930900272E-3</v>
      </c>
      <c r="K14" s="10">
        <f>AAR!L13</f>
        <v>-8.9484132259408655E-3</v>
      </c>
      <c r="L14" s="10">
        <f>AAR!M13</f>
        <v>-5.7382553114266885E-3</v>
      </c>
      <c r="M14" s="10">
        <f>AAR!N13</f>
        <v>-1.2658447291823451E-2</v>
      </c>
      <c r="N14" s="10">
        <f>AAR!O13</f>
        <v>5.7049560990901048E-3</v>
      </c>
      <c r="O14" s="10">
        <f>AAR!P13</f>
        <v>-1.8200678667833481E-3</v>
      </c>
      <c r="P14" s="10">
        <f>AAR!Q13</f>
        <v>1.4849919869751711E-2</v>
      </c>
      <c r="Q14" s="10">
        <f>AAR!R13</f>
        <v>3.8967712453275719E-3</v>
      </c>
      <c r="R14" s="10">
        <f>AAR!S13</f>
        <v>6.7999139736012668E-3</v>
      </c>
      <c r="S14" s="10">
        <f>AAR!T13</f>
        <v>-3.0569397360640464E-3</v>
      </c>
      <c r="T14" s="10">
        <f>AAR!U13</f>
        <v>4.981456216177578E-3</v>
      </c>
      <c r="U14" s="10">
        <f>AAR!V13</f>
        <v>-3.6116252142087621E-3</v>
      </c>
      <c r="V14" s="10">
        <f>AAR!W13</f>
        <v>-7.9749092143326233E-3</v>
      </c>
      <c r="W14" s="10">
        <f>AAR!X13</f>
        <v>2.0897815765687975E-2</v>
      </c>
      <c r="X14" s="10">
        <f>AAR!Y13</f>
        <v>-9.3391523379179157E-3</v>
      </c>
      <c r="Y14" s="10">
        <f>AAR!Z13</f>
        <v>-1.1052490433728027E-4</v>
      </c>
      <c r="Z14" s="10">
        <f>AAR!AA13</f>
        <v>-6.7681547075271846E-3</v>
      </c>
      <c r="AA14" s="10">
        <f>AAR!AB13</f>
        <v>-2.8446924809435725E-3</v>
      </c>
      <c r="AB14" s="10">
        <f>AAR!AC13</f>
        <v>-2.2375699032449337E-3</v>
      </c>
      <c r="AC14" s="10">
        <f>AAR!AD13</f>
        <v>-6.0521153533846586E-4</v>
      </c>
      <c r="AD14" s="10">
        <f>AAR!AE13</f>
        <v>-6.423913316623505E-3</v>
      </c>
      <c r="AE14" s="10">
        <f>AAR!AF13</f>
        <v>4.3839716901289683E-3</v>
      </c>
      <c r="AF14" s="10">
        <f>AAR!AG13</f>
        <v>-7.0024213844380708E-3</v>
      </c>
      <c r="AG14" s="10">
        <v>-89</v>
      </c>
    </row>
    <row r="15" spans="2:33" ht="13.5" customHeight="1" x14ac:dyDescent="0.2">
      <c r="B15" s="10">
        <v>-88</v>
      </c>
      <c r="C15" s="10">
        <f>AAR!D14</f>
        <v>1.0093245230977363E-2</v>
      </c>
      <c r="D15" s="10">
        <f>AAR!E14</f>
        <v>-3.8805869190489187E-3</v>
      </c>
      <c r="E15" s="10">
        <f>AAR!F14</f>
        <v>-1.030174193303849E-2</v>
      </c>
      <c r="F15" s="10">
        <f>AAR!G14</f>
        <v>-9.5180014875490063E-3</v>
      </c>
      <c r="G15" s="10">
        <f>AAR!H14</f>
        <v>1.517214251489972E-2</v>
      </c>
      <c r="H15" s="10">
        <f>AAR!I14</f>
        <v>-1.1218261001706342E-2</v>
      </c>
      <c r="I15" s="10">
        <f>AAR!J14</f>
        <v>-9.354302006850633E-3</v>
      </c>
      <c r="J15" s="10">
        <f>AAR!K14</f>
        <v>2.4424072525633431E-2</v>
      </c>
      <c r="K15" s="10">
        <f>AAR!L14</f>
        <v>1.4584502220767867E-2</v>
      </c>
      <c r="L15" s="10">
        <f>AAR!M14</f>
        <v>-1.475612940871074E-2</v>
      </c>
      <c r="M15" s="10">
        <f>AAR!N14</f>
        <v>7.9992255846258672E-3</v>
      </c>
      <c r="N15" s="10">
        <f>AAR!O14</f>
        <v>8.0565440198733535E-3</v>
      </c>
      <c r="O15" s="10">
        <f>AAR!P14</f>
        <v>-8.1421809335140601E-3</v>
      </c>
      <c r="P15" s="10">
        <f>AAR!Q14</f>
        <v>1.2693605326867478E-3</v>
      </c>
      <c r="Q15" s="10">
        <f>AAR!R14</f>
        <v>-8.7098701431810067E-4</v>
      </c>
      <c r="R15" s="10">
        <f>AAR!S14</f>
        <v>-1.6247620735049387E-2</v>
      </c>
      <c r="S15" s="10">
        <f>AAR!T14</f>
        <v>-3.9807713985410345E-3</v>
      </c>
      <c r="T15" s="10">
        <f>AAR!U14</f>
        <v>-6.2829784677862514E-3</v>
      </c>
      <c r="U15" s="10">
        <f>AAR!V14</f>
        <v>-2.9658207762909422E-3</v>
      </c>
      <c r="V15" s="10">
        <f>AAR!W14</f>
        <v>1.2660111480357185E-2</v>
      </c>
      <c r="W15" s="10">
        <f>AAR!X14</f>
        <v>-2.1083822687919068E-2</v>
      </c>
      <c r="X15" s="10">
        <f>AAR!Y14</f>
        <v>2.6815515818185091E-3</v>
      </c>
      <c r="Y15" s="10">
        <f>AAR!Z14</f>
        <v>7.7629082319918353E-3</v>
      </c>
      <c r="Z15" s="10">
        <f>AAR!AA14</f>
        <v>5.1502923025784075E-4</v>
      </c>
      <c r="AA15" s="10">
        <f>AAR!AB14</f>
        <v>5.5425682684439601E-3</v>
      </c>
      <c r="AB15" s="10">
        <f>AAR!AC14</f>
        <v>-4.2651903758864733E-3</v>
      </c>
      <c r="AC15" s="10">
        <f>AAR!AD14</f>
        <v>7.3718416141792514E-3</v>
      </c>
      <c r="AD15" s="10">
        <f>AAR!AE14</f>
        <v>-5.380849192321735E-3</v>
      </c>
      <c r="AE15" s="10">
        <f>AAR!AF14</f>
        <v>3.647155647607217E-3</v>
      </c>
      <c r="AF15" s="10">
        <f>AAR!AG14</f>
        <v>4.826545501043196E-2</v>
      </c>
      <c r="AG15" s="10">
        <v>-88</v>
      </c>
    </row>
    <row r="16" spans="2:33" ht="13.5" customHeight="1" x14ac:dyDescent="0.2">
      <c r="B16" s="10">
        <v>-87</v>
      </c>
      <c r="C16" s="10">
        <f>AAR!D15</f>
        <v>-2.6561364920474643E-3</v>
      </c>
      <c r="D16" s="10">
        <f>AAR!E15</f>
        <v>-4.3755785065804345E-3</v>
      </c>
      <c r="E16" s="10">
        <f>AAR!F15</f>
        <v>-1.8343832541667703E-3</v>
      </c>
      <c r="F16" s="10">
        <f>AAR!G15</f>
        <v>1.459767967360181E-2</v>
      </c>
      <c r="G16" s="10">
        <f>AAR!H15</f>
        <v>8.5068433707950787E-3</v>
      </c>
      <c r="H16" s="10">
        <f>AAR!I15</f>
        <v>-5.6068818199024606E-4</v>
      </c>
      <c r="I16" s="10">
        <f>AAR!J15</f>
        <v>6.9250900655278922E-3</v>
      </c>
      <c r="J16" s="10">
        <f>AAR!K15</f>
        <v>-2.7854705960187465E-2</v>
      </c>
      <c r="K16" s="10">
        <f>AAR!L15</f>
        <v>1.7639358473863676E-3</v>
      </c>
      <c r="L16" s="10">
        <f>AAR!M15</f>
        <v>1.0430934788027615E-4</v>
      </c>
      <c r="M16" s="10">
        <f>AAR!N15</f>
        <v>-2.5699070262739966E-3</v>
      </c>
      <c r="N16" s="10">
        <f>AAR!O15</f>
        <v>-4.9515265518255925E-4</v>
      </c>
      <c r="O16" s="10">
        <f>AAR!P15</f>
        <v>7.6652016212320467E-3</v>
      </c>
      <c r="P16" s="10">
        <f>AAR!Q15</f>
        <v>-7.335293952783449E-3</v>
      </c>
      <c r="Q16" s="10">
        <f>AAR!R15</f>
        <v>-1.0280042613314687E-2</v>
      </c>
      <c r="R16" s="10">
        <f>AAR!S15</f>
        <v>8.7314219945713416E-3</v>
      </c>
      <c r="S16" s="10">
        <f>AAR!T15</f>
        <v>5.409806078482543E-3</v>
      </c>
      <c r="T16" s="10">
        <f>AAR!U15</f>
        <v>4.7629810060136751E-4</v>
      </c>
      <c r="U16" s="10">
        <f>AAR!V15</f>
        <v>-4.3948158859622253E-3</v>
      </c>
      <c r="V16" s="10">
        <f>AAR!W15</f>
        <v>-7.0704717919677744E-3</v>
      </c>
      <c r="W16" s="10">
        <f>AAR!X15</f>
        <v>1.0399313297694831E-2</v>
      </c>
      <c r="X16" s="10">
        <f>AAR!Y15</f>
        <v>-2.7321971727226734E-3</v>
      </c>
      <c r="Y16" s="10">
        <f>AAR!Z15</f>
        <v>1.9170719958512411E-3</v>
      </c>
      <c r="Z16" s="10">
        <f>AAR!AA15</f>
        <v>4.1401215391509236E-3</v>
      </c>
      <c r="AA16" s="10">
        <f>AAR!AB15</f>
        <v>7.1704178933744388E-3</v>
      </c>
      <c r="AB16" s="10">
        <f>AAR!AC15</f>
        <v>-4.998871314413531E-3</v>
      </c>
      <c r="AC16" s="10">
        <f>AAR!AD15</f>
        <v>2.6583045590744371E-3</v>
      </c>
      <c r="AD16" s="10">
        <f>AAR!AE15</f>
        <v>-4.5361418610699918E-3</v>
      </c>
      <c r="AE16" s="10">
        <f>AAR!AF15</f>
        <v>1.3157018739928287E-3</v>
      </c>
      <c r="AF16" s="10">
        <f>AAR!AG15</f>
        <v>-2.3648440178192984E-2</v>
      </c>
      <c r="AG16" s="10">
        <v>-87</v>
      </c>
    </row>
    <row r="17" spans="2:33" ht="13.5" customHeight="1" x14ac:dyDescent="0.2">
      <c r="B17" s="10">
        <v>-86</v>
      </c>
      <c r="C17" s="10">
        <f>AAR!D16</f>
        <v>1.8142822248132448E-3</v>
      </c>
      <c r="D17" s="10">
        <f>AAR!E16</f>
        <v>7.0939009097248894E-3</v>
      </c>
      <c r="E17" s="10">
        <f>AAR!F16</f>
        <v>-7.8965844744836831E-3</v>
      </c>
      <c r="F17" s="10">
        <f>AAR!G16</f>
        <v>-4.1839665594784565E-3</v>
      </c>
      <c r="G17" s="10">
        <f>AAR!H16</f>
        <v>6.8000372776597512E-3</v>
      </c>
      <c r="H17" s="10">
        <f>AAR!I16</f>
        <v>-1.7913089529174645E-2</v>
      </c>
      <c r="I17" s="10">
        <f>AAR!J16</f>
        <v>2.5357929795524169E-2</v>
      </c>
      <c r="J17" s="10">
        <f>AAR!K16</f>
        <v>9.9704299849094208E-3</v>
      </c>
      <c r="K17" s="10">
        <f>AAR!L16</f>
        <v>-4.7185577832522009E-3</v>
      </c>
      <c r="L17" s="10">
        <f>AAR!M16</f>
        <v>9.0296998047817018E-3</v>
      </c>
      <c r="M17" s="10">
        <f>AAR!N16</f>
        <v>5.6530378962038746E-3</v>
      </c>
      <c r="N17" s="10">
        <f>AAR!O16</f>
        <v>1.0158192635977732E-3</v>
      </c>
      <c r="O17" s="10">
        <f>AAR!P16</f>
        <v>4.8032879718163599E-3</v>
      </c>
      <c r="P17" s="10">
        <f>AAR!Q16</f>
        <v>3.7802804083085263E-3</v>
      </c>
      <c r="Q17" s="10">
        <f>AAR!R16</f>
        <v>-1.1165424604221074E-2</v>
      </c>
      <c r="R17" s="10">
        <f>AAR!S16</f>
        <v>3.7933668680404501E-3</v>
      </c>
      <c r="S17" s="10">
        <f>AAR!T16</f>
        <v>-2.9837355116177251E-3</v>
      </c>
      <c r="T17" s="10">
        <f>AAR!U16</f>
        <v>1.7784087189581933E-3</v>
      </c>
      <c r="U17" s="10">
        <f>AAR!V16</f>
        <v>5.7601948868388972E-3</v>
      </c>
      <c r="V17" s="10">
        <f>AAR!W16</f>
        <v>-1.193188324412779E-2</v>
      </c>
      <c r="W17" s="10">
        <f>AAR!X16</f>
        <v>-2.5308770051193086E-3</v>
      </c>
      <c r="X17" s="10">
        <f>AAR!Y16</f>
        <v>4.1115777167307875E-3</v>
      </c>
      <c r="Y17" s="10">
        <f>AAR!Z16</f>
        <v>-4.9546400386977314E-4</v>
      </c>
      <c r="Z17" s="10">
        <f>AAR!AA16</f>
        <v>-4.1748620444049429E-3</v>
      </c>
      <c r="AA17" s="10">
        <f>AAR!AB16</f>
        <v>1.9117424260233759E-2</v>
      </c>
      <c r="AB17" s="10">
        <f>AAR!AC16</f>
        <v>-9.5714989642234939E-3</v>
      </c>
      <c r="AC17" s="10">
        <f>AAR!AD16</f>
        <v>-1.702172532389537E-2</v>
      </c>
      <c r="AD17" s="10">
        <f>AAR!AE16</f>
        <v>-4.2473765294738734E-3</v>
      </c>
      <c r="AE17" s="10">
        <f>AAR!AF16</f>
        <v>-5.2578291046835202E-2</v>
      </c>
      <c r="AF17" s="10">
        <f>AAR!AG16</f>
        <v>1.9108249091533649E-2</v>
      </c>
      <c r="AG17" s="10">
        <v>-86</v>
      </c>
    </row>
    <row r="18" spans="2:33" ht="13.5" customHeight="1" x14ac:dyDescent="0.2">
      <c r="B18" s="10">
        <v>-85</v>
      </c>
      <c r="C18" s="10">
        <f>AAR!D17</f>
        <v>-2.2926991678879835E-3</v>
      </c>
      <c r="D18" s="10">
        <f>AAR!E17</f>
        <v>-2.8233535555513833E-3</v>
      </c>
      <c r="E18" s="10">
        <f>AAR!F17</f>
        <v>3.8444726022699993E-3</v>
      </c>
      <c r="F18" s="10">
        <f>AAR!G17</f>
        <v>2.0097742551878667E-3</v>
      </c>
      <c r="G18" s="10">
        <f>AAR!H17</f>
        <v>-9.009769483951692E-4</v>
      </c>
      <c r="H18" s="10">
        <f>AAR!I17</f>
        <v>-1.2900702194049252E-2</v>
      </c>
      <c r="I18" s="10">
        <f>AAR!J17</f>
        <v>-9.1958448703712177E-3</v>
      </c>
      <c r="J18" s="10">
        <f>AAR!K17</f>
        <v>9.8692285923355182E-3</v>
      </c>
      <c r="K18" s="10">
        <f>AAR!L17</f>
        <v>-1.2569340914054171E-2</v>
      </c>
      <c r="L18" s="10">
        <f>AAR!M17</f>
        <v>-4.9970515228567915E-3</v>
      </c>
      <c r="M18" s="10">
        <f>AAR!N17</f>
        <v>9.6691478441398634E-3</v>
      </c>
      <c r="N18" s="10">
        <f>AAR!O17</f>
        <v>-5.7102037297727115E-3</v>
      </c>
      <c r="O18" s="10">
        <f>AAR!P17</f>
        <v>1.6663905265834854E-2</v>
      </c>
      <c r="P18" s="10">
        <f>AAR!Q17</f>
        <v>-3.0406428194735156E-3</v>
      </c>
      <c r="Q18" s="10">
        <f>AAR!R17</f>
        <v>-3.1175890439726192E-4</v>
      </c>
      <c r="R18" s="10">
        <f>AAR!S17</f>
        <v>-7.1265632746548239E-3</v>
      </c>
      <c r="S18" s="10">
        <f>AAR!T17</f>
        <v>9.7453659912267402E-3</v>
      </c>
      <c r="T18" s="10">
        <f>AAR!U17</f>
        <v>-7.8552111657360438E-3</v>
      </c>
      <c r="U18" s="10">
        <f>AAR!V17</f>
        <v>-1.3110734296356313E-2</v>
      </c>
      <c r="V18" s="10">
        <f>AAR!W17</f>
        <v>1.0740038678347386E-2</v>
      </c>
      <c r="W18" s="10">
        <f>AAR!X17</f>
        <v>7.0470607622125161E-3</v>
      </c>
      <c r="X18" s="10">
        <f>AAR!Y17</f>
        <v>2.4815425428531832E-3</v>
      </c>
      <c r="Y18" s="10">
        <f>AAR!Z17</f>
        <v>6.7481088335703595E-3</v>
      </c>
      <c r="Z18" s="10">
        <f>AAR!AA17</f>
        <v>1.2492211870904768E-3</v>
      </c>
      <c r="AA18" s="10">
        <f>AAR!AB17</f>
        <v>2.2721421662703911E-4</v>
      </c>
      <c r="AB18" s="10">
        <f>AAR!AC17</f>
        <v>-1.2618366939408982E-2</v>
      </c>
      <c r="AC18" s="10">
        <f>AAR!AD17</f>
        <v>3.0354981680706834E-3</v>
      </c>
      <c r="AD18" s="10">
        <f>AAR!AE17</f>
        <v>-7.480912558340852E-3</v>
      </c>
      <c r="AE18" s="10">
        <f>AAR!AF17</f>
        <v>-3.8315611828020797E-3</v>
      </c>
      <c r="AF18" s="10">
        <f>AAR!AG17</f>
        <v>1.1708697088964539E-2</v>
      </c>
      <c r="AG18" s="10">
        <v>-85</v>
      </c>
    </row>
    <row r="19" spans="2:33" ht="13.5" customHeight="1" x14ac:dyDescent="0.2">
      <c r="B19" s="10">
        <v>-84</v>
      </c>
      <c r="C19" s="10">
        <f>AAR!D18</f>
        <v>5.7680701932396293E-3</v>
      </c>
      <c r="D19" s="10">
        <f>AAR!E18</f>
        <v>-2.0715270719642428E-3</v>
      </c>
      <c r="E19" s="10">
        <f>AAR!F18</f>
        <v>3.6850161161501183E-3</v>
      </c>
      <c r="F19" s="10">
        <f>AAR!G18</f>
        <v>-6.2681252061535641E-3</v>
      </c>
      <c r="G19" s="10">
        <f>AAR!H18</f>
        <v>1.1735172558027559E-2</v>
      </c>
      <c r="H19" s="10">
        <f>AAR!I18</f>
        <v>-9.7191185412151462E-4</v>
      </c>
      <c r="I19" s="10">
        <f>AAR!J18</f>
        <v>-2.0140163784997618E-2</v>
      </c>
      <c r="J19" s="10">
        <f>AAR!K18</f>
        <v>-1.5549044633532631E-3</v>
      </c>
      <c r="K19" s="10">
        <f>AAR!L18</f>
        <v>1.4963127409234863E-3</v>
      </c>
      <c r="L19" s="10">
        <f>AAR!M18</f>
        <v>-3.1738527208031442E-2</v>
      </c>
      <c r="M19" s="10">
        <f>AAR!N18</f>
        <v>-6.8128976185184102E-3</v>
      </c>
      <c r="N19" s="10">
        <f>AAR!O18</f>
        <v>1.6442215372248072E-2</v>
      </c>
      <c r="O19" s="10">
        <f>AAR!P18</f>
        <v>1.5979709282709482E-2</v>
      </c>
      <c r="P19" s="10">
        <f>AAR!Q18</f>
        <v>-8.8644572741285546E-4</v>
      </c>
      <c r="Q19" s="10">
        <f>AAR!R18</f>
        <v>1.2722552917751673E-3</v>
      </c>
      <c r="R19" s="10">
        <f>AAR!S18</f>
        <v>-1.7774144622978633E-2</v>
      </c>
      <c r="S19" s="10">
        <f>AAR!T18</f>
        <v>-6.6690719769080566E-3</v>
      </c>
      <c r="T19" s="10">
        <f>AAR!U18</f>
        <v>-1.1603351489205986E-2</v>
      </c>
      <c r="U19" s="10">
        <f>AAR!V18</f>
        <v>-2.3171226683474395E-2</v>
      </c>
      <c r="V19" s="10">
        <f>AAR!W18</f>
        <v>1.2076082677250342E-3</v>
      </c>
      <c r="W19" s="10">
        <f>AAR!X18</f>
        <v>2.0014213174999278E-2</v>
      </c>
      <c r="X19" s="10">
        <f>AAR!Y18</f>
        <v>-6.6492730330980744E-4</v>
      </c>
      <c r="Y19" s="13">
        <f>AAR!Z18</f>
        <v>1.2969051857803686E-5</v>
      </c>
      <c r="Z19" s="10">
        <f>AAR!AA18</f>
        <v>7.7499014602802896E-3</v>
      </c>
      <c r="AA19" s="10">
        <f>AAR!AB18</f>
        <v>-1.5081626439165725E-2</v>
      </c>
      <c r="AB19" s="10">
        <f>AAR!AC18</f>
        <v>2.7801089198750281E-2</v>
      </c>
      <c r="AC19" s="10">
        <f>AAR!AD18</f>
        <v>-3.7059081865391617E-3</v>
      </c>
      <c r="AD19" s="10">
        <f>AAR!AE18</f>
        <v>-1.3296392136949397E-2</v>
      </c>
      <c r="AE19" s="10">
        <f>AAR!AF18</f>
        <v>-1.857187356860664E-2</v>
      </c>
      <c r="AF19" s="10">
        <f>AAR!AG18</f>
        <v>7.2563597343516806E-4</v>
      </c>
      <c r="AG19" s="10">
        <v>-84</v>
      </c>
    </row>
    <row r="20" spans="2:33" ht="13.5" customHeight="1" x14ac:dyDescent="0.2">
      <c r="B20" s="10">
        <v>-83</v>
      </c>
      <c r="C20" s="10">
        <f>AAR!D19</f>
        <v>3.2264307308371501E-3</v>
      </c>
      <c r="D20" s="10">
        <f>AAR!E19</f>
        <v>-1.5604894202183674E-2</v>
      </c>
      <c r="E20" s="10">
        <f>AAR!F19</f>
        <v>5.6833009351750308E-3</v>
      </c>
      <c r="F20" s="10">
        <f>AAR!G19</f>
        <v>-9.2280141165281132E-3</v>
      </c>
      <c r="G20" s="10">
        <f>AAR!H19</f>
        <v>2.3479633442038374E-2</v>
      </c>
      <c r="H20" s="10">
        <f>AAR!I19</f>
        <v>6.5909357157677463E-3</v>
      </c>
      <c r="I20" s="10">
        <f>AAR!J19</f>
        <v>-4.8727859592778847E-3</v>
      </c>
      <c r="J20" s="10">
        <f>AAR!K19</f>
        <v>3.892246327365026E-4</v>
      </c>
      <c r="K20" s="10">
        <f>AAR!L19</f>
        <v>4.8451074035922546E-3</v>
      </c>
      <c r="L20" s="10">
        <f>AAR!M19</f>
        <v>-1.7331862729042861E-2</v>
      </c>
      <c r="M20" s="10">
        <f>AAR!N19</f>
        <v>-1.0689939532016879E-2</v>
      </c>
      <c r="N20" s="10">
        <f>AAR!O19</f>
        <v>5.8544651579701384E-3</v>
      </c>
      <c r="O20" s="10">
        <f>AAR!P19</f>
        <v>-1.8285791209545588E-2</v>
      </c>
      <c r="P20" s="10">
        <f>AAR!Q19</f>
        <v>1.7030219880643495E-2</v>
      </c>
      <c r="Q20" s="10">
        <f>AAR!R19</f>
        <v>-3.8367471544468838E-4</v>
      </c>
      <c r="R20" s="10">
        <f>AAR!S19</f>
        <v>-1.3718407520193054E-2</v>
      </c>
      <c r="S20" s="10">
        <f>AAR!T19</f>
        <v>-1.2914610977358375E-2</v>
      </c>
      <c r="T20" s="10">
        <f>AAR!U19</f>
        <v>-4.0326613364215511E-3</v>
      </c>
      <c r="U20" s="10">
        <f>AAR!V19</f>
        <v>-2.1447208965474005E-2</v>
      </c>
      <c r="V20" s="10">
        <f>AAR!W19</f>
        <v>-3.8132675300256887E-3</v>
      </c>
      <c r="W20" s="10">
        <f>AAR!X19</f>
        <v>-2.517021506638694E-3</v>
      </c>
      <c r="X20" s="10">
        <f>AAR!Y19</f>
        <v>1.4554738108364444E-2</v>
      </c>
      <c r="Y20" s="10">
        <f>AAR!Z19</f>
        <v>-1.8184024582256989E-3</v>
      </c>
      <c r="Z20" s="10">
        <f>AAR!AA19</f>
        <v>1.5289927899099966E-2</v>
      </c>
      <c r="AA20" s="10">
        <f>AAR!AB19</f>
        <v>-2.1033372387188262E-4</v>
      </c>
      <c r="AB20" s="10">
        <f>AAR!AC19</f>
        <v>7.599121048850601E-3</v>
      </c>
      <c r="AC20" s="10">
        <f>AAR!AD19</f>
        <v>7.190234291075584E-3</v>
      </c>
      <c r="AD20" s="10">
        <f>AAR!AE19</f>
        <v>3.3047035214426139E-3</v>
      </c>
      <c r="AE20" s="10">
        <f>AAR!AF19</f>
        <v>-8.3358464488992121E-3</v>
      </c>
      <c r="AF20" s="10">
        <f>AAR!AG19</f>
        <v>1.314780965505959E-2</v>
      </c>
      <c r="AG20" s="10">
        <v>-83</v>
      </c>
    </row>
    <row r="21" spans="2:33" ht="13.5" customHeight="1" x14ac:dyDescent="0.2">
      <c r="B21" s="10">
        <v>-82</v>
      </c>
      <c r="C21" s="10">
        <f>AAR!D20</f>
        <v>-9.7454197854160794E-3</v>
      </c>
      <c r="D21" s="10">
        <f>AAR!E20</f>
        <v>9.5586196372636802E-3</v>
      </c>
      <c r="E21" s="10">
        <f>AAR!F20</f>
        <v>-7.9658624480589742E-3</v>
      </c>
      <c r="F21" s="10">
        <f>AAR!G20</f>
        <v>1.6007443860780483E-3</v>
      </c>
      <c r="G21" s="10">
        <f>AAR!H20</f>
        <v>-6.560552242704595E-3</v>
      </c>
      <c r="H21" s="10">
        <f>AAR!I20</f>
        <v>-6.003586392638139E-3</v>
      </c>
      <c r="I21" s="10">
        <f>AAR!J20</f>
        <v>-5.3688552142316277E-3</v>
      </c>
      <c r="J21" s="10">
        <f>AAR!K20</f>
        <v>-2.0613449046537197E-3</v>
      </c>
      <c r="K21" s="10">
        <f>AAR!L20</f>
        <v>9.3966100586008877E-3</v>
      </c>
      <c r="L21" s="10">
        <f>AAR!M20</f>
        <v>-1.8169571394256417E-3</v>
      </c>
      <c r="M21" s="10">
        <f>AAR!N20</f>
        <v>8.9723502703778456E-3</v>
      </c>
      <c r="N21" s="10">
        <f>AAR!O20</f>
        <v>-2.5790314538753083E-3</v>
      </c>
      <c r="O21" s="10">
        <f>AAR!P20</f>
        <v>2.6649470089608676E-3</v>
      </c>
      <c r="P21" s="10">
        <f>AAR!Q20</f>
        <v>6.9434188326365515E-4</v>
      </c>
      <c r="Q21" s="10">
        <f>AAR!R20</f>
        <v>8.5277458046453536E-3</v>
      </c>
      <c r="R21" s="10">
        <f>AAR!S20</f>
        <v>-5.5775422424979692E-3</v>
      </c>
      <c r="S21" s="10">
        <f>AAR!T20</f>
        <v>9.4625881075629057E-3</v>
      </c>
      <c r="T21" s="10">
        <f>AAR!U20</f>
        <v>-1.4371550594342884E-2</v>
      </c>
      <c r="U21" s="10">
        <f>AAR!V20</f>
        <v>2.2374827623188952E-2</v>
      </c>
      <c r="V21" s="10">
        <f>AAR!W20</f>
        <v>3.9030984643555382E-3</v>
      </c>
      <c r="W21" s="10">
        <f>AAR!X20</f>
        <v>-2.0213518684588684E-4</v>
      </c>
      <c r="X21" s="10">
        <f>AAR!Y20</f>
        <v>-4.6538018713137494E-3</v>
      </c>
      <c r="Y21" s="10">
        <f>AAR!Z20</f>
        <v>-7.3428350368794767E-3</v>
      </c>
      <c r="Z21" s="10">
        <f>AAR!AA20</f>
        <v>-8.0530750306271326E-3</v>
      </c>
      <c r="AA21" s="10">
        <f>AAR!AB20</f>
        <v>1.6973715659687895E-2</v>
      </c>
      <c r="AB21" s="10">
        <f>AAR!AC20</f>
        <v>-2.0420800173812564E-2</v>
      </c>
      <c r="AC21" s="10">
        <f>AAR!AD20</f>
        <v>-1.1107753976649553E-2</v>
      </c>
      <c r="AD21" s="10">
        <f>AAR!AE20</f>
        <v>8.7839325611568046E-3</v>
      </c>
      <c r="AE21" s="10">
        <f>AAR!AF20</f>
        <v>1.2905603299824351E-3</v>
      </c>
      <c r="AF21" s="10">
        <f>AAR!AG20</f>
        <v>1.8027475030908046E-3</v>
      </c>
      <c r="AG21" s="10">
        <v>-82</v>
      </c>
    </row>
    <row r="22" spans="2:33" ht="13.5" customHeight="1" x14ac:dyDescent="0.2">
      <c r="B22" s="10">
        <v>-81</v>
      </c>
      <c r="C22" s="10">
        <f>AAR!D21</f>
        <v>7.1385633946043081E-3</v>
      </c>
      <c r="D22" s="10">
        <f>AAR!E21</f>
        <v>-1.1756799331191838E-2</v>
      </c>
      <c r="E22" s="10">
        <f>AAR!F21</f>
        <v>1.9813749761128402E-2</v>
      </c>
      <c r="F22" s="10">
        <f>AAR!G21</f>
        <v>5.8584040446910124E-3</v>
      </c>
      <c r="G22" s="10">
        <f>AAR!H21</f>
        <v>1.3331991127552517E-3</v>
      </c>
      <c r="H22" s="10">
        <f>AAR!I21</f>
        <v>-4.1285963868934851E-3</v>
      </c>
      <c r="I22" s="10">
        <f>AAR!J21</f>
        <v>-9.548912423960991E-3</v>
      </c>
      <c r="J22" s="10">
        <f>AAR!K21</f>
        <v>9.4350517466177779E-3</v>
      </c>
      <c r="K22" s="10">
        <f>AAR!L21</f>
        <v>9.9012113734378154E-3</v>
      </c>
      <c r="L22" s="10">
        <f>AAR!M21</f>
        <v>-9.5816458237093453E-4</v>
      </c>
      <c r="M22" s="10">
        <f>AAR!N21</f>
        <v>3.0150981975287537E-3</v>
      </c>
      <c r="N22" s="10">
        <f>AAR!O21</f>
        <v>9.2589144113755569E-3</v>
      </c>
      <c r="O22" s="10">
        <f>AAR!P21</f>
        <v>4.4990983096679137E-3</v>
      </c>
      <c r="P22" s="10">
        <f>AAR!Q21</f>
        <v>-3.7178646637247492E-3</v>
      </c>
      <c r="Q22" s="10">
        <f>AAR!R21</f>
        <v>2.0980198199141193E-3</v>
      </c>
      <c r="R22" s="10">
        <f>AAR!S21</f>
        <v>-5.4085998282540557E-4</v>
      </c>
      <c r="S22" s="10">
        <f>AAR!T21</f>
        <v>-6.9311367782376098E-3</v>
      </c>
      <c r="T22" s="10">
        <f>AAR!U21</f>
        <v>1.4959483675185885E-2</v>
      </c>
      <c r="U22" s="10">
        <f>AAR!V21</f>
        <v>-4.9920251581711594E-2</v>
      </c>
      <c r="V22" s="10">
        <f>AAR!W21</f>
        <v>-2.8807712109002763E-3</v>
      </c>
      <c r="W22" s="10">
        <f>AAR!X21</f>
        <v>-4.5696933544588612E-3</v>
      </c>
      <c r="X22" s="10">
        <f>AAR!Y21</f>
        <v>6.4671618541353977E-3</v>
      </c>
      <c r="Y22" s="10">
        <f>AAR!Z21</f>
        <v>5.6237162285242507E-3</v>
      </c>
      <c r="Z22" s="10">
        <f>AAR!AA21</f>
        <v>1.5076195063378388E-2</v>
      </c>
      <c r="AA22" s="10">
        <f>AAR!AB21</f>
        <v>-7.575548678866454E-3</v>
      </c>
      <c r="AB22" s="10">
        <f>AAR!AC21</f>
        <v>1.3073269144561667E-2</v>
      </c>
      <c r="AC22" s="10">
        <f>AAR!AD21</f>
        <v>1.2843711533096954E-2</v>
      </c>
      <c r="AD22" s="10">
        <f>AAR!AE21</f>
        <v>-7.0497840974742664E-3</v>
      </c>
      <c r="AE22" s="10">
        <f>AAR!AF21</f>
        <v>1.2904566578309944E-2</v>
      </c>
      <c r="AF22" s="10">
        <f>AAR!AG21</f>
        <v>1.2203057565139395E-2</v>
      </c>
      <c r="AG22" s="10">
        <v>-81</v>
      </c>
    </row>
    <row r="23" spans="2:33" ht="13.5" customHeight="1" x14ac:dyDescent="0.2">
      <c r="B23" s="10">
        <v>-80</v>
      </c>
      <c r="C23" s="10">
        <f>AAR!D22</f>
        <v>-3.1375230380192558E-3</v>
      </c>
      <c r="D23" s="10">
        <f>AAR!E22</f>
        <v>-4.7784090609107356E-3</v>
      </c>
      <c r="E23" s="10">
        <f>AAR!F22</f>
        <v>6.6857632995837918E-3</v>
      </c>
      <c r="F23" s="10">
        <f>AAR!G22</f>
        <v>-6.2685020271498818E-3</v>
      </c>
      <c r="G23" s="10">
        <f>AAR!H22</f>
        <v>-9.0575060888950683E-3</v>
      </c>
      <c r="H23" s="10">
        <f>AAR!I22</f>
        <v>-2.5882545221316729E-3</v>
      </c>
      <c r="I23" s="10">
        <f>AAR!J22</f>
        <v>2.1612511219771254E-2</v>
      </c>
      <c r="J23" s="10">
        <f>AAR!K22</f>
        <v>-3.5065550185600083E-4</v>
      </c>
      <c r="K23" s="10">
        <f>AAR!L22</f>
        <v>1.5733934122515704E-2</v>
      </c>
      <c r="L23" s="10">
        <f>AAR!M22</f>
        <v>1.6847372261310282E-2</v>
      </c>
      <c r="M23" s="10">
        <f>AAR!N22</f>
        <v>8.970083002020738E-3</v>
      </c>
      <c r="N23" s="10">
        <f>AAR!O22</f>
        <v>3.0198658011304822E-4</v>
      </c>
      <c r="O23" s="10">
        <f>AAR!P22</f>
        <v>-8.4855934841382586E-3</v>
      </c>
      <c r="P23" s="10">
        <f>AAR!Q22</f>
        <v>3.4479812561634096E-3</v>
      </c>
      <c r="Q23" s="10">
        <f>AAR!R22</f>
        <v>3.6960045193931497E-3</v>
      </c>
      <c r="R23" s="10">
        <f>AAR!S22</f>
        <v>-4.6813024744587258E-3</v>
      </c>
      <c r="S23" s="10">
        <f>AAR!T22</f>
        <v>-9.7947248107472761E-3</v>
      </c>
      <c r="T23" s="10">
        <f>AAR!U22</f>
        <v>1.6996873169336915E-2</v>
      </c>
      <c r="U23" s="10">
        <f>AAR!V22</f>
        <v>-8.5263092929230254E-3</v>
      </c>
      <c r="V23" s="10">
        <f>AAR!W22</f>
        <v>1.811115167023112E-2</v>
      </c>
      <c r="W23" s="10">
        <f>AAR!X22</f>
        <v>-5.3484352818189123E-3</v>
      </c>
      <c r="X23" s="10">
        <f>AAR!Y22</f>
        <v>9.0837955132956633E-3</v>
      </c>
      <c r="Y23" s="10">
        <f>AAR!Z22</f>
        <v>6.9685535118329525E-3</v>
      </c>
      <c r="Z23" s="10">
        <f>AAR!AA22</f>
        <v>-1.674373695535615E-3</v>
      </c>
      <c r="AA23" s="10">
        <f>AAR!AB22</f>
        <v>1.1824833689046653E-4</v>
      </c>
      <c r="AB23" s="10">
        <f>AAR!AC22</f>
        <v>-1.8542299295970358E-4</v>
      </c>
      <c r="AC23" s="10">
        <f>AAR!AD22</f>
        <v>1.011188271429665E-2</v>
      </c>
      <c r="AD23" s="10">
        <f>AAR!AE22</f>
        <v>9.8821252736723039E-3</v>
      </c>
      <c r="AE23" s="10">
        <f>AAR!AF22</f>
        <v>9.7446273910530706E-3</v>
      </c>
      <c r="AF23" s="10">
        <f>AAR!AG22</f>
        <v>2.3534818608746295E-4</v>
      </c>
      <c r="AG23" s="10">
        <v>-80</v>
      </c>
    </row>
    <row r="24" spans="2:33" ht="13.5" customHeight="1" x14ac:dyDescent="0.2">
      <c r="B24" s="10">
        <v>-79</v>
      </c>
      <c r="C24" s="10">
        <f>AAR!D23</f>
        <v>-1.5620575238815155E-2</v>
      </c>
      <c r="D24" s="10">
        <f>AAR!E23</f>
        <v>-1.2651127082009862E-3</v>
      </c>
      <c r="E24" s="10">
        <f>AAR!F23</f>
        <v>5.8096381189645663E-4</v>
      </c>
      <c r="F24" s="10">
        <f>AAR!G23</f>
        <v>5.4243013315030779E-3</v>
      </c>
      <c r="G24" s="10">
        <f>AAR!H23</f>
        <v>-7.6995157135273055E-3</v>
      </c>
      <c r="H24" s="10">
        <f>AAR!I23</f>
        <v>-1.1918148727623697E-2</v>
      </c>
      <c r="I24" s="10">
        <f>AAR!J23</f>
        <v>6.2480499520982747E-3</v>
      </c>
      <c r="J24" s="10">
        <f>AAR!K23</f>
        <v>-1.821885171833415E-2</v>
      </c>
      <c r="K24" s="10">
        <f>AAR!L23</f>
        <v>-4.3094734127159277E-3</v>
      </c>
      <c r="L24" s="10">
        <f>AAR!M23</f>
        <v>2.4123716419627791E-2</v>
      </c>
      <c r="M24" s="10">
        <f>AAR!N23</f>
        <v>1.8012841494868832E-2</v>
      </c>
      <c r="N24" s="10">
        <f>AAR!O23</f>
        <v>8.8902972931323735E-4</v>
      </c>
      <c r="O24" s="10">
        <f>AAR!P23</f>
        <v>6.3027938214654279E-4</v>
      </c>
      <c r="P24" s="10">
        <f>AAR!Q23</f>
        <v>7.8533572704263038E-4</v>
      </c>
      <c r="Q24" s="10">
        <f>AAR!R23</f>
        <v>-6.2670129619747141E-3</v>
      </c>
      <c r="R24" s="10">
        <f>AAR!S23</f>
        <v>2.6234598005144407E-2</v>
      </c>
      <c r="S24" s="10">
        <f>AAR!T23</f>
        <v>-1.1077293819380583E-2</v>
      </c>
      <c r="T24" s="10">
        <f>AAR!U23</f>
        <v>1.5588869964213849E-2</v>
      </c>
      <c r="U24" s="10">
        <f>AAR!V23</f>
        <v>4.2225173307267865E-3</v>
      </c>
      <c r="V24" s="10">
        <f>AAR!W23</f>
        <v>-1.2382498292152429E-2</v>
      </c>
      <c r="W24" s="10">
        <f>AAR!X23</f>
        <v>7.7112122980051729E-3</v>
      </c>
      <c r="X24" s="10">
        <f>AAR!Y23</f>
        <v>-4.9468151912087253E-3</v>
      </c>
      <c r="Y24" s="10">
        <f>AAR!Z23</f>
        <v>-5.2618763290241972E-3</v>
      </c>
      <c r="Z24" s="10">
        <f>AAR!AA23</f>
        <v>4.2788075030103807E-3</v>
      </c>
      <c r="AA24" s="10">
        <f>AAR!AB23</f>
        <v>-1.0189615464888431E-2</v>
      </c>
      <c r="AB24" s="10">
        <f>AAR!AC23</f>
        <v>-1.0914012886380196E-2</v>
      </c>
      <c r="AC24" s="10">
        <f>AAR!AD23</f>
        <v>-5.9539673838928785E-3</v>
      </c>
      <c r="AD24" s="10">
        <f>AAR!AE23</f>
        <v>1.266430122996634E-2</v>
      </c>
      <c r="AE24" s="10">
        <f>AAR!AF23</f>
        <v>-1.0700988570353351E-2</v>
      </c>
      <c r="AF24" s="10">
        <f>AAR!AG23</f>
        <v>-9.2557737533523962E-3</v>
      </c>
      <c r="AG24" s="10">
        <v>-79</v>
      </c>
    </row>
    <row r="25" spans="2:33" ht="13.5" customHeight="1" x14ac:dyDescent="0.2">
      <c r="B25" s="10">
        <v>-78</v>
      </c>
      <c r="C25" s="10">
        <f>AAR!D24</f>
        <v>7.7980127634012363E-3</v>
      </c>
      <c r="D25" s="10">
        <f>AAR!E24</f>
        <v>1.2384816383653048E-2</v>
      </c>
      <c r="E25" s="10">
        <f>AAR!F24</f>
        <v>-9.5725325551897812E-3</v>
      </c>
      <c r="F25" s="10">
        <f>AAR!G24</f>
        <v>-1.951371317150254E-2</v>
      </c>
      <c r="G25" s="10">
        <f>AAR!H24</f>
        <v>2.8785872582277197E-3</v>
      </c>
      <c r="H25" s="10">
        <f>AAR!I24</f>
        <v>4.573387988247174E-2</v>
      </c>
      <c r="I25" s="10">
        <f>AAR!J24</f>
        <v>-5.1377197896498869E-3</v>
      </c>
      <c r="J25" s="10">
        <f>AAR!K24</f>
        <v>9.9538407895293154E-3</v>
      </c>
      <c r="K25" s="10">
        <f>AAR!L24</f>
        <v>1.5600602863737592E-3</v>
      </c>
      <c r="L25" s="10">
        <f>AAR!M24</f>
        <v>-1.6391280307843797E-2</v>
      </c>
      <c r="M25" s="10">
        <f>AAR!N24</f>
        <v>-1.1057477028665744E-3</v>
      </c>
      <c r="N25" s="10">
        <f>AAR!O24</f>
        <v>-2.3478420978133166E-4</v>
      </c>
      <c r="O25" s="10">
        <f>AAR!P24</f>
        <v>2.6372928585910796E-3</v>
      </c>
      <c r="P25" s="10">
        <f>AAR!Q24</f>
        <v>8.2837144576881766E-3</v>
      </c>
      <c r="Q25" s="10">
        <f>AAR!R24</f>
        <v>-6.0747194057778602E-3</v>
      </c>
      <c r="R25" s="10">
        <f>AAR!S24</f>
        <v>-2.1304469345404881E-2</v>
      </c>
      <c r="S25" s="10">
        <f>AAR!T24</f>
        <v>3.2501373037293578E-2</v>
      </c>
      <c r="T25" s="10">
        <f>AAR!U24</f>
        <v>-3.0212542433295547E-2</v>
      </c>
      <c r="U25" s="10">
        <f>AAR!V24</f>
        <v>9.5449078531319766E-3</v>
      </c>
      <c r="V25" s="10">
        <f>AAR!W24</f>
        <v>1.5243886135240635E-2</v>
      </c>
      <c r="W25" s="10">
        <f>AAR!X24</f>
        <v>-1.9049576285370653E-2</v>
      </c>
      <c r="X25" s="10">
        <f>AAR!Y24</f>
        <v>7.8756453356086456E-3</v>
      </c>
      <c r="Y25" s="10">
        <f>AAR!Z24</f>
        <v>-3.8338525908275262E-3</v>
      </c>
      <c r="Z25" s="10">
        <f>AAR!AA24</f>
        <v>-4.3002765568181372E-3</v>
      </c>
      <c r="AA25" s="13">
        <f>AAR!AB24</f>
        <v>7.8389306800132931E-5</v>
      </c>
      <c r="AB25" s="10">
        <f>AAR!AC24</f>
        <v>2.7904355409055807E-3</v>
      </c>
      <c r="AC25" s="10">
        <f>AAR!AD24</f>
        <v>-1.6169537568035788E-3</v>
      </c>
      <c r="AD25" s="10">
        <f>AAR!AE24</f>
        <v>-1.4569163216890679E-2</v>
      </c>
      <c r="AE25" s="10">
        <f>AAR!AF24</f>
        <v>-1.4667675230154534E-2</v>
      </c>
      <c r="AF25" s="10">
        <f>AAR!AG24</f>
        <v>-6.586831069888846E-3</v>
      </c>
      <c r="AG25" s="10">
        <v>-78</v>
      </c>
    </row>
    <row r="26" spans="2:33" ht="13.5" customHeight="1" x14ac:dyDescent="0.2">
      <c r="B26" s="10">
        <v>-77</v>
      </c>
      <c r="C26" s="10">
        <f>AAR!D25</f>
        <v>-1.691727638925309E-3</v>
      </c>
      <c r="D26" s="10">
        <f>AAR!E25</f>
        <v>-3.2540700181957261E-3</v>
      </c>
      <c r="E26" s="10">
        <f>AAR!F25</f>
        <v>-4.9049217046231389E-3</v>
      </c>
      <c r="F26" s="10">
        <f>AAR!G25</f>
        <v>-3.6115988249753417E-3</v>
      </c>
      <c r="G26" s="10">
        <f>AAR!H25</f>
        <v>2.9850223640915403E-3</v>
      </c>
      <c r="H26" s="10">
        <f>AAR!I25</f>
        <v>-1.114779019990637E-3</v>
      </c>
      <c r="I26" s="10">
        <f>AAR!J25</f>
        <v>-2.2483441643069884E-3</v>
      </c>
      <c r="J26" s="10">
        <f>AAR!K25</f>
        <v>2.4454445582301716E-2</v>
      </c>
      <c r="K26" s="10">
        <f>AAR!L25</f>
        <v>-7.5246289606690558E-3</v>
      </c>
      <c r="L26" s="10">
        <f>AAR!M25</f>
        <v>1.5398541532177495E-3</v>
      </c>
      <c r="M26" s="10">
        <f>AAR!N25</f>
        <v>1.0494278514563594E-2</v>
      </c>
      <c r="N26" s="10">
        <f>AAR!O25</f>
        <v>-2.7919925962560854E-3</v>
      </c>
      <c r="O26" s="10">
        <f>AAR!P25</f>
        <v>-7.0338861409526511E-3</v>
      </c>
      <c r="P26" s="10">
        <f>AAR!Q25</f>
        <v>2.086613412830552E-2</v>
      </c>
      <c r="Q26" s="10">
        <f>AAR!R25</f>
        <v>-5.5089825386056609E-3</v>
      </c>
      <c r="R26" s="10">
        <f>AAR!S25</f>
        <v>8.6397970563599491E-3</v>
      </c>
      <c r="S26" s="10">
        <f>AAR!T25</f>
        <v>-7.0556121174877575E-3</v>
      </c>
      <c r="T26" s="10">
        <f>AAR!U25</f>
        <v>-2.8857435776483628E-3</v>
      </c>
      <c r="U26" s="10">
        <f>AAR!V25</f>
        <v>-5.8773041779622099E-3</v>
      </c>
      <c r="V26" s="10">
        <f>AAR!W25</f>
        <v>2.3649646340799607E-2</v>
      </c>
      <c r="W26" s="10">
        <f>AAR!X25</f>
        <v>-2.8687401414906648E-2</v>
      </c>
      <c r="X26" s="10">
        <f>AAR!Y25</f>
        <v>1.8187498518342903E-3</v>
      </c>
      <c r="Y26" s="10">
        <f>AAR!Z25</f>
        <v>5.6018138232975193E-3</v>
      </c>
      <c r="Z26" s="10">
        <f>AAR!AA25</f>
        <v>1.5892547185035095E-2</v>
      </c>
      <c r="AA26" s="10">
        <f>AAR!AB25</f>
        <v>-6.2998051280857646E-3</v>
      </c>
      <c r="AB26" s="10">
        <f>AAR!AC25</f>
        <v>-4.0348798445732862E-3</v>
      </c>
      <c r="AC26" s="10">
        <f>AAR!AD25</f>
        <v>-5.9609709881945847E-3</v>
      </c>
      <c r="AD26" s="10">
        <f>AAR!AE25</f>
        <v>5.1087621296514608E-3</v>
      </c>
      <c r="AE26" s="10">
        <f>AAR!AF25</f>
        <v>5.6681088325835297E-3</v>
      </c>
      <c r="AF26" s="10">
        <f>AAR!AG25</f>
        <v>7.2550880084600849E-3</v>
      </c>
      <c r="AG26" s="10">
        <v>-77</v>
      </c>
    </row>
    <row r="27" spans="2:33" ht="13.5" customHeight="1" x14ac:dyDescent="0.2">
      <c r="B27" s="10">
        <v>-76</v>
      </c>
      <c r="C27" s="10">
        <f>AAR!D26</f>
        <v>1.4415155060251756E-2</v>
      </c>
      <c r="D27" s="10">
        <f>AAR!E26</f>
        <v>1.4554721245258462E-2</v>
      </c>
      <c r="E27" s="10">
        <f>AAR!F26</f>
        <v>-4.2265398103000801E-3</v>
      </c>
      <c r="F27" s="10">
        <f>AAR!G26</f>
        <v>-1.9203126785572282E-2</v>
      </c>
      <c r="G27" s="10">
        <f>AAR!H26</f>
        <v>1.0020233385449624E-2</v>
      </c>
      <c r="H27" s="10">
        <f>AAR!I26</f>
        <v>1.4255108782771982E-2</v>
      </c>
      <c r="I27" s="10">
        <f>AAR!J26</f>
        <v>2.1263462454490151E-2</v>
      </c>
      <c r="J27" s="10">
        <f>AAR!K26</f>
        <v>-1.9852814479252617E-2</v>
      </c>
      <c r="K27" s="10">
        <f>AAR!L26</f>
        <v>9.5789408403047158E-3</v>
      </c>
      <c r="L27" s="10">
        <f>AAR!M26</f>
        <v>1.9322426027944435E-3</v>
      </c>
      <c r="M27" s="10">
        <f>AAR!N26</f>
        <v>-1.3954780813840266E-3</v>
      </c>
      <c r="N27" s="10">
        <f>AAR!O26</f>
        <v>5.8688758059999707E-3</v>
      </c>
      <c r="O27" s="10">
        <f>AAR!P26</f>
        <v>1.4119487449067431E-2</v>
      </c>
      <c r="P27" s="10">
        <f>AAR!Q26</f>
        <v>8.1355932460111004E-4</v>
      </c>
      <c r="Q27" s="10">
        <f>AAR!R26</f>
        <v>4.7427897597985234E-4</v>
      </c>
      <c r="R27" s="10">
        <f>AAR!S26</f>
        <v>-2.3870344919098136E-2</v>
      </c>
      <c r="S27" s="10">
        <f>AAR!T26</f>
        <v>1.9507773351622225E-3</v>
      </c>
      <c r="T27" s="10">
        <f>AAR!U26</f>
        <v>1.7486671497104686E-4</v>
      </c>
      <c r="U27" s="10">
        <f>AAR!V26</f>
        <v>2.7828136129398398E-3</v>
      </c>
      <c r="V27" s="10">
        <f>AAR!W26</f>
        <v>5.6577324283375689E-3</v>
      </c>
      <c r="W27" s="10">
        <f>AAR!X26</f>
        <v>6.7610620185088247E-4</v>
      </c>
      <c r="X27" s="10">
        <f>AAR!Y26</f>
        <v>5.9361359436177989E-3</v>
      </c>
      <c r="Y27" s="10">
        <f>AAR!Z26</f>
        <v>7.8444559476596645E-3</v>
      </c>
      <c r="Z27" s="10">
        <f>AAR!AA26</f>
        <v>-1.8851507538163934E-2</v>
      </c>
      <c r="AA27" s="10">
        <f>AAR!AB26</f>
        <v>1.2916511953757828E-4</v>
      </c>
      <c r="AB27" s="10">
        <f>AAR!AC26</f>
        <v>-1.0763229192407402E-3</v>
      </c>
      <c r="AC27" s="10">
        <f>AAR!AD26</f>
        <v>6.9423136169288416E-3</v>
      </c>
      <c r="AD27" s="10">
        <f>AAR!AE26</f>
        <v>6.2928465092424272E-3</v>
      </c>
      <c r="AE27" s="10">
        <f>AAR!AF26</f>
        <v>-7.4082239134235471E-4</v>
      </c>
      <c r="AF27" s="10">
        <f>AAR!AG26</f>
        <v>1.2166901771765298E-3</v>
      </c>
      <c r="AG27" s="10">
        <v>-76</v>
      </c>
    </row>
    <row r="28" spans="2:33" ht="13.5" customHeight="1" x14ac:dyDescent="0.2">
      <c r="B28" s="10">
        <v>-75</v>
      </c>
      <c r="C28" s="10">
        <f>AAR!D27</f>
        <v>5.3829982303416693E-3</v>
      </c>
      <c r="D28" s="10">
        <f>AAR!E27</f>
        <v>1.66592574115919E-3</v>
      </c>
      <c r="E28" s="10">
        <f>AAR!F27</f>
        <v>-3.0036519365618138E-2</v>
      </c>
      <c r="F28" s="10">
        <f>AAR!G27</f>
        <v>8.1861214380744493E-3</v>
      </c>
      <c r="G28" s="10">
        <f>AAR!H27</f>
        <v>1.4624572182381881E-2</v>
      </c>
      <c r="H28" s="10">
        <f>AAR!I27</f>
        <v>2.0448584643575751E-2</v>
      </c>
      <c r="I28" s="10">
        <f>AAR!J27</f>
        <v>-1.4487829006595256E-2</v>
      </c>
      <c r="J28" s="10">
        <f>AAR!K27</f>
        <v>5.67015714137626E-3</v>
      </c>
      <c r="K28" s="10">
        <f>AAR!L27</f>
        <v>-1.9724210149601899E-2</v>
      </c>
      <c r="L28" s="10">
        <f>AAR!M27</f>
        <v>-0.13930347286424741</v>
      </c>
      <c r="M28" s="10">
        <f>AAR!N27</f>
        <v>1.4779899383179917E-3</v>
      </c>
      <c r="N28" s="10">
        <f>AAR!O27</f>
        <v>-5.0272371942670906E-3</v>
      </c>
      <c r="O28" s="10">
        <f>AAR!P27</f>
        <v>9.8583981920486001E-3</v>
      </c>
      <c r="P28" s="10">
        <f>AAR!Q27</f>
        <v>7.0077610334312607E-3</v>
      </c>
      <c r="Q28" s="10">
        <f>AAR!R27</f>
        <v>-8.0466475023053333E-3</v>
      </c>
      <c r="R28" s="10">
        <f>AAR!S27</f>
        <v>-1.1470784699109353E-2</v>
      </c>
      <c r="S28" s="10">
        <f>AAR!T27</f>
        <v>-1.7817010705406186E-2</v>
      </c>
      <c r="T28" s="10">
        <f>AAR!U27</f>
        <v>-4.7651186823354862E-2</v>
      </c>
      <c r="U28" s="10">
        <f>AAR!V27</f>
        <v>7.8627034971184024E-3</v>
      </c>
      <c r="V28" s="10">
        <f>AAR!W27</f>
        <v>1.3988830528635371E-2</v>
      </c>
      <c r="W28" s="10">
        <f>AAR!X27</f>
        <v>8.0995993876197513E-3</v>
      </c>
      <c r="X28" s="10">
        <f>AAR!Y27</f>
        <v>7.3003762506805743E-3</v>
      </c>
      <c r="Y28" s="10">
        <f>AAR!Z27</f>
        <v>3.9454502226925056E-3</v>
      </c>
      <c r="Z28" s="10">
        <f>AAR!AA27</f>
        <v>8.459247421926365E-3</v>
      </c>
      <c r="AA28" s="10">
        <f>AAR!AB27</f>
        <v>-7.1378651230350528E-4</v>
      </c>
      <c r="AB28" s="10">
        <f>AAR!AC27</f>
        <v>1.7980192022272815E-4</v>
      </c>
      <c r="AC28" s="10">
        <f>AAR!AD27</f>
        <v>2.2829867866983603E-2</v>
      </c>
      <c r="AD28" s="10">
        <f>AAR!AE27</f>
        <v>-1.3571974299756625E-2</v>
      </c>
      <c r="AE28" s="10">
        <f>AAR!AF27</f>
        <v>2.212233317485806E-2</v>
      </c>
      <c r="AF28" s="10">
        <f>AAR!AG27</f>
        <v>4.4945729672328048E-3</v>
      </c>
      <c r="AG28" s="10">
        <v>-75</v>
      </c>
    </row>
    <row r="29" spans="2:33" ht="13.5" customHeight="1" x14ac:dyDescent="0.2">
      <c r="B29" s="10">
        <v>-74</v>
      </c>
      <c r="C29" s="10">
        <f>AAR!D28</f>
        <v>1.0238073406439768E-2</v>
      </c>
      <c r="D29" s="10">
        <f>AAR!E28</f>
        <v>3.7721593776534534E-3</v>
      </c>
      <c r="E29" s="10">
        <f>AAR!F28</f>
        <v>-1.0295181710524404E-2</v>
      </c>
      <c r="F29" s="10">
        <f>AAR!G28</f>
        <v>-3.8895607553282308E-3</v>
      </c>
      <c r="G29" s="10">
        <f>AAR!H28</f>
        <v>4.2154423180791774E-3</v>
      </c>
      <c r="H29" s="10">
        <f>AAR!I28</f>
        <v>1.258347857659293E-2</v>
      </c>
      <c r="I29" s="10">
        <f>AAR!J28</f>
        <v>2.6459334086833628E-3</v>
      </c>
      <c r="J29" s="10">
        <f>AAR!K28</f>
        <v>1.3626396007642438E-2</v>
      </c>
      <c r="K29" s="10">
        <f>AAR!L28</f>
        <v>-1.7433641121813587E-3</v>
      </c>
      <c r="L29" s="10">
        <f>AAR!M28</f>
        <v>-1.9931608799784031E-2</v>
      </c>
      <c r="M29" s="10">
        <f>AAR!N28</f>
        <v>-1.3678848045774079E-3</v>
      </c>
      <c r="N29" s="10">
        <f>AAR!O28</f>
        <v>-1.2621618884531529E-2</v>
      </c>
      <c r="O29" s="10">
        <f>AAR!P28</f>
        <v>-8.6186285077965649E-3</v>
      </c>
      <c r="P29" s="10">
        <f>AAR!Q28</f>
        <v>1.4191700042530135E-2</v>
      </c>
      <c r="Q29" s="10">
        <f>AAR!R28</f>
        <v>9.4706057278904285E-3</v>
      </c>
      <c r="R29" s="10">
        <f>AAR!S28</f>
        <v>1.8077538816424037E-3</v>
      </c>
      <c r="S29" s="10">
        <f>AAR!T28</f>
        <v>-1.1643405956290731E-2</v>
      </c>
      <c r="T29" s="10">
        <f>AAR!U28</f>
        <v>1.4033978674111183E-2</v>
      </c>
      <c r="U29" s="10">
        <f>AAR!V28</f>
        <v>-1.9715254911434308E-2</v>
      </c>
      <c r="V29" s="10">
        <f>AAR!W28</f>
        <v>-1.3423865755014784E-3</v>
      </c>
      <c r="W29" s="10">
        <f>AAR!X28</f>
        <v>8.9689018866523293E-3</v>
      </c>
      <c r="X29" s="10">
        <f>AAR!Y28</f>
        <v>6.204517526450311E-3</v>
      </c>
      <c r="Y29" s="10">
        <f>AAR!Z28</f>
        <v>-1.5080822773875274E-3</v>
      </c>
      <c r="Z29" s="10">
        <f>AAR!AA28</f>
        <v>-1.1541323958376568E-2</v>
      </c>
      <c r="AA29" s="10">
        <f>AAR!AB28</f>
        <v>1.025636052075145E-2</v>
      </c>
      <c r="AB29" s="10">
        <f>AAR!AC28</f>
        <v>-5.2796601063253438E-3</v>
      </c>
      <c r="AC29" s="10">
        <f>AAR!AD28</f>
        <v>-1.3490255823894769E-4</v>
      </c>
      <c r="AD29" s="10">
        <f>AAR!AE28</f>
        <v>4.2699591761808965E-3</v>
      </c>
      <c r="AE29" s="10">
        <f>AAR!AF28</f>
        <v>-1.2691164242275321E-2</v>
      </c>
      <c r="AF29" s="10">
        <f>AAR!AG28</f>
        <v>-4.799928609053605E-4</v>
      </c>
      <c r="AG29" s="10">
        <v>-74</v>
      </c>
    </row>
    <row r="30" spans="2:33" ht="13.5" customHeight="1" x14ac:dyDescent="0.2">
      <c r="B30" s="10">
        <v>-73</v>
      </c>
      <c r="C30" s="10">
        <f>AAR!D29</f>
        <v>-3.2698685164393955E-2</v>
      </c>
      <c r="D30" s="10">
        <f>AAR!E29</f>
        <v>-6.8051422457755112E-4</v>
      </c>
      <c r="E30" s="10">
        <f>AAR!F29</f>
        <v>1.6541639363217384E-2</v>
      </c>
      <c r="F30" s="10">
        <f>AAR!G29</f>
        <v>-1.4668195277666777E-2</v>
      </c>
      <c r="G30" s="10">
        <f>AAR!H29</f>
        <v>3.2785717437362524E-3</v>
      </c>
      <c r="H30" s="10">
        <f>AAR!I29</f>
        <v>-2.0766645320910205E-2</v>
      </c>
      <c r="I30" s="10">
        <f>AAR!J29</f>
        <v>-1.4380198942800584E-2</v>
      </c>
      <c r="J30" s="10">
        <f>AAR!K29</f>
        <v>-1.02158441650467E-2</v>
      </c>
      <c r="K30" s="10">
        <f>AAR!L29</f>
        <v>2.3548203993666389E-2</v>
      </c>
      <c r="L30" s="10">
        <f>AAR!M29</f>
        <v>-1.0857600131060213E-2</v>
      </c>
      <c r="M30" s="10">
        <f>AAR!N29</f>
        <v>-8.6923372754940491E-4</v>
      </c>
      <c r="N30" s="10">
        <f>AAR!O29</f>
        <v>2.7090205889819664E-3</v>
      </c>
      <c r="O30" s="10">
        <f>AAR!P29</f>
        <v>1.0012515580267892E-2</v>
      </c>
      <c r="P30" s="10">
        <f>AAR!Q29</f>
        <v>-1.7371335275324321E-2</v>
      </c>
      <c r="Q30" s="10">
        <f>AAR!R29</f>
        <v>1.6539702673404794E-2</v>
      </c>
      <c r="R30" s="10">
        <f>AAR!S29</f>
        <v>-5.9726399717225835E-3</v>
      </c>
      <c r="S30" s="10">
        <f>AAR!T29</f>
        <v>7.6655834801767578E-3</v>
      </c>
      <c r="T30" s="10">
        <f>AAR!U29</f>
        <v>4.6005123520401403E-3</v>
      </c>
      <c r="U30" s="10">
        <f>AAR!V29</f>
        <v>2.2454446258002341E-2</v>
      </c>
      <c r="V30" s="10">
        <f>AAR!W29</f>
        <v>-1.0721201212235496E-3</v>
      </c>
      <c r="W30" s="10">
        <f>AAR!X29</f>
        <v>-9.5994779144959862E-4</v>
      </c>
      <c r="X30" s="10">
        <f>AAR!Y29</f>
        <v>-1.1727729679856568E-3</v>
      </c>
      <c r="Y30" s="10">
        <f>AAR!Z29</f>
        <v>1.3978080852463933E-2</v>
      </c>
      <c r="Z30" s="10">
        <f>AAR!AA29</f>
        <v>-7.1531508985768896E-3</v>
      </c>
      <c r="AA30" s="10">
        <f>AAR!AB29</f>
        <v>2.0070834763706259E-3</v>
      </c>
      <c r="AB30" s="10">
        <f>AAR!AC29</f>
        <v>1.1685700942820794E-2</v>
      </c>
      <c r="AC30" s="10">
        <f>AAR!AD29</f>
        <v>1.5452194400263592E-2</v>
      </c>
      <c r="AD30" s="10">
        <f>AAR!AE29</f>
        <v>7.8891986044983039E-3</v>
      </c>
      <c r="AE30" s="10">
        <f>AAR!AF29</f>
        <v>2.8784396214904147E-2</v>
      </c>
      <c r="AF30" s="10">
        <f>AAR!AG29</f>
        <v>-4.9690721589644377E-3</v>
      </c>
      <c r="AG30" s="10">
        <v>-73</v>
      </c>
    </row>
    <row r="31" spans="2:33" ht="13.5" customHeight="1" x14ac:dyDescent="0.2">
      <c r="B31" s="10">
        <v>-72</v>
      </c>
      <c r="C31" s="10">
        <f>AAR!D30</f>
        <v>-2.8645157543199526E-3</v>
      </c>
      <c r="D31" s="10">
        <f>AAR!E30</f>
        <v>1.0557888998041425E-2</v>
      </c>
      <c r="E31" s="10">
        <f>AAR!F30</f>
        <v>-2.6393539318687369E-2</v>
      </c>
      <c r="F31" s="10">
        <f>AAR!G30</f>
        <v>1.8765115456959375E-2</v>
      </c>
      <c r="G31" s="10">
        <f>AAR!H30</f>
        <v>6.8372356612264699E-3</v>
      </c>
      <c r="H31" s="10">
        <f>AAR!I30</f>
        <v>-1.6044716217492681E-3</v>
      </c>
      <c r="I31" s="10">
        <f>AAR!J30</f>
        <v>4.5998816949895816E-3</v>
      </c>
      <c r="J31" s="10">
        <f>AAR!K30</f>
        <v>6.668764421834613E-3</v>
      </c>
      <c r="K31" s="10">
        <f>AAR!L30</f>
        <v>6.089248917209928E-3</v>
      </c>
      <c r="L31" s="10">
        <f>AAR!M30</f>
        <v>-2.7160142401810985E-2</v>
      </c>
      <c r="M31" s="10">
        <f>AAR!N30</f>
        <v>3.6288561992494413E-4</v>
      </c>
      <c r="N31" s="10">
        <f>AAR!O30</f>
        <v>-4.5344520124054703E-3</v>
      </c>
      <c r="O31" s="10">
        <f>AAR!P30</f>
        <v>1.1489208272830315E-2</v>
      </c>
      <c r="P31" s="10">
        <f>AAR!Q30</f>
        <v>-3.4359729196683777E-3</v>
      </c>
      <c r="Q31" s="10">
        <f>AAR!R30</f>
        <v>-6.6261413623350703E-3</v>
      </c>
      <c r="R31" s="10">
        <f>AAR!S30</f>
        <v>7.8059562771709366E-3</v>
      </c>
      <c r="S31" s="10">
        <f>AAR!T30</f>
        <v>1.8383413107500926E-3</v>
      </c>
      <c r="T31" s="10">
        <f>AAR!U30</f>
        <v>1.5594803263774302E-2</v>
      </c>
      <c r="U31" s="10">
        <f>AAR!V30</f>
        <v>-4.5404875445329965E-2</v>
      </c>
      <c r="V31" s="10">
        <f>AAR!W30</f>
        <v>-9.5609992146465164E-3</v>
      </c>
      <c r="W31" s="10">
        <f>AAR!X30</f>
        <v>-7.9728752329699566E-3</v>
      </c>
      <c r="X31" s="10">
        <f>AAR!Y30</f>
        <v>-5.3118526684312328E-3</v>
      </c>
      <c r="Y31" s="10">
        <f>AAR!Z30</f>
        <v>1.8848513987706824E-3</v>
      </c>
      <c r="Z31" s="10">
        <f>AAR!AA30</f>
        <v>3.5394323569604945E-3</v>
      </c>
      <c r="AA31" s="10">
        <f>AAR!AB30</f>
        <v>-1.0160081317778916E-2</v>
      </c>
      <c r="AB31" s="10">
        <f>AAR!AC30</f>
        <v>1.7617847932983422E-2</v>
      </c>
      <c r="AC31" s="10">
        <f>AAR!AD30</f>
        <v>-3.4914773338002724E-3</v>
      </c>
      <c r="AD31" s="10">
        <f>AAR!AE30</f>
        <v>4.0698486832781069E-3</v>
      </c>
      <c r="AE31" s="10">
        <f>AAR!AF30</f>
        <v>2.0357104534888051E-4</v>
      </c>
      <c r="AF31" s="10">
        <f>AAR!AG30</f>
        <v>-8.75962692036872E-3</v>
      </c>
      <c r="AG31" s="10">
        <v>-72</v>
      </c>
    </row>
    <row r="32" spans="2:33" ht="13.5" customHeight="1" x14ac:dyDescent="0.2">
      <c r="B32" s="10">
        <v>-71</v>
      </c>
      <c r="C32" s="10">
        <f>AAR!D31</f>
        <v>-9.3112191989952568E-3</v>
      </c>
      <c r="D32" s="10">
        <f>AAR!E31</f>
        <v>2.0053018126895555E-3</v>
      </c>
      <c r="E32" s="10">
        <f>AAR!F31</f>
        <v>-1.1725805872850881E-3</v>
      </c>
      <c r="F32" s="10">
        <f>AAR!G31</f>
        <v>1.1027628589175461E-2</v>
      </c>
      <c r="G32" s="10">
        <f>AAR!H31</f>
        <v>-4.0593618864401097E-3</v>
      </c>
      <c r="H32" s="10">
        <f>AAR!I31</f>
        <v>-2.105762483556026E-2</v>
      </c>
      <c r="I32" s="10">
        <f>AAR!J31</f>
        <v>6.4220440132063041E-3</v>
      </c>
      <c r="J32" s="10">
        <f>AAR!K31</f>
        <v>-1.0334037526281328E-2</v>
      </c>
      <c r="K32" s="10">
        <f>AAR!L31</f>
        <v>-1.5331688115376031E-2</v>
      </c>
      <c r="L32" s="10">
        <f>AAR!M31</f>
        <v>-2.3531398671097362E-3</v>
      </c>
      <c r="M32" s="10">
        <f>AAR!N31</f>
        <v>-1.0656891719728209E-2</v>
      </c>
      <c r="N32" s="10">
        <f>AAR!O31</f>
        <v>5.4295831446627488E-3</v>
      </c>
      <c r="O32" s="10">
        <f>AAR!P31</f>
        <v>-4.9432915692737937E-3</v>
      </c>
      <c r="P32" s="10">
        <f>AAR!Q31</f>
        <v>-2.2466416594818942E-3</v>
      </c>
      <c r="Q32" s="10">
        <f>AAR!R31</f>
        <v>1.0171412521433627E-3</v>
      </c>
      <c r="R32" s="10">
        <f>AAR!S31</f>
        <v>1.3810428584334227E-4</v>
      </c>
      <c r="S32" s="10">
        <f>AAR!T31</f>
        <v>4.1032316947445038E-3</v>
      </c>
      <c r="T32" s="10">
        <f>AAR!U31</f>
        <v>-8.1439481224272921E-4</v>
      </c>
      <c r="U32" s="10">
        <f>AAR!V31</f>
        <v>2.4212240059337531E-4</v>
      </c>
      <c r="V32" s="10">
        <f>AAR!W31</f>
        <v>2.9518891028496004E-3</v>
      </c>
      <c r="W32" s="10">
        <f>AAR!X31</f>
        <v>7.8337883635953825E-3</v>
      </c>
      <c r="X32" s="10">
        <f>AAR!Y31</f>
        <v>6.7864487193924801E-3</v>
      </c>
      <c r="Y32" s="10">
        <f>AAR!Z31</f>
        <v>2.508261426994653E-2</v>
      </c>
      <c r="Z32" s="10">
        <f>AAR!AA31</f>
        <v>1.5120639553246244E-2</v>
      </c>
      <c r="AA32" s="10">
        <f>AAR!AB31</f>
        <v>-1.6671942283861757E-3</v>
      </c>
      <c r="AB32" s="10">
        <f>AAR!AC31</f>
        <v>-2.3511137773661391E-3</v>
      </c>
      <c r="AC32" s="10">
        <f>AAR!AD31</f>
        <v>7.3856847126754039E-4</v>
      </c>
      <c r="AD32" s="10">
        <f>AAR!AE31</f>
        <v>-1.609715289045232E-2</v>
      </c>
      <c r="AE32" s="10">
        <f>AAR!AF31</f>
        <v>8.1235242593694097E-3</v>
      </c>
      <c r="AF32" s="10">
        <f>AAR!AG31</f>
        <v>-4.1067969111068907E-3</v>
      </c>
      <c r="AG32" s="10">
        <v>-71</v>
      </c>
    </row>
    <row r="33" spans="2:33" ht="13.5" customHeight="1" x14ac:dyDescent="0.2">
      <c r="B33" s="10">
        <v>-70</v>
      </c>
      <c r="C33" s="10">
        <f>AAR!D32</f>
        <v>-8.4244467765678191E-3</v>
      </c>
      <c r="D33" s="10">
        <f>AAR!E32</f>
        <v>-4.2374343141934837E-3</v>
      </c>
      <c r="E33" s="10">
        <f>AAR!F32</f>
        <v>-2.138048232453077E-2</v>
      </c>
      <c r="F33" s="10">
        <f>AAR!G32</f>
        <v>6.3562212554677186E-2</v>
      </c>
      <c r="G33" s="10">
        <f>AAR!H32</f>
        <v>-2.3324665914641586E-2</v>
      </c>
      <c r="H33" s="10">
        <f>AAR!I32</f>
        <v>-1.89845222675478E-2</v>
      </c>
      <c r="I33" s="10">
        <f>AAR!J32</f>
        <v>1.0057463925422862E-2</v>
      </c>
      <c r="J33" s="10">
        <f>AAR!K32</f>
        <v>-8.5798164239035205E-3</v>
      </c>
      <c r="K33" s="10">
        <f>AAR!L32</f>
        <v>2.9781316113493129E-3</v>
      </c>
      <c r="L33" s="10">
        <f>AAR!M32</f>
        <v>-2.2491524963237693E-2</v>
      </c>
      <c r="M33" s="10">
        <f>AAR!N32</f>
        <v>-4.2328044137721326E-3</v>
      </c>
      <c r="N33" s="10">
        <f>AAR!O32</f>
        <v>-1.4627377960288636E-2</v>
      </c>
      <c r="O33" s="10">
        <f>AAR!P32</f>
        <v>1.07666629485335E-2</v>
      </c>
      <c r="P33" s="10">
        <f>AAR!Q32</f>
        <v>-8.350063574668571E-3</v>
      </c>
      <c r="Q33" s="10">
        <f>AAR!R32</f>
        <v>5.5201341382709601E-3</v>
      </c>
      <c r="R33" s="10">
        <f>AAR!S32</f>
        <v>-1.1087563634306994E-2</v>
      </c>
      <c r="S33" s="10">
        <f>AAR!T32</f>
        <v>1.1625429904127928E-2</v>
      </c>
      <c r="T33" s="10">
        <f>AAR!U32</f>
        <v>2.7977752287036351E-2</v>
      </c>
      <c r="U33" s="10">
        <f>AAR!V32</f>
        <v>-1.9682001502379178E-2</v>
      </c>
      <c r="V33" s="10">
        <f>AAR!W32</f>
        <v>-8.8583273798670051E-3</v>
      </c>
      <c r="W33" s="10">
        <f>AAR!X32</f>
        <v>3.1989197908376156E-3</v>
      </c>
      <c r="X33" s="10">
        <f>AAR!Y32</f>
        <v>-1.168069048327321E-2</v>
      </c>
      <c r="Y33" s="10">
        <f>AAR!Z32</f>
        <v>-9.8664823063921749E-3</v>
      </c>
      <c r="Z33" s="10">
        <f>AAR!AA32</f>
        <v>2.0802811080378857E-3</v>
      </c>
      <c r="AA33" s="10">
        <f>AAR!AB32</f>
        <v>1.4889862928212434E-2</v>
      </c>
      <c r="AB33" s="10">
        <f>AAR!AC32</f>
        <v>-1.421238528673816E-2</v>
      </c>
      <c r="AC33" s="10">
        <f>AAR!AD32</f>
        <v>1.1919850026356261E-3</v>
      </c>
      <c r="AD33" s="10">
        <f>AAR!AE32</f>
        <v>-2.3414550843836712E-2</v>
      </c>
      <c r="AE33" s="10">
        <f>AAR!AF32</f>
        <v>1.5458328484389921E-2</v>
      </c>
      <c r="AF33" s="10">
        <f>AAR!AG32</f>
        <v>-1.096804334701957E-2</v>
      </c>
      <c r="AG33" s="10">
        <v>-70</v>
      </c>
    </row>
    <row r="34" spans="2:33" ht="13.5" customHeight="1" x14ac:dyDescent="0.2">
      <c r="B34" s="10">
        <v>-69</v>
      </c>
      <c r="C34" s="10">
        <f>AAR!D33</f>
        <v>-3.2006997595218772E-3</v>
      </c>
      <c r="D34" s="10">
        <f>AAR!E33</f>
        <v>2.4346317564445815E-3</v>
      </c>
      <c r="E34" s="10">
        <f>AAR!F33</f>
        <v>-4.9624774780463211E-3</v>
      </c>
      <c r="F34" s="10">
        <f>AAR!G33</f>
        <v>-3.6644096024514711E-3</v>
      </c>
      <c r="G34" s="10">
        <f>AAR!H33</f>
        <v>-9.7704859999152311E-3</v>
      </c>
      <c r="H34" s="10">
        <f>AAR!I33</f>
        <v>1.0537259259416705E-2</v>
      </c>
      <c r="I34" s="10">
        <f>AAR!J33</f>
        <v>-3.5522185510753522E-3</v>
      </c>
      <c r="J34" s="10">
        <f>AAR!K33</f>
        <v>-2.3134024376637759E-2</v>
      </c>
      <c r="K34" s="10">
        <f>AAR!L33</f>
        <v>-1.0943814386133229E-2</v>
      </c>
      <c r="L34" s="10">
        <f>AAR!M33</f>
        <v>8.7339479583381733E-3</v>
      </c>
      <c r="M34" s="10">
        <f>AAR!N33</f>
        <v>1.0616168775367854E-2</v>
      </c>
      <c r="N34" s="10">
        <f>AAR!O33</f>
        <v>4.6246402228407989E-3</v>
      </c>
      <c r="O34" s="10">
        <f>AAR!P33</f>
        <v>-4.8283336047235626E-3</v>
      </c>
      <c r="P34" s="10">
        <f>AAR!Q33</f>
        <v>-4.1937215099546003E-3</v>
      </c>
      <c r="Q34" s="10">
        <f>AAR!R33</f>
        <v>2.1679572892367334E-2</v>
      </c>
      <c r="R34" s="10">
        <f>AAR!S33</f>
        <v>2.9403060158842476E-2</v>
      </c>
      <c r="S34" s="10">
        <f>AAR!T33</f>
        <v>-3.4572199493129651E-3</v>
      </c>
      <c r="T34" s="10">
        <f>AAR!U33</f>
        <v>1.3538422704852469E-2</v>
      </c>
      <c r="U34" s="10">
        <f>AAR!V33</f>
        <v>2.1013472266713899E-2</v>
      </c>
      <c r="V34" s="10">
        <f>AAR!W33</f>
        <v>-2.4175459906924473E-2</v>
      </c>
      <c r="W34" s="10">
        <f>AAR!X33</f>
        <v>3.1240825971842129E-3</v>
      </c>
      <c r="X34" s="10">
        <f>AAR!Y33</f>
        <v>-8.4042413451711449E-3</v>
      </c>
      <c r="Y34" s="10">
        <f>AAR!Z33</f>
        <v>-5.1898810053509119E-3</v>
      </c>
      <c r="Z34" s="10">
        <f>AAR!AA33</f>
        <v>-9.505173041755231E-4</v>
      </c>
      <c r="AA34" s="10">
        <f>AAR!AB33</f>
        <v>-1.342395328574395E-2</v>
      </c>
      <c r="AB34" s="10">
        <f>AAR!AC33</f>
        <v>-5.7946519257895002E-3</v>
      </c>
      <c r="AC34" s="10">
        <f>AAR!AD33</f>
        <v>-6.4842713175081949E-3</v>
      </c>
      <c r="AD34" s="10">
        <f>AAR!AE33</f>
        <v>-1.1113695570232394E-2</v>
      </c>
      <c r="AE34" s="10">
        <f>AAR!AF33</f>
        <v>1.4150930217781309E-2</v>
      </c>
      <c r="AF34" s="10">
        <f>AAR!AG33</f>
        <v>-1.0679658119251622E-2</v>
      </c>
      <c r="AG34" s="10">
        <v>-69</v>
      </c>
    </row>
    <row r="35" spans="2:33" ht="13.5" customHeight="1" x14ac:dyDescent="0.2">
      <c r="B35" s="10">
        <v>-68</v>
      </c>
      <c r="C35" s="10">
        <f>AAR!D34</f>
        <v>4.0084886279775018E-3</v>
      </c>
      <c r="D35" s="10">
        <f>AAR!E34</f>
        <v>-1.3620557627987058E-2</v>
      </c>
      <c r="E35" s="10">
        <f>AAR!F34</f>
        <v>-6.0232345300557429E-3</v>
      </c>
      <c r="F35" s="10">
        <f>AAR!G34</f>
        <v>-1.6971781383463185E-3</v>
      </c>
      <c r="G35" s="10">
        <f>AAR!H34</f>
        <v>-5.5542542907325819E-3</v>
      </c>
      <c r="H35" s="10">
        <f>AAR!I34</f>
        <v>2.2819665621383461E-3</v>
      </c>
      <c r="I35" s="10">
        <f>AAR!J34</f>
        <v>8.0753121112479599E-3</v>
      </c>
      <c r="J35" s="10">
        <f>AAR!K34</f>
        <v>2.6240851163347768E-2</v>
      </c>
      <c r="K35" s="10">
        <f>AAR!L34</f>
        <v>-1.3658085743394787E-2</v>
      </c>
      <c r="L35" s="10">
        <f>AAR!M34</f>
        <v>-5.8554519307395594E-3</v>
      </c>
      <c r="M35" s="10">
        <f>AAR!N34</f>
        <v>3.446243627198994E-3</v>
      </c>
      <c r="N35" s="10">
        <f>AAR!O34</f>
        <v>-4.7368786895735536E-3</v>
      </c>
      <c r="O35" s="10">
        <f>AAR!P34</f>
        <v>-1.6400494503960604E-2</v>
      </c>
      <c r="P35" s="10">
        <f>AAR!Q34</f>
        <v>2.1966677450919802E-2</v>
      </c>
      <c r="Q35" s="10">
        <f>AAR!R34</f>
        <v>-1.2779790792361453E-2</v>
      </c>
      <c r="R35" s="10">
        <f>AAR!S34</f>
        <v>-1.6477920063086779E-2</v>
      </c>
      <c r="S35" s="10">
        <f>AAR!T34</f>
        <v>-3.9390250954254771E-3</v>
      </c>
      <c r="T35" s="10">
        <f>AAR!U34</f>
        <v>1.0894188620154909E-2</v>
      </c>
      <c r="U35" s="10">
        <f>AAR!V34</f>
        <v>2.4349730404433015E-4</v>
      </c>
      <c r="V35" s="10">
        <f>AAR!W34</f>
        <v>1.6159221215487291E-3</v>
      </c>
      <c r="W35" s="10">
        <f>AAR!X34</f>
        <v>9.16051573075621E-4</v>
      </c>
      <c r="X35" s="10">
        <f>AAR!Y34</f>
        <v>1.9795319856074868E-3</v>
      </c>
      <c r="Y35" s="10">
        <f>AAR!Z34</f>
        <v>1.4623796852206451E-2</v>
      </c>
      <c r="Z35" s="10">
        <f>AAR!AA34</f>
        <v>-1.8567839002994802E-2</v>
      </c>
      <c r="AA35" s="10">
        <f>AAR!AB34</f>
        <v>-9.8691693796047406E-4</v>
      </c>
      <c r="AB35" s="10">
        <f>AAR!AC34</f>
        <v>-4.950346241157812E-3</v>
      </c>
      <c r="AC35" s="10">
        <f>AAR!AD34</f>
        <v>7.594966702378996E-3</v>
      </c>
      <c r="AD35" s="10">
        <f>AAR!AE34</f>
        <v>6.3956113560680178E-3</v>
      </c>
      <c r="AE35" s="10">
        <f>AAR!AF34</f>
        <v>-1.3921212665853474E-2</v>
      </c>
      <c r="AF35" s="10">
        <f>AAR!AG34</f>
        <v>1.2413602029416382E-2</v>
      </c>
      <c r="AG35" s="10">
        <v>-68</v>
      </c>
    </row>
    <row r="36" spans="2:33" ht="13.5" customHeight="1" x14ac:dyDescent="0.2">
      <c r="B36" s="10">
        <v>-67</v>
      </c>
      <c r="C36" s="10">
        <f>AAR!D35</f>
        <v>1.5075351237013606E-2</v>
      </c>
      <c r="D36" s="10">
        <f>AAR!E35</f>
        <v>4.4337745748790798E-3</v>
      </c>
      <c r="E36" s="10">
        <f>AAR!F35</f>
        <v>3.2063528377357462E-3</v>
      </c>
      <c r="F36" s="10">
        <f>AAR!G35</f>
        <v>3.6507350416228176E-3</v>
      </c>
      <c r="G36" s="10">
        <f>AAR!H35</f>
        <v>1.5942488709027779E-2</v>
      </c>
      <c r="H36" s="10">
        <f>AAR!I35</f>
        <v>-1.8163924103996709E-3</v>
      </c>
      <c r="I36" s="10">
        <f>AAR!J35</f>
        <v>-3.9698709531961595E-3</v>
      </c>
      <c r="J36" s="10">
        <f>AAR!K35</f>
        <v>7.614342045340906E-3</v>
      </c>
      <c r="K36" s="10">
        <f>AAR!L35</f>
        <v>9.7132741743897397E-3</v>
      </c>
      <c r="L36" s="10">
        <f>AAR!M35</f>
        <v>-1.1109883354397141E-2</v>
      </c>
      <c r="M36" s="10">
        <f>AAR!N35</f>
        <v>-1.7513895095173194E-2</v>
      </c>
      <c r="N36" s="10">
        <f>AAR!O35</f>
        <v>2.0203029449994015E-3</v>
      </c>
      <c r="O36" s="10">
        <f>AAR!P35</f>
        <v>1.5136832945285839E-3</v>
      </c>
      <c r="P36" s="10">
        <f>AAR!Q35</f>
        <v>-1.591244162178029E-2</v>
      </c>
      <c r="Q36" s="10">
        <f>AAR!R35</f>
        <v>-6.3591883329121746E-4</v>
      </c>
      <c r="R36" s="10">
        <f>AAR!S35</f>
        <v>-1.3855909258832091E-2</v>
      </c>
      <c r="S36" s="10">
        <f>AAR!T35</f>
        <v>9.9069719279755789E-3</v>
      </c>
      <c r="T36" s="10">
        <f>AAR!U35</f>
        <v>-2.2338560327490677E-2</v>
      </c>
      <c r="U36" s="10">
        <f>AAR!V35</f>
        <v>2.0692437937607513E-2</v>
      </c>
      <c r="V36" s="10">
        <f>AAR!W35</f>
        <v>7.0819674372933801E-4</v>
      </c>
      <c r="W36" s="10">
        <f>AAR!X35</f>
        <v>-1.184362517593792E-3</v>
      </c>
      <c r="X36" s="10">
        <f>AAR!Y35</f>
        <v>-1.7548455423171912E-2</v>
      </c>
      <c r="Y36" s="10">
        <f>AAR!Z35</f>
        <v>-6.8097727498444257E-3</v>
      </c>
      <c r="Z36" s="10">
        <f>AAR!AA35</f>
        <v>3.6672218805040915E-3</v>
      </c>
      <c r="AA36" s="10">
        <f>AAR!AB35</f>
        <v>5.0343185758316512E-2</v>
      </c>
      <c r="AB36" s="10">
        <f>AAR!AC35</f>
        <v>6.0985232858769452E-3</v>
      </c>
      <c r="AC36" s="10">
        <f>AAR!AD35</f>
        <v>-1.4796330119509168E-2</v>
      </c>
      <c r="AD36" s="10">
        <f>AAR!AE35</f>
        <v>3.9201972378132E-3</v>
      </c>
      <c r="AE36" s="10">
        <f>AAR!AF35</f>
        <v>-1.6413052614499272E-2</v>
      </c>
      <c r="AF36" s="10">
        <f>AAR!AG35</f>
        <v>-1.2565150467482772E-2</v>
      </c>
      <c r="AG36" s="10">
        <v>-67</v>
      </c>
    </row>
    <row r="37" spans="2:33" ht="13.5" customHeight="1" x14ac:dyDescent="0.2">
      <c r="B37" s="10">
        <v>-66</v>
      </c>
      <c r="C37" s="10">
        <f>AAR!D36</f>
        <v>1.8527492517418274E-3</v>
      </c>
      <c r="D37" s="10">
        <f>AAR!E36</f>
        <v>3.7169303183014644E-3</v>
      </c>
      <c r="E37" s="10">
        <f>AAR!F36</f>
        <v>-1.1449684230044903E-3</v>
      </c>
      <c r="F37" s="10">
        <f>AAR!G36</f>
        <v>1.9902366368329569E-2</v>
      </c>
      <c r="G37" s="10">
        <f>AAR!H36</f>
        <v>-4.3601504933338062E-3</v>
      </c>
      <c r="H37" s="10">
        <f>AAR!I36</f>
        <v>3.9594064046916694E-3</v>
      </c>
      <c r="I37" s="10">
        <f>AAR!J36</f>
        <v>9.7828233341594375E-3</v>
      </c>
      <c r="J37" s="10">
        <f>AAR!K36</f>
        <v>3.8010235712601526E-3</v>
      </c>
      <c r="K37" s="10">
        <f>AAR!L36</f>
        <v>8.2510543476401483E-3</v>
      </c>
      <c r="L37" s="10">
        <f>AAR!M36</f>
        <v>-1.451778594920103E-2</v>
      </c>
      <c r="M37" s="10">
        <f>AAR!N36</f>
        <v>-1.0106366507940667E-4</v>
      </c>
      <c r="N37" s="10">
        <f>AAR!O36</f>
        <v>-1.0486193456117465E-2</v>
      </c>
      <c r="O37" s="10">
        <f>AAR!P36</f>
        <v>7.986074614743145E-4</v>
      </c>
      <c r="P37" s="10">
        <f>AAR!Q36</f>
        <v>1.2619036643985577E-2</v>
      </c>
      <c r="Q37" s="10">
        <f>AAR!R36</f>
        <v>-1.0511577371361816E-2</v>
      </c>
      <c r="R37" s="10">
        <f>AAR!S36</f>
        <v>2.734575655663294E-3</v>
      </c>
      <c r="S37" s="10">
        <f>AAR!T36</f>
        <v>-1.4932799750239957E-2</v>
      </c>
      <c r="T37" s="10">
        <f>AAR!U36</f>
        <v>1.339642950605641E-2</v>
      </c>
      <c r="U37" s="10">
        <f>AAR!V36</f>
        <v>-2.1215886521343989E-2</v>
      </c>
      <c r="V37" s="10">
        <f>AAR!W36</f>
        <v>2.1282731919158833E-3</v>
      </c>
      <c r="W37" s="10">
        <f>AAR!X36</f>
        <v>-2.417500768786494E-3</v>
      </c>
      <c r="X37" s="10">
        <f>AAR!Y36</f>
        <v>-2.8670646426312944E-3</v>
      </c>
      <c r="Y37" s="10">
        <f>AAR!Z36</f>
        <v>-9.9676989310407138E-3</v>
      </c>
      <c r="Z37" s="10">
        <f>AAR!AA36</f>
        <v>-1.0568041850468599E-2</v>
      </c>
      <c r="AA37" s="10">
        <f>AAR!AB36</f>
        <v>1.181039150509423E-2</v>
      </c>
      <c r="AB37" s="10">
        <f>AAR!AC36</f>
        <v>-4.8770335185196094E-3</v>
      </c>
      <c r="AC37" s="10">
        <f>AAR!AD36</f>
        <v>1.4648594299737413E-3</v>
      </c>
      <c r="AD37" s="10">
        <f>AAR!AE36</f>
        <v>5.1655335367578274E-3</v>
      </c>
      <c r="AE37" s="10">
        <f>AAR!AF36</f>
        <v>3.7025448356427159E-3</v>
      </c>
      <c r="AF37" s="10">
        <f>AAR!AG36</f>
        <v>-6.2368416002151509E-3</v>
      </c>
      <c r="AG37" s="10">
        <v>-66</v>
      </c>
    </row>
    <row r="38" spans="2:33" ht="13.5" customHeight="1" x14ac:dyDescent="0.2">
      <c r="B38" s="10">
        <v>-65</v>
      </c>
      <c r="C38" s="10">
        <f>AAR!D37</f>
        <v>3.6078064435541499E-3</v>
      </c>
      <c r="D38" s="10">
        <f>AAR!E37</f>
        <v>1.8356575509016853E-2</v>
      </c>
      <c r="E38" s="10">
        <f>AAR!F37</f>
        <v>5.3058493715379285E-3</v>
      </c>
      <c r="F38" s="10">
        <f>AAR!G37</f>
        <v>-3.6714793595298521E-3</v>
      </c>
      <c r="G38" s="10">
        <f>AAR!H37</f>
        <v>-8.6721191150539965E-3</v>
      </c>
      <c r="H38" s="10">
        <f>AAR!I37</f>
        <v>-1.4543204639660148E-2</v>
      </c>
      <c r="I38" s="10">
        <f>AAR!J37</f>
        <v>-6.9237840362568574E-3</v>
      </c>
      <c r="J38" s="10">
        <f>AAR!K37</f>
        <v>-3.6841217371843277E-3</v>
      </c>
      <c r="K38" s="10">
        <f>AAR!L37</f>
        <v>6.8499144601974656E-3</v>
      </c>
      <c r="L38" s="10">
        <f>AAR!M37</f>
        <v>-7.8416547583310299E-3</v>
      </c>
      <c r="M38" s="10">
        <f>AAR!N37</f>
        <v>-1.9228389982377234E-2</v>
      </c>
      <c r="N38" s="10">
        <f>AAR!O37</f>
        <v>7.5998505181361191E-3</v>
      </c>
      <c r="O38" s="10">
        <f>AAR!P37</f>
        <v>1.0601602853157935E-2</v>
      </c>
      <c r="P38" s="10">
        <f>AAR!Q37</f>
        <v>2.9674451276769888E-3</v>
      </c>
      <c r="Q38" s="10">
        <f>AAR!R37</f>
        <v>8.0067187883395871E-4</v>
      </c>
      <c r="R38" s="10">
        <f>AAR!S37</f>
        <v>-4.0571412289070637E-3</v>
      </c>
      <c r="S38" s="10">
        <f>AAR!T37</f>
        <v>6.3166920852069357E-3</v>
      </c>
      <c r="T38" s="10">
        <f>AAR!U37</f>
        <v>-2.7681341172116739E-2</v>
      </c>
      <c r="U38" s="10">
        <f>AAR!V37</f>
        <v>-2.9407622129204856E-2</v>
      </c>
      <c r="V38" s="10">
        <f>AAR!W37</f>
        <v>3.1262841948944122E-3</v>
      </c>
      <c r="W38" s="10">
        <f>AAR!X37</f>
        <v>1.1710471697179734E-2</v>
      </c>
      <c r="X38" s="10">
        <f>AAR!Y37</f>
        <v>9.4748553352935871E-3</v>
      </c>
      <c r="Y38" s="10">
        <f>AAR!Z37</f>
        <v>9.268850870788041E-3</v>
      </c>
      <c r="Z38" s="10">
        <f>AAR!AA37</f>
        <v>2.1144284391187679E-2</v>
      </c>
      <c r="AA38" s="10">
        <f>AAR!AB37</f>
        <v>-1.0631304822553804E-2</v>
      </c>
      <c r="AB38" s="10">
        <f>AAR!AC37</f>
        <v>7.3015899972078552E-3</v>
      </c>
      <c r="AC38" s="10">
        <f>AAR!AD37</f>
        <v>9.0663201247702715E-3</v>
      </c>
      <c r="AD38" s="10">
        <f>AAR!AE37</f>
        <v>-1.1936343253090375E-2</v>
      </c>
      <c r="AE38" s="10">
        <f>AAR!AF37</f>
        <v>9.6065133569688335E-4</v>
      </c>
      <c r="AF38" s="10">
        <f>AAR!AG37</f>
        <v>1.6195301663883159E-2</v>
      </c>
      <c r="AG38" s="10">
        <v>-65</v>
      </c>
    </row>
    <row r="39" spans="2:33" ht="13.5" customHeight="1" x14ac:dyDescent="0.2">
      <c r="B39" s="10">
        <v>-64</v>
      </c>
      <c r="C39" s="10">
        <f>AAR!D38</f>
        <v>-6.5106331945943736E-3</v>
      </c>
      <c r="D39" s="10">
        <f>AAR!E38</f>
        <v>-8.2376173700974484E-3</v>
      </c>
      <c r="E39" s="10">
        <f>AAR!F38</f>
        <v>-1.7848333095295432E-2</v>
      </c>
      <c r="F39" s="10">
        <f>AAR!G38</f>
        <v>1.2220009627221388E-2</v>
      </c>
      <c r="G39" s="10">
        <f>AAR!H38</f>
        <v>1.9013232759753959E-2</v>
      </c>
      <c r="H39" s="10">
        <f>AAR!I38</f>
        <v>5.6244649554096533E-3</v>
      </c>
      <c r="I39" s="10">
        <f>AAR!J38</f>
        <v>-8.8919539970180213E-3</v>
      </c>
      <c r="J39" s="10">
        <f>AAR!K38</f>
        <v>5.45890253626026E-3</v>
      </c>
      <c r="K39" s="10">
        <f>AAR!L38</f>
        <v>-1.2351420493481487E-3</v>
      </c>
      <c r="L39" s="10">
        <f>AAR!M38</f>
        <v>9.6274877419727008E-3</v>
      </c>
      <c r="M39" s="10">
        <f>AAR!N38</f>
        <v>-6.8625686652485501E-3</v>
      </c>
      <c r="N39" s="10">
        <f>AAR!O38</f>
        <v>-1.1822851713651638E-2</v>
      </c>
      <c r="O39" s="10">
        <f>AAR!P38</f>
        <v>-1.2299447449235687E-2</v>
      </c>
      <c r="P39" s="10">
        <f>AAR!Q38</f>
        <v>-9.2543708300446646E-3</v>
      </c>
      <c r="Q39" s="10">
        <f>AAR!R38</f>
        <v>-1.278929953476512E-2</v>
      </c>
      <c r="R39" s="10">
        <f>AAR!S38</f>
        <v>-1.4549516527097709E-2</v>
      </c>
      <c r="S39" s="10">
        <f>AAR!T38</f>
        <v>2.9154325118619512E-2</v>
      </c>
      <c r="T39" s="10">
        <f>AAR!U38</f>
        <v>-1.7979163371654207E-3</v>
      </c>
      <c r="U39" s="10">
        <f>AAR!V38</f>
        <v>1.3644370665728399E-2</v>
      </c>
      <c r="V39" s="10">
        <f>AAR!W38</f>
        <v>-1.5401886518615859E-2</v>
      </c>
      <c r="W39" s="10">
        <f>AAR!X38</f>
        <v>-1.8827911477593436E-2</v>
      </c>
      <c r="X39" s="10">
        <f>AAR!Y38</f>
        <v>7.0311117846610129E-3</v>
      </c>
      <c r="Y39" s="10">
        <f>AAR!Z38</f>
        <v>3.7972586249050526E-4</v>
      </c>
      <c r="Z39" s="10">
        <f>AAR!AA38</f>
        <v>-8.3316773521011789E-3</v>
      </c>
      <c r="AA39" s="10">
        <f>AAR!AB38</f>
        <v>-6.9009642520255054E-3</v>
      </c>
      <c r="AB39" s="10">
        <f>AAR!AC38</f>
        <v>-2.2800147554797486E-3</v>
      </c>
      <c r="AC39" s="10">
        <f>AAR!AD38</f>
        <v>-2.5689141069168246E-4</v>
      </c>
      <c r="AD39" s="10">
        <f>AAR!AE38</f>
        <v>-5.1338820018340808E-3</v>
      </c>
      <c r="AE39" s="10">
        <f>AAR!AF38</f>
        <v>3.5192971048797449E-3</v>
      </c>
      <c r="AF39" s="10">
        <f>AAR!AG38</f>
        <v>2.1555844064465847E-2</v>
      </c>
      <c r="AG39" s="10">
        <v>-64</v>
      </c>
    </row>
    <row r="40" spans="2:33" ht="13.5" customHeight="1" x14ac:dyDescent="0.2">
      <c r="B40" s="10">
        <v>-63</v>
      </c>
      <c r="C40" s="10">
        <f>AAR!D39</f>
        <v>1.33055656116308E-2</v>
      </c>
      <c r="D40" s="10">
        <f>AAR!E39</f>
        <v>1.5251220717314447E-2</v>
      </c>
      <c r="E40" s="10">
        <f>AAR!F39</f>
        <v>-3.5435663492245414E-3</v>
      </c>
      <c r="F40" s="10">
        <f>AAR!G39</f>
        <v>-1.2708889814695676E-2</v>
      </c>
      <c r="G40" s="10">
        <f>AAR!H39</f>
        <v>5.1081256754856134E-3</v>
      </c>
      <c r="H40" s="10">
        <f>AAR!I39</f>
        <v>-3.5685764032360461E-4</v>
      </c>
      <c r="I40" s="10">
        <f>AAR!J39</f>
        <v>-6.6674774034784553E-3</v>
      </c>
      <c r="J40" s="10">
        <f>AAR!K39</f>
        <v>-5.210559031662087E-3</v>
      </c>
      <c r="K40" s="10">
        <f>AAR!L39</f>
        <v>8.1803411812107242E-3</v>
      </c>
      <c r="L40" s="10">
        <f>AAR!M39</f>
        <v>-1.7300889724978865E-2</v>
      </c>
      <c r="M40" s="10">
        <f>AAR!N39</f>
        <v>-2.4990014741870419E-3</v>
      </c>
      <c r="N40" s="10">
        <f>AAR!O39</f>
        <v>-3.7662752710442872E-3</v>
      </c>
      <c r="O40" s="10">
        <f>AAR!P39</f>
        <v>2.9707075040860519E-2</v>
      </c>
      <c r="P40" s="10">
        <f>AAR!Q39</f>
        <v>4.8882831428624166E-3</v>
      </c>
      <c r="Q40" s="10">
        <f>AAR!R39</f>
        <v>4.9897100528193423E-3</v>
      </c>
      <c r="R40" s="10">
        <f>AAR!S39</f>
        <v>-1.2194077545669086E-2</v>
      </c>
      <c r="S40" s="10">
        <f>AAR!T39</f>
        <v>-2.0877528844320476E-3</v>
      </c>
      <c r="T40" s="10">
        <f>AAR!U39</f>
        <v>-2.0201929516350178E-2</v>
      </c>
      <c r="U40" s="10">
        <f>AAR!V39</f>
        <v>4.8349796506991886E-3</v>
      </c>
      <c r="V40" s="10">
        <f>AAR!W39</f>
        <v>6.0676252077463879E-3</v>
      </c>
      <c r="W40" s="10">
        <f>AAR!X39</f>
        <v>9.290351399657934E-3</v>
      </c>
      <c r="X40" s="10">
        <f>AAR!Y39</f>
        <v>4.5533598954793078E-3</v>
      </c>
      <c r="Y40" s="10">
        <f>AAR!Z39</f>
        <v>-2.9406744629830789E-3</v>
      </c>
      <c r="Z40" s="10">
        <f>AAR!AA39</f>
        <v>6.0991796831652602E-3</v>
      </c>
      <c r="AA40" s="10">
        <f>AAR!AB39</f>
        <v>1.1429895212120116E-2</v>
      </c>
      <c r="AB40" s="10">
        <f>AAR!AC39</f>
        <v>-8.832082313352127E-3</v>
      </c>
      <c r="AC40" s="10">
        <f>AAR!AD39</f>
        <v>-7.5031714613634799E-3</v>
      </c>
      <c r="AD40" s="10">
        <f>AAR!AE39</f>
        <v>9.6375384196466379E-3</v>
      </c>
      <c r="AE40" s="10">
        <f>AAR!AF39</f>
        <v>-2.6792341378995558E-2</v>
      </c>
      <c r="AF40" s="10">
        <f>AAR!AG39</f>
        <v>-7.3739657529721409E-3</v>
      </c>
      <c r="AG40" s="10">
        <v>-63</v>
      </c>
    </row>
    <row r="41" spans="2:33" ht="13.5" customHeight="1" x14ac:dyDescent="0.2">
      <c r="B41" s="10">
        <v>-62</v>
      </c>
      <c r="C41" s="10">
        <f>AAR!D40</f>
        <v>8.7967651395870101E-3</v>
      </c>
      <c r="D41" s="10">
        <f>AAR!E40</f>
        <v>-9.963955760156764E-3</v>
      </c>
      <c r="E41" s="10">
        <f>AAR!F40</f>
        <v>1.2665737610295213E-2</v>
      </c>
      <c r="F41" s="10">
        <f>AAR!G40</f>
        <v>-1.5136417844408431E-2</v>
      </c>
      <c r="G41" s="10">
        <f>AAR!H40</f>
        <v>5.04866059625918E-3</v>
      </c>
      <c r="H41" s="10">
        <f>AAR!I40</f>
        <v>9.5125145729313305E-3</v>
      </c>
      <c r="I41" s="10">
        <f>AAR!J40</f>
        <v>1.2486975104587399E-2</v>
      </c>
      <c r="J41" s="10">
        <f>AAR!K40</f>
        <v>4.3263534493379972E-3</v>
      </c>
      <c r="K41" s="10">
        <f>AAR!L40</f>
        <v>-3.055794121715351E-3</v>
      </c>
      <c r="L41" s="10">
        <f>AAR!M40</f>
        <v>-1.4763731952648421E-4</v>
      </c>
      <c r="M41" s="10">
        <f>AAR!N40</f>
        <v>-1.5390492730997117E-3</v>
      </c>
      <c r="N41" s="10">
        <f>AAR!O40</f>
        <v>8.9318217383445187E-3</v>
      </c>
      <c r="O41" s="10">
        <f>AAR!P40</f>
        <v>-3.3075173530974812E-3</v>
      </c>
      <c r="P41" s="10">
        <f>AAR!Q40</f>
        <v>9.583263595058086E-4</v>
      </c>
      <c r="Q41" s="10">
        <f>AAR!R40</f>
        <v>1.1682834754134086E-2</v>
      </c>
      <c r="R41" s="10">
        <f>AAR!S40</f>
        <v>-4.0447232301301719E-3</v>
      </c>
      <c r="S41" s="10">
        <f>AAR!T40</f>
        <v>7.7224950644980248E-4</v>
      </c>
      <c r="T41" s="10">
        <f>AAR!U40</f>
        <v>-7.7652995591118972E-3</v>
      </c>
      <c r="U41" s="10">
        <f>AAR!V40</f>
        <v>-2.9345951623695209E-2</v>
      </c>
      <c r="V41" s="10">
        <f>AAR!W40</f>
        <v>5.7916268146033225E-3</v>
      </c>
      <c r="W41" s="10">
        <f>AAR!X40</f>
        <v>3.880823699366231E-3</v>
      </c>
      <c r="X41" s="10">
        <f>AAR!Y40</f>
        <v>1.0216312826436522E-2</v>
      </c>
      <c r="Y41" s="10">
        <f>AAR!Z40</f>
        <v>5.6867514514139846E-3</v>
      </c>
      <c r="Z41" s="10">
        <f>AAR!AA40</f>
        <v>-3.4811907570393152E-3</v>
      </c>
      <c r="AA41" s="10">
        <f>AAR!AB40</f>
        <v>2.3534588383576733E-3</v>
      </c>
      <c r="AB41" s="10">
        <f>AAR!AC40</f>
        <v>9.8521288782354166E-3</v>
      </c>
      <c r="AC41" s="10">
        <f>AAR!AD40</f>
        <v>-1.3447150543887676E-3</v>
      </c>
      <c r="AD41" s="10">
        <f>AAR!AE40</f>
        <v>-7.2826716232144038E-3</v>
      </c>
      <c r="AE41" s="10">
        <f>AAR!AF40</f>
        <v>9.3180503082335338E-3</v>
      </c>
      <c r="AF41" s="10">
        <f>AAR!AG40</f>
        <v>-4.9020439588830043E-3</v>
      </c>
      <c r="AG41" s="10">
        <v>-62</v>
      </c>
    </row>
    <row r="42" spans="2:33" ht="13.5" customHeight="1" x14ac:dyDescent="0.2">
      <c r="B42" s="10">
        <v>-61</v>
      </c>
      <c r="C42" s="10">
        <f>AAR!D41</f>
        <v>2.0028324438524855E-2</v>
      </c>
      <c r="D42" s="10">
        <f>AAR!E41</f>
        <v>4.7125200727031642E-3</v>
      </c>
      <c r="E42" s="13">
        <f>AAR!F41</f>
        <v>-5.1448996740089716E-5</v>
      </c>
      <c r="F42" s="10">
        <f>AAR!G41</f>
        <v>1.0558271200798571E-2</v>
      </c>
      <c r="G42" s="10">
        <f>AAR!H41</f>
        <v>3.5996440623567733E-3</v>
      </c>
      <c r="H42" s="10">
        <f>AAR!I41</f>
        <v>1.1446903490680671E-2</v>
      </c>
      <c r="I42" s="10">
        <f>AAR!J41</f>
        <v>-0.10820508749114287</v>
      </c>
      <c r="J42" s="10">
        <f>AAR!K41</f>
        <v>2.7900292018547979E-2</v>
      </c>
      <c r="K42" s="10">
        <f>AAR!L41</f>
        <v>6.3792303324388192E-3</v>
      </c>
      <c r="L42" s="10">
        <f>AAR!M41</f>
        <v>-1.3621396442794876E-2</v>
      </c>
      <c r="M42" s="10">
        <f>AAR!N41</f>
        <v>-1.0405832011431665E-2</v>
      </c>
      <c r="N42" s="10">
        <f>AAR!O41</f>
        <v>-1.1271502325992255E-2</v>
      </c>
      <c r="O42" s="10">
        <f>AAR!P41</f>
        <v>1.3621855456411574E-2</v>
      </c>
      <c r="P42" s="10">
        <f>AAR!Q41</f>
        <v>-1.2661454538725201E-3</v>
      </c>
      <c r="Q42" s="10">
        <f>AAR!R41</f>
        <v>1.2480226061245839E-2</v>
      </c>
      <c r="R42" s="10">
        <f>AAR!S41</f>
        <v>-8.6108879761583497E-3</v>
      </c>
      <c r="S42" s="10">
        <f>AAR!T41</f>
        <v>6.975092230115814E-3</v>
      </c>
      <c r="T42" s="10">
        <f>AAR!U41</f>
        <v>9.5412519541867892E-3</v>
      </c>
      <c r="U42" s="10">
        <f>AAR!V41</f>
        <v>1.0277311774359883E-2</v>
      </c>
      <c r="V42" s="10">
        <f>AAR!W41</f>
        <v>5.362221438871979E-3</v>
      </c>
      <c r="W42" s="10">
        <f>AAR!X41</f>
        <v>1.3688694441591556E-3</v>
      </c>
      <c r="X42" s="10">
        <f>AAR!Y41</f>
        <v>-5.4723028135179848E-3</v>
      </c>
      <c r="Y42" s="10">
        <f>AAR!Z41</f>
        <v>1.2332008856174349E-3</v>
      </c>
      <c r="Z42" s="10">
        <f>AAR!AA41</f>
        <v>2.3203153689013073E-2</v>
      </c>
      <c r="AA42" s="10">
        <f>AAR!AB41</f>
        <v>-1.5261828991281558E-2</v>
      </c>
      <c r="AB42" s="10">
        <f>AAR!AC41</f>
        <v>-6.3254528431463692E-3</v>
      </c>
      <c r="AC42" s="10">
        <f>AAR!AD41</f>
        <v>-9.7944300070270697E-4</v>
      </c>
      <c r="AD42" s="10">
        <f>AAR!AE41</f>
        <v>-5.9230453806283492E-3</v>
      </c>
      <c r="AE42" s="10">
        <f>AAR!AF41</f>
        <v>-1.6284634935648731E-3</v>
      </c>
      <c r="AF42" s="10">
        <f>AAR!AG41</f>
        <v>1.426896851181178E-3</v>
      </c>
      <c r="AG42" s="10">
        <v>-61</v>
      </c>
    </row>
    <row r="43" spans="2:33" ht="13.5" customHeight="1" x14ac:dyDescent="0.2">
      <c r="B43" s="10">
        <v>-60</v>
      </c>
      <c r="C43" s="10">
        <f>AAR!D42</f>
        <v>-2.9843356121647875E-4</v>
      </c>
      <c r="D43" s="10">
        <f>AAR!E42</f>
        <v>-4.6792072770853706E-3</v>
      </c>
      <c r="E43" s="10">
        <f>AAR!F42</f>
        <v>2.1699067845320696E-3</v>
      </c>
      <c r="F43" s="10">
        <f>AAR!G42</f>
        <v>2.6973114669622007E-3</v>
      </c>
      <c r="G43" s="10">
        <f>AAR!H42</f>
        <v>-7.4299275219064263E-3</v>
      </c>
      <c r="H43" s="10">
        <f>AAR!I42</f>
        <v>1.0867024040878978E-3</v>
      </c>
      <c r="I43" s="10">
        <f>AAR!J42</f>
        <v>-4.9404537800844302E-3</v>
      </c>
      <c r="J43" s="10">
        <f>AAR!K42</f>
        <v>6.7804724743546138E-3</v>
      </c>
      <c r="K43" s="10">
        <f>AAR!L42</f>
        <v>5.8762115134046427E-3</v>
      </c>
      <c r="L43" s="10">
        <f>AAR!M42</f>
        <v>2.3600790335544016E-3</v>
      </c>
      <c r="M43" s="10">
        <f>AAR!N42</f>
        <v>-1.6660548018104632E-3</v>
      </c>
      <c r="N43" s="10">
        <f>AAR!O42</f>
        <v>1.22852596006798E-3</v>
      </c>
      <c r="O43" s="10">
        <f>AAR!P42</f>
        <v>-3.8691967647000807E-3</v>
      </c>
      <c r="P43" s="10">
        <f>AAR!Q42</f>
        <v>1.1800782531548267E-3</v>
      </c>
      <c r="Q43" s="10">
        <f>AAR!R42</f>
        <v>-3.2371257600152348E-4</v>
      </c>
      <c r="R43" s="10">
        <f>AAR!S42</f>
        <v>4.1928991727905266E-3</v>
      </c>
      <c r="S43" s="10">
        <f>AAR!T42</f>
        <v>-6.6543836177713361E-4</v>
      </c>
      <c r="T43" s="10">
        <f>AAR!U42</f>
        <v>-2.55765338670913E-3</v>
      </c>
      <c r="U43" s="10">
        <f>AAR!V42</f>
        <v>1.2578696821930524E-2</v>
      </c>
      <c r="V43" s="10">
        <f>AAR!W42</f>
        <v>-4.4778042234935107E-4</v>
      </c>
      <c r="W43" s="10">
        <f>AAR!X42</f>
        <v>-5.3005321044775015E-3</v>
      </c>
      <c r="X43" s="10">
        <f>AAR!Y42</f>
        <v>-4.4520000560848488E-3</v>
      </c>
      <c r="Y43" s="10">
        <f>AAR!Z42</f>
        <v>-5.1166975044601385E-3</v>
      </c>
      <c r="Z43" s="10">
        <f>AAR!AA42</f>
        <v>-8.779303451457398E-3</v>
      </c>
      <c r="AA43" s="10">
        <f>AAR!AB42</f>
        <v>-6.5883639566569228E-3</v>
      </c>
      <c r="AB43" s="10">
        <f>AAR!AC42</f>
        <v>4.7260523628912688E-3</v>
      </c>
      <c r="AC43" s="10">
        <f>AAR!AD42</f>
        <v>3.2443198039016395E-3</v>
      </c>
      <c r="AD43" s="10">
        <f>AAR!AE42</f>
        <v>-4.6427259402064538E-3</v>
      </c>
      <c r="AE43" s="10">
        <f>AAR!AF42</f>
        <v>1.7098982208302593E-2</v>
      </c>
      <c r="AF43" s="10">
        <f>AAR!AG42</f>
        <v>6.8769502094376475E-3</v>
      </c>
      <c r="AG43" s="10">
        <v>-60</v>
      </c>
    </row>
    <row r="44" spans="2:33" ht="13.5" customHeight="1" x14ac:dyDescent="0.2">
      <c r="B44" s="10">
        <v>-59</v>
      </c>
      <c r="C44" s="10">
        <f>AAR!D43</f>
        <v>6.2260519763784467E-3</v>
      </c>
      <c r="D44" s="10">
        <f>AAR!E43</f>
        <v>-7.7579003261219436E-3</v>
      </c>
      <c r="E44" s="10">
        <f>AAR!F43</f>
        <v>4.762009251889663E-3</v>
      </c>
      <c r="F44" s="10">
        <f>AAR!G43</f>
        <v>-2.5206778812313306E-2</v>
      </c>
      <c r="G44" s="10">
        <f>AAR!H43</f>
        <v>9.2954953941476563E-3</v>
      </c>
      <c r="H44" s="10">
        <f>AAR!I43</f>
        <v>1.9551592433762734E-2</v>
      </c>
      <c r="I44" s="10">
        <f>AAR!J43</f>
        <v>-6.6186303861945125E-3</v>
      </c>
      <c r="J44" s="10">
        <f>AAR!K43</f>
        <v>1.6253211647807971E-2</v>
      </c>
      <c r="K44" s="10">
        <f>AAR!L43</f>
        <v>4.6342699749974507E-3</v>
      </c>
      <c r="L44" s="10">
        <f>AAR!M43</f>
        <v>8.2919077873444785E-4</v>
      </c>
      <c r="M44" s="10">
        <f>AAR!N43</f>
        <v>6.0696132770702944E-3</v>
      </c>
      <c r="N44" s="10">
        <f>AAR!O43</f>
        <v>5.0462939774138862E-3</v>
      </c>
      <c r="O44" s="10">
        <f>AAR!P43</f>
        <v>-9.113069167027376E-3</v>
      </c>
      <c r="P44" s="10">
        <f>AAR!Q43</f>
        <v>1.133500896082598E-2</v>
      </c>
      <c r="Q44" s="10">
        <f>AAR!R43</f>
        <v>1.5157829786853273E-2</v>
      </c>
      <c r="R44" s="10">
        <f>AAR!S43</f>
        <v>-1.0293913643592086E-2</v>
      </c>
      <c r="S44" s="10">
        <f>AAR!T43</f>
        <v>-2.4512276697079118E-3</v>
      </c>
      <c r="T44" s="10">
        <f>AAR!U43</f>
        <v>5.1974442854897437E-3</v>
      </c>
      <c r="U44" s="10">
        <f>AAR!V43</f>
        <v>-1.1639320526227754E-2</v>
      </c>
      <c r="V44" s="10">
        <f>AAR!W43</f>
        <v>1.1712135516957715E-3</v>
      </c>
      <c r="W44" s="10">
        <f>AAR!X43</f>
        <v>-9.9149832403847178E-3</v>
      </c>
      <c r="X44" s="10">
        <f>AAR!Y43</f>
        <v>2.4652078552440775E-2</v>
      </c>
      <c r="Y44" s="10">
        <f>AAR!Z43</f>
        <v>1.2846736695057252E-4</v>
      </c>
      <c r="Z44" s="10">
        <f>AAR!AA43</f>
        <v>-6.7593397702194816E-3</v>
      </c>
      <c r="AA44" s="10">
        <f>AAR!AB43</f>
        <v>-7.2464532793537284E-3</v>
      </c>
      <c r="AB44" s="10">
        <f>AAR!AC43</f>
        <v>-8.0053453873493424E-3</v>
      </c>
      <c r="AC44" s="10">
        <f>AAR!AD43</f>
        <v>3.5378066766932389E-3</v>
      </c>
      <c r="AD44" s="10">
        <f>AAR!AE43</f>
        <v>1.3519833216229843E-2</v>
      </c>
      <c r="AE44" s="10">
        <f>AAR!AF43</f>
        <v>3.2608426205258251E-3</v>
      </c>
      <c r="AF44" s="10">
        <f>AAR!AG43</f>
        <v>1.1218658644209173E-2</v>
      </c>
      <c r="AG44" s="10">
        <v>-59</v>
      </c>
    </row>
    <row r="45" spans="2:33" ht="13.5" customHeight="1" x14ac:dyDescent="0.2">
      <c r="B45" s="10">
        <v>-58</v>
      </c>
      <c r="C45" s="10">
        <f>AAR!D44</f>
        <v>-4.4638792870611453E-3</v>
      </c>
      <c r="D45" s="10">
        <f>AAR!E44</f>
        <v>-2.755219406525589E-3</v>
      </c>
      <c r="E45" s="10">
        <f>AAR!F44</f>
        <v>-1.3015606143500268E-2</v>
      </c>
      <c r="F45" s="10">
        <f>AAR!G44</f>
        <v>1.1966436551307752E-2</v>
      </c>
      <c r="G45" s="10">
        <f>AAR!H44</f>
        <v>-1.3869118361322385E-3</v>
      </c>
      <c r="H45" s="10">
        <f>AAR!I44</f>
        <v>-1.7790784386975411E-2</v>
      </c>
      <c r="I45" s="10">
        <f>AAR!J44</f>
        <v>5.5902054229932255E-4</v>
      </c>
      <c r="J45" s="10">
        <f>AAR!K44</f>
        <v>7.0518445021367669E-3</v>
      </c>
      <c r="K45" s="10">
        <f>AAR!L44</f>
        <v>-6.700532784351388E-3</v>
      </c>
      <c r="L45" s="10">
        <f>AAR!M44</f>
        <v>8.2530880577424241E-3</v>
      </c>
      <c r="M45" s="10">
        <f>AAR!N44</f>
        <v>4.0533488117846222E-3</v>
      </c>
      <c r="N45" s="10">
        <f>AAR!O44</f>
        <v>7.8586259100176352E-3</v>
      </c>
      <c r="O45" s="10">
        <f>AAR!P44</f>
        <v>-2.907139712803937E-3</v>
      </c>
      <c r="P45" s="10">
        <f>AAR!Q44</f>
        <v>5.9470653505529682E-3</v>
      </c>
      <c r="Q45" s="10">
        <f>AAR!R44</f>
        <v>-3.1368089796518553E-3</v>
      </c>
      <c r="R45" s="10">
        <f>AAR!S44</f>
        <v>6.2577168974360066E-3</v>
      </c>
      <c r="S45" s="10">
        <f>AAR!T44</f>
        <v>1.8238346457474033E-3</v>
      </c>
      <c r="T45" s="10">
        <f>AAR!U44</f>
        <v>2.4550138795736025E-2</v>
      </c>
      <c r="U45" s="10">
        <f>AAR!V44</f>
        <v>-2.4388167778379086E-3</v>
      </c>
      <c r="V45" s="10">
        <f>AAR!W44</f>
        <v>8.9506942332549556E-3</v>
      </c>
      <c r="W45" s="10">
        <f>AAR!X44</f>
        <v>2.6308594357562914E-3</v>
      </c>
      <c r="X45" s="10">
        <f>AAR!Y44</f>
        <v>-1.2308687515805874E-2</v>
      </c>
      <c r="Y45" s="10">
        <f>AAR!Z44</f>
        <v>9.2899740739262847E-3</v>
      </c>
      <c r="Z45" s="10">
        <f>AAR!AA44</f>
        <v>6.6196359423974574E-4</v>
      </c>
      <c r="AA45" s="10">
        <f>AAR!AB44</f>
        <v>-4.5706706961455524E-4</v>
      </c>
      <c r="AB45" s="10">
        <f>AAR!AC44</f>
        <v>-1.0357741047041718E-2</v>
      </c>
      <c r="AC45" s="10">
        <f>AAR!AD44</f>
        <v>7.4748164939677925E-3</v>
      </c>
      <c r="AD45" s="10">
        <f>AAR!AE44</f>
        <v>-2.8429744029502711E-3</v>
      </c>
      <c r="AE45" s="10">
        <f>AAR!AF44</f>
        <v>-1.3609140273827553E-3</v>
      </c>
      <c r="AF45" s="10">
        <f>AAR!AG44</f>
        <v>2.3575878360617922E-3</v>
      </c>
      <c r="AG45" s="10">
        <v>-58</v>
      </c>
    </row>
    <row r="46" spans="2:33" ht="13.5" customHeight="1" x14ac:dyDescent="0.2">
      <c r="B46" s="10">
        <v>-57</v>
      </c>
      <c r="C46" s="10">
        <f>AAR!D45</f>
        <v>-4.1325306406321659E-3</v>
      </c>
      <c r="D46" s="10">
        <f>AAR!E45</f>
        <v>5.9248605983797257E-3</v>
      </c>
      <c r="E46" s="10">
        <f>AAR!F45</f>
        <v>-8.9109770307323442E-3</v>
      </c>
      <c r="F46" s="10">
        <f>AAR!G45</f>
        <v>5.6162056925968314E-3</v>
      </c>
      <c r="G46" s="10">
        <f>AAR!H45</f>
        <v>-2.9772633871994756E-3</v>
      </c>
      <c r="H46" s="10">
        <f>AAR!I45</f>
        <v>-4.9839129490936943E-3</v>
      </c>
      <c r="I46" s="10">
        <f>AAR!J45</f>
        <v>-2.0494002034222216E-3</v>
      </c>
      <c r="J46" s="10">
        <f>AAR!K45</f>
        <v>-3.2420920784972038E-3</v>
      </c>
      <c r="K46" s="10">
        <f>AAR!L45</f>
        <v>-2.1390732590130987E-3</v>
      </c>
      <c r="L46" s="10">
        <f>AAR!M45</f>
        <v>1.1627853665018518E-3</v>
      </c>
      <c r="M46" s="10">
        <f>AAR!N45</f>
        <v>-8.6806882512671293E-3</v>
      </c>
      <c r="N46" s="10">
        <f>AAR!O45</f>
        <v>2.9621225016126375E-3</v>
      </c>
      <c r="O46" s="10">
        <f>AAR!P45</f>
        <v>9.0384182951633793E-3</v>
      </c>
      <c r="P46" s="10">
        <f>AAR!Q45</f>
        <v>-2.9879376320700261E-3</v>
      </c>
      <c r="Q46" s="10">
        <f>AAR!R45</f>
        <v>4.681024292699839E-3</v>
      </c>
      <c r="R46" s="10">
        <f>AAR!S45</f>
        <v>-3.5894604519918468E-3</v>
      </c>
      <c r="S46" s="10">
        <f>AAR!T45</f>
        <v>1.155334872712469E-2</v>
      </c>
      <c r="T46" s="10">
        <f>AAR!U45</f>
        <v>7.3623176175922414E-3</v>
      </c>
      <c r="U46" s="10">
        <f>AAR!V45</f>
        <v>8.6626186701344206E-4</v>
      </c>
      <c r="V46" s="10">
        <f>AAR!W45</f>
        <v>-1.8513567359159822E-2</v>
      </c>
      <c r="W46" s="10">
        <f>AAR!X45</f>
        <v>1.5762823970432382E-2</v>
      </c>
      <c r="X46" s="10">
        <f>AAR!Y45</f>
        <v>-5.2515456129658741E-3</v>
      </c>
      <c r="Y46" s="10">
        <f>AAR!Z45</f>
        <v>-3.5409752081825112E-3</v>
      </c>
      <c r="Z46" s="10">
        <f>AAR!AA45</f>
        <v>-9.5593667118873248E-3</v>
      </c>
      <c r="AA46" s="10">
        <f>AAR!AB45</f>
        <v>-1.4155974897796146E-3</v>
      </c>
      <c r="AB46" s="10">
        <f>AAR!AC45</f>
        <v>-9.7717372264094276E-4</v>
      </c>
      <c r="AC46" s="10">
        <f>AAR!AD45</f>
        <v>-1.1304529970041113E-3</v>
      </c>
      <c r="AD46" s="10">
        <f>AAR!AE45</f>
        <v>1.2305805846577887E-2</v>
      </c>
      <c r="AE46" s="10">
        <f>AAR!AF45</f>
        <v>-8.3499305785812404E-3</v>
      </c>
      <c r="AF46" s="10">
        <f>AAR!AG45</f>
        <v>-1.0653661805283843E-2</v>
      </c>
      <c r="AG46" s="10">
        <v>-57</v>
      </c>
    </row>
    <row r="47" spans="2:33" ht="13.5" customHeight="1" x14ac:dyDescent="0.2">
      <c r="B47" s="10">
        <v>-56</v>
      </c>
      <c r="C47" s="10">
        <f>AAR!D46</f>
        <v>-2.84442839557474E-3</v>
      </c>
      <c r="D47" s="10">
        <f>AAR!E46</f>
        <v>6.1051392478719772E-3</v>
      </c>
      <c r="E47" s="10">
        <f>AAR!F46</f>
        <v>-1.635349461376915E-2</v>
      </c>
      <c r="F47" s="10">
        <f>AAR!G46</f>
        <v>3.2897209190517612E-3</v>
      </c>
      <c r="G47" s="10">
        <f>AAR!H46</f>
        <v>1.4265948382108356E-3</v>
      </c>
      <c r="H47" s="10">
        <f>AAR!I46</f>
        <v>-1.1366333779821413E-2</v>
      </c>
      <c r="I47" s="10">
        <f>AAR!J46</f>
        <v>9.661092106229072E-3</v>
      </c>
      <c r="J47" s="10">
        <f>AAR!K46</f>
        <v>-1.3500797482794867E-2</v>
      </c>
      <c r="K47" s="10">
        <f>AAR!L46</f>
        <v>-1.4240641995190775E-3</v>
      </c>
      <c r="L47" s="10">
        <f>AAR!M46</f>
        <v>1.3466664891109311E-2</v>
      </c>
      <c r="M47" s="10">
        <f>AAR!N46</f>
        <v>-4.0181251546424004E-3</v>
      </c>
      <c r="N47" s="10">
        <f>AAR!O46</f>
        <v>3.9747172647038222E-3</v>
      </c>
      <c r="O47" s="10">
        <f>AAR!P46</f>
        <v>-3.1996674993520127E-3</v>
      </c>
      <c r="P47" s="10">
        <f>AAR!Q46</f>
        <v>8.6308692603588035E-4</v>
      </c>
      <c r="Q47" s="10">
        <f>AAR!R46</f>
        <v>-3.7520665431224594E-3</v>
      </c>
      <c r="R47" s="10">
        <f>AAR!S46</f>
        <v>1.087238934130064E-2</v>
      </c>
      <c r="S47" s="10">
        <f>AAR!T46</f>
        <v>-4.2754913567616751E-3</v>
      </c>
      <c r="T47" s="10">
        <f>AAR!U46</f>
        <v>1.5993921959803554E-2</v>
      </c>
      <c r="U47" s="10">
        <f>AAR!V46</f>
        <v>7.9990533458088962E-3</v>
      </c>
      <c r="V47" s="10">
        <f>AAR!W46</f>
        <v>8.4230326119418453E-4</v>
      </c>
      <c r="W47" s="10">
        <f>AAR!X46</f>
        <v>5.5878119165837618E-4</v>
      </c>
      <c r="X47" s="10">
        <f>AAR!Y46</f>
        <v>-1.2433157209355086E-2</v>
      </c>
      <c r="Y47" s="10">
        <f>AAR!Z46</f>
        <v>4.4265700870552427E-3</v>
      </c>
      <c r="Z47" s="10">
        <f>AAR!AA46</f>
        <v>2.3179577277040956E-3</v>
      </c>
      <c r="AA47" s="10">
        <f>AAR!AB46</f>
        <v>2.8484951468142885E-3</v>
      </c>
      <c r="AB47" s="10">
        <f>AAR!AC46</f>
        <v>-9.109630628229181E-3</v>
      </c>
      <c r="AC47" s="10">
        <f>AAR!AD46</f>
        <v>-1.5394492271166116E-3</v>
      </c>
      <c r="AD47" s="10">
        <f>AAR!AE46</f>
        <v>1.2198453299381009E-2</v>
      </c>
      <c r="AE47" s="10">
        <f>AAR!AF46</f>
        <v>-3.662345794547793E-3</v>
      </c>
      <c r="AF47" s="10">
        <f>AAR!AG46</f>
        <v>-1.8707320016164992E-2</v>
      </c>
      <c r="AG47" s="10">
        <v>-56</v>
      </c>
    </row>
    <row r="48" spans="2:33" ht="13.5" customHeight="1" x14ac:dyDescent="0.2">
      <c r="B48" s="10">
        <v>-55</v>
      </c>
      <c r="C48" s="10">
        <f>AAR!D47</f>
        <v>-9.2205429706622172E-3</v>
      </c>
      <c r="D48" s="10">
        <f>AAR!E47</f>
        <v>-5.9435721975516021E-3</v>
      </c>
      <c r="E48" s="10">
        <f>AAR!F47</f>
        <v>-1.6772944264012976E-2</v>
      </c>
      <c r="F48" s="10">
        <f>AAR!G47</f>
        <v>2.0683436814016517E-2</v>
      </c>
      <c r="G48" s="10">
        <f>AAR!H47</f>
        <v>5.2486584954798254E-3</v>
      </c>
      <c r="H48" s="10">
        <f>AAR!I47</f>
        <v>-1.0470364451158373E-3</v>
      </c>
      <c r="I48" s="10">
        <f>AAR!J47</f>
        <v>-8.1738451870041074E-3</v>
      </c>
      <c r="J48" s="10">
        <f>AAR!K47</f>
        <v>-3.6749710803458267E-3</v>
      </c>
      <c r="K48" s="10">
        <f>AAR!L47</f>
        <v>4.0310275839667347E-3</v>
      </c>
      <c r="L48" s="10">
        <f>AAR!M47</f>
        <v>-1.4421018460974678E-2</v>
      </c>
      <c r="M48" s="10">
        <f>AAR!N47</f>
        <v>-5.1508714729829562E-3</v>
      </c>
      <c r="N48" s="10">
        <f>AAR!O47</f>
        <v>2.0710010823681022E-3</v>
      </c>
      <c r="O48" s="10">
        <f>AAR!P47</f>
        <v>1.5751464637358873E-3</v>
      </c>
      <c r="P48" s="10">
        <f>AAR!Q47</f>
        <v>5.609835076184606E-3</v>
      </c>
      <c r="Q48" s="10">
        <f>AAR!R47</f>
        <v>-9.3024594284293327E-3</v>
      </c>
      <c r="R48" s="10">
        <f>AAR!S47</f>
        <v>-2.259748607122862E-2</v>
      </c>
      <c r="S48" s="10">
        <f>AAR!T47</f>
        <v>1.8761788984481286E-2</v>
      </c>
      <c r="T48" s="10">
        <f>AAR!U47</f>
        <v>-3.7183693362171279E-3</v>
      </c>
      <c r="U48" s="10">
        <f>AAR!V47</f>
        <v>-1.7630624909021349E-2</v>
      </c>
      <c r="V48" s="10">
        <f>AAR!W47</f>
        <v>-5.1657525390924998E-3</v>
      </c>
      <c r="W48" s="10">
        <f>AAR!X47</f>
        <v>1.608322337113814E-3</v>
      </c>
      <c r="X48" s="10">
        <f>AAR!Y47</f>
        <v>1.5844192745396741E-3</v>
      </c>
      <c r="Y48" s="10">
        <f>AAR!Z47</f>
        <v>-2.6758607492998864E-3</v>
      </c>
      <c r="Z48" s="10">
        <f>AAR!AA47</f>
        <v>-3.5175186589244431E-3</v>
      </c>
      <c r="AA48" s="10">
        <f>AAR!AB47</f>
        <v>-4.9449693056776095E-3</v>
      </c>
      <c r="AB48" s="10">
        <f>AAR!AC47</f>
        <v>-4.0100317916690132E-3</v>
      </c>
      <c r="AC48" s="10">
        <f>AAR!AD47</f>
        <v>-2.1595647079334589E-3</v>
      </c>
      <c r="AD48" s="10">
        <f>AAR!AE47</f>
        <v>-6.1725219094272152E-3</v>
      </c>
      <c r="AE48" s="10">
        <f>AAR!AF47</f>
        <v>-3.2640456907321361E-3</v>
      </c>
      <c r="AF48" s="10">
        <f>AAR!AG47</f>
        <v>1.3226961157179577E-4</v>
      </c>
      <c r="AG48" s="10">
        <v>-55</v>
      </c>
    </row>
    <row r="49" spans="2:33" ht="13.5" customHeight="1" x14ac:dyDescent="0.2">
      <c r="B49" s="10">
        <v>-54</v>
      </c>
      <c r="C49" s="10">
        <f>AAR!D48</f>
        <v>-9.0138728070900016E-3</v>
      </c>
      <c r="D49" s="10">
        <f>AAR!E48</f>
        <v>2.3371888729356929E-3</v>
      </c>
      <c r="E49" s="10">
        <f>AAR!F48</f>
        <v>-1.0930713347657574E-2</v>
      </c>
      <c r="F49" s="10">
        <f>AAR!G48</f>
        <v>8.5877882050804013E-3</v>
      </c>
      <c r="G49" s="10">
        <f>AAR!H48</f>
        <v>-2.8891569828011984E-3</v>
      </c>
      <c r="H49" s="10">
        <f>AAR!I48</f>
        <v>-4.9261943214516553E-3</v>
      </c>
      <c r="I49" s="10">
        <f>AAR!J48</f>
        <v>-1.3791820427108078E-2</v>
      </c>
      <c r="J49" s="10">
        <f>AAR!K48</f>
        <v>2.2076773765269717E-2</v>
      </c>
      <c r="K49" s="10">
        <f>AAR!L48</f>
        <v>-1.2888689407319897E-2</v>
      </c>
      <c r="L49" s="10">
        <f>AAR!M48</f>
        <v>-1.6897457591752353E-2</v>
      </c>
      <c r="M49" s="10">
        <f>AAR!N48</f>
        <v>2.3790092257389463E-3</v>
      </c>
      <c r="N49" s="10">
        <f>AAR!O48</f>
        <v>-1.0771434835476939E-2</v>
      </c>
      <c r="O49" s="10">
        <f>AAR!P48</f>
        <v>6.9331540006817988E-4</v>
      </c>
      <c r="P49" s="10">
        <f>AAR!Q48</f>
        <v>-1.8793636289777512E-3</v>
      </c>
      <c r="Q49" s="10">
        <f>AAR!R48</f>
        <v>-2.2808609967506707E-3</v>
      </c>
      <c r="R49" s="10">
        <f>AAR!S48</f>
        <v>1.6739972183568074E-3</v>
      </c>
      <c r="S49" s="10">
        <f>AAR!T48</f>
        <v>1.2197549394172247E-2</v>
      </c>
      <c r="T49" s="10">
        <f>AAR!U48</f>
        <v>7.3437198026205875E-3</v>
      </c>
      <c r="U49" s="10">
        <f>AAR!V48</f>
        <v>2.3863681307173999E-2</v>
      </c>
      <c r="V49" s="10">
        <f>AAR!W48</f>
        <v>3.0420240857565416E-4</v>
      </c>
      <c r="W49" s="10">
        <f>AAR!X48</f>
        <v>-3.2229187765174076E-3</v>
      </c>
      <c r="X49" s="10">
        <f>AAR!Y48</f>
        <v>6.4710787377361438E-3</v>
      </c>
      <c r="Y49" s="10">
        <f>AAR!Z48</f>
        <v>3.6580493567786362E-3</v>
      </c>
      <c r="Z49" s="10">
        <f>AAR!AA48</f>
        <v>1.6771260139432573E-3</v>
      </c>
      <c r="AA49" s="10">
        <f>AAR!AB48</f>
        <v>1.7838022750534397E-2</v>
      </c>
      <c r="AB49" s="10">
        <f>AAR!AC48</f>
        <v>-2.7264606051279571E-2</v>
      </c>
      <c r="AC49" s="10">
        <f>AAR!AD48</f>
        <v>2.5233978053211883E-3</v>
      </c>
      <c r="AD49" s="10">
        <f>AAR!AE48</f>
        <v>1.5922011810209826E-3</v>
      </c>
      <c r="AE49" s="10">
        <f>AAR!AF48</f>
        <v>-1.9666187174501346E-2</v>
      </c>
      <c r="AF49" s="10">
        <f>AAR!AG48</f>
        <v>-2.4571530409273996E-3</v>
      </c>
      <c r="AG49" s="10">
        <v>-54</v>
      </c>
    </row>
    <row r="50" spans="2:33" ht="13.5" customHeight="1" x14ac:dyDescent="0.2">
      <c r="B50" s="10">
        <v>-53</v>
      </c>
      <c r="C50" s="10">
        <f>AAR!D49</f>
        <v>-3.2554533803750541E-3</v>
      </c>
      <c r="D50" s="10">
        <f>AAR!E49</f>
        <v>3.7945657750304588E-3</v>
      </c>
      <c r="E50" s="10">
        <f>AAR!F49</f>
        <v>3.4144035746757381E-2</v>
      </c>
      <c r="F50" s="10">
        <f>AAR!G49</f>
        <v>-1.2241165195584472E-2</v>
      </c>
      <c r="G50" s="10">
        <f>AAR!H49</f>
        <v>-3.9132687993699792E-3</v>
      </c>
      <c r="H50" s="10">
        <f>AAR!I49</f>
        <v>-2.3073932105110422E-3</v>
      </c>
      <c r="I50" s="10">
        <f>AAR!J49</f>
        <v>-8.1074202101500646E-3</v>
      </c>
      <c r="J50" s="10">
        <f>AAR!K49</f>
        <v>-1.2042290832177211E-2</v>
      </c>
      <c r="K50" s="10">
        <f>AAR!L49</f>
        <v>3.2870570712827514E-2</v>
      </c>
      <c r="L50" s="10">
        <f>AAR!M49</f>
        <v>2.6625371323653439E-2</v>
      </c>
      <c r="M50" s="10">
        <f>AAR!N49</f>
        <v>1.7857860976631026E-3</v>
      </c>
      <c r="N50" s="10">
        <f>AAR!O49</f>
        <v>1.0289553792751538E-3</v>
      </c>
      <c r="O50" s="10">
        <f>AAR!P49</f>
        <v>9.9730948361774381E-3</v>
      </c>
      <c r="P50" s="10">
        <f>AAR!Q49</f>
        <v>3.9042437257700577E-3</v>
      </c>
      <c r="Q50" s="10">
        <f>AAR!R49</f>
        <v>2.1346650891245615E-3</v>
      </c>
      <c r="R50" s="10">
        <f>AAR!S49</f>
        <v>4.0797144689958282E-3</v>
      </c>
      <c r="S50" s="10">
        <f>AAR!T49</f>
        <v>-9.0340889367753249E-3</v>
      </c>
      <c r="T50" s="10">
        <f>AAR!U49</f>
        <v>5.629986215039906E-3</v>
      </c>
      <c r="U50" s="10">
        <f>AAR!V49</f>
        <v>-7.1780672470690542E-3</v>
      </c>
      <c r="V50" s="10">
        <f>AAR!W49</f>
        <v>2.2264209531240265E-3</v>
      </c>
      <c r="W50" s="10">
        <f>AAR!X49</f>
        <v>-3.7664602147976728E-3</v>
      </c>
      <c r="X50" s="13">
        <f>AAR!Y49</f>
        <v>9.1966858645553713E-5</v>
      </c>
      <c r="Y50" s="10">
        <f>AAR!Z49</f>
        <v>5.5536224016434332E-3</v>
      </c>
      <c r="Z50" s="10">
        <f>AAR!AA49</f>
        <v>7.4204784588683724E-3</v>
      </c>
      <c r="AA50" s="10">
        <f>AAR!AB49</f>
        <v>2.4925606155435627E-3</v>
      </c>
      <c r="AB50" s="10">
        <f>AAR!AC49</f>
        <v>1.7489340663123146E-2</v>
      </c>
      <c r="AC50" s="10">
        <f>AAR!AD49</f>
        <v>1.2070493170042627E-3</v>
      </c>
      <c r="AD50" s="10">
        <f>AAR!AE49</f>
        <v>5.4620796549328726E-3</v>
      </c>
      <c r="AE50" s="10">
        <f>AAR!AF49</f>
        <v>2.0733355725266718E-3</v>
      </c>
      <c r="AF50" s="10">
        <f>AAR!AG49</f>
        <v>-7.3370043070234304E-3</v>
      </c>
      <c r="AG50" s="10">
        <v>-53</v>
      </c>
    </row>
    <row r="51" spans="2:33" ht="13.5" customHeight="1" x14ac:dyDescent="0.2">
      <c r="B51" s="10">
        <v>-52</v>
      </c>
      <c r="C51" s="10">
        <f>AAR!D50</f>
        <v>-2.1478873717085088E-4</v>
      </c>
      <c r="D51" s="10">
        <f>AAR!E50</f>
        <v>-8.6642910191924837E-3</v>
      </c>
      <c r="E51" s="10">
        <f>AAR!F50</f>
        <v>1.0232849929612698E-3</v>
      </c>
      <c r="F51" s="10">
        <f>AAR!G50</f>
        <v>2.9295465926977734E-2</v>
      </c>
      <c r="G51" s="10">
        <f>AAR!H50</f>
        <v>2.9318240313065554E-3</v>
      </c>
      <c r="H51" s="10">
        <f>AAR!I50</f>
        <v>-4.4214924105281505E-3</v>
      </c>
      <c r="I51" s="10">
        <f>AAR!J50</f>
        <v>1.2979941256655383E-2</v>
      </c>
      <c r="J51" s="10">
        <f>AAR!K50</f>
        <v>1.8197307152844122E-2</v>
      </c>
      <c r="K51" s="10">
        <f>AAR!L50</f>
        <v>2.0353089535265576E-3</v>
      </c>
      <c r="L51" s="10">
        <f>AAR!M50</f>
        <v>4.624448519536007E-2</v>
      </c>
      <c r="M51" s="10">
        <f>AAR!N50</f>
        <v>1.0389241730021672E-2</v>
      </c>
      <c r="N51" s="10">
        <f>AAR!O50</f>
        <v>5.6415970243526032E-3</v>
      </c>
      <c r="O51" s="10">
        <f>AAR!P50</f>
        <v>-2.065117588511424E-2</v>
      </c>
      <c r="P51" s="10">
        <f>AAR!Q50</f>
        <v>3.2488304886505934E-4</v>
      </c>
      <c r="Q51" s="10">
        <f>AAR!R50</f>
        <v>6.8712341735529293E-3</v>
      </c>
      <c r="R51" s="10">
        <f>AAR!S50</f>
        <v>2.1520818506840823E-3</v>
      </c>
      <c r="S51" s="10">
        <f>AAR!T50</f>
        <v>-3.6783746230397651E-2</v>
      </c>
      <c r="T51" s="10">
        <f>AAR!U50</f>
        <v>0.13860402935757854</v>
      </c>
      <c r="U51" s="10">
        <f>AAR!V50</f>
        <v>-1.6840303829424863E-2</v>
      </c>
      <c r="V51" s="10">
        <f>AAR!W50</f>
        <v>4.971732624923445E-3</v>
      </c>
      <c r="W51" s="10">
        <f>AAR!X50</f>
        <v>-3.2559497750296006E-3</v>
      </c>
      <c r="X51" s="10">
        <f>AAR!Y50</f>
        <v>1.4645911021821176E-2</v>
      </c>
      <c r="Y51" s="10">
        <f>AAR!Z50</f>
        <v>-4.0657976250056682E-4</v>
      </c>
      <c r="Z51" s="10">
        <f>AAR!AA50</f>
        <v>-3.1024529148676896E-2</v>
      </c>
      <c r="AA51" s="10">
        <f>AAR!AB50</f>
        <v>-2.7933559332699413E-3</v>
      </c>
      <c r="AB51" s="10">
        <f>AAR!AC50</f>
        <v>-1.2540310344966995E-2</v>
      </c>
      <c r="AC51" s="10">
        <f>AAR!AD50</f>
        <v>2.7187589609211282E-3</v>
      </c>
      <c r="AD51" s="10">
        <f>AAR!AE50</f>
        <v>-4.6313619990523969E-3</v>
      </c>
      <c r="AE51" s="10">
        <f>AAR!AF50</f>
        <v>-1.9334967100059698E-2</v>
      </c>
      <c r="AF51" s="10">
        <f>AAR!AG50</f>
        <v>-9.0306355795679097E-4</v>
      </c>
      <c r="AG51" s="10">
        <v>-52</v>
      </c>
    </row>
    <row r="52" spans="2:33" ht="13.5" customHeight="1" x14ac:dyDescent="0.2">
      <c r="B52" s="10">
        <v>-51</v>
      </c>
      <c r="C52" s="10">
        <f>AAR!D51</f>
        <v>-4.6540019590012092E-4</v>
      </c>
      <c r="D52" s="10">
        <f>AAR!E51</f>
        <v>2.0535398036393902E-2</v>
      </c>
      <c r="E52" s="10">
        <f>AAR!F51</f>
        <v>1.2245540428966598E-2</v>
      </c>
      <c r="F52" s="10">
        <f>AAR!G51</f>
        <v>-1.228898189382489E-2</v>
      </c>
      <c r="G52" s="10">
        <f>AAR!H51</f>
        <v>5.6970311211633207E-3</v>
      </c>
      <c r="H52" s="10">
        <f>AAR!I51</f>
        <v>-1.657702356405227E-2</v>
      </c>
      <c r="I52" s="10">
        <f>AAR!J51</f>
        <v>-2.3957644941010998E-3</v>
      </c>
      <c r="J52" s="10">
        <f>AAR!K51</f>
        <v>-8.7126414874509686E-3</v>
      </c>
      <c r="K52" s="10">
        <f>AAR!L51</f>
        <v>-2.2368158201540667E-3</v>
      </c>
      <c r="L52" s="10">
        <f>AAR!M51</f>
        <v>-8.7966564121155387E-4</v>
      </c>
      <c r="M52" s="10">
        <f>AAR!N51</f>
        <v>8.7694996635693072E-3</v>
      </c>
      <c r="N52" s="10">
        <f>AAR!O51</f>
        <v>4.6899744461974075E-3</v>
      </c>
      <c r="O52" s="10">
        <f>AAR!P51</f>
        <v>1.424971354449692E-2</v>
      </c>
      <c r="P52" s="10">
        <f>AAR!Q51</f>
        <v>-7.4482518823014363E-3</v>
      </c>
      <c r="Q52" s="10">
        <f>AAR!R51</f>
        <v>6.3603764312057231E-3</v>
      </c>
      <c r="R52" s="10">
        <f>AAR!S51</f>
        <v>1.3335922317542069E-2</v>
      </c>
      <c r="S52" s="10">
        <f>AAR!T51</f>
        <v>-1.0580361783316047E-2</v>
      </c>
      <c r="T52" s="10">
        <f>AAR!U51</f>
        <v>-1.3982705824395964E-2</v>
      </c>
      <c r="U52" s="10">
        <f>AAR!V51</f>
        <v>9.0665707353389073E-4</v>
      </c>
      <c r="V52" s="10">
        <f>AAR!W51</f>
        <v>-5.4108295149472947E-3</v>
      </c>
      <c r="W52" s="10">
        <f>AAR!X51</f>
        <v>-6.0274688225715502E-3</v>
      </c>
      <c r="X52" s="10">
        <f>AAR!Y51</f>
        <v>-1.3155844700858805E-2</v>
      </c>
      <c r="Y52" s="10">
        <f>AAR!Z51</f>
        <v>-2.2741528427682248E-3</v>
      </c>
      <c r="Z52" s="10">
        <f>AAR!AA51</f>
        <v>1.2730863571859902E-2</v>
      </c>
      <c r="AA52" s="10">
        <f>AAR!AB51</f>
        <v>-2.4227258043064623E-4</v>
      </c>
      <c r="AB52" s="10">
        <f>AAR!AC51</f>
        <v>6.4898655976708929E-3</v>
      </c>
      <c r="AC52" s="10">
        <f>AAR!AD51</f>
        <v>-8.8396462501707487E-4</v>
      </c>
      <c r="AD52" s="10">
        <f>AAR!AE51</f>
        <v>-3.4806489593469029E-3</v>
      </c>
      <c r="AE52" s="10">
        <f>AAR!AF51</f>
        <v>5.870870283530406E-3</v>
      </c>
      <c r="AF52" s="10">
        <f>AAR!AG51</f>
        <v>3.232025185140263E-2</v>
      </c>
      <c r="AG52" s="10">
        <v>-51</v>
      </c>
    </row>
    <row r="53" spans="2:33" ht="13.5" customHeight="1" x14ac:dyDescent="0.2">
      <c r="B53" s="10">
        <v>-50</v>
      </c>
      <c r="C53" s="10">
        <f>AAR!D52</f>
        <v>1.4483084191847996E-2</v>
      </c>
      <c r="D53" s="10">
        <f>AAR!E52</f>
        <v>1.6202771885640933E-2</v>
      </c>
      <c r="E53" s="10">
        <f>AAR!F52</f>
        <v>-8.1119457057415335E-3</v>
      </c>
      <c r="F53" s="10">
        <f>AAR!G52</f>
        <v>-3.0098076965941557E-2</v>
      </c>
      <c r="G53" s="10">
        <f>AAR!H52</f>
        <v>8.3358189606748054E-3</v>
      </c>
      <c r="H53" s="10">
        <f>AAR!I52</f>
        <v>9.3739346112536367E-3</v>
      </c>
      <c r="I53" s="10">
        <f>AAR!J52</f>
        <v>-4.0294967366212063E-3</v>
      </c>
      <c r="J53" s="10">
        <f>AAR!K52</f>
        <v>8.7740082543465749E-3</v>
      </c>
      <c r="K53" s="10">
        <f>AAR!L52</f>
        <v>1.6076938335213804E-2</v>
      </c>
      <c r="L53" s="10">
        <f>AAR!M52</f>
        <v>1.1900365937663211E-2</v>
      </c>
      <c r="M53" s="10">
        <f>AAR!N52</f>
        <v>6.4920009721781292E-3</v>
      </c>
      <c r="N53" s="10">
        <f>AAR!O52</f>
        <v>-2.6676225489368887E-4</v>
      </c>
      <c r="O53" s="10">
        <f>AAR!P52</f>
        <v>8.5165227386096096E-3</v>
      </c>
      <c r="P53" s="10">
        <f>AAR!Q52</f>
        <v>1.0500102936277124E-2</v>
      </c>
      <c r="Q53" s="10">
        <f>AAR!R52</f>
        <v>-5.95632140874746E-3</v>
      </c>
      <c r="R53" s="10">
        <f>AAR!S52</f>
        <v>-1.2484122660623698E-2</v>
      </c>
      <c r="S53" s="10">
        <f>AAR!T52</f>
        <v>1.0709433462329228E-2</v>
      </c>
      <c r="T53" s="10">
        <f>AAR!U52</f>
        <v>-3.566017942837349E-2</v>
      </c>
      <c r="U53" s="10">
        <f>AAR!V52</f>
        <v>1.0761515560789322E-2</v>
      </c>
      <c r="V53" s="10">
        <f>AAR!W52</f>
        <v>3.0811713667069179E-2</v>
      </c>
      <c r="W53" s="10">
        <f>AAR!X52</f>
        <v>-1.1555447572759911E-2</v>
      </c>
      <c r="X53" s="10">
        <f>AAR!Y52</f>
        <v>-1.6898560006837617E-2</v>
      </c>
      <c r="Y53" s="10">
        <f>AAR!Z52</f>
        <v>-2.1760716130756492E-3</v>
      </c>
      <c r="Z53" s="10">
        <f>AAR!AA52</f>
        <v>-7.0480636661595037E-3</v>
      </c>
      <c r="AA53" s="10">
        <f>AAR!AB52</f>
        <v>5.6124305804753395E-3</v>
      </c>
      <c r="AB53" s="10">
        <f>AAR!AC52</f>
        <v>2.0198969259971984E-3</v>
      </c>
      <c r="AC53" s="10">
        <f>AAR!AD52</f>
        <v>-3.7362293856959931E-3</v>
      </c>
      <c r="AD53" s="10">
        <f>AAR!AE52</f>
        <v>1.3698385472409721E-2</v>
      </c>
      <c r="AE53" s="10">
        <f>AAR!AF52</f>
        <v>-6.0223924688484406E-3</v>
      </c>
      <c r="AF53" s="10">
        <f>AAR!AG52</f>
        <v>1.3650409102302972E-2</v>
      </c>
      <c r="AG53" s="10">
        <v>-50</v>
      </c>
    </row>
    <row r="54" spans="2:33" ht="13.5" customHeight="1" x14ac:dyDescent="0.2">
      <c r="B54" s="10">
        <v>-49</v>
      </c>
      <c r="C54" s="10">
        <f>AAR!D53</f>
        <v>-1.0454230572002919E-2</v>
      </c>
      <c r="D54" s="10">
        <f>AAR!E53</f>
        <v>5.1242437889767022E-3</v>
      </c>
      <c r="E54" s="10">
        <f>AAR!F53</f>
        <v>-6.4706852190277095E-3</v>
      </c>
      <c r="F54" s="10">
        <f>AAR!G53</f>
        <v>3.0849409901078016E-2</v>
      </c>
      <c r="G54" s="10">
        <f>AAR!H53</f>
        <v>-1.765391355448568E-3</v>
      </c>
      <c r="H54" s="10">
        <f>AAR!I53</f>
        <v>-4.1442635574364603E-3</v>
      </c>
      <c r="I54" s="10">
        <f>AAR!J53</f>
        <v>1.3987563847979105E-3</v>
      </c>
      <c r="J54" s="10">
        <f>AAR!K53</f>
        <v>-1.2973864877524997E-2</v>
      </c>
      <c r="K54" s="10">
        <f>AAR!L53</f>
        <v>-7.8840108264539334E-3</v>
      </c>
      <c r="L54" s="10">
        <f>AAR!M53</f>
        <v>1.2743060405687184E-2</v>
      </c>
      <c r="M54" s="10">
        <f>AAR!N53</f>
        <v>-1.0882242898401711E-2</v>
      </c>
      <c r="N54" s="10">
        <f>AAR!O53</f>
        <v>1.9228109606681779E-4</v>
      </c>
      <c r="O54" s="10">
        <f>AAR!P53</f>
        <v>-7.9212806975789175E-3</v>
      </c>
      <c r="P54" s="10">
        <f>AAR!Q53</f>
        <v>-1.2502502019943792E-3</v>
      </c>
      <c r="Q54" s="10">
        <f>AAR!R53</f>
        <v>-6.4307851641388306E-3</v>
      </c>
      <c r="R54" s="10">
        <f>AAR!S53</f>
        <v>-7.1578606879467641E-3</v>
      </c>
      <c r="S54" s="10">
        <f>AAR!T53</f>
        <v>6.7874882377312717E-3</v>
      </c>
      <c r="T54" s="10">
        <f>AAR!U53</f>
        <v>2.7486350367543717E-2</v>
      </c>
      <c r="U54" s="10">
        <f>AAR!V53</f>
        <v>-2.4431982658492182E-3</v>
      </c>
      <c r="V54" s="10">
        <f>AAR!W53</f>
        <v>1.9902079542143446E-3</v>
      </c>
      <c r="W54" s="10">
        <f>AAR!X53</f>
        <v>4.1775282090244746E-3</v>
      </c>
      <c r="X54" s="10">
        <f>AAR!Y53</f>
        <v>1.3962953841628158E-3</v>
      </c>
      <c r="Y54" s="10">
        <f>AAR!Z53</f>
        <v>-1.5322388554497167E-3</v>
      </c>
      <c r="Z54" s="10">
        <f>AAR!AA53</f>
        <v>1.8088231200993551E-2</v>
      </c>
      <c r="AA54" s="10">
        <f>AAR!AB53</f>
        <v>-9.1858978090722035E-3</v>
      </c>
      <c r="AB54" s="10">
        <f>AAR!AC53</f>
        <v>2.3739033589953657E-3</v>
      </c>
      <c r="AC54" s="10">
        <f>AAR!AD53</f>
        <v>3.5084702645076034E-3</v>
      </c>
      <c r="AD54" s="10">
        <f>AAR!AE53</f>
        <v>-8.8468288059551075E-3</v>
      </c>
      <c r="AE54" s="10">
        <f>AAR!AF53</f>
        <v>-5.9767683873571589E-3</v>
      </c>
      <c r="AF54" s="10">
        <f>AAR!AG53</f>
        <v>-4.8464176622446588E-3</v>
      </c>
      <c r="AG54" s="10">
        <v>-49</v>
      </c>
    </row>
    <row r="55" spans="2:33" ht="13.5" customHeight="1" x14ac:dyDescent="0.2">
      <c r="B55" s="10">
        <v>-48</v>
      </c>
      <c r="C55" s="10">
        <f>AAR!D54</f>
        <v>4.7209173879211759E-3</v>
      </c>
      <c r="D55" s="10">
        <f>AAR!E54</f>
        <v>4.4113139074025429E-3</v>
      </c>
      <c r="E55" s="10">
        <f>AAR!F54</f>
        <v>-2.7588296692762932E-2</v>
      </c>
      <c r="F55" s="10">
        <f>AAR!G54</f>
        <v>1.7546498759422414E-2</v>
      </c>
      <c r="G55" s="10">
        <f>AAR!H54</f>
        <v>1.8943325418351926E-2</v>
      </c>
      <c r="H55" s="10">
        <f>AAR!I54</f>
        <v>-1.4394978112532538E-2</v>
      </c>
      <c r="I55" s="10">
        <f>AAR!J54</f>
        <v>-1.233516300982597E-2</v>
      </c>
      <c r="J55" s="10">
        <f>AAR!K54</f>
        <v>3.8570811715244041E-2</v>
      </c>
      <c r="K55" s="10">
        <f>AAR!L54</f>
        <v>6.0245820733358726E-3</v>
      </c>
      <c r="L55" s="10">
        <f>AAR!M54</f>
        <v>-2.6126038393198114E-3</v>
      </c>
      <c r="M55" s="10">
        <f>AAR!N54</f>
        <v>1.3628301676029677E-4</v>
      </c>
      <c r="N55" s="10">
        <f>AAR!O54</f>
        <v>-1.731754634735682E-2</v>
      </c>
      <c r="O55" s="10">
        <f>AAR!P54</f>
        <v>-4.174618020240101E-3</v>
      </c>
      <c r="P55" s="10">
        <f>AAR!Q54</f>
        <v>-6.1285971152378847E-3</v>
      </c>
      <c r="Q55" s="10">
        <f>AAR!R54</f>
        <v>-1.6587880109405623E-2</v>
      </c>
      <c r="R55" s="10">
        <f>AAR!S54</f>
        <v>-1.1093648276735322E-2</v>
      </c>
      <c r="S55" s="10">
        <f>AAR!T54</f>
        <v>1.8360499415065241E-2</v>
      </c>
      <c r="T55" s="10">
        <f>AAR!U54</f>
        <v>7.3012167363176103E-3</v>
      </c>
      <c r="U55" s="10">
        <f>AAR!V54</f>
        <v>-5.2704503031090182E-3</v>
      </c>
      <c r="V55" s="10">
        <f>AAR!W54</f>
        <v>-1.282278377186971E-2</v>
      </c>
      <c r="W55" s="10">
        <f>AAR!X54</f>
        <v>-4.9980883431200961E-3</v>
      </c>
      <c r="X55" s="10">
        <f>AAR!Y54</f>
        <v>-3.4068871461100576E-3</v>
      </c>
      <c r="Y55" s="10">
        <f>AAR!Z54</f>
        <v>-5.702346175207474E-3</v>
      </c>
      <c r="Z55" s="10">
        <f>AAR!AA54</f>
        <v>-1.7441005841494252E-2</v>
      </c>
      <c r="AA55" s="10">
        <f>AAR!AB54</f>
        <v>1.1479788485850722E-2</v>
      </c>
      <c r="AB55" s="10">
        <f>AAR!AC54</f>
        <v>-3.5516736524639834E-3</v>
      </c>
      <c r="AC55" s="10">
        <f>AAR!AD54</f>
        <v>-3.3688942716862242E-3</v>
      </c>
      <c r="AD55" s="10">
        <f>AAR!AE54</f>
        <v>-3.7472398964073176E-3</v>
      </c>
      <c r="AE55" s="10">
        <f>AAR!AF54</f>
        <v>-3.3802521866753116E-2</v>
      </c>
      <c r="AF55" s="10">
        <f>AAR!AG54</f>
        <v>5.3315340563217559E-2</v>
      </c>
      <c r="AG55" s="10">
        <v>-48</v>
      </c>
    </row>
    <row r="56" spans="2:33" ht="13.5" customHeight="1" x14ac:dyDescent="0.2">
      <c r="B56" s="10">
        <v>-47</v>
      </c>
      <c r="C56" s="10">
        <f>AAR!D55</f>
        <v>4.9507311784543484E-3</v>
      </c>
      <c r="D56" s="10">
        <f>AAR!E55</f>
        <v>-4.2411998396927955E-3</v>
      </c>
      <c r="E56" s="10">
        <f>AAR!F55</f>
        <v>1.7812331384311562E-2</v>
      </c>
      <c r="F56" s="10">
        <f>AAR!G55</f>
        <v>-3.7891953321071453E-2</v>
      </c>
      <c r="G56" s="10">
        <f>AAR!H55</f>
        <v>-1.8197414359490613E-3</v>
      </c>
      <c r="H56" s="10">
        <f>AAR!I55</f>
        <v>-9.2752412056211295E-3</v>
      </c>
      <c r="I56" s="10">
        <f>AAR!J55</f>
        <v>-3.182098756544377E-4</v>
      </c>
      <c r="J56" s="10">
        <f>AAR!K55</f>
        <v>1.0384947332912717E-2</v>
      </c>
      <c r="K56" s="10">
        <f>AAR!L55</f>
        <v>2.402552927875435E-3</v>
      </c>
      <c r="L56" s="10">
        <f>AAR!M55</f>
        <v>1.3698599819028727E-2</v>
      </c>
      <c r="M56" s="10">
        <f>AAR!N55</f>
        <v>1.2939451917021807E-2</v>
      </c>
      <c r="N56" s="10">
        <f>AAR!O55</f>
        <v>3.7802662016877351E-3</v>
      </c>
      <c r="O56" s="10">
        <f>AAR!P55</f>
        <v>3.7191265893863849E-3</v>
      </c>
      <c r="P56" s="10">
        <f>AAR!Q55</f>
        <v>2.9183697679816961E-3</v>
      </c>
      <c r="Q56" s="10">
        <f>AAR!R55</f>
        <v>1.5769614908091756E-2</v>
      </c>
      <c r="R56" s="10">
        <f>AAR!S55</f>
        <v>1.0318218764925197E-2</v>
      </c>
      <c r="S56" s="10">
        <f>AAR!T55</f>
        <v>-1.3814843068628672E-3</v>
      </c>
      <c r="T56" s="10">
        <f>AAR!U55</f>
        <v>-1.5699215443405856E-2</v>
      </c>
      <c r="U56" s="10">
        <f>AAR!V55</f>
        <v>-2.0401201562507482E-2</v>
      </c>
      <c r="V56" s="10">
        <f>AAR!W55</f>
        <v>2.9861118069078998E-2</v>
      </c>
      <c r="W56" s="10">
        <f>AAR!X55</f>
        <v>9.895064441435529E-3</v>
      </c>
      <c r="X56" s="10">
        <f>AAR!Y55</f>
        <v>-1.0055493702298829E-2</v>
      </c>
      <c r="Y56" s="10">
        <f>AAR!Z55</f>
        <v>9.6313171175890014E-3</v>
      </c>
      <c r="Z56" s="10">
        <f>AAR!AA55</f>
        <v>1.4113493133062363E-2</v>
      </c>
      <c r="AA56" s="10">
        <f>AAR!AB55</f>
        <v>4.0483668969929117E-3</v>
      </c>
      <c r="AB56" s="10">
        <f>AAR!AC55</f>
        <v>6.542028626308382E-3</v>
      </c>
      <c r="AC56" s="10">
        <f>AAR!AD55</f>
        <v>1.3074469586779294E-2</v>
      </c>
      <c r="AD56" s="10">
        <f>AAR!AE55</f>
        <v>4.214914449885785E-4</v>
      </c>
      <c r="AE56" s="10">
        <f>AAR!AF55</f>
        <v>-3.2927941065163339E-3</v>
      </c>
      <c r="AF56" s="10">
        <f>AAR!AG55</f>
        <v>8.1406331563823042E-3</v>
      </c>
      <c r="AG56" s="10">
        <v>-47</v>
      </c>
    </row>
    <row r="57" spans="2:33" ht="13.5" customHeight="1" x14ac:dyDescent="0.2">
      <c r="B57" s="10">
        <v>-46</v>
      </c>
      <c r="C57" s="10">
        <f>AAR!D56</f>
        <v>1.1378679706475735E-3</v>
      </c>
      <c r="D57" s="10">
        <f>AAR!E56</f>
        <v>1.5958093216792486E-2</v>
      </c>
      <c r="E57" s="10">
        <f>AAR!F56</f>
        <v>4.55023773259252E-3</v>
      </c>
      <c r="F57" s="10">
        <f>AAR!G56</f>
        <v>-9.4682426521311008E-3</v>
      </c>
      <c r="G57" s="10">
        <f>AAR!H56</f>
        <v>3.1238329742054212E-3</v>
      </c>
      <c r="H57" s="10">
        <f>AAR!I56</f>
        <v>1.3994511136607574E-3</v>
      </c>
      <c r="I57" s="10">
        <f>AAR!J56</f>
        <v>-1.4776088077648075E-2</v>
      </c>
      <c r="J57" s="10">
        <f>AAR!K56</f>
        <v>4.1045052287158358E-3</v>
      </c>
      <c r="K57" s="10">
        <f>AAR!L56</f>
        <v>-8.8866290565289864E-3</v>
      </c>
      <c r="L57" s="10">
        <f>AAR!M56</f>
        <v>-1.9205756647720531E-2</v>
      </c>
      <c r="M57" s="10">
        <f>AAR!N56</f>
        <v>-1.5346169772959807E-2</v>
      </c>
      <c r="N57" s="10">
        <f>AAR!O56</f>
        <v>-8.3338180906474546E-3</v>
      </c>
      <c r="O57" s="10">
        <f>AAR!P56</f>
        <v>5.5681281813695221E-3</v>
      </c>
      <c r="P57" s="10">
        <f>AAR!Q56</f>
        <v>3.5944127250545181E-3</v>
      </c>
      <c r="Q57" s="10">
        <f>AAR!R56</f>
        <v>6.6788055525959129E-3</v>
      </c>
      <c r="R57" s="10">
        <f>AAR!S56</f>
        <v>-5.0928095580082405E-3</v>
      </c>
      <c r="S57" s="10">
        <f>AAR!T56</f>
        <v>-7.2337759910925531E-3</v>
      </c>
      <c r="T57" s="10">
        <f>AAR!U56</f>
        <v>1.2188016020549503E-2</v>
      </c>
      <c r="U57" s="10">
        <f>AAR!V56</f>
        <v>-2.0178631774331532E-3</v>
      </c>
      <c r="V57" s="10">
        <f>AAR!W56</f>
        <v>2.5305058105027645E-3</v>
      </c>
      <c r="W57" s="10">
        <f>AAR!X56</f>
        <v>8.486792215453275E-3</v>
      </c>
      <c r="X57" s="10">
        <f>AAR!Y56</f>
        <v>-1.5809550531866855E-2</v>
      </c>
      <c r="Y57" s="10">
        <f>AAR!Z56</f>
        <v>2.0920371190831996E-3</v>
      </c>
      <c r="Z57" s="10">
        <f>AAR!AA56</f>
        <v>-6.6882333100490889E-3</v>
      </c>
      <c r="AA57" s="10">
        <f>AAR!AB56</f>
        <v>4.758476433012436E-4</v>
      </c>
      <c r="AB57" s="10">
        <f>AAR!AC56</f>
        <v>1.2348425737331147E-2</v>
      </c>
      <c r="AC57" s="10">
        <f>AAR!AD56</f>
        <v>1.1058243389890202E-2</v>
      </c>
      <c r="AD57" s="10">
        <f>AAR!AE56</f>
        <v>-1.3683357110161817E-3</v>
      </c>
      <c r="AE57" s="10">
        <f>AAR!AF56</f>
        <v>-1.5776893883130037E-3</v>
      </c>
      <c r="AF57" s="10">
        <f>AAR!AG56</f>
        <v>-1.2881477251428207E-3</v>
      </c>
      <c r="AG57" s="10">
        <v>-46</v>
      </c>
    </row>
    <row r="58" spans="2:33" ht="13.5" customHeight="1" x14ac:dyDescent="0.2">
      <c r="B58" s="10">
        <v>-45</v>
      </c>
      <c r="C58" s="10">
        <f>AAR!D57</f>
        <v>-3.5266060008320595E-3</v>
      </c>
      <c r="D58" s="10">
        <f>AAR!E57</f>
        <v>9.8590749385524899E-3</v>
      </c>
      <c r="E58" s="10">
        <f>AAR!F57</f>
        <v>-2.2315343942505331E-3</v>
      </c>
      <c r="F58" s="10">
        <f>AAR!G57</f>
        <v>8.2699265405705748E-3</v>
      </c>
      <c r="G58" s="10">
        <f>AAR!H57</f>
        <v>4.6477563166482574E-3</v>
      </c>
      <c r="H58" s="10">
        <f>AAR!I57</f>
        <v>-1.2226977949598693E-2</v>
      </c>
      <c r="I58" s="10">
        <f>AAR!J57</f>
        <v>-9.5612813943669848E-3</v>
      </c>
      <c r="J58" s="10">
        <f>AAR!K57</f>
        <v>-6.0132996010222491E-3</v>
      </c>
      <c r="K58" s="10">
        <f>AAR!L57</f>
        <v>1.6549095038786959E-3</v>
      </c>
      <c r="L58" s="10">
        <f>AAR!M57</f>
        <v>-5.9936004998468635E-3</v>
      </c>
      <c r="M58" s="10">
        <f>AAR!N57</f>
        <v>-1.4812106378853288E-2</v>
      </c>
      <c r="N58" s="10">
        <f>AAR!O57</f>
        <v>-3.3816594374777506E-3</v>
      </c>
      <c r="O58" s="10">
        <f>AAR!P57</f>
        <v>1.8019464423185735E-2</v>
      </c>
      <c r="P58" s="10">
        <f>AAR!Q57</f>
        <v>-8.0300804786482584E-4</v>
      </c>
      <c r="Q58" s="10">
        <f>AAR!R57</f>
        <v>-3.6652809714276084E-3</v>
      </c>
      <c r="R58" s="10">
        <f>AAR!S57</f>
        <v>2.4980119270181719E-4</v>
      </c>
      <c r="S58" s="10">
        <f>AAR!T57</f>
        <v>1.368527870257169E-2</v>
      </c>
      <c r="T58" s="10">
        <f>AAR!U57</f>
        <v>-1.3897198427457812E-2</v>
      </c>
      <c r="U58" s="10">
        <f>AAR!V57</f>
        <v>1.9821027149035178E-2</v>
      </c>
      <c r="V58" s="10">
        <f>AAR!W57</f>
        <v>1.2559304884018256E-2</v>
      </c>
      <c r="W58" s="10">
        <f>AAR!X57</f>
        <v>1.3804113473298192E-2</v>
      </c>
      <c r="X58" s="10">
        <f>AAR!Y57</f>
        <v>-6.6642850287763344E-3</v>
      </c>
      <c r="Y58" s="10">
        <f>AAR!Z57</f>
        <v>8.5693759346931351E-4</v>
      </c>
      <c r="Z58" s="10">
        <f>AAR!AA57</f>
        <v>6.8447915642431984E-3</v>
      </c>
      <c r="AA58" s="10">
        <f>AAR!AB57</f>
        <v>1.1880207958197383E-2</v>
      </c>
      <c r="AB58" s="10">
        <f>AAR!AC57</f>
        <v>-2.1240334657966035E-3</v>
      </c>
      <c r="AC58" s="10">
        <f>AAR!AD57</f>
        <v>1.0473109523895731E-3</v>
      </c>
      <c r="AD58" s="10">
        <f>AAR!AE57</f>
        <v>-1.1210237662225193E-2</v>
      </c>
      <c r="AE58" s="10">
        <f>AAR!AF57</f>
        <v>-1.0782370438227613E-2</v>
      </c>
      <c r="AF58" s="10">
        <f>AAR!AG57</f>
        <v>-1.0956820989918424E-2</v>
      </c>
      <c r="AG58" s="10">
        <v>-45</v>
      </c>
    </row>
    <row r="59" spans="2:33" ht="13.5" customHeight="1" x14ac:dyDescent="0.2">
      <c r="B59" s="10">
        <v>-44</v>
      </c>
      <c r="C59" s="10">
        <f>AAR!D58</f>
        <v>-5.7233838430866789E-3</v>
      </c>
      <c r="D59" s="10">
        <f>AAR!E58</f>
        <v>-1.7970705314492574E-3</v>
      </c>
      <c r="E59" s="10">
        <f>AAR!F58</f>
        <v>9.5998484921650841E-3</v>
      </c>
      <c r="F59" s="10">
        <f>AAR!G58</f>
        <v>-3.4769321053368801E-3</v>
      </c>
      <c r="G59" s="10">
        <f>AAR!H58</f>
        <v>1.9965032764307611E-2</v>
      </c>
      <c r="H59" s="10">
        <f>AAR!I58</f>
        <v>-8.7784521682149341E-4</v>
      </c>
      <c r="I59" s="10">
        <f>AAR!J58</f>
        <v>5.450493190381319E-3</v>
      </c>
      <c r="J59" s="10">
        <f>AAR!K58</f>
        <v>6.1135484120305155E-3</v>
      </c>
      <c r="K59" s="10">
        <f>AAR!L58</f>
        <v>8.6846793206505606E-3</v>
      </c>
      <c r="L59" s="10">
        <f>AAR!M58</f>
        <v>-3.6801253497310768E-3</v>
      </c>
      <c r="M59" s="10">
        <f>AAR!N58</f>
        <v>-9.4848343425929932E-3</v>
      </c>
      <c r="N59" s="10">
        <f>AAR!O58</f>
        <v>4.6109535195917473E-3</v>
      </c>
      <c r="O59" s="10">
        <f>AAR!P58</f>
        <v>-1.1411782608505207E-2</v>
      </c>
      <c r="P59" s="10">
        <f>AAR!Q58</f>
        <v>1.0284113492603894E-2</v>
      </c>
      <c r="Q59" s="10">
        <f>AAR!R58</f>
        <v>-5.9313989067348444E-3</v>
      </c>
      <c r="R59" s="10">
        <f>AAR!S58</f>
        <v>-3.1913895518279958E-3</v>
      </c>
      <c r="S59" s="10">
        <f>AAR!T58</f>
        <v>4.7473650133835884E-3</v>
      </c>
      <c r="T59" s="10">
        <f>AAR!U58</f>
        <v>-9.2631230167887976E-3</v>
      </c>
      <c r="U59" s="10">
        <f>AAR!V58</f>
        <v>-3.4116374328544793E-2</v>
      </c>
      <c r="V59" s="10">
        <f>AAR!W58</f>
        <v>-6.5713874191713345E-3</v>
      </c>
      <c r="W59" s="10">
        <f>AAR!X58</f>
        <v>-4.9053576108972347E-3</v>
      </c>
      <c r="X59" s="10">
        <f>AAR!Y58</f>
        <v>1.3808824482967667E-2</v>
      </c>
      <c r="Y59" s="10">
        <f>AAR!Z58</f>
        <v>6.0884788919154768E-4</v>
      </c>
      <c r="Z59" s="10">
        <f>AAR!AA58</f>
        <v>2.1539887867823293E-3</v>
      </c>
      <c r="AA59" s="10">
        <f>AAR!AB58</f>
        <v>2.2078901506971723E-2</v>
      </c>
      <c r="AB59" s="10">
        <f>AAR!AC58</f>
        <v>-2.9506461731580464E-3</v>
      </c>
      <c r="AC59" s="10">
        <f>AAR!AD58</f>
        <v>-4.4936674662451707E-3</v>
      </c>
      <c r="AD59" s="10">
        <f>AAR!AE58</f>
        <v>2.6697599064311565E-3</v>
      </c>
      <c r="AE59" s="10">
        <f>AAR!AF58</f>
        <v>-1.117396683119207E-2</v>
      </c>
      <c r="AF59" s="10">
        <f>AAR!AG58</f>
        <v>4.9108610508366117E-3</v>
      </c>
      <c r="AG59" s="10">
        <v>-44</v>
      </c>
    </row>
    <row r="60" spans="2:33" ht="13.5" customHeight="1" x14ac:dyDescent="0.2">
      <c r="B60" s="10">
        <v>-43</v>
      </c>
      <c r="C60" s="10">
        <f>AAR!D59</f>
        <v>6.4471816924333656E-3</v>
      </c>
      <c r="D60" s="10">
        <f>AAR!E59</f>
        <v>-2.9062123785366508E-3</v>
      </c>
      <c r="E60" s="10">
        <f>AAR!F59</f>
        <v>-1.2184772551871035E-2</v>
      </c>
      <c r="F60" s="10">
        <f>AAR!G59</f>
        <v>-1.3408206534414817E-2</v>
      </c>
      <c r="G60" s="10">
        <f>AAR!H59</f>
        <v>1.9287527827869376E-2</v>
      </c>
      <c r="H60" s="10">
        <f>AAR!I59</f>
        <v>8.8642028163521472E-3</v>
      </c>
      <c r="I60" s="10">
        <f>AAR!J59</f>
        <v>-9.7559561342349128E-3</v>
      </c>
      <c r="J60" s="10">
        <f>AAR!K59</f>
        <v>1.8525713532881856E-2</v>
      </c>
      <c r="K60" s="10">
        <f>AAR!L59</f>
        <v>-4.5085094289352996E-3</v>
      </c>
      <c r="L60" s="10">
        <f>AAR!M59</f>
        <v>-4.8642476457221549E-4</v>
      </c>
      <c r="M60" s="10">
        <f>AAR!N59</f>
        <v>9.3803094876037264E-4</v>
      </c>
      <c r="N60" s="10">
        <f>AAR!O59</f>
        <v>3.7204961154537527E-3</v>
      </c>
      <c r="O60" s="10">
        <f>AAR!P59</f>
        <v>9.8825380944107966E-3</v>
      </c>
      <c r="P60" s="10">
        <f>AAR!Q59</f>
        <v>2.4163853228796588E-3</v>
      </c>
      <c r="Q60" s="10">
        <f>AAR!R59</f>
        <v>2.5262330227176777E-3</v>
      </c>
      <c r="R60" s="10">
        <f>AAR!S59</f>
        <v>4.6880064988772466E-3</v>
      </c>
      <c r="S60" s="10">
        <f>AAR!T59</f>
        <v>8.179979135160699E-3</v>
      </c>
      <c r="T60" s="10">
        <f>AAR!U59</f>
        <v>1.2835633493027361E-2</v>
      </c>
      <c r="U60" s="10">
        <f>AAR!V59</f>
        <v>-1.5872569344803713E-2</v>
      </c>
      <c r="V60" s="10">
        <f>AAR!W59</f>
        <v>-6.774484122138635E-4</v>
      </c>
      <c r="W60" s="10">
        <f>AAR!X59</f>
        <v>-8.5289710051847465E-3</v>
      </c>
      <c r="X60" s="10">
        <f>AAR!Y59</f>
        <v>1.1236432358804647E-2</v>
      </c>
      <c r="Y60" s="10">
        <f>AAR!Z59</f>
        <v>3.9086539457235565E-3</v>
      </c>
      <c r="Z60" s="10">
        <f>AAR!AA59</f>
        <v>-2.0727073376490268E-3</v>
      </c>
      <c r="AA60" s="10">
        <f>AAR!AB59</f>
        <v>-1.1632874576934038E-2</v>
      </c>
      <c r="AB60" s="10">
        <f>AAR!AC59</f>
        <v>1.3507167821546883E-3</v>
      </c>
      <c r="AC60" s="10">
        <f>AAR!AD59</f>
        <v>-3.9022437780689653E-3</v>
      </c>
      <c r="AD60" s="10">
        <f>AAR!AE59</f>
        <v>6.7432556059443885E-4</v>
      </c>
      <c r="AE60" s="10">
        <f>AAR!AF59</f>
        <v>-1.6252630949892256E-2</v>
      </c>
      <c r="AF60" s="10">
        <f>AAR!AG59</f>
        <v>-3.5420758228940953E-3</v>
      </c>
      <c r="AG60" s="10">
        <v>-43</v>
      </c>
    </row>
    <row r="61" spans="2:33" ht="13.5" customHeight="1" x14ac:dyDescent="0.2">
      <c r="B61" s="10">
        <v>-42</v>
      </c>
      <c r="C61" s="10">
        <f>AAR!D60</f>
        <v>-6.7118994778071518E-3</v>
      </c>
      <c r="D61" s="10">
        <f>AAR!E60</f>
        <v>2.1491814550837797E-3</v>
      </c>
      <c r="E61" s="10">
        <f>AAR!F60</f>
        <v>-4.4101450064657627E-3</v>
      </c>
      <c r="F61" s="10">
        <f>AAR!G60</f>
        <v>3.3788588167228129E-3</v>
      </c>
      <c r="G61" s="10">
        <f>AAR!H60</f>
        <v>-7.6708394227871322E-3</v>
      </c>
      <c r="H61" s="10">
        <f>AAR!I60</f>
        <v>-6.8353867384930503E-3</v>
      </c>
      <c r="I61" s="10">
        <f>AAR!J60</f>
        <v>-2.2389812324014706E-3</v>
      </c>
      <c r="J61" s="10">
        <f>AAR!K60</f>
        <v>1.5580462926209192E-3</v>
      </c>
      <c r="K61" s="10">
        <f>AAR!L60</f>
        <v>5.8126635993156761E-3</v>
      </c>
      <c r="L61" s="10">
        <f>AAR!M60</f>
        <v>6.1713566536315493E-3</v>
      </c>
      <c r="M61" s="10">
        <f>AAR!N60</f>
        <v>-4.7950475971392775E-3</v>
      </c>
      <c r="N61" s="10">
        <f>AAR!O60</f>
        <v>-8.7336320615965003E-3</v>
      </c>
      <c r="O61" s="10">
        <f>AAR!P60</f>
        <v>2.2818131664927195E-4</v>
      </c>
      <c r="P61" s="10">
        <f>AAR!Q60</f>
        <v>1.3196511695608601E-2</v>
      </c>
      <c r="Q61" s="10">
        <f>AAR!R60</f>
        <v>-4.2561613017611868E-3</v>
      </c>
      <c r="R61" s="10">
        <f>AAR!S60</f>
        <v>-3.1887212244944008E-3</v>
      </c>
      <c r="S61" s="10">
        <f>AAR!T60</f>
        <v>3.7911129375079494E-3</v>
      </c>
      <c r="T61" s="10">
        <f>AAR!U60</f>
        <v>4.0505564603409393E-4</v>
      </c>
      <c r="U61" s="10">
        <f>AAR!V60</f>
        <v>2.26375059970799E-3</v>
      </c>
      <c r="V61" s="10">
        <f>AAR!W60</f>
        <v>6.8832953348835733E-3</v>
      </c>
      <c r="W61" s="10">
        <f>AAR!X60</f>
        <v>4.6544465348548579E-3</v>
      </c>
      <c r="X61" s="10">
        <f>AAR!Y60</f>
        <v>-3.0036886283154856E-3</v>
      </c>
      <c r="Y61" s="10">
        <f>AAR!Z60</f>
        <v>-7.1263192401108642E-4</v>
      </c>
      <c r="Z61" s="10">
        <f>AAR!AA60</f>
        <v>-6.0726732461100896E-3</v>
      </c>
      <c r="AA61" s="10">
        <f>AAR!AB60</f>
        <v>7.2863498542451218E-3</v>
      </c>
      <c r="AB61" s="10">
        <f>AAR!AC60</f>
        <v>-1.1261436270517724E-2</v>
      </c>
      <c r="AC61" s="10">
        <f>AAR!AD60</f>
        <v>-2.9873017678471985E-3</v>
      </c>
      <c r="AD61" s="10">
        <f>AAR!AE60</f>
        <v>2.0072587535017762E-3</v>
      </c>
      <c r="AE61" s="10">
        <f>AAR!AF60</f>
        <v>-1.290527176000311E-2</v>
      </c>
      <c r="AF61" s="10">
        <f>AAR!AG60</f>
        <v>-9.0645073169836003E-3</v>
      </c>
      <c r="AG61" s="10">
        <v>-42</v>
      </c>
    </row>
    <row r="62" spans="2:33" ht="13.5" customHeight="1" x14ac:dyDescent="0.2">
      <c r="B62" s="10">
        <v>-41</v>
      </c>
      <c r="C62" s="10">
        <f>AAR!D61</f>
        <v>2.9287038400207903E-3</v>
      </c>
      <c r="D62" s="10">
        <f>AAR!E61</f>
        <v>-5.2762643692624307E-3</v>
      </c>
      <c r="E62" s="10">
        <f>AAR!F61</f>
        <v>-5.4219818749036749E-3</v>
      </c>
      <c r="F62" s="10">
        <f>AAR!G61</f>
        <v>-1.6388107547434166E-2</v>
      </c>
      <c r="G62" s="10">
        <f>AAR!H61</f>
        <v>9.3255367539787117E-3</v>
      </c>
      <c r="H62" s="10">
        <f>AAR!I61</f>
        <v>-7.3819031215762434E-3</v>
      </c>
      <c r="I62" s="10">
        <f>AAR!J61</f>
        <v>-6.1415454867401985E-4</v>
      </c>
      <c r="J62" s="10">
        <f>AAR!K61</f>
        <v>-1.5066977537988788E-4</v>
      </c>
      <c r="K62" s="10">
        <f>AAR!L61</f>
        <v>-7.2437904894295108E-4</v>
      </c>
      <c r="L62" s="10">
        <f>AAR!M61</f>
        <v>1.2153071660979523E-2</v>
      </c>
      <c r="M62" s="10">
        <f>AAR!N61</f>
        <v>-1.9649107775210747E-3</v>
      </c>
      <c r="N62" s="10">
        <f>AAR!O61</f>
        <v>2.0738505770788881E-3</v>
      </c>
      <c r="O62" s="10">
        <f>AAR!P61</f>
        <v>8.2224671379604319E-3</v>
      </c>
      <c r="P62" s="10">
        <f>AAR!Q61</f>
        <v>6.3123692115238774E-4</v>
      </c>
      <c r="Q62" s="10">
        <f>AAR!R61</f>
        <v>2.8817437156893107E-3</v>
      </c>
      <c r="R62" s="10">
        <f>AAR!S61</f>
        <v>-6.5325019996426599E-3</v>
      </c>
      <c r="S62" s="10">
        <f>AAR!T61</f>
        <v>1.875503533506824E-2</v>
      </c>
      <c r="T62" s="10">
        <f>AAR!U61</f>
        <v>-2.3258858050360688E-2</v>
      </c>
      <c r="U62" s="10">
        <f>AAR!V61</f>
        <v>4.4659540454013175E-3</v>
      </c>
      <c r="V62" s="10">
        <f>AAR!W61</f>
        <v>1.760815360795627E-2</v>
      </c>
      <c r="W62" s="10">
        <f>AAR!X61</f>
        <v>-3.1199452590040602E-4</v>
      </c>
      <c r="X62" s="10">
        <f>AAR!Y61</f>
        <v>1.1460734009604021E-2</v>
      </c>
      <c r="Y62" s="10">
        <f>AAR!Z61</f>
        <v>9.6660528851003017E-3</v>
      </c>
      <c r="Z62" s="10">
        <f>AAR!AA61</f>
        <v>8.3358322695827759E-3</v>
      </c>
      <c r="AA62" s="10">
        <f>AAR!AB61</f>
        <v>-2.6071243222751082E-3</v>
      </c>
      <c r="AB62" s="10">
        <f>AAR!AC61</f>
        <v>-1.147618635385159E-2</v>
      </c>
      <c r="AC62" s="10">
        <f>AAR!AD61</f>
        <v>1.8324050352384025E-3</v>
      </c>
      <c r="AD62" s="10">
        <f>AAR!AE61</f>
        <v>-9.0753089939117661E-3</v>
      </c>
      <c r="AE62" s="10">
        <f>AAR!AF61</f>
        <v>-5.782153230351683E-3</v>
      </c>
      <c r="AF62" s="10">
        <f>AAR!AG61</f>
        <v>6.8913223054288411E-3</v>
      </c>
      <c r="AG62" s="10">
        <v>-41</v>
      </c>
    </row>
    <row r="63" spans="2:33" ht="13.5" customHeight="1" x14ac:dyDescent="0.2">
      <c r="B63" s="10">
        <v>-40</v>
      </c>
      <c r="C63" s="10">
        <f>AAR!D62</f>
        <v>-2.3199529637601465E-3</v>
      </c>
      <c r="D63" s="10">
        <f>AAR!E62</f>
        <v>2.420313241299317E-2</v>
      </c>
      <c r="E63" s="10">
        <f>AAR!F62</f>
        <v>5.1021458204386951E-3</v>
      </c>
      <c r="F63" s="10">
        <f>AAR!G62</f>
        <v>1.596630585247797E-2</v>
      </c>
      <c r="G63" s="10">
        <f>AAR!H62</f>
        <v>-1.6121567326813076E-2</v>
      </c>
      <c r="H63" s="10">
        <f>AAR!I62</f>
        <v>-5.3501998153936241E-3</v>
      </c>
      <c r="I63" s="10">
        <f>AAR!J62</f>
        <v>8.1396345278817641E-3</v>
      </c>
      <c r="J63" s="10">
        <f>AAR!K62</f>
        <v>-1.1704522812513048E-2</v>
      </c>
      <c r="K63" s="10">
        <f>AAR!L62</f>
        <v>-3.3744402812014331E-3</v>
      </c>
      <c r="L63" s="10">
        <f>AAR!M62</f>
        <v>-1.6420390929866298E-3</v>
      </c>
      <c r="M63" s="10">
        <f>AAR!N62</f>
        <v>-1.0915847933753922E-2</v>
      </c>
      <c r="N63" s="10">
        <f>AAR!O62</f>
        <v>-4.4026224390235243E-3</v>
      </c>
      <c r="O63" s="10">
        <f>AAR!P62</f>
        <v>9.773078831552779E-3</v>
      </c>
      <c r="P63" s="10">
        <f>AAR!Q62</f>
        <v>-2.4478663533428549E-4</v>
      </c>
      <c r="Q63" s="10">
        <f>AAR!R62</f>
        <v>-1.2652513522313964E-2</v>
      </c>
      <c r="R63" s="10">
        <f>AAR!S62</f>
        <v>-5.1897258602877127E-3</v>
      </c>
      <c r="S63" s="10">
        <f>AAR!T62</f>
        <v>-1.0293516920520007E-2</v>
      </c>
      <c r="T63" s="10">
        <f>AAR!U62</f>
        <v>-7.0577255266711381E-4</v>
      </c>
      <c r="U63" s="10">
        <f>AAR!V62</f>
        <v>8.3165273627594967E-3</v>
      </c>
      <c r="V63" s="10">
        <f>AAR!W62</f>
        <v>-1.3825795826674921E-2</v>
      </c>
      <c r="W63" s="10">
        <f>AAR!X62</f>
        <v>-3.2099539739211076E-3</v>
      </c>
      <c r="X63" s="10">
        <f>AAR!Y62</f>
        <v>2.0842033829054554E-3</v>
      </c>
      <c r="Y63" s="10">
        <f>AAR!Z62</f>
        <v>-1.6293035413577047E-3</v>
      </c>
      <c r="Z63" s="10">
        <f>AAR!AA62</f>
        <v>5.3267178016511109E-3</v>
      </c>
      <c r="AA63" s="10">
        <f>AAR!AB62</f>
        <v>-1.5832839252077902E-2</v>
      </c>
      <c r="AB63" s="10">
        <f>AAR!AC62</f>
        <v>9.2689496483761187E-3</v>
      </c>
      <c r="AC63" s="10">
        <f>AAR!AD62</f>
        <v>1.8290126198892386E-3</v>
      </c>
      <c r="AD63" s="10">
        <f>AAR!AE62</f>
        <v>7.9086334307971722E-3</v>
      </c>
      <c r="AE63" s="10">
        <f>AAR!AF62</f>
        <v>6.3901828210986234E-3</v>
      </c>
      <c r="AF63" s="10">
        <f>AAR!AG62</f>
        <v>1.0424187413778652E-2</v>
      </c>
      <c r="AG63" s="10">
        <v>-40</v>
      </c>
    </row>
    <row r="64" spans="2:33" ht="13.5" customHeight="1" x14ac:dyDescent="0.2">
      <c r="B64" s="10">
        <v>-39</v>
      </c>
      <c r="C64" s="10">
        <f>AAR!D63</f>
        <v>-1.0292113950104358E-2</v>
      </c>
      <c r="D64" s="10">
        <f>AAR!E63</f>
        <v>-1.0385395777809132E-4</v>
      </c>
      <c r="E64" s="10">
        <f>AAR!F63</f>
        <v>6.5073922766145462E-3</v>
      </c>
      <c r="F64" s="10">
        <f>AAR!G63</f>
        <v>-1.067729813840458E-3</v>
      </c>
      <c r="G64" s="10">
        <f>AAR!H63</f>
        <v>-2.8073147314765151E-2</v>
      </c>
      <c r="H64" s="10">
        <f>AAR!I63</f>
        <v>-1.131964263328903E-3</v>
      </c>
      <c r="I64" s="10">
        <f>AAR!J63</f>
        <v>9.8447330133486985E-3</v>
      </c>
      <c r="J64" s="10">
        <f>AAR!K63</f>
        <v>2.6287434110498643E-2</v>
      </c>
      <c r="K64" s="10">
        <f>AAR!L63</f>
        <v>2.0475228992401107E-3</v>
      </c>
      <c r="L64" s="10">
        <f>AAR!M63</f>
        <v>1.3982978230188512E-2</v>
      </c>
      <c r="M64" s="10">
        <f>AAR!N63</f>
        <v>1.6043967302807635E-3</v>
      </c>
      <c r="N64" s="10">
        <f>AAR!O63</f>
        <v>2.6791845719526743E-3</v>
      </c>
      <c r="O64" s="10">
        <f>AAR!P63</f>
        <v>-2.3328705250849478E-2</v>
      </c>
      <c r="P64" s="10">
        <f>AAR!Q63</f>
        <v>4.692636685483342E-3</v>
      </c>
      <c r="Q64" s="10">
        <f>AAR!R63</f>
        <v>2.9825625615940543E-4</v>
      </c>
      <c r="R64" s="10">
        <f>AAR!S63</f>
        <v>1.28894280962372E-2</v>
      </c>
      <c r="S64" s="10">
        <f>AAR!T63</f>
        <v>-7.3525650927671491E-3</v>
      </c>
      <c r="T64" s="10">
        <f>AAR!U63</f>
        <v>1.4351150313919713E-2</v>
      </c>
      <c r="U64" s="10">
        <f>AAR!V63</f>
        <v>-8.1117610047336634E-3</v>
      </c>
      <c r="V64" s="10">
        <f>AAR!W63</f>
        <v>8.9073708440109423E-3</v>
      </c>
      <c r="W64" s="10">
        <f>AAR!X63</f>
        <v>-8.4296529484124069E-3</v>
      </c>
      <c r="X64" s="10">
        <f>AAR!Y63</f>
        <v>1.3274925037541244E-2</v>
      </c>
      <c r="Y64" s="10">
        <f>AAR!Z63</f>
        <v>-6.0094651135839594E-4</v>
      </c>
      <c r="Z64" s="10">
        <f>AAR!AA63</f>
        <v>-1.2208305370893919E-2</v>
      </c>
      <c r="AA64" s="10">
        <f>AAR!AB63</f>
        <v>-4.9764656772967666E-3</v>
      </c>
      <c r="AB64" s="10">
        <f>AAR!AC63</f>
        <v>-7.6066823721962903E-3</v>
      </c>
      <c r="AC64" s="10">
        <f>AAR!AD63</f>
        <v>3.8799172822751677E-3</v>
      </c>
      <c r="AD64" s="13">
        <f>AAR!AE63</f>
        <v>2.4076290822100822E-5</v>
      </c>
      <c r="AE64" s="10">
        <f>AAR!AF63</f>
        <v>1.1796086820463033E-2</v>
      </c>
      <c r="AF64" s="10">
        <f>AAR!AG63</f>
        <v>3.7892537032557013E-3</v>
      </c>
      <c r="AG64" s="10">
        <v>-39</v>
      </c>
    </row>
    <row r="65" spans="2:33" ht="13.5" customHeight="1" x14ac:dyDescent="0.2">
      <c r="B65" s="10">
        <v>-38</v>
      </c>
      <c r="C65" s="10">
        <f>AAR!D64</f>
        <v>1.2166132072128568E-2</v>
      </c>
      <c r="D65" s="10">
        <f>AAR!E64</f>
        <v>-1.7853165031381877E-2</v>
      </c>
      <c r="E65" s="10">
        <f>AAR!F64</f>
        <v>6.756681327119496E-3</v>
      </c>
      <c r="F65" s="10">
        <f>AAR!G64</f>
        <v>-1.4028034490227683E-2</v>
      </c>
      <c r="G65" s="10">
        <f>AAR!H64</f>
        <v>9.3572953347656751E-3</v>
      </c>
      <c r="H65" s="10">
        <f>AAR!I64</f>
        <v>1.8542390518781513E-2</v>
      </c>
      <c r="I65" s="10">
        <f>AAR!J64</f>
        <v>-4.158973672062586E-3</v>
      </c>
      <c r="J65" s="10">
        <f>AAR!K64</f>
        <v>-3.7006335919786207E-2</v>
      </c>
      <c r="K65" s="10">
        <f>AAR!L64</f>
        <v>4.2404888048386156E-3</v>
      </c>
      <c r="L65" s="10">
        <f>AAR!M64</f>
        <v>9.6569870968258986E-3</v>
      </c>
      <c r="M65" s="10">
        <f>AAR!N64</f>
        <v>1.1047428410832207E-2</v>
      </c>
      <c r="N65" s="10">
        <f>AAR!O64</f>
        <v>-1.837615660990592E-3</v>
      </c>
      <c r="O65" s="10">
        <f>AAR!P64</f>
        <v>-7.9958907934514281E-3</v>
      </c>
      <c r="P65" s="10">
        <f>AAR!Q64</f>
        <v>9.4638555318864535E-3</v>
      </c>
      <c r="Q65" s="10">
        <f>AAR!R64</f>
        <v>1.9174281675438162E-2</v>
      </c>
      <c r="R65" s="10">
        <f>AAR!S64</f>
        <v>-1.022222939471653E-2</v>
      </c>
      <c r="S65" s="10">
        <f>AAR!T64</f>
        <v>-9.2166652125697749E-3</v>
      </c>
      <c r="T65" s="10">
        <f>AAR!U64</f>
        <v>-6.1829515458559723E-3</v>
      </c>
      <c r="U65" s="10">
        <f>AAR!V64</f>
        <v>1.1911613991807688E-2</v>
      </c>
      <c r="V65" s="10">
        <f>AAR!W64</f>
        <v>-8.670589104799618E-3</v>
      </c>
      <c r="W65" s="10">
        <f>AAR!X64</f>
        <v>3.23257837107053E-3</v>
      </c>
      <c r="X65" s="10">
        <f>AAR!Y64</f>
        <v>-1.2308664906557456E-2</v>
      </c>
      <c r="Y65" s="10">
        <f>AAR!Z64</f>
        <v>-4.4798730462007963E-3</v>
      </c>
      <c r="Z65" s="10">
        <f>AAR!AA64</f>
        <v>-2.4458914447272485E-3</v>
      </c>
      <c r="AA65" s="10">
        <f>AAR!AB64</f>
        <v>7.9083901162064346E-4</v>
      </c>
      <c r="AB65" s="10">
        <f>AAR!AC64</f>
        <v>-3.2330087007161282E-3</v>
      </c>
      <c r="AC65" s="10">
        <f>AAR!AD64</f>
        <v>-5.1533779444696949E-3</v>
      </c>
      <c r="AD65" s="10">
        <f>AAR!AE64</f>
        <v>-1.381991315464588E-3</v>
      </c>
      <c r="AE65" s="10">
        <f>AAR!AF64</f>
        <v>1.6064003971421183E-2</v>
      </c>
      <c r="AF65" s="10">
        <f>AAR!AG64</f>
        <v>-4.8350880771002268E-3</v>
      </c>
      <c r="AG65" s="10">
        <v>-38</v>
      </c>
    </row>
    <row r="66" spans="2:33" ht="13.5" customHeight="1" x14ac:dyDescent="0.2">
      <c r="B66" s="10">
        <v>-37</v>
      </c>
      <c r="C66" s="10">
        <f>AAR!D65</f>
        <v>1.3363182241428486E-2</v>
      </c>
      <c r="D66" s="10">
        <f>AAR!E65</f>
        <v>-1.3564874338118083E-2</v>
      </c>
      <c r="E66" s="10">
        <f>AAR!F65</f>
        <v>2.1162403188351958E-4</v>
      </c>
      <c r="F66" s="10">
        <f>AAR!G65</f>
        <v>-6.0494385862575085E-3</v>
      </c>
      <c r="G66" s="10">
        <f>AAR!H65</f>
        <v>1.3287432428973813E-2</v>
      </c>
      <c r="H66" s="10">
        <f>AAR!I65</f>
        <v>4.5285223198294183E-3</v>
      </c>
      <c r="I66" s="10">
        <f>AAR!J65</f>
        <v>-3.4336342957298526E-3</v>
      </c>
      <c r="J66" s="10">
        <f>AAR!K65</f>
        <v>1.5817048459578736E-2</v>
      </c>
      <c r="K66" s="10">
        <f>AAR!L65</f>
        <v>9.5903410813182846E-4</v>
      </c>
      <c r="L66" s="10">
        <f>AAR!M65</f>
        <v>-6.9398872410778424E-4</v>
      </c>
      <c r="M66" s="10">
        <f>AAR!N65</f>
        <v>1.4843606051830396E-3</v>
      </c>
      <c r="N66" s="10">
        <f>AAR!O65</f>
        <v>-6.8747192551171839E-3</v>
      </c>
      <c r="O66" s="10">
        <f>AAR!P65</f>
        <v>-8.8461304751152308E-3</v>
      </c>
      <c r="P66" s="10">
        <f>AAR!Q65</f>
        <v>-6.5962764523847701E-3</v>
      </c>
      <c r="Q66" s="10">
        <f>AAR!R65</f>
        <v>-9.3795399345689698E-4</v>
      </c>
      <c r="R66" s="10">
        <f>AAR!S65</f>
        <v>5.8035842174406407E-3</v>
      </c>
      <c r="S66" s="10">
        <f>AAR!T65</f>
        <v>-1.0475935070626625E-2</v>
      </c>
      <c r="T66" s="10">
        <f>AAR!U65</f>
        <v>2.7333501622354497E-3</v>
      </c>
      <c r="U66" s="10">
        <f>AAR!V65</f>
        <v>3.7079699889636503E-3</v>
      </c>
      <c r="V66" s="10">
        <f>AAR!W65</f>
        <v>-2.1809925797032664E-3</v>
      </c>
      <c r="W66" s="10">
        <f>AAR!X65</f>
        <v>-2.4602432749543983E-2</v>
      </c>
      <c r="X66" s="10">
        <f>AAR!Y65</f>
        <v>1.0827520341614248E-3</v>
      </c>
      <c r="Y66" s="10">
        <f>AAR!Z65</f>
        <v>1.4968382844754073E-3</v>
      </c>
      <c r="Z66" s="10">
        <f>AAR!AA65</f>
        <v>-2.0335282056669298E-3</v>
      </c>
      <c r="AA66" s="10">
        <f>AAR!AB65</f>
        <v>1.2434645051467488E-3</v>
      </c>
      <c r="AB66" s="10">
        <f>AAR!AC65</f>
        <v>1.3407333042004671E-3</v>
      </c>
      <c r="AC66" s="10">
        <f>AAR!AD65</f>
        <v>4.4713892896138122E-3</v>
      </c>
      <c r="AD66" s="10">
        <f>AAR!AE65</f>
        <v>8.6214301961173283E-3</v>
      </c>
      <c r="AE66" s="10">
        <f>AAR!AF65</f>
        <v>2.2924176543438441E-2</v>
      </c>
      <c r="AF66" s="10">
        <f>AAR!AG65</f>
        <v>1.252328682168927E-2</v>
      </c>
      <c r="AG66" s="10">
        <v>-37</v>
      </c>
    </row>
    <row r="67" spans="2:33" ht="13.5" customHeight="1" x14ac:dyDescent="0.2">
      <c r="B67" s="10">
        <v>-36</v>
      </c>
      <c r="C67" s="10">
        <f>AAR!D66</f>
        <v>-4.379953655289608E-3</v>
      </c>
      <c r="D67" s="10">
        <f>AAR!E66</f>
        <v>-1.0659560000035508E-3</v>
      </c>
      <c r="E67" s="10">
        <f>AAR!F66</f>
        <v>8.3338981179602208E-3</v>
      </c>
      <c r="F67" s="10">
        <f>AAR!G66</f>
        <v>-2.0409132400797635E-2</v>
      </c>
      <c r="G67" s="10">
        <f>AAR!H66</f>
        <v>2.3542784941829546E-3</v>
      </c>
      <c r="H67" s="10">
        <f>AAR!I66</f>
        <v>-3.8234001843893283E-3</v>
      </c>
      <c r="I67" s="10">
        <f>AAR!J66</f>
        <v>-8.5256880690527566E-3</v>
      </c>
      <c r="J67" s="10">
        <f>AAR!K66</f>
        <v>2.9694145422768051E-3</v>
      </c>
      <c r="K67" s="10">
        <f>AAR!L66</f>
        <v>2.9225473726104487E-3</v>
      </c>
      <c r="L67" s="10">
        <f>AAR!M66</f>
        <v>-5.2457655977820603E-3</v>
      </c>
      <c r="M67" s="10">
        <f>AAR!N66</f>
        <v>-6.7499093405531726E-3</v>
      </c>
      <c r="N67" s="10">
        <f>AAR!O66</f>
        <v>1.9610107585728124E-2</v>
      </c>
      <c r="O67" s="10">
        <f>AAR!P66</f>
        <v>2.9636432404258075E-3</v>
      </c>
      <c r="P67" s="10">
        <f>AAR!Q66</f>
        <v>-3.3423073466842292E-3</v>
      </c>
      <c r="Q67" s="10">
        <f>AAR!R66</f>
        <v>9.2162073928674995E-3</v>
      </c>
      <c r="R67" s="10">
        <f>AAR!S66</f>
        <v>-3.101963731232853E-3</v>
      </c>
      <c r="S67" s="10">
        <f>AAR!T66</f>
        <v>-2.0009186703092256E-3</v>
      </c>
      <c r="T67" s="10">
        <f>AAR!U66</f>
        <v>3.5513416999293952E-3</v>
      </c>
      <c r="U67" s="10">
        <f>AAR!V66</f>
        <v>-2.189445778011969E-2</v>
      </c>
      <c r="V67" s="10">
        <f>AAR!W66</f>
        <v>3.7899020527263701E-3</v>
      </c>
      <c r="W67" s="10">
        <f>AAR!X66</f>
        <v>6.7658830569485504E-3</v>
      </c>
      <c r="X67" s="10">
        <f>AAR!Y66</f>
        <v>-8.6836690842898683E-3</v>
      </c>
      <c r="Y67" s="10">
        <f>AAR!Z66</f>
        <v>2.858834175176904E-3</v>
      </c>
      <c r="Z67" s="10">
        <f>AAR!AA66</f>
        <v>-3.4019864399173023E-3</v>
      </c>
      <c r="AA67" s="10">
        <f>AAR!AB66</f>
        <v>-6.7177138276433932E-3</v>
      </c>
      <c r="AB67" s="10">
        <f>AAR!AC66</f>
        <v>1.8628446809900556E-2</v>
      </c>
      <c r="AC67" s="10">
        <f>AAR!AD66</f>
        <v>6.5210286918243165E-4</v>
      </c>
      <c r="AD67" s="10">
        <f>AAR!AE66</f>
        <v>-3.4915583873939976E-3</v>
      </c>
      <c r="AE67" s="10">
        <f>AAR!AF66</f>
        <v>-2.1032764591683815E-3</v>
      </c>
      <c r="AF67" s="10">
        <f>AAR!AG66</f>
        <v>-1.2495034511478119E-2</v>
      </c>
      <c r="AG67" s="10">
        <v>-36</v>
      </c>
    </row>
    <row r="68" spans="2:33" ht="13.5" customHeight="1" x14ac:dyDescent="0.2">
      <c r="B68" s="10">
        <v>-35</v>
      </c>
      <c r="C68" s="10">
        <f>AAR!D67</f>
        <v>-1.698216104946193E-2</v>
      </c>
      <c r="D68" s="10">
        <f>AAR!E67</f>
        <v>-1.6922828674681444E-2</v>
      </c>
      <c r="E68" s="10">
        <f>AAR!F67</f>
        <v>-1.0296980708514114E-2</v>
      </c>
      <c r="F68" s="10">
        <f>AAR!G67</f>
        <v>3.6594978349466852E-2</v>
      </c>
      <c r="G68" s="10">
        <f>AAR!H67</f>
        <v>-1.2590170067856316E-2</v>
      </c>
      <c r="H68" s="10">
        <f>AAR!I67</f>
        <v>-5.8211278314361202E-3</v>
      </c>
      <c r="I68" s="10">
        <f>AAR!J67</f>
        <v>-7.4865198223084059E-3</v>
      </c>
      <c r="J68" s="10">
        <f>AAR!K67</f>
        <v>-4.711098723218822E-3</v>
      </c>
      <c r="K68" s="10">
        <f>AAR!L67</f>
        <v>-1.1202179286894792E-2</v>
      </c>
      <c r="L68" s="10">
        <f>AAR!M67</f>
        <v>1.0198118959205846E-2</v>
      </c>
      <c r="M68" s="10">
        <f>AAR!N67</f>
        <v>1.160554159277153E-2</v>
      </c>
      <c r="N68" s="10">
        <f>AAR!O67</f>
        <v>-1.5744726590230879E-2</v>
      </c>
      <c r="O68" s="10">
        <f>AAR!P67</f>
        <v>-9.8775568672848126E-3</v>
      </c>
      <c r="P68" s="10">
        <f>AAR!Q67</f>
        <v>-1.5372595286354436E-3</v>
      </c>
      <c r="Q68" s="10">
        <f>AAR!R67</f>
        <v>-1.758603005134609E-2</v>
      </c>
      <c r="R68" s="10">
        <f>AAR!S67</f>
        <v>1.2805202952991816E-2</v>
      </c>
      <c r="S68" s="10">
        <f>AAR!T67</f>
        <v>1.1880340594813854E-2</v>
      </c>
      <c r="T68" s="10">
        <f>AAR!U67</f>
        <v>7.2387916528298176E-3</v>
      </c>
      <c r="U68" s="10">
        <f>AAR!V67</f>
        <v>1.9687504027450911E-2</v>
      </c>
      <c r="V68" s="10">
        <f>AAR!W67</f>
        <v>-1.1900147180953032E-2</v>
      </c>
      <c r="W68" s="10">
        <f>AAR!X67</f>
        <v>1.6505538744251619E-2</v>
      </c>
      <c r="X68" s="10">
        <f>AAR!Y67</f>
        <v>3.9057536289020169E-3</v>
      </c>
      <c r="Y68" s="10">
        <f>AAR!Z67</f>
        <v>1.2106494504514663E-3</v>
      </c>
      <c r="Z68" s="10">
        <f>AAR!AA67</f>
        <v>2.4340141969752052E-4</v>
      </c>
      <c r="AA68" s="10">
        <f>AAR!AB67</f>
        <v>-1.3973514240437102E-2</v>
      </c>
      <c r="AB68" s="10">
        <f>AAR!AC67</f>
        <v>-1.0333712394679551E-2</v>
      </c>
      <c r="AC68" s="10">
        <f>AAR!AD67</f>
        <v>-1.8916026271643613E-4</v>
      </c>
      <c r="AD68" s="10">
        <f>AAR!AE67</f>
        <v>-1.0230809519835727E-2</v>
      </c>
      <c r="AE68" s="10">
        <f>AAR!AF67</f>
        <v>-5.3489407047353325E-3</v>
      </c>
      <c r="AF68" s="13">
        <f>AAR!AG67</f>
        <v>-2.2820585206985086E-5</v>
      </c>
      <c r="AG68" s="10">
        <v>-35</v>
      </c>
    </row>
    <row r="69" spans="2:33" ht="13.5" customHeight="1" x14ac:dyDescent="0.2">
      <c r="B69" s="10">
        <v>-34</v>
      </c>
      <c r="C69" s="10">
        <f>AAR!D68</f>
        <v>4.2442848185157787E-4</v>
      </c>
      <c r="D69" s="10">
        <f>AAR!E68</f>
        <v>6.4375928112417359E-3</v>
      </c>
      <c r="E69" s="10">
        <f>AAR!F68</f>
        <v>-5.9129846313812177E-3</v>
      </c>
      <c r="F69" s="10">
        <f>AAR!G68</f>
        <v>-5.9829816013815106E-3</v>
      </c>
      <c r="G69" s="10">
        <f>AAR!H68</f>
        <v>8.9204002668300825E-3</v>
      </c>
      <c r="H69" s="13">
        <f>AAR!I68</f>
        <v>-9.4514240253402645E-5</v>
      </c>
      <c r="I69" s="10">
        <f>AAR!J68</f>
        <v>2.0528427597466875E-3</v>
      </c>
      <c r="J69" s="10">
        <f>AAR!K68</f>
        <v>-5.6341602579387789E-3</v>
      </c>
      <c r="K69" s="10">
        <f>AAR!L68</f>
        <v>3.2243960495049202E-3</v>
      </c>
      <c r="L69" s="10">
        <f>AAR!M68</f>
        <v>1.48354161344771E-2</v>
      </c>
      <c r="M69" s="10">
        <f>AAR!N68</f>
        <v>3.5372157750369533E-3</v>
      </c>
      <c r="N69" s="10">
        <f>AAR!O68</f>
        <v>-1.056692727747569E-2</v>
      </c>
      <c r="O69" s="10">
        <f>AAR!P68</f>
        <v>-4.2980065104682797E-3</v>
      </c>
      <c r="P69" s="10">
        <f>AAR!Q68</f>
        <v>-2.8896172481845308E-3</v>
      </c>
      <c r="Q69" s="10">
        <f>AAR!R68</f>
        <v>-9.401771109618956E-3</v>
      </c>
      <c r="R69" s="10">
        <f>AAR!S68</f>
        <v>3.7024315849065216E-3</v>
      </c>
      <c r="S69" s="10">
        <f>AAR!T68</f>
        <v>1.6617911620258469E-2</v>
      </c>
      <c r="T69" s="10">
        <f>AAR!U68</f>
        <v>-2.1363535505643863E-2</v>
      </c>
      <c r="U69" s="10">
        <f>AAR!V68</f>
        <v>5.085382011232575E-3</v>
      </c>
      <c r="V69" s="10">
        <f>AAR!W68</f>
        <v>1.1262346133672919E-2</v>
      </c>
      <c r="W69" s="10">
        <f>AAR!X68</f>
        <v>-1.0129352718834087E-2</v>
      </c>
      <c r="X69" s="10">
        <f>AAR!Y68</f>
        <v>-3.7355670972168097E-3</v>
      </c>
      <c r="Y69" s="10">
        <f>AAR!Z68</f>
        <v>5.5351016237969166E-3</v>
      </c>
      <c r="Z69" s="10">
        <f>AAR!AA68</f>
        <v>1.2518407407068244E-3</v>
      </c>
      <c r="AA69" s="10">
        <f>AAR!AB68</f>
        <v>1.5844627008894219E-2</v>
      </c>
      <c r="AB69" s="10">
        <f>AAR!AC68</f>
        <v>-1.9628924219576238E-2</v>
      </c>
      <c r="AC69" s="10">
        <f>AAR!AD68</f>
        <v>3.1011132119499558E-3</v>
      </c>
      <c r="AD69" s="10">
        <f>AAR!AE68</f>
        <v>5.3129500603621618E-3</v>
      </c>
      <c r="AE69" s="10">
        <f>AAR!AF68</f>
        <v>6.977670525407681E-3</v>
      </c>
      <c r="AF69" s="10">
        <f>AAR!AG68</f>
        <v>6.1584068643201345E-3</v>
      </c>
      <c r="AG69" s="10">
        <v>-34</v>
      </c>
    </row>
    <row r="70" spans="2:33" ht="13.5" customHeight="1" x14ac:dyDescent="0.2">
      <c r="B70" s="10">
        <v>-33</v>
      </c>
      <c r="C70" s="10">
        <f>AAR!D69</f>
        <v>-1.0145855969231368E-2</v>
      </c>
      <c r="D70" s="10">
        <f>AAR!E69</f>
        <v>-4.3553124683214928E-3</v>
      </c>
      <c r="E70" s="10">
        <f>AAR!F69</f>
        <v>-1.7293716488953264E-2</v>
      </c>
      <c r="F70" s="10">
        <f>AAR!G69</f>
        <v>-3.1596306872306371E-3</v>
      </c>
      <c r="G70" s="10">
        <f>AAR!H69</f>
        <v>-3.184695076699131E-3</v>
      </c>
      <c r="H70" s="10">
        <f>AAR!I69</f>
        <v>-1.236834667074492E-3</v>
      </c>
      <c r="I70" s="10">
        <f>AAR!J69</f>
        <v>-9.5724240087330971E-3</v>
      </c>
      <c r="J70" s="10">
        <f>AAR!K69</f>
        <v>-3.6683889171914806E-3</v>
      </c>
      <c r="K70" s="10">
        <f>AAR!L69</f>
        <v>-3.6505672643468018E-3</v>
      </c>
      <c r="L70" s="10">
        <f>AAR!M69</f>
        <v>2.1255252258892951E-2</v>
      </c>
      <c r="M70" s="10">
        <f>AAR!N69</f>
        <v>-1.053816077475728E-3</v>
      </c>
      <c r="N70" s="10">
        <f>AAR!O69</f>
        <v>1.2998440173624034E-2</v>
      </c>
      <c r="O70" s="10">
        <f>AAR!P69</f>
        <v>1.4617342908378142E-2</v>
      </c>
      <c r="P70" s="10">
        <f>AAR!Q69</f>
        <v>-2.3800553785542815E-3</v>
      </c>
      <c r="Q70" s="10">
        <f>AAR!R69</f>
        <v>6.7468716963549856E-3</v>
      </c>
      <c r="R70" s="10">
        <f>AAR!S69</f>
        <v>-1.0317098192577617E-2</v>
      </c>
      <c r="S70" s="10">
        <f>AAR!T69</f>
        <v>7.2664546785723816E-2</v>
      </c>
      <c r="T70" s="10">
        <f>AAR!U69</f>
        <v>-6.1200984068466066E-2</v>
      </c>
      <c r="U70" s="10">
        <f>AAR!V69</f>
        <v>2.7986789086790614E-3</v>
      </c>
      <c r="V70" s="10">
        <f>AAR!W69</f>
        <v>-1.0327051888083402E-2</v>
      </c>
      <c r="W70" s="10">
        <f>AAR!X69</f>
        <v>6.4933722893050841E-3</v>
      </c>
      <c r="X70" s="10">
        <f>AAR!Y69</f>
        <v>-1.351476147908949E-2</v>
      </c>
      <c r="Y70" s="10">
        <f>AAR!Z69</f>
        <v>7.6283652758584418E-4</v>
      </c>
      <c r="Z70" s="10">
        <f>AAR!AA69</f>
        <v>1.0538504991317386E-2</v>
      </c>
      <c r="AA70" s="10">
        <f>AAR!AB69</f>
        <v>-1.7117530433544245E-2</v>
      </c>
      <c r="AB70" s="10">
        <f>AAR!AC69</f>
        <v>8.8963451464506155E-3</v>
      </c>
      <c r="AC70" s="10">
        <f>AAR!AD69</f>
        <v>-7.5585788356069081E-3</v>
      </c>
      <c r="AD70" s="10">
        <f>AAR!AE69</f>
        <v>-1.2948184556280752E-2</v>
      </c>
      <c r="AE70" s="10">
        <f>AAR!AF69</f>
        <v>5.414172437714946E-3</v>
      </c>
      <c r="AF70" s="10">
        <f>AAR!AG69</f>
        <v>8.3701225758477243E-3</v>
      </c>
      <c r="AG70" s="10">
        <v>-33</v>
      </c>
    </row>
    <row r="71" spans="2:33" ht="13.5" customHeight="1" x14ac:dyDescent="0.2">
      <c r="B71" s="10">
        <v>-32</v>
      </c>
      <c r="C71" s="10">
        <f>AAR!D70</f>
        <v>7.8341605817998771E-3</v>
      </c>
      <c r="D71" s="10">
        <f>AAR!E70</f>
        <v>-3.2708732524153825E-3</v>
      </c>
      <c r="E71" s="10">
        <f>AAR!F70</f>
        <v>-7.7875162461695634E-3</v>
      </c>
      <c r="F71" s="10">
        <f>AAR!G70</f>
        <v>4.0978238312581886E-3</v>
      </c>
      <c r="G71" s="10">
        <f>AAR!H70</f>
        <v>5.6982587725271476E-3</v>
      </c>
      <c r="H71" s="10">
        <f>AAR!I70</f>
        <v>-1.0931602067161015E-2</v>
      </c>
      <c r="I71" s="10">
        <f>AAR!J70</f>
        <v>-1.3353844391501222E-2</v>
      </c>
      <c r="J71" s="10">
        <f>AAR!K70</f>
        <v>-6.0948451877034741E-3</v>
      </c>
      <c r="K71" s="10">
        <f>AAR!L70</f>
        <v>-8.5984285490762092E-4</v>
      </c>
      <c r="L71" s="10">
        <f>AAR!M70</f>
        <v>-8.2408725746104406E-4</v>
      </c>
      <c r="M71" s="10">
        <f>AAR!N70</f>
        <v>-5.268175274318096E-3</v>
      </c>
      <c r="N71" s="10">
        <f>AAR!O70</f>
        <v>8.0718005566922E-4</v>
      </c>
      <c r="O71" s="10">
        <f>AAR!P70</f>
        <v>-6.024571116605819E-3</v>
      </c>
      <c r="P71" s="10">
        <f>AAR!Q70</f>
        <v>6.2907106582283327E-3</v>
      </c>
      <c r="Q71" s="10">
        <f>AAR!R70</f>
        <v>6.193690385972562E-3</v>
      </c>
      <c r="R71" s="10">
        <f>AAR!S70</f>
        <v>8.922179277336616E-3</v>
      </c>
      <c r="S71" s="10">
        <f>AAR!T70</f>
        <v>-1.3624026244143286E-2</v>
      </c>
      <c r="T71" s="10">
        <f>AAR!U70</f>
        <v>8.9678376989256355E-3</v>
      </c>
      <c r="U71" s="10">
        <f>AAR!V70</f>
        <v>-3.7860887189648904E-2</v>
      </c>
      <c r="V71" s="10">
        <f>AAR!W70</f>
        <v>7.549300616096339E-3</v>
      </c>
      <c r="W71" s="10">
        <f>AAR!X70</f>
        <v>4.1152887855715872E-2</v>
      </c>
      <c r="X71" s="10">
        <f>AAR!Y70</f>
        <v>-3.7437503699055499E-3</v>
      </c>
      <c r="Y71" s="10">
        <f>AAR!Z70</f>
        <v>2.6727396864123397E-3</v>
      </c>
      <c r="Z71" s="10">
        <f>AAR!AA70</f>
        <v>-1.2943594826331723E-3</v>
      </c>
      <c r="AA71" s="10">
        <f>AAR!AB70</f>
        <v>-8.8264798304733237E-3</v>
      </c>
      <c r="AB71" s="10">
        <f>AAR!AC70</f>
        <v>5.2203386625403149E-4</v>
      </c>
      <c r="AC71" s="10">
        <f>AAR!AD70</f>
        <v>4.4603495018328485E-3</v>
      </c>
      <c r="AD71" s="10">
        <f>AAR!AE70</f>
        <v>-1.0345172957625386E-4</v>
      </c>
      <c r="AE71" s="10">
        <f>AAR!AF70</f>
        <v>-3.9324848868253553E-3</v>
      </c>
      <c r="AF71" s="10">
        <f>AAR!AG70</f>
        <v>-1.6773928803854934E-3</v>
      </c>
      <c r="AG71" s="10">
        <v>-32</v>
      </c>
    </row>
    <row r="72" spans="2:33" ht="13.5" customHeight="1" x14ac:dyDescent="0.2">
      <c r="B72" s="10">
        <v>-31</v>
      </c>
      <c r="C72" s="10">
        <f>AAR!D71</f>
        <v>-9.489706937944568E-3</v>
      </c>
      <c r="D72" s="10">
        <f>AAR!E71</f>
        <v>-1.9372740690591153E-3</v>
      </c>
      <c r="E72" s="10">
        <f>AAR!F71</f>
        <v>9.0433369309721838E-3</v>
      </c>
      <c r="F72" s="10">
        <f>AAR!G71</f>
        <v>1.2228783260959008E-2</v>
      </c>
      <c r="G72" s="10">
        <f>AAR!H71</f>
        <v>-2.2633231107647986E-3</v>
      </c>
      <c r="H72" s="10">
        <f>AAR!I71</f>
        <v>-7.6163465708579698E-3</v>
      </c>
      <c r="I72" s="10">
        <f>AAR!J71</f>
        <v>1.146614151922286E-2</v>
      </c>
      <c r="J72" s="10">
        <f>AAR!K71</f>
        <v>-1.4830203169879309E-2</v>
      </c>
      <c r="K72" s="10">
        <f>AAR!L71</f>
        <v>5.3292507660335931E-3</v>
      </c>
      <c r="L72" s="10">
        <f>AAR!M71</f>
        <v>1.5072801730753663E-4</v>
      </c>
      <c r="M72" s="10">
        <f>AAR!N71</f>
        <v>-4.7677720711238152E-3</v>
      </c>
      <c r="N72" s="10">
        <f>AAR!O71</f>
        <v>-2.0670046574703897E-3</v>
      </c>
      <c r="O72" s="10">
        <f>AAR!P71</f>
        <v>2.1610505831933967E-3</v>
      </c>
      <c r="P72" s="10">
        <f>AAR!Q71</f>
        <v>-9.4218388462178476E-4</v>
      </c>
      <c r="Q72" s="10">
        <f>AAR!R71</f>
        <v>-1.0375926482769512E-2</v>
      </c>
      <c r="R72" s="10">
        <f>AAR!S71</f>
        <v>2.6421243899402667E-3</v>
      </c>
      <c r="S72" s="10">
        <f>AAR!T71</f>
        <v>-1.7559482690973651E-2</v>
      </c>
      <c r="T72" s="10">
        <f>AAR!U71</f>
        <v>8.2782008507530334E-3</v>
      </c>
      <c r="U72" s="10">
        <f>AAR!V71</f>
        <v>4.3671173054999415E-2</v>
      </c>
      <c r="V72" s="10">
        <f>AAR!W71</f>
        <v>-8.2898203305587764E-3</v>
      </c>
      <c r="W72" s="10">
        <f>AAR!X71</f>
        <v>-1.0137256371198718E-2</v>
      </c>
      <c r="X72" s="10">
        <f>AAR!Y71</f>
        <v>-4.3171098598257188E-3</v>
      </c>
      <c r="Y72" s="10">
        <f>AAR!Z71</f>
        <v>-2.8450270489070511E-3</v>
      </c>
      <c r="Z72" s="10">
        <f>AAR!AA71</f>
        <v>-2.6176488795113095E-3</v>
      </c>
      <c r="AA72" s="10">
        <f>AAR!AB71</f>
        <v>-5.2042083879905946E-3</v>
      </c>
      <c r="AB72" s="10">
        <f>AAR!AC71</f>
        <v>1.7132183249943509E-2</v>
      </c>
      <c r="AC72" s="10">
        <f>AAR!AD71</f>
        <v>-3.3115861926994502E-3</v>
      </c>
      <c r="AD72" s="10">
        <f>AAR!AE71</f>
        <v>-5.2619085771722848E-3</v>
      </c>
      <c r="AE72" s="10">
        <f>AAR!AF71</f>
        <v>6.8406829899945419E-3</v>
      </c>
      <c r="AF72" s="10">
        <f>AAR!AG71</f>
        <v>-1.1812381733984356E-3</v>
      </c>
      <c r="AG72" s="10">
        <v>-31</v>
      </c>
    </row>
    <row r="73" spans="2:33" ht="13.5" customHeight="1" x14ac:dyDescent="0.2">
      <c r="B73" s="10">
        <v>-30</v>
      </c>
      <c r="C73" s="10">
        <f>AAR!D72</f>
        <v>-8.4516496132333533E-3</v>
      </c>
      <c r="D73" s="10">
        <f>AAR!E72</f>
        <v>-1.8805331141584503E-3</v>
      </c>
      <c r="E73" s="10">
        <f>AAR!F72</f>
        <v>1.0762634811768604E-2</v>
      </c>
      <c r="F73" s="10">
        <f>AAR!G72</f>
        <v>1.2649707358240239E-2</v>
      </c>
      <c r="G73" s="10">
        <f>AAR!H72</f>
        <v>-1.0592896242700182E-2</v>
      </c>
      <c r="H73" s="10">
        <f>AAR!I72</f>
        <v>-1.9974132609506152E-3</v>
      </c>
      <c r="I73" s="10">
        <f>AAR!J72</f>
        <v>5.6507105707239748E-3</v>
      </c>
      <c r="J73" s="10">
        <f>AAR!K72</f>
        <v>2.0260499407286428E-3</v>
      </c>
      <c r="K73" s="10">
        <f>AAR!L72</f>
        <v>-3.742657007209365E-3</v>
      </c>
      <c r="L73" s="10">
        <f>AAR!M72</f>
        <v>1.1777802113231976E-2</v>
      </c>
      <c r="M73" s="10">
        <f>AAR!N72</f>
        <v>7.3439597141813154E-3</v>
      </c>
      <c r="N73" s="10">
        <f>AAR!O72</f>
        <v>2.2680670949432663E-3</v>
      </c>
      <c r="O73" s="10">
        <f>AAR!P72</f>
        <v>1.4736164802924348E-3</v>
      </c>
      <c r="P73" s="10">
        <f>AAR!Q72</f>
        <v>2.278696801194793E-3</v>
      </c>
      <c r="Q73" s="10">
        <f>AAR!R72</f>
        <v>-9.4260944316579363E-3</v>
      </c>
      <c r="R73" s="10">
        <f>AAR!S72</f>
        <v>-7.433202797991487E-4</v>
      </c>
      <c r="S73" s="10">
        <f>AAR!T72</f>
        <v>-5.5703894639541696E-3</v>
      </c>
      <c r="T73" s="10">
        <f>AAR!U72</f>
        <v>1.3384346717081989E-2</v>
      </c>
      <c r="U73" s="10">
        <f>AAR!V72</f>
        <v>2.4492631733928127E-2</v>
      </c>
      <c r="V73" s="10">
        <f>AAR!W72</f>
        <v>-3.5026727492973603E-3</v>
      </c>
      <c r="W73" s="10">
        <f>AAR!X72</f>
        <v>-7.3118803894273478E-3</v>
      </c>
      <c r="X73" s="10">
        <f>AAR!Y72</f>
        <v>5.6432545119129672E-3</v>
      </c>
      <c r="Y73" s="10">
        <f>AAR!Z72</f>
        <v>-3.0552027814322838E-3</v>
      </c>
      <c r="Z73" s="10">
        <f>AAR!AA72</f>
        <v>-5.743171606717095E-3</v>
      </c>
      <c r="AA73" s="10">
        <f>AAR!AB72</f>
        <v>4.2199463659269541E-3</v>
      </c>
      <c r="AB73" s="10">
        <f>AAR!AC72</f>
        <v>-9.9398320439482851E-3</v>
      </c>
      <c r="AC73" s="10">
        <f>AAR!AD72</f>
        <v>-7.8372323943937672E-3</v>
      </c>
      <c r="AD73" s="10">
        <f>AAR!AE72</f>
        <v>3.6976625877592224E-3</v>
      </c>
      <c r="AE73" s="10">
        <f>AAR!AF72</f>
        <v>-6.6505960087808041E-3</v>
      </c>
      <c r="AF73" s="10">
        <f>AAR!AG72</f>
        <v>-5.7811284764877824E-3</v>
      </c>
      <c r="AG73" s="10">
        <v>-30</v>
      </c>
    </row>
    <row r="74" spans="2:33" ht="13.5" customHeight="1" x14ac:dyDescent="0.2">
      <c r="B74" s="10">
        <v>-29</v>
      </c>
      <c r="C74" s="10">
        <f>AAR!D73</f>
        <v>-8.2458011876491259E-3</v>
      </c>
      <c r="D74" s="10">
        <f>AAR!E73</f>
        <v>1.2265100230101373E-3</v>
      </c>
      <c r="E74" s="10">
        <f>AAR!F73</f>
        <v>2.2823422971578267E-3</v>
      </c>
      <c r="F74" s="10">
        <f>AAR!G73</f>
        <v>-3.5781454121314137E-3</v>
      </c>
      <c r="G74" s="10">
        <f>AAR!H73</f>
        <v>6.0388184468237478E-3</v>
      </c>
      <c r="H74" s="10">
        <f>AAR!I73</f>
        <v>-6.9489251004249894E-3</v>
      </c>
      <c r="I74" s="10">
        <f>AAR!J73</f>
        <v>4.569641781864418E-3</v>
      </c>
      <c r="J74" s="10">
        <f>AAR!K73</f>
        <v>-8.7237186049493043E-3</v>
      </c>
      <c r="K74" s="10">
        <f>AAR!L73</f>
        <v>7.0505820587406821E-3</v>
      </c>
      <c r="L74" s="10">
        <f>AAR!M73</f>
        <v>8.6722834949573661E-3</v>
      </c>
      <c r="M74" s="10">
        <f>AAR!N73</f>
        <v>-2.6121490348885346E-3</v>
      </c>
      <c r="N74" s="10">
        <f>AAR!O73</f>
        <v>1.5505753425585922E-3</v>
      </c>
      <c r="O74" s="10">
        <f>AAR!P73</f>
        <v>6.7291874732000375E-3</v>
      </c>
      <c r="P74" s="10">
        <f>AAR!Q73</f>
        <v>-7.8987729449483558E-3</v>
      </c>
      <c r="Q74" s="10">
        <f>AAR!R73</f>
        <v>-8.8386047084060802E-3</v>
      </c>
      <c r="R74" s="10">
        <f>AAR!S73</f>
        <v>-9.9465369482080943E-3</v>
      </c>
      <c r="S74" s="10">
        <f>AAR!T73</f>
        <v>8.6214207532354838E-3</v>
      </c>
      <c r="T74" s="10">
        <f>AAR!U73</f>
        <v>-6.9628159306923043E-3</v>
      </c>
      <c r="U74" s="10">
        <f>AAR!V73</f>
        <v>-5.3139477047238134E-4</v>
      </c>
      <c r="V74" s="10">
        <f>AAR!W73</f>
        <v>-5.0594379020049186E-4</v>
      </c>
      <c r="W74" s="10">
        <f>AAR!X73</f>
        <v>4.038970782481742E-3</v>
      </c>
      <c r="X74" s="10">
        <f>AAR!Y73</f>
        <v>-1.0327586755919157E-3</v>
      </c>
      <c r="Y74" s="10">
        <f>AAR!Z73</f>
        <v>-3.1720887411621447E-3</v>
      </c>
      <c r="Z74" s="10">
        <f>AAR!AA73</f>
        <v>-1.2003352192907902E-2</v>
      </c>
      <c r="AA74" s="10">
        <f>AAR!AB73</f>
        <v>-2.9236672563889374E-3</v>
      </c>
      <c r="AB74" s="10">
        <f>AAR!AC73</f>
        <v>5.3541261794350925E-3</v>
      </c>
      <c r="AC74" s="10">
        <f>AAR!AD73</f>
        <v>-1.1464340002584447E-4</v>
      </c>
      <c r="AD74" s="10">
        <f>AAR!AE73</f>
        <v>-3.063143480985484E-3</v>
      </c>
      <c r="AE74" s="10">
        <f>AAR!AF73</f>
        <v>-6.0427289175877009E-3</v>
      </c>
      <c r="AF74" s="10">
        <f>AAR!AG73</f>
        <v>6.3565828837988027E-3</v>
      </c>
      <c r="AG74" s="10">
        <v>-29</v>
      </c>
    </row>
    <row r="75" spans="2:33" ht="13.5" customHeight="1" x14ac:dyDescent="0.2">
      <c r="B75" s="10">
        <v>-28</v>
      </c>
      <c r="C75" s="10">
        <f>AAR!D74</f>
        <v>-8.758020667447285E-3</v>
      </c>
      <c r="D75" s="10">
        <f>AAR!E74</f>
        <v>1.2006489361959133E-2</v>
      </c>
      <c r="E75" s="10">
        <f>AAR!F74</f>
        <v>1.4067094409917777E-2</v>
      </c>
      <c r="F75" s="10">
        <f>AAR!G74</f>
        <v>-5.7177448905486299E-3</v>
      </c>
      <c r="G75" s="10">
        <f>AAR!H74</f>
        <v>-4.9496844653006133E-4</v>
      </c>
      <c r="H75" s="10">
        <f>AAR!I74</f>
        <v>-1.0486156389146574E-2</v>
      </c>
      <c r="I75" s="10">
        <f>AAR!J74</f>
        <v>6.0984007234961453E-4</v>
      </c>
      <c r="J75" s="10">
        <f>AAR!K74</f>
        <v>-4.19427707991042E-3</v>
      </c>
      <c r="K75" s="10">
        <f>AAR!L74</f>
        <v>-1.3675706991318606E-2</v>
      </c>
      <c r="L75" s="10">
        <f>AAR!M74</f>
        <v>-1.0462009815031172E-3</v>
      </c>
      <c r="M75" s="10">
        <f>AAR!N74</f>
        <v>-5.3225372090019091E-3</v>
      </c>
      <c r="N75" s="10">
        <f>AAR!O74</f>
        <v>4.4446319517014877E-3</v>
      </c>
      <c r="O75" s="10">
        <f>AAR!P74</f>
        <v>-1.3915218466745843E-4</v>
      </c>
      <c r="P75" s="10">
        <f>AAR!Q74</f>
        <v>-3.6562643496072665E-3</v>
      </c>
      <c r="Q75" s="10">
        <f>AAR!R74</f>
        <v>4.3023079519512453E-3</v>
      </c>
      <c r="R75" s="10">
        <f>AAR!S74</f>
        <v>-3.4494833499977562E-4</v>
      </c>
      <c r="S75" s="10">
        <f>AAR!T74</f>
        <v>-1.5639891180537099E-2</v>
      </c>
      <c r="T75" s="10">
        <f>AAR!U74</f>
        <v>6.7452754369665552E-3</v>
      </c>
      <c r="U75" s="10">
        <f>AAR!V74</f>
        <v>-1.1905241419593917E-2</v>
      </c>
      <c r="V75" s="10">
        <f>AAR!W74</f>
        <v>3.1749418260607933E-4</v>
      </c>
      <c r="W75" s="10">
        <f>AAR!X74</f>
        <v>8.6796845869698408E-3</v>
      </c>
      <c r="X75" s="10">
        <f>AAR!Y74</f>
        <v>9.698325140934343E-3</v>
      </c>
      <c r="Y75" s="10">
        <f>AAR!Z74</f>
        <v>5.9785088066046758E-3</v>
      </c>
      <c r="Z75" s="10">
        <f>AAR!AA74</f>
        <v>-2.2204871803952059E-3</v>
      </c>
      <c r="AA75" s="10">
        <f>AAR!AB74</f>
        <v>-1.9688674388935443E-2</v>
      </c>
      <c r="AB75" s="10">
        <f>AAR!AC74</f>
        <v>1.3181947235833408E-2</v>
      </c>
      <c r="AC75" s="10">
        <f>AAR!AD74</f>
        <v>-1.4087148549467654E-3</v>
      </c>
      <c r="AD75" s="10">
        <f>AAR!AE74</f>
        <v>-9.0356674054707636E-3</v>
      </c>
      <c r="AE75" s="10">
        <f>AAR!AF74</f>
        <v>6.9379935696634223E-3</v>
      </c>
      <c r="AF75" s="10">
        <f>AAR!AG74</f>
        <v>1.5604426783937454E-2</v>
      </c>
      <c r="AG75" s="10">
        <v>-28</v>
      </c>
    </row>
    <row r="76" spans="2:33" ht="13.5" customHeight="1" x14ac:dyDescent="0.2">
      <c r="B76" s="10">
        <v>-27</v>
      </c>
      <c r="C76" s="10">
        <f>AAR!D75</f>
        <v>-4.4048411489499215E-3</v>
      </c>
      <c r="D76" s="10">
        <f>AAR!E75</f>
        <v>1.7970471707435872E-2</v>
      </c>
      <c r="E76" s="10">
        <f>AAR!F75</f>
        <v>4.1638452625009084E-3</v>
      </c>
      <c r="F76" s="10">
        <f>AAR!G75</f>
        <v>1.7514793899010457E-3</v>
      </c>
      <c r="G76" s="10">
        <f>AAR!H75</f>
        <v>-8.6003104827493768E-3</v>
      </c>
      <c r="H76" s="10">
        <f>AAR!I75</f>
        <v>-1.2347545278736714E-2</v>
      </c>
      <c r="I76" s="10">
        <f>AAR!J75</f>
        <v>-1.0147360637707849E-2</v>
      </c>
      <c r="J76" s="10">
        <f>AAR!K75</f>
        <v>-7.2947845577323832E-3</v>
      </c>
      <c r="K76" s="10">
        <f>AAR!L75</f>
        <v>-7.9703270720698962E-4</v>
      </c>
      <c r="L76" s="10">
        <f>AAR!M75</f>
        <v>1.4235716043171871E-2</v>
      </c>
      <c r="M76" s="10">
        <f>AAR!N75</f>
        <v>-2.8369120042188133E-4</v>
      </c>
      <c r="N76" s="10">
        <f>AAR!O75</f>
        <v>-1.1006058929660664E-2</v>
      </c>
      <c r="O76" s="10">
        <f>AAR!P75</f>
        <v>1.3659766764765054E-2</v>
      </c>
      <c r="P76" s="10">
        <f>AAR!Q75</f>
        <v>-2.7544406077364349E-3</v>
      </c>
      <c r="Q76" s="10">
        <f>AAR!R75</f>
        <v>-1.416971258572992E-2</v>
      </c>
      <c r="R76" s="10">
        <f>AAR!S75</f>
        <v>-2.1840573559084777E-3</v>
      </c>
      <c r="S76" s="10">
        <f>AAR!T75</f>
        <v>-1.414860834927428E-3</v>
      </c>
      <c r="T76" s="10">
        <f>AAR!U75</f>
        <v>-1.5774981321813791E-2</v>
      </c>
      <c r="U76" s="10">
        <f>AAR!V75</f>
        <v>2.0427932315795348E-2</v>
      </c>
      <c r="V76" s="10">
        <f>AAR!W75</f>
        <v>-2.2915987504098403E-3</v>
      </c>
      <c r="W76" s="10">
        <f>AAR!X75</f>
        <v>-7.2758965136375383E-3</v>
      </c>
      <c r="X76" s="10">
        <f>AAR!Y75</f>
        <v>-6.1944662903748136E-3</v>
      </c>
      <c r="Y76" s="10">
        <f>AAR!Z75</f>
        <v>5.2377264412982439E-4</v>
      </c>
      <c r="Z76" s="10">
        <f>AAR!AA75</f>
        <v>1.9396904106404578E-3</v>
      </c>
      <c r="AA76" s="10">
        <f>AAR!AB75</f>
        <v>-1.7144655821061748E-2</v>
      </c>
      <c r="AB76" s="13">
        <f>AAR!AC75</f>
        <v>5.7264413574668882E-5</v>
      </c>
      <c r="AC76" s="10">
        <f>AAR!AD75</f>
        <v>-5.4682207998611363E-4</v>
      </c>
      <c r="AD76" s="10">
        <f>AAR!AE75</f>
        <v>1.1397451834258497E-2</v>
      </c>
      <c r="AE76" s="10">
        <f>AAR!AF75</f>
        <v>7.6227500164447572E-3</v>
      </c>
      <c r="AF76" s="10">
        <f>AAR!AG75</f>
        <v>1.9110510685898648E-2</v>
      </c>
      <c r="AG76" s="10">
        <v>-27</v>
      </c>
    </row>
    <row r="77" spans="2:33" ht="13.5" customHeight="1" x14ac:dyDescent="0.2">
      <c r="B77" s="10">
        <v>-26</v>
      </c>
      <c r="C77" s="10">
        <f>AAR!D76</f>
        <v>4.6886972890503491E-3</v>
      </c>
      <c r="D77" s="10">
        <f>AAR!E76</f>
        <v>-8.0472424869473379E-3</v>
      </c>
      <c r="E77" s="10">
        <f>AAR!F76</f>
        <v>-2.0986804075572178E-2</v>
      </c>
      <c r="F77" s="10">
        <f>AAR!G76</f>
        <v>2.8092276284758869E-3</v>
      </c>
      <c r="G77" s="10">
        <f>AAR!H76</f>
        <v>1.460280896282087E-2</v>
      </c>
      <c r="H77" s="10">
        <f>AAR!I76</f>
        <v>4.689836636994623E-3</v>
      </c>
      <c r="I77" s="10">
        <f>AAR!J76</f>
        <v>-9.690553063326968E-3</v>
      </c>
      <c r="J77" s="10">
        <f>AAR!K76</f>
        <v>1.4138908285899086E-2</v>
      </c>
      <c r="K77" s="10">
        <f>AAR!L76</f>
        <v>9.0469964932987541E-3</v>
      </c>
      <c r="L77" s="10">
        <f>AAR!M76</f>
        <v>-1.892973741057179E-2</v>
      </c>
      <c r="M77" s="10">
        <f>AAR!N76</f>
        <v>-9.9445474294939697E-3</v>
      </c>
      <c r="N77" s="10">
        <f>AAR!O76</f>
        <v>-2.3006535914622053E-3</v>
      </c>
      <c r="O77" s="10">
        <f>AAR!P76</f>
        <v>-3.1754912646239815E-4</v>
      </c>
      <c r="P77" s="10">
        <f>AAR!Q76</f>
        <v>1.4466315476787048E-2</v>
      </c>
      <c r="Q77" s="10">
        <f>AAR!R76</f>
        <v>-3.9231489357248687E-3</v>
      </c>
      <c r="R77" s="10">
        <f>AAR!S76</f>
        <v>-3.3477026080475682E-3</v>
      </c>
      <c r="S77" s="10">
        <f>AAR!T76</f>
        <v>1.7455170102576457E-3</v>
      </c>
      <c r="T77" s="10">
        <f>AAR!U76</f>
        <v>-1.986847055251522E-3</v>
      </c>
      <c r="U77" s="10">
        <f>AAR!V76</f>
        <v>-6.9290432066725612E-3</v>
      </c>
      <c r="V77" s="10">
        <f>AAR!W76</f>
        <v>3.6161933361233199E-3</v>
      </c>
      <c r="W77" s="10">
        <f>AAR!X76</f>
        <v>2.7232137701733231E-3</v>
      </c>
      <c r="X77" s="10">
        <f>AAR!Y76</f>
        <v>1.4364733371456473E-2</v>
      </c>
      <c r="Y77" s="10">
        <f>AAR!Z76</f>
        <v>-1.3857303957598458E-3</v>
      </c>
      <c r="Z77" s="10">
        <f>AAR!AA76</f>
        <v>-8.460101080358046E-4</v>
      </c>
      <c r="AA77" s="10">
        <f>AAR!AB76</f>
        <v>-5.1361485195285687E-3</v>
      </c>
      <c r="AB77" s="10">
        <f>AAR!AC76</f>
        <v>7.0628928809707671E-4</v>
      </c>
      <c r="AC77" s="10">
        <f>AAR!AD76</f>
        <v>-3.9180884770567146E-3</v>
      </c>
      <c r="AD77" s="10">
        <f>AAR!AE76</f>
        <v>-7.7208402481433215E-4</v>
      </c>
      <c r="AE77" s="10">
        <f>AAR!AF76</f>
        <v>-1.7019978246677347E-2</v>
      </c>
      <c r="AF77" s="10">
        <f>AAR!AG76</f>
        <v>-4.5655339224003177E-3</v>
      </c>
      <c r="AG77" s="10">
        <v>-26</v>
      </c>
    </row>
    <row r="78" spans="2:33" ht="13.5" customHeight="1" x14ac:dyDescent="0.2">
      <c r="B78" s="10">
        <v>-25</v>
      </c>
      <c r="C78" s="10">
        <f>AAR!D77</f>
        <v>-5.7932317243180598E-3</v>
      </c>
      <c r="D78" s="10">
        <f>AAR!E77</f>
        <v>-9.2270519450719443E-4</v>
      </c>
      <c r="E78" s="10">
        <f>AAR!F77</f>
        <v>2.3128289773407508E-2</v>
      </c>
      <c r="F78" s="10">
        <f>AAR!G77</f>
        <v>5.363176833359861E-3</v>
      </c>
      <c r="G78" s="10">
        <f>AAR!H77</f>
        <v>-6.0338636828792189E-4</v>
      </c>
      <c r="H78" s="10">
        <f>AAR!I77</f>
        <v>1.5617532922264643E-3</v>
      </c>
      <c r="I78" s="10">
        <f>AAR!J77</f>
        <v>-6.9558881212989938E-3</v>
      </c>
      <c r="J78" s="10">
        <f>AAR!K77</f>
        <v>-3.8539225911196351E-3</v>
      </c>
      <c r="K78" s="10">
        <f>AAR!L77</f>
        <v>-6.1440992920160295E-3</v>
      </c>
      <c r="L78" s="10">
        <f>AAR!M77</f>
        <v>2.5542613295208589E-3</v>
      </c>
      <c r="M78" s="10">
        <f>AAR!N77</f>
        <v>-3.9384156590879169E-3</v>
      </c>
      <c r="N78" s="10">
        <f>AAR!O77</f>
        <v>3.0328772427223299E-3</v>
      </c>
      <c r="O78" s="10">
        <f>AAR!P77</f>
        <v>-6.0744793177852432E-3</v>
      </c>
      <c r="P78" s="10">
        <f>AAR!Q77</f>
        <v>6.4645144274831801E-3</v>
      </c>
      <c r="Q78" s="10">
        <f>AAR!R77</f>
        <v>-7.5709408298412469E-3</v>
      </c>
      <c r="R78" s="10">
        <f>AAR!S77</f>
        <v>1.4353724698684435E-3</v>
      </c>
      <c r="S78" s="10">
        <f>AAR!T77</f>
        <v>-3.9465205130335239E-3</v>
      </c>
      <c r="T78" s="10">
        <f>AAR!U77</f>
        <v>-1.9982926193955891E-3</v>
      </c>
      <c r="U78" s="10">
        <f>AAR!V77</f>
        <v>-1.432933923769129E-2</v>
      </c>
      <c r="V78" s="10">
        <f>AAR!W77</f>
        <v>-1.2787218239749968E-2</v>
      </c>
      <c r="W78" s="10">
        <f>AAR!X77</f>
        <v>-1.2113760798047759E-2</v>
      </c>
      <c r="X78" s="10">
        <f>AAR!Y77</f>
        <v>-2.2444710893643298E-3</v>
      </c>
      <c r="Y78" s="10">
        <f>AAR!Z77</f>
        <v>1.3275641201582616E-3</v>
      </c>
      <c r="Z78" s="10">
        <f>AAR!AA77</f>
        <v>1.1922951602206855E-2</v>
      </c>
      <c r="AA78" s="10">
        <f>AAR!AB77</f>
        <v>2.632994744981576E-4</v>
      </c>
      <c r="AB78" s="10">
        <f>AAR!AC77</f>
        <v>6.5537712760792982E-3</v>
      </c>
      <c r="AC78" s="10">
        <f>AAR!AD77</f>
        <v>-2.3317020643650026E-4</v>
      </c>
      <c r="AD78" s="10">
        <f>AAR!AE77</f>
        <v>-6.2116545077690929E-3</v>
      </c>
      <c r="AE78" s="10">
        <f>AAR!AF77</f>
        <v>7.7742689706025818E-3</v>
      </c>
      <c r="AF78" s="10">
        <f>AAR!AG77</f>
        <v>4.9061211202358207E-3</v>
      </c>
      <c r="AG78" s="10">
        <v>-25</v>
      </c>
    </row>
    <row r="79" spans="2:33" ht="13.5" customHeight="1" x14ac:dyDescent="0.2">
      <c r="B79" s="10">
        <v>-24</v>
      </c>
      <c r="C79" s="10">
        <f>AAR!D78</f>
        <v>6.4309680597377239E-3</v>
      </c>
      <c r="D79" s="10">
        <f>AAR!E78</f>
        <v>-9.2567236014402549E-3</v>
      </c>
      <c r="E79" s="10">
        <f>AAR!F78</f>
        <v>-5.2403424412506717E-3</v>
      </c>
      <c r="F79" s="10">
        <f>AAR!G78</f>
        <v>-2.0808472379619004E-3</v>
      </c>
      <c r="G79" s="10">
        <f>AAR!H78</f>
        <v>-3.3273114765609343E-3</v>
      </c>
      <c r="H79" s="10">
        <f>AAR!I78</f>
        <v>4.7012039550011018E-3</v>
      </c>
      <c r="I79" s="10">
        <f>AAR!J78</f>
        <v>6.5276299320627361E-3</v>
      </c>
      <c r="J79" s="10">
        <f>AAR!K78</f>
        <v>-4.4320295610103862E-3</v>
      </c>
      <c r="K79" s="10">
        <f>AAR!L78</f>
        <v>2.2564030133253588E-3</v>
      </c>
      <c r="L79" s="10">
        <f>AAR!M78</f>
        <v>1.2110187812313895E-2</v>
      </c>
      <c r="M79" s="10">
        <f>AAR!N78</f>
        <v>1.2989607752019575E-2</v>
      </c>
      <c r="N79" s="10">
        <f>AAR!O78</f>
        <v>-3.880308241648478E-3</v>
      </c>
      <c r="O79" s="10">
        <f>AAR!P78</f>
        <v>-3.2782650855914816E-3</v>
      </c>
      <c r="P79" s="10">
        <f>AAR!Q78</f>
        <v>7.1015486190229363E-4</v>
      </c>
      <c r="Q79" s="10">
        <f>AAR!R78</f>
        <v>-1.0596453503165171E-2</v>
      </c>
      <c r="R79" s="10">
        <f>AAR!S78</f>
        <v>-2.7471493397959318E-3</v>
      </c>
      <c r="S79" s="10">
        <f>AAR!T78</f>
        <v>8.0685981455373111E-3</v>
      </c>
      <c r="T79" s="10">
        <f>AAR!U78</f>
        <v>9.5932904406606425E-4</v>
      </c>
      <c r="U79" s="10">
        <f>AAR!V78</f>
        <v>-4.7478649962839417E-2</v>
      </c>
      <c r="V79" s="10">
        <f>AAR!W78</f>
        <v>1.9199061080251226E-4</v>
      </c>
      <c r="W79" s="10">
        <f>AAR!X78</f>
        <v>6.4521742123716096E-3</v>
      </c>
      <c r="X79" s="10">
        <f>AAR!Y78</f>
        <v>-6.0808397583420673E-3</v>
      </c>
      <c r="Y79" s="10">
        <f>AAR!Z78</f>
        <v>9.9703286800589715E-3</v>
      </c>
      <c r="Z79" s="10">
        <f>AAR!AA78</f>
        <v>2.2958547288929021E-3</v>
      </c>
      <c r="AA79" s="10">
        <f>AAR!AB78</f>
        <v>-6.5421218953006753E-3</v>
      </c>
      <c r="AB79" s="10">
        <f>AAR!AC78</f>
        <v>3.4199824748720291E-3</v>
      </c>
      <c r="AC79" s="10">
        <f>AAR!AD78</f>
        <v>3.4100878079655114E-3</v>
      </c>
      <c r="AD79" s="10">
        <f>AAR!AE78</f>
        <v>-2.0909903094189723E-3</v>
      </c>
      <c r="AE79" s="10">
        <f>AAR!AF78</f>
        <v>-1.2820132304942718E-2</v>
      </c>
      <c r="AF79" s="10">
        <f>AAR!AG78</f>
        <v>-2.8473679313745295E-3</v>
      </c>
      <c r="AG79" s="10">
        <v>-24</v>
      </c>
    </row>
    <row r="80" spans="2:33" ht="13.5" customHeight="1" x14ac:dyDescent="0.2">
      <c r="B80" s="10">
        <v>-23</v>
      </c>
      <c r="C80" s="10">
        <f>AAR!D79</f>
        <v>6.049114737204965E-3</v>
      </c>
      <c r="D80" s="10">
        <f>AAR!E79</f>
        <v>-7.9331635382507704E-3</v>
      </c>
      <c r="E80" s="10">
        <f>AAR!F79</f>
        <v>9.3375449734524139E-3</v>
      </c>
      <c r="F80" s="10">
        <f>AAR!G79</f>
        <v>-3.005911814510133E-3</v>
      </c>
      <c r="G80" s="10">
        <f>AAR!H79</f>
        <v>6.1385774918694402E-4</v>
      </c>
      <c r="H80" s="10">
        <f>AAR!I79</f>
        <v>4.5150168024263339E-3</v>
      </c>
      <c r="I80" s="10">
        <f>AAR!J79</f>
        <v>1.2966470478187019E-2</v>
      </c>
      <c r="J80" s="10">
        <f>AAR!K79</f>
        <v>-1.4569345541846381E-2</v>
      </c>
      <c r="K80" s="10">
        <f>AAR!L79</f>
        <v>4.0684004466175587E-3</v>
      </c>
      <c r="L80" s="10">
        <f>AAR!M79</f>
        <v>1.7739576575826241E-2</v>
      </c>
      <c r="M80" s="10">
        <f>AAR!N79</f>
        <v>8.6593029892741841E-4</v>
      </c>
      <c r="N80" s="10">
        <f>AAR!O79</f>
        <v>6.3512946093645037E-4</v>
      </c>
      <c r="O80" s="10">
        <f>AAR!P79</f>
        <v>-1.4102294599756086E-3</v>
      </c>
      <c r="P80" s="10">
        <f>AAR!Q79</f>
        <v>-3.525364750545627E-3</v>
      </c>
      <c r="Q80" s="10">
        <f>AAR!R79</f>
        <v>-4.0079873282062887E-3</v>
      </c>
      <c r="R80" s="10">
        <f>AAR!S79</f>
        <v>-4.5406688693839133E-3</v>
      </c>
      <c r="S80" s="10">
        <f>AAR!T79</f>
        <v>-7.5316523726801157E-3</v>
      </c>
      <c r="T80" s="10">
        <f>AAR!U79</f>
        <v>2.9832446980374155E-3</v>
      </c>
      <c r="U80" s="10">
        <f>AAR!V79</f>
        <v>-6.4247307577816326E-3</v>
      </c>
      <c r="V80" s="10">
        <f>AAR!W79</f>
        <v>-1.4545914243959228E-3</v>
      </c>
      <c r="W80" s="10">
        <f>AAR!X79</f>
        <v>-9.5962698099243075E-3</v>
      </c>
      <c r="X80" s="10">
        <f>AAR!Y79</f>
        <v>4.8337123162391013E-3</v>
      </c>
      <c r="Y80" s="13">
        <f>AAR!Z79</f>
        <v>-7.2526744607616725E-6</v>
      </c>
      <c r="Z80" s="10">
        <f>AAR!AA79</f>
        <v>1.2991122517497823E-3</v>
      </c>
      <c r="AA80" s="10">
        <f>AAR!AB79</f>
        <v>-6.6407235276203201E-3</v>
      </c>
      <c r="AB80" s="10">
        <f>AAR!AC79</f>
        <v>8.0778275101046453E-3</v>
      </c>
      <c r="AC80" s="10">
        <f>AAR!AD79</f>
        <v>-6.3990032583792246E-3</v>
      </c>
      <c r="AD80" s="10">
        <f>AAR!AE79</f>
        <v>-1.1213340351587973E-2</v>
      </c>
      <c r="AE80" s="10">
        <f>AAR!AF79</f>
        <v>-2.4179400380013386E-4</v>
      </c>
      <c r="AF80" s="10">
        <f>AAR!AG79</f>
        <v>-1.6455994426039348E-3</v>
      </c>
      <c r="AG80" s="10">
        <v>-23</v>
      </c>
    </row>
    <row r="81" spans="2:33" ht="13.5" customHeight="1" x14ac:dyDescent="0.2">
      <c r="B81" s="10">
        <v>-22</v>
      </c>
      <c r="C81" s="13">
        <f>AAR!D80</f>
        <v>7.9612511229972156E-5</v>
      </c>
      <c r="D81" s="10">
        <f>AAR!E80</f>
        <v>4.9994891841623444E-3</v>
      </c>
      <c r="E81" s="10">
        <f>AAR!F80</f>
        <v>-4.5328975537439323E-2</v>
      </c>
      <c r="F81" s="10">
        <f>AAR!G80</f>
        <v>1.9072025985153888E-2</v>
      </c>
      <c r="G81" s="10">
        <f>AAR!H80</f>
        <v>1.7096514758033077E-3</v>
      </c>
      <c r="H81" s="10">
        <f>AAR!I80</f>
        <v>-2.7756258025780495E-3</v>
      </c>
      <c r="I81" s="10">
        <f>AAR!J80</f>
        <v>1.1282893361021732E-2</v>
      </c>
      <c r="J81" s="10">
        <f>AAR!K80</f>
        <v>8.2945382250278893E-3</v>
      </c>
      <c r="K81" s="10">
        <f>AAR!L80</f>
        <v>3.4633341927386065E-3</v>
      </c>
      <c r="L81" s="10">
        <f>AAR!M80</f>
        <v>-4.892181866478048E-3</v>
      </c>
      <c r="M81" s="10">
        <f>AAR!N80</f>
        <v>4.3218089449610919E-2</v>
      </c>
      <c r="N81" s="10">
        <f>AAR!O80</f>
        <v>6.1695445950479127E-3</v>
      </c>
      <c r="O81" s="10">
        <f>AAR!P80</f>
        <v>4.1496416704589478E-4</v>
      </c>
      <c r="P81" s="10">
        <f>AAR!Q80</f>
        <v>-8.3581479696775447E-3</v>
      </c>
      <c r="Q81" s="10">
        <f>AAR!R80</f>
        <v>8.496739950643116E-3</v>
      </c>
      <c r="R81" s="10">
        <f>AAR!S80</f>
        <v>2.0619026531036398E-2</v>
      </c>
      <c r="S81" s="10">
        <f>AAR!T80</f>
        <v>-6.0527261037121279E-4</v>
      </c>
      <c r="T81" s="10">
        <f>AAR!U80</f>
        <v>2.9075437878066913E-2</v>
      </c>
      <c r="U81" s="10">
        <f>AAR!V80</f>
        <v>-7.2593517351049845E-3</v>
      </c>
      <c r="V81" s="10">
        <f>AAR!W80</f>
        <v>9.9669222893930647E-3</v>
      </c>
      <c r="W81" s="10">
        <f>AAR!X80</f>
        <v>6.1527448702390179E-3</v>
      </c>
      <c r="X81" s="10">
        <f>AAR!Y80</f>
        <v>5.5929115164721288E-3</v>
      </c>
      <c r="Y81" s="10">
        <f>AAR!Z80</f>
        <v>7.316029440375009E-3</v>
      </c>
      <c r="Z81" s="10">
        <f>AAR!AA80</f>
        <v>8.7951785674048738E-4</v>
      </c>
      <c r="AA81" s="10">
        <f>AAR!AB80</f>
        <v>-1.2269774774392941E-2</v>
      </c>
      <c r="AB81" s="10">
        <f>AAR!AC80</f>
        <v>-9.8772066988367831E-3</v>
      </c>
      <c r="AC81" s="10">
        <f>AAR!AD80</f>
        <v>-1.2536982464159088E-2</v>
      </c>
      <c r="AD81" s="10">
        <f>AAR!AE80</f>
        <v>4.4847876604501664E-3</v>
      </c>
      <c r="AE81" s="10">
        <f>AAR!AF80</f>
        <v>-6.8320949243702855E-3</v>
      </c>
      <c r="AF81" s="10">
        <f>AAR!AG80</f>
        <v>9.13950235812672E-3</v>
      </c>
      <c r="AG81" s="10">
        <v>-22</v>
      </c>
    </row>
    <row r="82" spans="2:33" ht="13.5" customHeight="1" x14ac:dyDescent="0.2">
      <c r="B82" s="10">
        <v>-21</v>
      </c>
      <c r="C82" s="10">
        <f>AAR!D81</f>
        <v>1.2938016576187553E-2</v>
      </c>
      <c r="D82" s="10">
        <f>AAR!E81</f>
        <v>9.232594432274123E-3</v>
      </c>
      <c r="E82" s="10">
        <f>AAR!F81</f>
        <v>-2.46822346856879E-2</v>
      </c>
      <c r="F82" s="10">
        <f>AAR!G81</f>
        <v>-7.815561874031679E-3</v>
      </c>
      <c r="G82" s="10">
        <f>AAR!H81</f>
        <v>2.061474005925671E-2</v>
      </c>
      <c r="H82" s="10">
        <f>AAR!I81</f>
        <v>-1.1227725665336686E-2</v>
      </c>
      <c r="I82" s="10">
        <f>AAR!J81</f>
        <v>1.0965969163819699E-3</v>
      </c>
      <c r="J82" s="10">
        <f>AAR!K81</f>
        <v>1.0775273202384127E-2</v>
      </c>
      <c r="K82" s="10">
        <f>AAR!L81</f>
        <v>4.9905981215330074E-3</v>
      </c>
      <c r="L82" s="10">
        <f>AAR!M81</f>
        <v>-1.1874260843558474E-2</v>
      </c>
      <c r="M82" s="10">
        <f>AAR!N81</f>
        <v>-2.4408356710725602E-2</v>
      </c>
      <c r="N82" s="10">
        <f>AAR!O81</f>
        <v>9.8364403762391233E-3</v>
      </c>
      <c r="O82" s="10">
        <f>AAR!P81</f>
        <v>-4.1706354236224676E-4</v>
      </c>
      <c r="P82" s="10">
        <f>AAR!Q81</f>
        <v>-7.779042258883621E-3</v>
      </c>
      <c r="Q82" s="10">
        <f>AAR!R81</f>
        <v>-4.5304645474022465E-3</v>
      </c>
      <c r="R82" s="10">
        <f>AAR!S81</f>
        <v>4.3484019300512808E-4</v>
      </c>
      <c r="S82" s="10">
        <f>AAR!T81</f>
        <v>1.0149113272297332E-3</v>
      </c>
      <c r="T82" s="10">
        <f>AAR!U81</f>
        <v>-6.6258303029486307E-3</v>
      </c>
      <c r="U82" s="10">
        <f>AAR!V81</f>
        <v>-1.884388223342498E-3</v>
      </c>
      <c r="V82" s="10">
        <f>AAR!W81</f>
        <v>5.7278342125164005E-3</v>
      </c>
      <c r="W82" s="10">
        <f>AAR!X81</f>
        <v>-1.1678294088638531E-3</v>
      </c>
      <c r="X82" s="10">
        <f>AAR!Y81</f>
        <v>-4.7503527954420839E-3</v>
      </c>
      <c r="Y82" s="10">
        <f>AAR!Z81</f>
        <v>3.628158859225677E-3</v>
      </c>
      <c r="Z82" s="10">
        <f>AAR!AA81</f>
        <v>5.7802552796054618E-3</v>
      </c>
      <c r="AA82" s="10">
        <f>AAR!AB81</f>
        <v>5.0040182886350159E-3</v>
      </c>
      <c r="AB82" s="10">
        <f>AAR!AC81</f>
        <v>9.8209980529886092E-3</v>
      </c>
      <c r="AC82" s="10">
        <f>AAR!AD81</f>
        <v>1.6301471974477949E-3</v>
      </c>
      <c r="AD82" s="10">
        <f>AAR!AE81</f>
        <v>7.8395550896196466E-3</v>
      </c>
      <c r="AE82" s="10">
        <f>AAR!AF81</f>
        <v>-9.8534472278984063E-3</v>
      </c>
      <c r="AF82" s="10">
        <f>AAR!AG81</f>
        <v>-8.2440864910164439E-4</v>
      </c>
      <c r="AG82" s="10">
        <v>-21</v>
      </c>
    </row>
    <row r="83" spans="2:33" ht="13.5" customHeight="1" x14ac:dyDescent="0.2">
      <c r="B83" s="10">
        <v>-20</v>
      </c>
      <c r="C83" s="10">
        <f>AAR!D82</f>
        <v>-5.0679134247001868E-3</v>
      </c>
      <c r="D83" s="10">
        <f>AAR!E82</f>
        <v>-2.863088085831311E-3</v>
      </c>
      <c r="E83" s="10">
        <f>AAR!F82</f>
        <v>-1.0265373534983583E-3</v>
      </c>
      <c r="F83" s="10">
        <f>AAR!G82</f>
        <v>2.8763813261540427E-2</v>
      </c>
      <c r="G83" s="10">
        <f>AAR!H82</f>
        <v>1.8005290572091652E-2</v>
      </c>
      <c r="H83" s="10">
        <f>AAR!I82</f>
        <v>-1.0664293198612578E-2</v>
      </c>
      <c r="I83" s="10">
        <f>AAR!J82</f>
        <v>1.4299018071652417E-3</v>
      </c>
      <c r="J83" s="10">
        <f>AAR!K82</f>
        <v>-2.1685366278530217E-2</v>
      </c>
      <c r="K83" s="10">
        <f>AAR!L82</f>
        <v>-2.0000603541172534E-3</v>
      </c>
      <c r="L83" s="10">
        <f>AAR!M82</f>
        <v>-1.379374183271935E-3</v>
      </c>
      <c r="M83" s="10">
        <f>AAR!N82</f>
        <v>-7.4757498060570391E-3</v>
      </c>
      <c r="N83" s="10">
        <f>AAR!O82</f>
        <v>-1.0035253102007357E-3</v>
      </c>
      <c r="O83" s="10">
        <f>AAR!P82</f>
        <v>4.6299661256325349E-3</v>
      </c>
      <c r="P83" s="10">
        <f>AAR!Q82</f>
        <v>6.007141408382332E-3</v>
      </c>
      <c r="Q83" s="10">
        <f>AAR!R82</f>
        <v>-8.6349505634000633E-3</v>
      </c>
      <c r="R83" s="10">
        <f>AAR!S82</f>
        <v>7.5899091249159861E-3</v>
      </c>
      <c r="S83" s="10">
        <f>AAR!T82</f>
        <v>-2.569982488984001E-3</v>
      </c>
      <c r="T83" s="10">
        <f>AAR!U82</f>
        <v>9.4516105142971891E-3</v>
      </c>
      <c r="U83" s="10">
        <f>AAR!V82</f>
        <v>-9.8910797147631277E-3</v>
      </c>
      <c r="V83" s="10">
        <f>AAR!W82</f>
        <v>-1.7238132608713959E-3</v>
      </c>
      <c r="W83" s="10">
        <f>AAR!X82</f>
        <v>1.9278718211215722E-2</v>
      </c>
      <c r="X83" s="10">
        <f>AAR!Y82</f>
        <v>-2.2038377241937381E-3</v>
      </c>
      <c r="Y83" s="10">
        <f>AAR!Z82</f>
        <v>3.0202982177583281E-3</v>
      </c>
      <c r="Z83" s="10">
        <f>AAR!AA82</f>
        <v>-6.4342156933322112E-4</v>
      </c>
      <c r="AA83" s="10">
        <f>AAR!AB82</f>
        <v>1.0953405424905065E-3</v>
      </c>
      <c r="AB83" s="10">
        <f>AAR!AC82</f>
        <v>9.672364976487987E-4</v>
      </c>
      <c r="AC83" s="10">
        <f>AAR!AD82</f>
        <v>1.4055562945473818E-3</v>
      </c>
      <c r="AD83" s="10">
        <f>AAR!AE82</f>
        <v>-7.8490358721842648E-3</v>
      </c>
      <c r="AE83" s="10">
        <f>AAR!AF82</f>
        <v>1.2332590812832996E-2</v>
      </c>
      <c r="AF83" s="10">
        <f>AAR!AG82</f>
        <v>-5.510351260002367E-3</v>
      </c>
      <c r="AG83" s="10">
        <v>-20</v>
      </c>
    </row>
    <row r="84" spans="2:33" ht="13.5" customHeight="1" x14ac:dyDescent="0.2">
      <c r="B84" s="10">
        <v>-19</v>
      </c>
      <c r="C84" s="10">
        <f>AAR!D83</f>
        <v>2.6300263973356303E-3</v>
      </c>
      <c r="D84" s="10">
        <f>AAR!E83</f>
        <v>9.7133211036066688E-4</v>
      </c>
      <c r="E84" s="10">
        <f>AAR!F83</f>
        <v>1.7486519645253877E-2</v>
      </c>
      <c r="F84" s="10">
        <f>AAR!G83</f>
        <v>-2.0737383635087536E-2</v>
      </c>
      <c r="G84" s="10">
        <f>AAR!H83</f>
        <v>1.7478344517451956E-2</v>
      </c>
      <c r="H84" s="10">
        <f>AAR!I83</f>
        <v>1.3923563017440715E-3</v>
      </c>
      <c r="I84" s="10">
        <f>AAR!J83</f>
        <v>7.0028843210027947E-4</v>
      </c>
      <c r="J84" s="10">
        <f>AAR!K83</f>
        <v>1.4711473502951341E-2</v>
      </c>
      <c r="K84" s="10">
        <f>AAR!L83</f>
        <v>-5.1229024697702179E-3</v>
      </c>
      <c r="L84" s="10">
        <f>AAR!M83</f>
        <v>-1.9550007227596765E-3</v>
      </c>
      <c r="M84" s="10">
        <f>AAR!N83</f>
        <v>-1.0860725754547267E-2</v>
      </c>
      <c r="N84" s="10">
        <f>AAR!O83</f>
        <v>-1.9948953838393922E-2</v>
      </c>
      <c r="O84" s="10">
        <f>AAR!P83</f>
        <v>-2.156674679826897E-3</v>
      </c>
      <c r="P84" s="10">
        <f>AAR!Q83</f>
        <v>3.4805753759067108E-3</v>
      </c>
      <c r="Q84" s="10">
        <f>AAR!R83</f>
        <v>1.2416629270448874E-2</v>
      </c>
      <c r="R84" s="10">
        <f>AAR!S83</f>
        <v>7.3314289945569872E-3</v>
      </c>
      <c r="S84" s="10">
        <f>AAR!T83</f>
        <v>-3.5080104666118839E-3</v>
      </c>
      <c r="T84" s="10">
        <f>AAR!U83</f>
        <v>-7.3279528975088632E-4</v>
      </c>
      <c r="U84" s="10">
        <f>AAR!V83</f>
        <v>-1.7434787642250926E-2</v>
      </c>
      <c r="V84" s="10">
        <f>AAR!W83</f>
        <v>-1.0658015119931245E-2</v>
      </c>
      <c r="W84" s="10">
        <f>AAR!X83</f>
        <v>4.1485499451227731E-4</v>
      </c>
      <c r="X84" s="10">
        <f>AAR!Y83</f>
        <v>9.5912148238951264E-3</v>
      </c>
      <c r="Y84" s="10">
        <f>AAR!Z83</f>
        <v>-6.4368647547042028E-4</v>
      </c>
      <c r="Z84" s="10">
        <f>AAR!AA83</f>
        <v>-1.5885814001146671E-2</v>
      </c>
      <c r="AA84" s="10">
        <f>AAR!AB83</f>
        <v>1.76224766989466E-2</v>
      </c>
      <c r="AB84" s="10">
        <f>AAR!AC83</f>
        <v>2.022024808475827E-3</v>
      </c>
      <c r="AC84" s="10">
        <f>AAR!AD83</f>
        <v>-1.8874614989423349E-3</v>
      </c>
      <c r="AD84" s="10">
        <f>AAR!AE83</f>
        <v>-6.5216637422529245E-3</v>
      </c>
      <c r="AE84" s="10">
        <f>AAR!AF83</f>
        <v>-6.5341613789302293E-3</v>
      </c>
      <c r="AF84" s="10">
        <f>AAR!AG83</f>
        <v>1.4433200402360978E-2</v>
      </c>
      <c r="AG84" s="10">
        <v>-19</v>
      </c>
    </row>
    <row r="85" spans="2:33" ht="13.5" customHeight="1" x14ac:dyDescent="0.2">
      <c r="B85" s="10">
        <v>-18</v>
      </c>
      <c r="C85" s="10">
        <f>AAR!D84</f>
        <v>3.8515625765389574E-3</v>
      </c>
      <c r="D85" s="10">
        <f>AAR!E84</f>
        <v>-4.2547380789746273E-3</v>
      </c>
      <c r="E85" s="10">
        <f>AAR!F84</f>
        <v>-1.8401048866640464E-2</v>
      </c>
      <c r="F85" s="10">
        <f>AAR!G84</f>
        <v>1.138362460688672E-2</v>
      </c>
      <c r="G85" s="10">
        <f>AAR!H84</f>
        <v>-8.714065213708995E-4</v>
      </c>
      <c r="H85" s="10">
        <f>AAR!I84</f>
        <v>-5.5810317041317618E-3</v>
      </c>
      <c r="I85" s="10">
        <f>AAR!J84</f>
        <v>-5.0060565401947518E-3</v>
      </c>
      <c r="J85" s="10">
        <f>AAR!K84</f>
        <v>2.0164453239948886E-3</v>
      </c>
      <c r="K85" s="10">
        <f>AAR!L84</f>
        <v>7.0735799533619961E-3</v>
      </c>
      <c r="L85" s="10">
        <f>AAR!M84</f>
        <v>3.5514832140949269E-3</v>
      </c>
      <c r="M85" s="10">
        <f>AAR!N84</f>
        <v>5.571886015943924E-3</v>
      </c>
      <c r="N85" s="10">
        <f>AAR!O84</f>
        <v>5.6586755029815411E-4</v>
      </c>
      <c r="O85" s="10">
        <f>AAR!P84</f>
        <v>-4.5505427141711392E-3</v>
      </c>
      <c r="P85" s="10">
        <f>AAR!Q84</f>
        <v>8.1325398778304588E-3</v>
      </c>
      <c r="Q85" s="10">
        <f>AAR!R84</f>
        <v>-5.9021793210387889E-3</v>
      </c>
      <c r="R85" s="10">
        <f>AAR!S84</f>
        <v>7.8671611504514665E-3</v>
      </c>
      <c r="S85" s="10">
        <f>AAR!T84</f>
        <v>-2.0767291876560359E-3</v>
      </c>
      <c r="T85" s="10">
        <f>AAR!U84</f>
        <v>2.7181294634509648E-3</v>
      </c>
      <c r="U85" s="10">
        <f>AAR!V84</f>
        <v>1.3187005232905138E-2</v>
      </c>
      <c r="V85" s="10">
        <f>AAR!W84</f>
        <v>9.8385566299717545E-4</v>
      </c>
      <c r="W85" s="10">
        <f>AAR!X84</f>
        <v>4.3834921647142901E-3</v>
      </c>
      <c r="X85" s="10">
        <f>AAR!Y84</f>
        <v>-3.2232098174994964E-4</v>
      </c>
      <c r="Y85" s="10">
        <f>AAR!Z84</f>
        <v>2.9250086350350157E-3</v>
      </c>
      <c r="Z85" s="10">
        <f>AAR!AA84</f>
        <v>-8.258932333570633E-3</v>
      </c>
      <c r="AA85" s="10">
        <f>AAR!AB84</f>
        <v>7.3175669528563227E-3</v>
      </c>
      <c r="AB85" s="10">
        <f>AAR!AC84</f>
        <v>-1.75331807744168E-2</v>
      </c>
      <c r="AC85" s="10">
        <f>AAR!AD84</f>
        <v>-1.316495413172122E-2</v>
      </c>
      <c r="AD85" s="10">
        <f>AAR!AE84</f>
        <v>-1.9109640841917189E-3</v>
      </c>
      <c r="AE85" s="10">
        <f>AAR!AF84</f>
        <v>-1.1109569795379722E-2</v>
      </c>
      <c r="AF85" s="10">
        <f>AAR!AG84</f>
        <v>-6.4467863945351905E-3</v>
      </c>
      <c r="AG85" s="10">
        <v>-18</v>
      </c>
    </row>
    <row r="86" spans="2:33" ht="13.5" customHeight="1" x14ac:dyDescent="0.2">
      <c r="B86" s="10">
        <v>-17</v>
      </c>
      <c r="C86" s="10">
        <f>AAR!D85</f>
        <v>4.0087526899096598E-3</v>
      </c>
      <c r="D86" s="10">
        <f>AAR!E85</f>
        <v>-1.1391674822785598E-2</v>
      </c>
      <c r="E86" s="10">
        <f>AAR!F85</f>
        <v>7.5855321952363487E-3</v>
      </c>
      <c r="F86" s="10">
        <f>AAR!G85</f>
        <v>1.7835862715091386E-2</v>
      </c>
      <c r="G86" s="10">
        <f>AAR!H85</f>
        <v>7.8572231996032992E-3</v>
      </c>
      <c r="H86" s="10">
        <f>AAR!I85</f>
        <v>-2.1169576102348774E-4</v>
      </c>
      <c r="I86" s="10">
        <f>AAR!J85</f>
        <v>7.5227826245492374E-3</v>
      </c>
      <c r="J86" s="10">
        <f>AAR!K85</f>
        <v>3.2526563002119001E-3</v>
      </c>
      <c r="K86" s="10">
        <f>AAR!L85</f>
        <v>-5.2949132473424062E-3</v>
      </c>
      <c r="L86" s="10">
        <f>AAR!M85</f>
        <v>7.1252506695691567E-3</v>
      </c>
      <c r="M86" s="10">
        <f>AAR!N85</f>
        <v>-9.3250810168027543E-3</v>
      </c>
      <c r="N86" s="10">
        <f>AAR!O85</f>
        <v>-2.8250439439930844E-3</v>
      </c>
      <c r="O86" s="10">
        <f>AAR!P85</f>
        <v>4.1984193628711031E-3</v>
      </c>
      <c r="P86" s="10">
        <f>AAR!Q85</f>
        <v>7.1257407746413218E-3</v>
      </c>
      <c r="Q86" s="10">
        <f>AAR!R85</f>
        <v>-1.0802704662978472E-2</v>
      </c>
      <c r="R86" s="10">
        <f>AAR!S85</f>
        <v>4.4649087995158859E-3</v>
      </c>
      <c r="S86" s="10">
        <f>AAR!T85</f>
        <v>7.4755485054164086E-3</v>
      </c>
      <c r="T86" s="10">
        <f>AAR!U85</f>
        <v>-1.7140352032140451E-2</v>
      </c>
      <c r="U86" s="10">
        <f>AAR!V85</f>
        <v>-2.983221945472514E-3</v>
      </c>
      <c r="V86" s="10">
        <f>AAR!W85</f>
        <v>-4.6845835649007746E-3</v>
      </c>
      <c r="W86" s="10">
        <f>AAR!X85</f>
        <v>-2.0114257777967767E-2</v>
      </c>
      <c r="X86" s="10">
        <f>AAR!Y85</f>
        <v>3.3600603163446521E-3</v>
      </c>
      <c r="Y86" s="10">
        <f>AAR!Z85</f>
        <v>1.8151876541956935E-3</v>
      </c>
      <c r="Z86" s="10">
        <f>AAR!AA85</f>
        <v>-3.5821603105830793E-3</v>
      </c>
      <c r="AA86" s="10">
        <f>AAR!AB85</f>
        <v>-5.798843680244966E-3</v>
      </c>
      <c r="AB86" s="10">
        <f>AAR!AC85</f>
        <v>6.9807589691506366E-3</v>
      </c>
      <c r="AC86" s="10">
        <f>AAR!AD85</f>
        <v>-5.4771899368370068E-3</v>
      </c>
      <c r="AD86" s="10">
        <f>AAR!AE85</f>
        <v>-1.1466887842733258E-2</v>
      </c>
      <c r="AE86" s="10">
        <f>AAR!AF85</f>
        <v>3.6834352073112892E-2</v>
      </c>
      <c r="AF86" s="10">
        <f>AAR!AG85</f>
        <v>6.8769640758057733E-3</v>
      </c>
      <c r="AG86" s="10">
        <v>-17</v>
      </c>
    </row>
    <row r="87" spans="2:33" ht="13.5" customHeight="1" x14ac:dyDescent="0.2">
      <c r="B87" s="10">
        <v>-16</v>
      </c>
      <c r="C87" s="10">
        <f>AAR!D86</f>
        <v>2.3014826048414084E-3</v>
      </c>
      <c r="D87" s="10">
        <f>AAR!E86</f>
        <v>-1.6019162170022782E-3</v>
      </c>
      <c r="E87" s="10">
        <f>AAR!F86</f>
        <v>-2.4290983876579897E-3</v>
      </c>
      <c r="F87" s="10">
        <f>AAR!G86</f>
        <v>-1.7837948466651803E-2</v>
      </c>
      <c r="G87" s="10">
        <f>AAR!H86</f>
        <v>1.3892287516766766E-2</v>
      </c>
      <c r="H87" s="10">
        <f>AAR!I86</f>
        <v>-7.6761497296607261E-3</v>
      </c>
      <c r="I87" s="10">
        <f>AAR!J86</f>
        <v>1.8109289118839592E-3</v>
      </c>
      <c r="J87" s="10">
        <f>AAR!K86</f>
        <v>-5.2963303002658817E-3</v>
      </c>
      <c r="K87" s="10">
        <f>AAR!L86</f>
        <v>5.2849356405092231E-3</v>
      </c>
      <c r="L87" s="10">
        <f>AAR!M86</f>
        <v>3.4338604693114651E-3</v>
      </c>
      <c r="M87" s="10">
        <f>AAR!N86</f>
        <v>-9.6074735378474073E-4</v>
      </c>
      <c r="N87" s="10">
        <f>AAR!O86</f>
        <v>2.5955870714984394E-3</v>
      </c>
      <c r="O87" s="10">
        <f>AAR!P86</f>
        <v>-2.4932486850027221E-3</v>
      </c>
      <c r="P87" s="10">
        <f>AAR!Q86</f>
        <v>-5.5759646331980401E-3</v>
      </c>
      <c r="Q87" s="10">
        <f>AAR!R86</f>
        <v>4.5088051203167898E-3</v>
      </c>
      <c r="R87" s="13">
        <f>AAR!S86</f>
        <v>-2.3367252899509543E-5</v>
      </c>
      <c r="S87" s="10">
        <f>AAR!T86</f>
        <v>-1.4434527464540804E-2</v>
      </c>
      <c r="T87" s="10">
        <f>AAR!U86</f>
        <v>6.5600306979523449E-3</v>
      </c>
      <c r="U87" s="10">
        <f>AAR!V86</f>
        <v>9.2800469858819613E-3</v>
      </c>
      <c r="V87" s="10">
        <f>AAR!W86</f>
        <v>-1.4884913599607047E-3</v>
      </c>
      <c r="W87" s="10">
        <f>AAR!X86</f>
        <v>-1.1821018247880771E-2</v>
      </c>
      <c r="X87" s="10">
        <f>AAR!Y86</f>
        <v>-3.5035573847785667E-3</v>
      </c>
      <c r="Y87" s="10">
        <f>AAR!Z86</f>
        <v>2.2802617051123036E-3</v>
      </c>
      <c r="Z87" s="10">
        <f>AAR!AA86</f>
        <v>5.717286596081725E-3</v>
      </c>
      <c r="AA87" s="10">
        <f>AAR!AB86</f>
        <v>-3.9275424476128053E-3</v>
      </c>
      <c r="AB87" s="10">
        <f>AAR!AC86</f>
        <v>1.1962660458441325E-2</v>
      </c>
      <c r="AC87" s="10">
        <f>AAR!AD86</f>
        <v>-4.9206770771454376E-3</v>
      </c>
      <c r="AD87" s="10">
        <f>AAR!AE86</f>
        <v>1.2522014573881782E-4</v>
      </c>
      <c r="AE87" s="10">
        <f>AAR!AF86</f>
        <v>-9.1256741022119319E-3</v>
      </c>
      <c r="AF87" s="10">
        <f>AAR!AG86</f>
        <v>7.3948285508914826E-3</v>
      </c>
      <c r="AG87" s="10">
        <v>-16</v>
      </c>
    </row>
    <row r="88" spans="2:33" ht="13.5" customHeight="1" x14ac:dyDescent="0.2">
      <c r="B88" s="10">
        <v>-15</v>
      </c>
      <c r="C88" s="10">
        <f>AAR!D87</f>
        <v>-1.8822813579416082E-3</v>
      </c>
      <c r="D88" s="10">
        <f>AAR!E87</f>
        <v>-1.4019326073914365E-2</v>
      </c>
      <c r="E88" s="10">
        <f>AAR!F87</f>
        <v>-5.7444039313488161E-3</v>
      </c>
      <c r="F88" s="10">
        <f>AAR!G87</f>
        <v>1.2107301853983381E-2</v>
      </c>
      <c r="G88" s="10">
        <f>AAR!H87</f>
        <v>8.8942353469662755E-4</v>
      </c>
      <c r="H88" s="10">
        <f>AAR!I87</f>
        <v>-6.9061979370844337E-3</v>
      </c>
      <c r="I88" s="10">
        <f>AAR!J87</f>
        <v>-1.105360587320257E-2</v>
      </c>
      <c r="J88" s="10">
        <f>AAR!K87</f>
        <v>-1.4264000764925861E-3</v>
      </c>
      <c r="K88" s="10">
        <f>AAR!L87</f>
        <v>-6.1802716813104622E-3</v>
      </c>
      <c r="L88" s="10">
        <f>AAR!M87</f>
        <v>2.5417119668997259E-2</v>
      </c>
      <c r="M88" s="10">
        <f>AAR!N87</f>
        <v>3.04376448674491E-3</v>
      </c>
      <c r="N88" s="10">
        <f>AAR!O87</f>
        <v>-1.6227757028769274E-2</v>
      </c>
      <c r="O88" s="10">
        <f>AAR!P87</f>
        <v>-7.39699739351906E-3</v>
      </c>
      <c r="P88" s="10">
        <f>AAR!Q87</f>
        <v>-8.8329172226921521E-3</v>
      </c>
      <c r="Q88" s="10">
        <f>AAR!R87</f>
        <v>-4.5234969102937294E-3</v>
      </c>
      <c r="R88" s="10">
        <f>AAR!S87</f>
        <v>3.59925366353437E-3</v>
      </c>
      <c r="S88" s="10">
        <f>AAR!T87</f>
        <v>1.4996872862574513E-3</v>
      </c>
      <c r="T88" s="10">
        <f>AAR!U87</f>
        <v>4.4923587926178638E-3</v>
      </c>
      <c r="U88" s="10">
        <f>AAR!V87</f>
        <v>1.772662510851768E-2</v>
      </c>
      <c r="V88" s="10">
        <f>AAR!W87</f>
        <v>1.922224774731909E-3</v>
      </c>
      <c r="W88" s="10">
        <f>AAR!X87</f>
        <v>1.2677925974703705E-2</v>
      </c>
      <c r="X88" s="10">
        <f>AAR!Y87</f>
        <v>-2.9898048344404078E-4</v>
      </c>
      <c r="Y88" s="10">
        <f>AAR!Z87</f>
        <v>-7.3839630951172807E-3</v>
      </c>
      <c r="Z88" s="10">
        <f>AAR!AA87</f>
        <v>-3.625860074399823E-3</v>
      </c>
      <c r="AA88" s="10">
        <f>AAR!AB87</f>
        <v>-9.7537632422202425E-3</v>
      </c>
      <c r="AB88" s="10">
        <f>AAR!AC87</f>
        <v>-4.4363642683367243E-3</v>
      </c>
      <c r="AC88" s="10">
        <f>AAR!AD87</f>
        <v>-8.0589228653335232E-3</v>
      </c>
      <c r="AD88" s="10">
        <f>AAR!AE87</f>
        <v>-1.1866360972639829E-3</v>
      </c>
      <c r="AE88" s="10">
        <f>AAR!AF87</f>
        <v>-7.6202397629418547E-3</v>
      </c>
      <c r="AF88" s="10">
        <f>AAR!AG87</f>
        <v>3.3290244072414574E-3</v>
      </c>
      <c r="AG88" s="10">
        <v>-15</v>
      </c>
    </row>
    <row r="89" spans="2:33" ht="13.5" customHeight="1" x14ac:dyDescent="0.2">
      <c r="B89" s="10">
        <v>-14</v>
      </c>
      <c r="C89" s="10">
        <f>AAR!D88</f>
        <v>8.3328179406093449E-3</v>
      </c>
      <c r="D89" s="10">
        <f>AAR!E88</f>
        <v>-3.6137950931279614E-4</v>
      </c>
      <c r="E89" s="10">
        <f>AAR!F88</f>
        <v>-9.6047449371973719E-3</v>
      </c>
      <c r="F89" s="10">
        <f>AAR!G88</f>
        <v>5.5527138965204568E-3</v>
      </c>
      <c r="G89" s="10">
        <f>AAR!H88</f>
        <v>3.4169709518501951E-3</v>
      </c>
      <c r="H89" s="10">
        <f>AAR!I88</f>
        <v>-1.2872134093686521E-2</v>
      </c>
      <c r="I89" s="10">
        <f>AAR!J88</f>
        <v>-1.0964688323670998E-2</v>
      </c>
      <c r="J89" s="10">
        <f>AAR!K88</f>
        <v>4.2598354005768729E-3</v>
      </c>
      <c r="K89" s="10">
        <f>AAR!L88</f>
        <v>4.072204306959289E-3</v>
      </c>
      <c r="L89" s="10">
        <f>AAR!M88</f>
        <v>-1.1668571598323019E-2</v>
      </c>
      <c r="M89" s="10">
        <f>AAR!N88</f>
        <v>-5.4056049441952227E-2</v>
      </c>
      <c r="N89" s="10">
        <f>AAR!O88</f>
        <v>2.8475700428553931E-3</v>
      </c>
      <c r="O89" s="10">
        <f>AAR!P88</f>
        <v>-1.1506981845610487E-2</v>
      </c>
      <c r="P89" s="10">
        <f>AAR!Q88</f>
        <v>1.1917992018466873E-2</v>
      </c>
      <c r="Q89" s="10">
        <f>AAR!R88</f>
        <v>-3.4099136603441618E-3</v>
      </c>
      <c r="R89" s="10">
        <f>AAR!S88</f>
        <v>-1.4661135840694251E-2</v>
      </c>
      <c r="S89" s="10">
        <f>AAR!T88</f>
        <v>8.6860217397010542E-3</v>
      </c>
      <c r="T89" s="10">
        <f>AAR!U88</f>
        <v>-3.5120325179855687E-2</v>
      </c>
      <c r="U89" s="10">
        <f>AAR!V88</f>
        <v>-2.3507971112103959E-3</v>
      </c>
      <c r="V89" s="10">
        <f>AAR!W88</f>
        <v>7.0957640244470425E-3</v>
      </c>
      <c r="W89" s="10">
        <f>AAR!X88</f>
        <v>-1.0300061210892419E-2</v>
      </c>
      <c r="X89" s="10">
        <f>AAR!Y88</f>
        <v>1.0163041138771497E-2</v>
      </c>
      <c r="Y89" s="10">
        <f>AAR!Z88</f>
        <v>3.2429949381615644E-3</v>
      </c>
      <c r="Z89" s="10">
        <f>AAR!AA88</f>
        <v>3.4193815114844546E-2</v>
      </c>
      <c r="AA89" s="10">
        <f>AAR!AB88</f>
        <v>4.7822200071395895E-3</v>
      </c>
      <c r="AB89" s="10">
        <f>AAR!AC88</f>
        <v>1.2353540618220368E-3</v>
      </c>
      <c r="AC89" s="10">
        <f>AAR!AD88</f>
        <v>1.9397225210801515E-3</v>
      </c>
      <c r="AD89" s="10">
        <f>AAR!AE88</f>
        <v>-3.2437295157697783E-3</v>
      </c>
      <c r="AE89" s="10">
        <f>AAR!AF88</f>
        <v>6.0642970067629511E-3</v>
      </c>
      <c r="AF89" s="10">
        <f>AAR!AG88</f>
        <v>-1.1615374119162383E-2</v>
      </c>
      <c r="AG89" s="10">
        <v>-14</v>
      </c>
    </row>
    <row r="90" spans="2:33" ht="13.5" customHeight="1" x14ac:dyDescent="0.2">
      <c r="B90" s="10">
        <v>-13</v>
      </c>
      <c r="C90" s="10">
        <f>AAR!D89</f>
        <v>-1.3839582031335267E-3</v>
      </c>
      <c r="D90" s="10">
        <f>AAR!E89</f>
        <v>-1.1471553174284929E-2</v>
      </c>
      <c r="E90" s="10">
        <f>AAR!F89</f>
        <v>-2.2325121113294585E-3</v>
      </c>
      <c r="F90" s="10">
        <f>AAR!G89</f>
        <v>1.5810889430613803E-3</v>
      </c>
      <c r="G90" s="10">
        <f>AAR!H89</f>
        <v>-7.5407241861965776E-4</v>
      </c>
      <c r="H90" s="10">
        <f>AAR!I89</f>
        <v>-1.2843310090920875E-2</v>
      </c>
      <c r="I90" s="10">
        <f>AAR!J89</f>
        <v>6.1148606557917973E-4</v>
      </c>
      <c r="J90" s="10">
        <f>AAR!K89</f>
        <v>-3.7008904101472426E-3</v>
      </c>
      <c r="K90" s="10">
        <f>AAR!L89</f>
        <v>5.432006212940859E-3</v>
      </c>
      <c r="L90" s="10">
        <f>AAR!M89</f>
        <v>8.3735354465958138E-3</v>
      </c>
      <c r="M90" s="10">
        <f>AAR!N89</f>
        <v>-8.1163757945345721E-3</v>
      </c>
      <c r="N90" s="10">
        <f>AAR!O89</f>
        <v>1.8488517913252747E-4</v>
      </c>
      <c r="O90" s="10">
        <f>AAR!P89</f>
        <v>-1.2257182942679355E-2</v>
      </c>
      <c r="P90" s="10">
        <f>AAR!Q89</f>
        <v>7.1727612033236771E-3</v>
      </c>
      <c r="Q90" s="10">
        <f>AAR!R89</f>
        <v>4.7839644549202065E-3</v>
      </c>
      <c r="R90" s="10">
        <f>AAR!S89</f>
        <v>-1.6918822668175334E-3</v>
      </c>
      <c r="S90" s="10">
        <f>AAR!T89</f>
        <v>9.8648221444579843E-3</v>
      </c>
      <c r="T90" s="10">
        <f>AAR!U89</f>
        <v>-2.2643980054900422E-2</v>
      </c>
      <c r="U90" s="10">
        <f>AAR!V89</f>
        <v>-1.1882815441767877E-2</v>
      </c>
      <c r="V90" s="10">
        <f>AAR!W89</f>
        <v>-3.4292417082830966E-3</v>
      </c>
      <c r="W90" s="10">
        <f>AAR!X89</f>
        <v>-2.7506365063524555E-2</v>
      </c>
      <c r="X90" s="10">
        <f>AAR!Y89</f>
        <v>-1.9655046617002543E-3</v>
      </c>
      <c r="Y90" s="10">
        <f>AAR!Z89</f>
        <v>7.6534258568805476E-3</v>
      </c>
      <c r="Z90" s="10">
        <f>AAR!AA89</f>
        <v>5.3781284987254707E-2</v>
      </c>
      <c r="AA90" s="10">
        <f>AAR!AB89</f>
        <v>8.3517609692701413E-3</v>
      </c>
      <c r="AB90" s="10">
        <f>AAR!AC89</f>
        <v>1.9899123902696546E-3</v>
      </c>
      <c r="AC90" s="10">
        <f>AAR!AD89</f>
        <v>-5.4515290245529665E-3</v>
      </c>
      <c r="AD90" s="10">
        <f>AAR!AE89</f>
        <v>5.2711518066815991E-3</v>
      </c>
      <c r="AE90" s="10">
        <f>AAR!AF89</f>
        <v>-6.5563213887191761E-4</v>
      </c>
      <c r="AF90" s="10">
        <f>AAR!AG89</f>
        <v>-4.175320529244614E-3</v>
      </c>
      <c r="AG90" s="10">
        <v>-13</v>
      </c>
    </row>
    <row r="91" spans="2:33" ht="13.5" customHeight="1" x14ac:dyDescent="0.2">
      <c r="B91" s="10">
        <v>-12</v>
      </c>
      <c r="C91" s="10">
        <f>AAR!D90</f>
        <v>3.8222303959515626E-3</v>
      </c>
      <c r="D91" s="10">
        <f>AAR!E90</f>
        <v>2.0211384049038335E-2</v>
      </c>
      <c r="E91" s="10">
        <f>AAR!F90</f>
        <v>-9.1410860648887069E-4</v>
      </c>
      <c r="F91" s="10">
        <f>AAR!G90</f>
        <v>-1.4513154139152318E-2</v>
      </c>
      <c r="G91" s="10">
        <f>AAR!H90</f>
        <v>4.6566686468742496E-3</v>
      </c>
      <c r="H91" s="10">
        <f>AAR!I90</f>
        <v>1.7279203288480663E-2</v>
      </c>
      <c r="I91" s="10">
        <f>AAR!J90</f>
        <v>-1.184943370552044E-2</v>
      </c>
      <c r="J91" s="10">
        <f>AAR!K90</f>
        <v>-6.3354498520894059E-3</v>
      </c>
      <c r="K91" s="10">
        <f>AAR!L90</f>
        <v>1.4011709270203707E-2</v>
      </c>
      <c r="L91" s="10">
        <f>AAR!M90</f>
        <v>-9.0054200268198017E-3</v>
      </c>
      <c r="M91" s="10">
        <f>AAR!N90</f>
        <v>-2.445740813868464E-3</v>
      </c>
      <c r="N91" s="10">
        <f>AAR!O90</f>
        <v>4.7097105280369837E-3</v>
      </c>
      <c r="O91" s="10">
        <f>AAR!P90</f>
        <v>2.2363409180977616E-2</v>
      </c>
      <c r="P91" s="10">
        <f>AAR!Q90</f>
        <v>2.6574765599398855E-3</v>
      </c>
      <c r="Q91" s="10">
        <f>AAR!R90</f>
        <v>1.1155881245515864E-2</v>
      </c>
      <c r="R91" s="10">
        <f>AAR!S90</f>
        <v>1.8513411405536423E-3</v>
      </c>
      <c r="S91" s="10">
        <f>AAR!T90</f>
        <v>1.0410956735476116E-2</v>
      </c>
      <c r="T91" s="10">
        <f>AAR!U90</f>
        <v>-6.8937992109560295E-4</v>
      </c>
      <c r="U91" s="10">
        <f>AAR!V90</f>
        <v>1.4696966196717579E-2</v>
      </c>
      <c r="V91" s="10">
        <f>AAR!W90</f>
        <v>7.0597757098779315E-3</v>
      </c>
      <c r="W91" s="10">
        <f>AAR!X90</f>
        <v>1.2543056862950215E-4</v>
      </c>
      <c r="X91" s="10">
        <f>AAR!Y90</f>
        <v>-1.3420446970538687E-2</v>
      </c>
      <c r="Y91" s="10">
        <f>AAR!Z90</f>
        <v>-1.552863093450706E-2</v>
      </c>
      <c r="Z91" s="10">
        <f>AAR!AA90</f>
        <v>-9.7342595701467062E-4</v>
      </c>
      <c r="AA91" s="10">
        <f>AAR!AB90</f>
        <v>5.1739949976802278E-3</v>
      </c>
      <c r="AB91" s="10">
        <f>AAR!AC90</f>
        <v>4.5489545405052872E-3</v>
      </c>
      <c r="AC91" s="10">
        <f>AAR!AD90</f>
        <v>6.8874424075590999E-3</v>
      </c>
      <c r="AD91" s="10">
        <f>AAR!AE90</f>
        <v>-3.5768004122417813E-3</v>
      </c>
      <c r="AE91" s="10">
        <f>AAR!AF90</f>
        <v>-9.2873359976163652E-3</v>
      </c>
      <c r="AF91" s="10">
        <f>AAR!AG90</f>
        <v>-9.0206565376057049E-3</v>
      </c>
      <c r="AG91" s="10">
        <v>-12</v>
      </c>
    </row>
    <row r="92" spans="2:33" ht="13.5" customHeight="1" x14ac:dyDescent="0.2">
      <c r="B92" s="10">
        <v>-11</v>
      </c>
      <c r="C92" s="10">
        <f>AAR!D91</f>
        <v>1.2089363857408116E-4</v>
      </c>
      <c r="D92" s="10">
        <f>AAR!E91</f>
        <v>-2.6851170656175767E-2</v>
      </c>
      <c r="E92" s="10">
        <f>AAR!F91</f>
        <v>-9.8135898936023112E-3</v>
      </c>
      <c r="F92" s="10">
        <f>AAR!G91</f>
        <v>-9.251087273158938E-3</v>
      </c>
      <c r="G92" s="10">
        <f>AAR!H91</f>
        <v>2.4289955687850804E-3</v>
      </c>
      <c r="H92" s="10">
        <f>AAR!I91</f>
        <v>1.6917633424887342E-3</v>
      </c>
      <c r="I92" s="10">
        <f>AAR!J91</f>
        <v>4.662955892158609E-3</v>
      </c>
      <c r="J92" s="10">
        <f>AAR!K91</f>
        <v>7.9488187859390533E-3</v>
      </c>
      <c r="K92" s="10">
        <f>AAR!L91</f>
        <v>-8.4257527355203771E-4</v>
      </c>
      <c r="L92" s="10">
        <f>AAR!M91</f>
        <v>-9.3553182903753487E-2</v>
      </c>
      <c r="M92" s="10">
        <f>AAR!N91</f>
        <v>1.4058532837487417E-2</v>
      </c>
      <c r="N92" s="10">
        <f>AAR!O91</f>
        <v>3.1018607774917304E-3</v>
      </c>
      <c r="O92" s="10">
        <f>AAR!P91</f>
        <v>1.5867589871671854E-2</v>
      </c>
      <c r="P92" s="10">
        <f>AAR!Q91</f>
        <v>-2.1197858267131831E-3</v>
      </c>
      <c r="Q92" s="10">
        <f>AAR!R91</f>
        <v>1.160727129645979E-2</v>
      </c>
      <c r="R92" s="10">
        <f>AAR!S91</f>
        <v>-8.4474386457003732E-3</v>
      </c>
      <c r="S92" s="10">
        <f>AAR!T91</f>
        <v>-1.2650862205998096E-2</v>
      </c>
      <c r="T92" s="10">
        <f>AAR!U91</f>
        <v>-3.8425462598697863E-2</v>
      </c>
      <c r="U92" s="10">
        <f>AAR!V91</f>
        <v>1.8572048518034658E-3</v>
      </c>
      <c r="V92" s="10">
        <f>AAR!W91</f>
        <v>3.1337045356648547E-4</v>
      </c>
      <c r="W92" s="10">
        <f>AAR!X91</f>
        <v>2.5533373705249676E-3</v>
      </c>
      <c r="X92" s="10">
        <f>AAR!Y91</f>
        <v>3.5880112119659573E-3</v>
      </c>
      <c r="Y92" s="10">
        <f>AAR!Z91</f>
        <v>7.3509378737716411E-3</v>
      </c>
      <c r="Z92" s="10">
        <f>AAR!AA91</f>
        <v>2.323337857459533E-3</v>
      </c>
      <c r="AA92" s="10">
        <f>AAR!AB91</f>
        <v>-1.1902684461211187E-3</v>
      </c>
      <c r="AB92" s="10">
        <f>AAR!AC91</f>
        <v>1.5514659024537535E-2</v>
      </c>
      <c r="AC92" s="10">
        <f>AAR!AD91</f>
        <v>1.3714776170339983E-2</v>
      </c>
      <c r="AD92" s="10">
        <f>AAR!AE91</f>
        <v>-5.4914387196959343E-3</v>
      </c>
      <c r="AE92" s="10">
        <f>AAR!AF91</f>
        <v>2.5551734529598826E-2</v>
      </c>
      <c r="AF92" s="10">
        <f>AAR!AG91</f>
        <v>-2.9891558060157319E-3</v>
      </c>
      <c r="AG92" s="10">
        <v>-11</v>
      </c>
    </row>
    <row r="93" spans="2:33" ht="13.5" customHeight="1" x14ac:dyDescent="0.2">
      <c r="B93" s="10">
        <v>-10</v>
      </c>
      <c r="C93" s="10">
        <f>AAR!D92</f>
        <v>4.824401227977726E-3</v>
      </c>
      <c r="D93" s="10">
        <f>AAR!E92</f>
        <v>-4.0351504324407442E-3</v>
      </c>
      <c r="E93" s="10">
        <f>AAR!F92</f>
        <v>-9.0762418852008888E-3</v>
      </c>
      <c r="F93" s="10">
        <f>AAR!G92</f>
        <v>1.2212077216208404E-2</v>
      </c>
      <c r="G93" s="10">
        <f>AAR!H92</f>
        <v>-3.056939800343994E-3</v>
      </c>
      <c r="H93" s="10">
        <f>AAR!I92</f>
        <v>6.8837725775332988E-3</v>
      </c>
      <c r="I93" s="10">
        <f>AAR!J92</f>
        <v>-2.0262569983421099E-2</v>
      </c>
      <c r="J93" s="10">
        <f>AAR!K92</f>
        <v>6.0157235984225864E-3</v>
      </c>
      <c r="K93" s="10">
        <f>AAR!L92</f>
        <v>7.1642574350752955E-4</v>
      </c>
      <c r="L93" s="10">
        <f>AAR!M92</f>
        <v>-1.5982463978795464E-2</v>
      </c>
      <c r="M93" s="10">
        <f>AAR!N92</f>
        <v>-8.5720767297932064E-3</v>
      </c>
      <c r="N93" s="10">
        <f>AAR!O92</f>
        <v>2.8978919954123755E-3</v>
      </c>
      <c r="O93" s="10">
        <f>AAR!P92</f>
        <v>6.8161014731657511E-3</v>
      </c>
      <c r="P93" s="10">
        <f>AAR!Q92</f>
        <v>-2.0294574346622282E-3</v>
      </c>
      <c r="Q93" s="10">
        <f>AAR!R92</f>
        <v>-3.5341726524127526E-3</v>
      </c>
      <c r="R93" s="10">
        <f>AAR!S92</f>
        <v>-1.0914897372482635E-2</v>
      </c>
      <c r="S93" s="10">
        <f>AAR!T92</f>
        <v>1.5401451269196786E-2</v>
      </c>
      <c r="T93" s="10">
        <f>AAR!U92</f>
        <v>-6.7146292144267018E-3</v>
      </c>
      <c r="U93" s="10">
        <f>AAR!V92</f>
        <v>1.5779692397314159E-2</v>
      </c>
      <c r="V93" s="10">
        <f>AAR!W92</f>
        <v>5.4840068548828603E-3</v>
      </c>
      <c r="W93" s="10">
        <f>AAR!X92</f>
        <v>1.4274473536365358E-2</v>
      </c>
      <c r="X93" s="10">
        <f>AAR!Y92</f>
        <v>-5.6824915949499066E-3</v>
      </c>
      <c r="Y93" s="10">
        <f>AAR!Z92</f>
        <v>5.2945958643946245E-4</v>
      </c>
      <c r="Z93" s="10">
        <f>AAR!AA92</f>
        <v>-5.7484385265424327E-3</v>
      </c>
      <c r="AA93" s="10">
        <f>AAR!AB92</f>
        <v>-3.5462151218029724E-3</v>
      </c>
      <c r="AB93" s="10">
        <f>AAR!AC92</f>
        <v>1.0408188369573426E-3</v>
      </c>
      <c r="AC93" s="10">
        <f>AAR!AD92</f>
        <v>9.6640167822394877E-3</v>
      </c>
      <c r="AD93" s="10">
        <f>AAR!AE92</f>
        <v>-2.4304202759171875E-3</v>
      </c>
      <c r="AE93" s="10">
        <f>AAR!AF92</f>
        <v>6.8064689405082611E-3</v>
      </c>
      <c r="AF93" s="10">
        <f>AAR!AG92</f>
        <v>-1.0248444632594583E-2</v>
      </c>
      <c r="AG93" s="10">
        <v>-10</v>
      </c>
    </row>
    <row r="94" spans="2:33" ht="13.5" customHeight="1" x14ac:dyDescent="0.2">
      <c r="B94" s="10">
        <v>-9</v>
      </c>
      <c r="C94" s="10">
        <f>AAR!D93</f>
        <v>-1.1218623722138402E-2</v>
      </c>
      <c r="D94" s="10">
        <f>AAR!E93</f>
        <v>5.8376218878954146E-3</v>
      </c>
      <c r="E94" s="10">
        <f>AAR!F93</f>
        <v>-8.2658097562588965E-3</v>
      </c>
      <c r="F94" s="10">
        <f>AAR!G93</f>
        <v>3.6308306471128371E-3</v>
      </c>
      <c r="G94" s="10">
        <f>AAR!H93</f>
        <v>-8.5444379897428695E-3</v>
      </c>
      <c r="H94" s="10">
        <f>AAR!I93</f>
        <v>-9.0977362209948912E-4</v>
      </c>
      <c r="I94" s="10">
        <f>AAR!J93</f>
        <v>-1.3256414657701533E-2</v>
      </c>
      <c r="J94" s="10">
        <f>AAR!K93</f>
        <v>2.1235043992185933E-2</v>
      </c>
      <c r="K94" s="10">
        <f>AAR!L93</f>
        <v>5.7561284118249137E-4</v>
      </c>
      <c r="L94" s="10">
        <f>AAR!M93</f>
        <v>-1.4490922806343755E-2</v>
      </c>
      <c r="M94" s="10">
        <f>AAR!N93</f>
        <v>4.7336874679303545E-3</v>
      </c>
      <c r="N94" s="10">
        <f>AAR!O93</f>
        <v>-1.3388289391229125E-3</v>
      </c>
      <c r="O94" s="10">
        <f>AAR!P93</f>
        <v>4.8885464589680169E-4</v>
      </c>
      <c r="P94" s="10">
        <f>AAR!Q93</f>
        <v>2.6132324754738964E-4</v>
      </c>
      <c r="Q94" s="10">
        <f>AAR!R93</f>
        <v>-4.8989223586673328E-3</v>
      </c>
      <c r="R94" s="10">
        <f>AAR!S93</f>
        <v>3.3095576857645921E-3</v>
      </c>
      <c r="S94" s="10">
        <f>AAR!T93</f>
        <v>2.5549468090338601E-3</v>
      </c>
      <c r="T94" s="10">
        <f>AAR!U93</f>
        <v>1.6497476670089894E-2</v>
      </c>
      <c r="U94" s="10">
        <f>AAR!V93</f>
        <v>-3.7325144579425443E-3</v>
      </c>
      <c r="V94" s="10">
        <f>AAR!W93</f>
        <v>1.1599270007778949E-2</v>
      </c>
      <c r="W94" s="10">
        <f>AAR!X93</f>
        <v>-1.0467468218328172E-2</v>
      </c>
      <c r="X94" s="10">
        <f>AAR!Y93</f>
        <v>4.7005424000923033E-3</v>
      </c>
      <c r="Y94" s="10">
        <f>AAR!Z93</f>
        <v>8.1750824751702662E-3</v>
      </c>
      <c r="Z94" s="10">
        <f>AAR!AA93</f>
        <v>-2.725679852280654E-3</v>
      </c>
      <c r="AA94" s="10">
        <f>AAR!AB93</f>
        <v>-5.2366495741776884E-3</v>
      </c>
      <c r="AB94" s="10">
        <f>AAR!AC93</f>
        <v>-1.5825501423729071E-3</v>
      </c>
      <c r="AC94" s="10">
        <f>AAR!AD93</f>
        <v>-1.1348503314843718E-3</v>
      </c>
      <c r="AD94" s="10">
        <f>AAR!AE93</f>
        <v>-1.2436765174909463E-2</v>
      </c>
      <c r="AE94" s="10">
        <f>AAR!AF93</f>
        <v>-9.5028768116739402E-3</v>
      </c>
      <c r="AF94" s="10">
        <f>AAR!AG93</f>
        <v>-5.3138556513301289E-3</v>
      </c>
      <c r="AG94" s="10">
        <v>-9</v>
      </c>
    </row>
    <row r="95" spans="2:33" ht="13.5" customHeight="1" x14ac:dyDescent="0.2">
      <c r="B95" s="10">
        <v>-8</v>
      </c>
      <c r="C95" s="10">
        <f>AAR!D94</f>
        <v>8.7539553639498086E-3</v>
      </c>
      <c r="D95" s="10">
        <f>AAR!E94</f>
        <v>-7.0241895525442188E-3</v>
      </c>
      <c r="E95" s="10">
        <f>AAR!F94</f>
        <v>-3.5163618648531153E-3</v>
      </c>
      <c r="F95" s="10">
        <f>AAR!G94</f>
        <v>2.2291473637662429E-2</v>
      </c>
      <c r="G95" s="10">
        <f>AAR!H94</f>
        <v>-1.8781402597635832E-2</v>
      </c>
      <c r="H95" s="10">
        <f>AAR!I94</f>
        <v>-1.2187668623960361E-2</v>
      </c>
      <c r="I95" s="10">
        <f>AAR!J94</f>
        <v>-1.3582328245686295E-2</v>
      </c>
      <c r="J95" s="10">
        <f>AAR!K94</f>
        <v>-4.7839273748974467E-3</v>
      </c>
      <c r="K95" s="10">
        <f>AAR!L94</f>
        <v>1.9281001409440085E-4</v>
      </c>
      <c r="L95" s="10">
        <f>AAR!M94</f>
        <v>2.6798064753697642E-4</v>
      </c>
      <c r="M95" s="10">
        <f>AAR!N94</f>
        <v>-1.1778170372838143E-2</v>
      </c>
      <c r="N95" s="10">
        <f>AAR!O94</f>
        <v>-1.1544690248030905E-2</v>
      </c>
      <c r="O95" s="10">
        <f>AAR!P94</f>
        <v>-6.5178599364544114E-3</v>
      </c>
      <c r="P95" s="10">
        <f>AAR!Q94</f>
        <v>-1.573853714508525E-2</v>
      </c>
      <c r="Q95" s="10">
        <f>AAR!R94</f>
        <v>-1.5455686416472256E-3</v>
      </c>
      <c r="R95" s="10">
        <f>AAR!S94</f>
        <v>7.5613730141897428E-3</v>
      </c>
      <c r="S95" s="10">
        <f>AAR!T94</f>
        <v>-1.4527482682096075E-2</v>
      </c>
      <c r="T95" s="10">
        <f>AAR!U94</f>
        <v>2.7484145259748516E-3</v>
      </c>
      <c r="U95" s="10">
        <f>AAR!V94</f>
        <v>8.2160277583665439E-3</v>
      </c>
      <c r="V95" s="10">
        <f>AAR!W94</f>
        <v>-1.6006882935699816E-2</v>
      </c>
      <c r="W95" s="10">
        <f>AAR!X94</f>
        <v>1.2311435712896342E-3</v>
      </c>
      <c r="X95" s="10">
        <f>AAR!Y94</f>
        <v>9.3589139703248864E-3</v>
      </c>
      <c r="Y95" s="10">
        <f>AAR!Z94</f>
        <v>-1.3146663383159101E-2</v>
      </c>
      <c r="Z95" s="10">
        <f>AAR!AA94</f>
        <v>4.1619660583468582E-2</v>
      </c>
      <c r="AA95" s="10">
        <f>AAR!AB94</f>
        <v>-4.3847396666098978E-3</v>
      </c>
      <c r="AB95" s="10">
        <f>AAR!AC94</f>
        <v>-4.1297152704627207E-3</v>
      </c>
      <c r="AC95" s="10">
        <f>AAR!AD94</f>
        <v>-3.9961319075174969E-3</v>
      </c>
      <c r="AD95" s="10">
        <f>AAR!AE94</f>
        <v>-1.1005497880506553E-2</v>
      </c>
      <c r="AE95" s="10">
        <f>AAR!AF94</f>
        <v>-2.6595190355840043E-2</v>
      </c>
      <c r="AF95" s="10">
        <f>AAR!AG94</f>
        <v>5.4233546765816015E-4</v>
      </c>
      <c r="AG95" s="10">
        <v>-8</v>
      </c>
    </row>
    <row r="96" spans="2:33" ht="13.5" customHeight="1" x14ac:dyDescent="0.2">
      <c r="B96" s="10">
        <v>-7</v>
      </c>
      <c r="C96" s="10">
        <f>AAR!D95</f>
        <v>-2.2504972436139833E-3</v>
      </c>
      <c r="D96" s="10">
        <f>AAR!E95</f>
        <v>-8.5425316929806944E-3</v>
      </c>
      <c r="E96" s="10">
        <f>AAR!F95</f>
        <v>-8.3331906891968288E-3</v>
      </c>
      <c r="F96" s="10">
        <f>AAR!G95</f>
        <v>9.418427132790879E-3</v>
      </c>
      <c r="G96" s="10">
        <f>AAR!H95</f>
        <v>1.7760126877080326E-2</v>
      </c>
      <c r="H96" s="10">
        <f>AAR!I95</f>
        <v>1.6648697229831359E-2</v>
      </c>
      <c r="I96" s="10">
        <f>AAR!J95</f>
        <v>-1.1542716251876688E-2</v>
      </c>
      <c r="J96" s="10">
        <f>AAR!K95</f>
        <v>1.579582504419642E-2</v>
      </c>
      <c r="K96" s="10">
        <f>AAR!L95</f>
        <v>1.4989912248281913E-2</v>
      </c>
      <c r="L96" s="10">
        <f>AAR!M95</f>
        <v>-1.9339810121885972E-2</v>
      </c>
      <c r="M96" s="10">
        <f>AAR!N95</f>
        <v>1.8154441484142751E-2</v>
      </c>
      <c r="N96" s="10">
        <f>AAR!O95</f>
        <v>-1.3817507700821404E-2</v>
      </c>
      <c r="O96" s="10">
        <f>AAR!P95</f>
        <v>3.6273405131720319E-3</v>
      </c>
      <c r="P96" s="10">
        <f>AAR!Q95</f>
        <v>3.3802364937891229E-3</v>
      </c>
      <c r="Q96" s="10">
        <f>AAR!R95</f>
        <v>-1.2641641950841295E-2</v>
      </c>
      <c r="R96" s="10">
        <f>AAR!S95</f>
        <v>-8.9139679675696686E-4</v>
      </c>
      <c r="S96" s="10">
        <f>AAR!T95</f>
        <v>1.728671641857938E-2</v>
      </c>
      <c r="T96" s="10">
        <f>AAR!U95</f>
        <v>7.3332574327073102E-3</v>
      </c>
      <c r="U96" s="10">
        <f>AAR!V95</f>
        <v>-3.1876847241911815E-3</v>
      </c>
      <c r="V96" s="10">
        <f>AAR!W95</f>
        <v>-3.0080992326057144E-3</v>
      </c>
      <c r="W96" s="10">
        <f>AAR!X95</f>
        <v>-5.4025598994288755E-3</v>
      </c>
      <c r="X96" s="10">
        <f>AAR!Y95</f>
        <v>-2.4189432397045416E-3</v>
      </c>
      <c r="Y96" s="10">
        <f>AAR!Z95</f>
        <v>-6.483371514511508E-3</v>
      </c>
      <c r="Z96" s="10">
        <f>AAR!AA95</f>
        <v>5.2262321420299632E-3</v>
      </c>
      <c r="AA96" s="10">
        <f>AAR!AB95</f>
        <v>3.4826907810653826E-2</v>
      </c>
      <c r="AB96" s="10">
        <f>AAR!AC95</f>
        <v>-1.5487740467126927E-2</v>
      </c>
      <c r="AC96" s="10">
        <f>AAR!AD95</f>
        <v>6.8716884210465994E-3</v>
      </c>
      <c r="AD96" s="10">
        <f>AAR!AE95</f>
        <v>1.9019927886222733E-2</v>
      </c>
      <c r="AE96" s="10">
        <f>AAR!AF95</f>
        <v>-3.2927487773162976E-2</v>
      </c>
      <c r="AF96" s="10">
        <f>AAR!AG95</f>
        <v>-1.1037076996795818E-2</v>
      </c>
      <c r="AG96" s="10">
        <v>-7</v>
      </c>
    </row>
    <row r="97" spans="2:36" ht="13.5" customHeight="1" x14ac:dyDescent="0.2">
      <c r="B97" s="10">
        <v>-6</v>
      </c>
      <c r="C97" s="10">
        <f>AAR!D96</f>
        <v>8.8108986400952261E-3</v>
      </c>
      <c r="D97" s="10">
        <f>AAR!E96</f>
        <v>-2.3129744904419663E-3</v>
      </c>
      <c r="E97" s="10">
        <f>AAR!F96</f>
        <v>1.6734524421139672E-2</v>
      </c>
      <c r="F97" s="10">
        <f>AAR!G96</f>
        <v>-2.6898622846337573E-2</v>
      </c>
      <c r="G97" s="10">
        <f>AAR!H96</f>
        <v>1.4789727323276547E-2</v>
      </c>
      <c r="H97" s="10">
        <f>AAR!I96</f>
        <v>1.0204653022055657E-2</v>
      </c>
      <c r="I97" s="10">
        <f>AAR!J96</f>
        <v>1.2993801473273007E-2</v>
      </c>
      <c r="J97" s="10">
        <f>AAR!K96</f>
        <v>-1.8750522025578364E-2</v>
      </c>
      <c r="K97" s="10">
        <f>AAR!L96</f>
        <v>4.6242011869790621E-3</v>
      </c>
      <c r="L97" s="10">
        <f>AAR!M96</f>
        <v>5.1740537028677359E-3</v>
      </c>
      <c r="M97" s="10">
        <f>AAR!N96</f>
        <v>2.014143341999736E-2</v>
      </c>
      <c r="N97" s="10">
        <f>AAR!O96</f>
        <v>4.1371760330037831E-3</v>
      </c>
      <c r="O97" s="10">
        <f>AAR!P96</f>
        <v>6.2155035390427443E-3</v>
      </c>
      <c r="P97" s="10">
        <f>AAR!Q96</f>
        <v>-9.1974154021457026E-3</v>
      </c>
      <c r="Q97" s="10">
        <f>AAR!R96</f>
        <v>-2.353119076589077E-3</v>
      </c>
      <c r="R97" s="10">
        <f>AAR!S96</f>
        <v>1.3431939843566443E-2</v>
      </c>
      <c r="S97" s="10">
        <f>AAR!T96</f>
        <v>-1.9985625125407781E-2</v>
      </c>
      <c r="T97" s="10">
        <f>AAR!U96</f>
        <v>3.5816503625095038E-3</v>
      </c>
      <c r="U97" s="10">
        <f>AAR!V96</f>
        <v>-2.932455210946612E-2</v>
      </c>
      <c r="V97" s="10">
        <f>AAR!W96</f>
        <v>2.9765130629794108E-3</v>
      </c>
      <c r="W97" s="10">
        <f>AAR!X96</f>
        <v>-1.8456222694265959E-3</v>
      </c>
      <c r="X97" s="10">
        <f>AAR!Y96</f>
        <v>-4.3384839327980313E-3</v>
      </c>
      <c r="Y97" s="10">
        <f>AAR!Z96</f>
        <v>2.3359709839936736E-3</v>
      </c>
      <c r="Z97" s="10">
        <f>AAR!AA96</f>
        <v>-1.4712703795155737E-2</v>
      </c>
      <c r="AA97" s="10">
        <f>AAR!AB96</f>
        <v>-3.2562197422266784E-3</v>
      </c>
      <c r="AB97" s="10">
        <f>AAR!AC96</f>
        <v>7.7337777494279527E-3</v>
      </c>
      <c r="AC97" s="10">
        <f>AAR!AD96</f>
        <v>3.8304481405418856E-3</v>
      </c>
      <c r="AD97" s="10">
        <f>AAR!AE96</f>
        <v>-7.9187229175199485E-3</v>
      </c>
      <c r="AE97" s="10">
        <f>AAR!AF96</f>
        <v>7.7743119357368395E-3</v>
      </c>
      <c r="AF97" s="10">
        <f>AAR!AG96</f>
        <v>4.6742560222047605E-3</v>
      </c>
      <c r="AG97" s="10">
        <v>-6</v>
      </c>
    </row>
    <row r="98" spans="2:36" ht="13.5" customHeight="1" x14ac:dyDescent="0.2">
      <c r="B98" s="10">
        <v>-5</v>
      </c>
      <c r="C98" s="10">
        <f>AAR!D97</f>
        <v>-4.8256546975532846E-3</v>
      </c>
      <c r="D98" s="10">
        <f>AAR!E97</f>
        <v>-7.4290027585082012E-3</v>
      </c>
      <c r="E98" s="10">
        <f>AAR!F97</f>
        <v>-8.6033750288113699E-4</v>
      </c>
      <c r="F98" s="10">
        <f>AAR!G97</f>
        <v>-1.5786109310409451E-2</v>
      </c>
      <c r="G98" s="10">
        <f>AAR!H97</f>
        <v>8.582751057537516E-3</v>
      </c>
      <c r="H98" s="10">
        <f>AAR!I97</f>
        <v>6.6570936552552001E-3</v>
      </c>
      <c r="I98" s="10">
        <f>AAR!J97</f>
        <v>-1.7928076954019895E-2</v>
      </c>
      <c r="J98" s="10">
        <f>AAR!K97</f>
        <v>9.9551580162461281E-3</v>
      </c>
      <c r="K98" s="10">
        <f>AAR!L97</f>
        <v>2.2462333100624125E-2</v>
      </c>
      <c r="L98" s="10">
        <f>AAR!M97</f>
        <v>-6.9498748302881551E-3</v>
      </c>
      <c r="M98" s="10">
        <f>AAR!N97</f>
        <v>-5.0718586566680709E-3</v>
      </c>
      <c r="N98" s="10">
        <f>AAR!O97</f>
        <v>2.7661671476644969E-3</v>
      </c>
      <c r="O98" s="10">
        <f>AAR!P97</f>
        <v>-5.3006672408755402E-3</v>
      </c>
      <c r="P98" s="10">
        <f>AAR!Q97</f>
        <v>-7.72230323413629E-3</v>
      </c>
      <c r="Q98" s="10">
        <f>AAR!R97</f>
        <v>8.127383650593685E-3</v>
      </c>
      <c r="R98" s="10">
        <f>AAR!S97</f>
        <v>-1.0845860498316734E-2</v>
      </c>
      <c r="S98" s="10">
        <f>AAR!T97</f>
        <v>1.1302859535228946E-2</v>
      </c>
      <c r="T98" s="10">
        <f>AAR!U97</f>
        <v>-7.3276108658525945E-3</v>
      </c>
      <c r="U98" s="10">
        <f>AAR!V97</f>
        <v>-9.2190342055229677E-3</v>
      </c>
      <c r="V98" s="10">
        <f>AAR!W97</f>
        <v>-3.8006511850690438E-3</v>
      </c>
      <c r="W98" s="10">
        <f>AAR!X97</f>
        <v>-2.4125447438651713E-2</v>
      </c>
      <c r="X98" s="10">
        <f>AAR!Y97</f>
        <v>8.1348666360065158E-3</v>
      </c>
      <c r="Y98" s="10">
        <f>AAR!Z97</f>
        <v>4.2863577055862597E-3</v>
      </c>
      <c r="Z98" s="10">
        <f>AAR!AA97</f>
        <v>-1.5005687865533753E-3</v>
      </c>
      <c r="AA98" s="10">
        <f>AAR!AB97</f>
        <v>-1.1007281607338125E-2</v>
      </c>
      <c r="AB98" s="10">
        <f>AAR!AC97</f>
        <v>1.3211697484578001E-2</v>
      </c>
      <c r="AC98" s="10">
        <f>AAR!AD97</f>
        <v>5.5583875050799585E-3</v>
      </c>
      <c r="AD98" s="10">
        <f>AAR!AE97</f>
        <v>3.2884123762475567E-3</v>
      </c>
      <c r="AE98" s="10">
        <f>AAR!AF97</f>
        <v>2.4547284705035116E-2</v>
      </c>
      <c r="AF98" s="10">
        <f>AAR!AG97</f>
        <v>7.5734646595414278E-3</v>
      </c>
      <c r="AG98" s="10">
        <v>-5</v>
      </c>
    </row>
    <row r="99" spans="2:36" ht="13.5" customHeight="1" x14ac:dyDescent="0.2">
      <c r="B99" s="10">
        <v>-4</v>
      </c>
      <c r="C99" s="10">
        <f>AAR!D98</f>
        <v>-6.0569623879129439E-3</v>
      </c>
      <c r="D99" s="10">
        <f>AAR!E98</f>
        <v>-1.7522172548941409E-3</v>
      </c>
      <c r="E99" s="10">
        <f>AAR!F98</f>
        <v>1.7933945846160771E-3</v>
      </c>
      <c r="F99" s="10">
        <f>AAR!G98</f>
        <v>8.3356323616175718E-3</v>
      </c>
      <c r="G99" s="10">
        <f>AAR!H98</f>
        <v>3.183636931714532E-3</v>
      </c>
      <c r="H99" s="10">
        <f>AAR!I98</f>
        <v>-3.0504539839762024E-2</v>
      </c>
      <c r="I99" s="10">
        <f>AAR!J98</f>
        <v>1.5610450160730666E-2</v>
      </c>
      <c r="J99" s="10">
        <f>AAR!K98</f>
        <v>-7.6953916039078883E-3</v>
      </c>
      <c r="K99" s="10">
        <f>AAR!L98</f>
        <v>5.4253084624922288E-3</v>
      </c>
      <c r="L99" s="13">
        <f>AAR!M98</f>
        <v>-6.0055764009452756E-5</v>
      </c>
      <c r="M99" s="10">
        <f>AAR!N98</f>
        <v>-7.74076077556278E-3</v>
      </c>
      <c r="N99" s="10">
        <f>AAR!O98</f>
        <v>-1.0505347458797771E-2</v>
      </c>
      <c r="O99" s="10">
        <f>AAR!P98</f>
        <v>1.9483414658020698E-3</v>
      </c>
      <c r="P99" s="10">
        <f>AAR!Q98</f>
        <v>3.4503259275449095E-3</v>
      </c>
      <c r="Q99" s="10">
        <f>AAR!R98</f>
        <v>-2.2876610932768713E-3</v>
      </c>
      <c r="R99" s="10">
        <f>AAR!S98</f>
        <v>1.9042430028372859E-3</v>
      </c>
      <c r="S99" s="10">
        <f>AAR!T98</f>
        <v>-1.1237526738471518E-2</v>
      </c>
      <c r="T99" s="10">
        <f>AAR!U98</f>
        <v>-1.7030683369290783E-2</v>
      </c>
      <c r="U99" s="10">
        <f>AAR!V98</f>
        <v>-1.5104397739098739E-2</v>
      </c>
      <c r="V99" s="10">
        <f>AAR!W98</f>
        <v>-2.4128905401539589E-3</v>
      </c>
      <c r="W99" s="10">
        <f>AAR!X98</f>
        <v>9.327463144892259E-3</v>
      </c>
      <c r="X99" s="10">
        <f>AAR!Y98</f>
        <v>6.3578856560046297E-3</v>
      </c>
      <c r="Y99" s="10">
        <f>AAR!Z98</f>
        <v>1.3021270019736679E-2</v>
      </c>
      <c r="Z99" s="10">
        <f>AAR!AA98</f>
        <v>-8.4917490588676085E-3</v>
      </c>
      <c r="AA99" s="10">
        <f>AAR!AB98</f>
        <v>-9.854332822313433E-4</v>
      </c>
      <c r="AB99" s="10">
        <f>AAR!AC98</f>
        <v>7.1780120404017836E-3</v>
      </c>
      <c r="AC99" s="10">
        <f>AAR!AD98</f>
        <v>-9.5728767208194364E-3</v>
      </c>
      <c r="AD99" s="10">
        <f>AAR!AE98</f>
        <v>-2.3526111707766993E-3</v>
      </c>
      <c r="AE99" s="10">
        <f>AAR!AF98</f>
        <v>1.8342608930590736E-2</v>
      </c>
      <c r="AF99" s="10">
        <f>AAR!AG98</f>
        <v>1.4235790950596993E-2</v>
      </c>
      <c r="AG99" s="10">
        <v>-4</v>
      </c>
    </row>
    <row r="100" spans="2:36" ht="13.5" customHeight="1" x14ac:dyDescent="0.2">
      <c r="B100" s="10">
        <v>-3</v>
      </c>
      <c r="C100" s="10">
        <f>AAR!D99</f>
        <v>-1.7142725433176343E-2</v>
      </c>
      <c r="D100" s="10">
        <f>AAR!E99</f>
        <v>2.7106754499595331E-2</v>
      </c>
      <c r="E100" s="10">
        <f>AAR!F99</f>
        <v>3.0506334517367666E-2</v>
      </c>
      <c r="F100" s="10">
        <f>AAR!G99</f>
        <v>-2.6865520749964983E-2</v>
      </c>
      <c r="G100" s="10">
        <f>AAR!H99</f>
        <v>-4.9919079865950941E-2</v>
      </c>
      <c r="H100" s="10">
        <f>AAR!I99</f>
        <v>2.5312831000684016E-2</v>
      </c>
      <c r="I100" s="10">
        <f>AAR!J99</f>
        <v>4.637077500050997E-3</v>
      </c>
      <c r="J100" s="10">
        <f>AAR!K99</f>
        <v>-2.7513460970198661E-3</v>
      </c>
      <c r="K100" s="10">
        <f>AAR!L99</f>
        <v>1.0816501650641153E-2</v>
      </c>
      <c r="L100" s="10">
        <f>AAR!M99</f>
        <v>4.5800745606299278E-3</v>
      </c>
      <c r="M100" s="10">
        <f>AAR!N99</f>
        <v>-1.3369767725121499E-2</v>
      </c>
      <c r="N100" s="10">
        <f>AAR!O99</f>
        <v>-4.9308424733882994E-3</v>
      </c>
      <c r="O100" s="10">
        <f>AAR!P99</f>
        <v>-5.4009738729237575E-3</v>
      </c>
      <c r="P100" s="10">
        <f>AAR!Q99</f>
        <v>-2.2430908526056281E-2</v>
      </c>
      <c r="Q100" s="10">
        <f>AAR!R99</f>
        <v>4.0520567234190306E-2</v>
      </c>
      <c r="R100" s="10">
        <f>AAR!S99</f>
        <v>-1.3570918070620996E-2</v>
      </c>
      <c r="S100" s="10">
        <f>AAR!T99</f>
        <v>-1.6396964640703476E-3</v>
      </c>
      <c r="T100" s="10">
        <f>AAR!U99</f>
        <v>-2.9014262530615009E-3</v>
      </c>
      <c r="U100" s="10">
        <f>AAR!V99</f>
        <v>-3.7589023224419097E-3</v>
      </c>
      <c r="V100" s="10">
        <f>AAR!W99</f>
        <v>-3.4721896976131848E-3</v>
      </c>
      <c r="W100" s="10">
        <f>AAR!X99</f>
        <v>1.57694450953655E-2</v>
      </c>
      <c r="X100" s="10">
        <f>AAR!Y99</f>
        <v>-1.0760158380729558E-2</v>
      </c>
      <c r="Y100" s="10">
        <f>AAR!Z99</f>
        <v>-1.9139060604686828E-2</v>
      </c>
      <c r="Z100" s="10">
        <f>AAR!AA99</f>
        <v>1.2118892206204809E-3</v>
      </c>
      <c r="AA100" s="10">
        <f>AAR!AB99</f>
        <v>-2.7372483156933108E-2</v>
      </c>
      <c r="AB100" s="10">
        <f>AAR!AC99</f>
        <v>7.4790541458546106E-2</v>
      </c>
      <c r="AC100" s="10">
        <f>AAR!AD99</f>
        <v>-1.2782588901254105E-2</v>
      </c>
      <c r="AD100" s="10">
        <f>AAR!AE99</f>
        <v>5.3591717628692845E-3</v>
      </c>
      <c r="AE100" s="10">
        <f>AAR!AF99</f>
        <v>5.8593351261596142E-3</v>
      </c>
      <c r="AF100" s="10">
        <f>AAR!AG99</f>
        <v>-2.9570127588445072E-2</v>
      </c>
      <c r="AG100" s="10">
        <v>-3</v>
      </c>
    </row>
    <row r="101" spans="2:36" ht="13.5" customHeight="1" x14ac:dyDescent="0.2">
      <c r="B101" s="10">
        <v>-2</v>
      </c>
      <c r="C101" s="10">
        <f>AAR!D100</f>
        <v>-8.9040595486232985E-3</v>
      </c>
      <c r="D101" s="10">
        <f>AAR!E100</f>
        <v>-1.7907581742512765E-2</v>
      </c>
      <c r="E101" s="10">
        <f>AAR!F100</f>
        <v>-7.9691174523298658E-3</v>
      </c>
      <c r="F101" s="10">
        <f>AAR!G100</f>
        <v>2.1484579455710751E-2</v>
      </c>
      <c r="G101" s="10">
        <f>AAR!H100</f>
        <v>1.569180147182906E-2</v>
      </c>
      <c r="H101" s="10">
        <f>AAR!I100</f>
        <v>-2.5424512577352478E-2</v>
      </c>
      <c r="I101" s="10">
        <f>AAR!J100</f>
        <v>9.8340796666960412E-4</v>
      </c>
      <c r="J101" s="10">
        <f>AAR!K100</f>
        <v>9.5787635720181383E-3</v>
      </c>
      <c r="K101" s="10">
        <f>AAR!L100</f>
        <v>-8.6428005554472533E-3</v>
      </c>
      <c r="L101" s="10">
        <f>AAR!M100</f>
        <v>-8.1509655084229162E-3</v>
      </c>
      <c r="M101" s="10">
        <f>AAR!N100</f>
        <v>6.0831123750788967E-3</v>
      </c>
      <c r="N101" s="10">
        <f>AAR!O100</f>
        <v>-7.3815360238284541E-3</v>
      </c>
      <c r="O101" s="10">
        <f>AAR!P100</f>
        <v>9.2446891339349642E-3</v>
      </c>
      <c r="P101" s="10">
        <f>AAR!Q100</f>
        <v>-3.31836580175389E-3</v>
      </c>
      <c r="Q101" s="10">
        <f>AAR!R100</f>
        <v>-1.3619919704208366E-2</v>
      </c>
      <c r="R101" s="10">
        <f>AAR!S100</f>
        <v>1.7323487584452145E-2</v>
      </c>
      <c r="S101" s="10">
        <f>AAR!T100</f>
        <v>1.7523314007168028E-4</v>
      </c>
      <c r="T101" s="10">
        <f>AAR!U100</f>
        <v>1.4635070394230155E-2</v>
      </c>
      <c r="U101" s="10">
        <f>AAR!V100</f>
        <v>-1.043342417813823E-2</v>
      </c>
      <c r="V101" s="10">
        <f>AAR!W100</f>
        <v>-1.2116803500525831E-2</v>
      </c>
      <c r="W101" s="10">
        <f>AAR!X100</f>
        <v>-8.1671367940281403E-3</v>
      </c>
      <c r="X101" s="10">
        <f>AAR!Y100</f>
        <v>-1.6165254990316812E-4</v>
      </c>
      <c r="Y101" s="10">
        <f>AAR!Z100</f>
        <v>5.9455657920345351E-3</v>
      </c>
      <c r="Z101" s="10">
        <f>AAR!AA100</f>
        <v>1.5046535477514084E-3</v>
      </c>
      <c r="AA101" s="10">
        <f>AAR!AB100</f>
        <v>4.7128002530230605E-3</v>
      </c>
      <c r="AB101" s="10">
        <f>AAR!AC100</f>
        <v>-1.4449151711812878E-2</v>
      </c>
      <c r="AC101" s="10">
        <f>AAR!AD100</f>
        <v>7.3822297141619888E-3</v>
      </c>
      <c r="AD101" s="10">
        <f>AAR!AE100</f>
        <v>4.7399327171212743E-4</v>
      </c>
      <c r="AE101" s="10">
        <f>AAR!AF100</f>
        <v>5.2740529109466805E-3</v>
      </c>
      <c r="AF101" s="10">
        <f>AAR!AG100</f>
        <v>8.1448931684671329E-3</v>
      </c>
      <c r="AG101" s="10">
        <v>-2</v>
      </c>
    </row>
    <row r="102" spans="2:36" ht="13.5" customHeight="1" x14ac:dyDescent="0.2">
      <c r="B102" s="10">
        <v>-1</v>
      </c>
      <c r="C102" s="10">
        <f>AAR!D101</f>
        <v>5.6240716249095282E-3</v>
      </c>
      <c r="D102" s="10">
        <f>AAR!E101</f>
        <v>-5.1253218171758552E-3</v>
      </c>
      <c r="E102" s="10">
        <f>AAR!F101</f>
        <v>-8.4803912241029553E-3</v>
      </c>
      <c r="F102" s="10">
        <f>AAR!G101</f>
        <v>-1.1583818187190398E-2</v>
      </c>
      <c r="G102" s="10">
        <f>AAR!H101</f>
        <v>-3.878426846638282E-3</v>
      </c>
      <c r="H102" s="10">
        <f>AAR!I101</f>
        <v>-8.6754630668485974E-3</v>
      </c>
      <c r="I102" s="10">
        <f>AAR!J101</f>
        <v>7.8047608281067125E-3</v>
      </c>
      <c r="J102" s="10">
        <f>AAR!K101</f>
        <v>-5.4681543502345959E-3</v>
      </c>
      <c r="K102" s="10">
        <f>AAR!L101</f>
        <v>1.1569211824332582E-2</v>
      </c>
      <c r="L102" s="10">
        <f>AAR!M101</f>
        <v>-1.621615427952197E-3</v>
      </c>
      <c r="M102" s="10">
        <f>AAR!N101</f>
        <v>2.8685974955508352E-3</v>
      </c>
      <c r="N102" s="10">
        <f>AAR!O101</f>
        <v>1.8842410470495143E-2</v>
      </c>
      <c r="O102" s="10">
        <f>AAR!P101</f>
        <v>-7.2834060978087404E-3</v>
      </c>
      <c r="P102" s="10">
        <f>AAR!Q101</f>
        <v>5.0820469037733511E-3</v>
      </c>
      <c r="Q102" s="10">
        <f>AAR!R101</f>
        <v>-6.4936700554204488E-4</v>
      </c>
      <c r="R102" s="10">
        <f>AAR!S101</f>
        <v>-6.0051922796429827E-3</v>
      </c>
      <c r="S102" s="10">
        <f>AAR!T101</f>
        <v>-2.6948644150296963E-3</v>
      </c>
      <c r="T102" s="10">
        <f>AAR!U101</f>
        <v>-1.0991635415526472E-2</v>
      </c>
      <c r="U102" s="10">
        <f>AAR!V101</f>
        <v>1.697778911815782E-2</v>
      </c>
      <c r="V102" s="10">
        <f>AAR!W101</f>
        <v>3.2105405621003173E-3</v>
      </c>
      <c r="W102" s="10">
        <f>AAR!X101</f>
        <v>-4.4696189699428871E-3</v>
      </c>
      <c r="X102" s="10">
        <f>AAR!Y101</f>
        <v>-4.305566862782927E-3</v>
      </c>
      <c r="Y102" s="10">
        <f>AAR!Z101</f>
        <v>5.6061070045716737E-3</v>
      </c>
      <c r="Z102" s="10">
        <f>AAR!AA101</f>
        <v>4.9785382644898426E-4</v>
      </c>
      <c r="AA102" s="10">
        <f>AAR!AB101</f>
        <v>8.2304264910661243E-3</v>
      </c>
      <c r="AB102" s="10">
        <f>AAR!AC101</f>
        <v>-1.5854344392359325E-2</v>
      </c>
      <c r="AC102" s="10">
        <f>AAR!AD101</f>
        <v>9.5571284563522943E-3</v>
      </c>
      <c r="AD102" s="10">
        <f>AAR!AE101</f>
        <v>4.3840154353698086E-3</v>
      </c>
      <c r="AE102" s="10">
        <f>AAR!AF101</f>
        <v>2.8733417297168128E-3</v>
      </c>
      <c r="AF102" s="10">
        <f>AAR!AG101</f>
        <v>9.0572492404224995E-3</v>
      </c>
      <c r="AG102" s="10">
        <v>-1</v>
      </c>
    </row>
    <row r="103" spans="2:36" ht="13.5" customHeight="1" x14ac:dyDescent="0.2">
      <c r="B103" s="10">
        <v>0</v>
      </c>
      <c r="C103" s="10">
        <f>AAR!D102</f>
        <v>-3.3726191533059599E-2</v>
      </c>
      <c r="D103" s="10">
        <f>AAR!E102</f>
        <v>0.11476733835678948</v>
      </c>
      <c r="E103" s="10">
        <f>AAR!F102</f>
        <v>3.3771771192191588E-2</v>
      </c>
      <c r="F103" s="10">
        <f>AAR!G102</f>
        <v>-1.1635945050692792E-2</v>
      </c>
      <c r="G103" s="10">
        <f>AAR!H102</f>
        <v>3.7742947021803669E-4</v>
      </c>
      <c r="H103" s="10">
        <f>AAR!I102</f>
        <v>9.7953126051638639E-3</v>
      </c>
      <c r="I103" s="10">
        <f>AAR!J102</f>
        <v>-1.0139994092731693E-2</v>
      </c>
      <c r="J103" s="10">
        <f>AAR!K102</f>
        <v>2.387686828121599E-3</v>
      </c>
      <c r="K103" s="10">
        <f>AAR!L102</f>
        <v>1.2789607850052905E-2</v>
      </c>
      <c r="L103" s="10">
        <f>AAR!M102</f>
        <v>-4.0667749637123357E-2</v>
      </c>
      <c r="M103" s="10">
        <f>AAR!N102</f>
        <v>-1.9312030487610349E-2</v>
      </c>
      <c r="N103" s="10">
        <f>AAR!O102</f>
        <v>1.6784564058530169E-2</v>
      </c>
      <c r="O103" s="10">
        <f>AAR!P102</f>
        <v>4.0696977126422285E-2</v>
      </c>
      <c r="P103" s="10">
        <f>AAR!Q102</f>
        <v>-2.356386595364909E-2</v>
      </c>
      <c r="Q103" s="10">
        <f>AAR!R102</f>
        <v>-4.629404405688012E-3</v>
      </c>
      <c r="R103" s="10">
        <f>AAR!S102</f>
        <v>-1.8690833813960868E-2</v>
      </c>
      <c r="S103" s="10">
        <f>AAR!T102</f>
        <v>6.1160204409234165E-3</v>
      </c>
      <c r="T103" s="10">
        <f>AAR!U102</f>
        <v>1.6439665886509192E-2</v>
      </c>
      <c r="U103" s="10">
        <f>AAR!V102</f>
        <v>3.2655191821428231E-2</v>
      </c>
      <c r="V103" s="10">
        <f>AAR!W102</f>
        <v>2.306038359167379E-2</v>
      </c>
      <c r="W103" s="10">
        <f>AAR!X102</f>
        <v>-1.9103261785162973E-2</v>
      </c>
      <c r="X103" s="10">
        <f>AAR!Y102</f>
        <v>-5.592084676778878E-2</v>
      </c>
      <c r="Y103" s="10">
        <f>AAR!Z102</f>
        <v>-4.4472917501589493E-2</v>
      </c>
      <c r="Z103" s="10">
        <f>AAR!AA102</f>
        <v>-2.358331339572179E-2</v>
      </c>
      <c r="AA103" s="10">
        <f>AAR!AB102</f>
        <v>8.7881723843953152E-2</v>
      </c>
      <c r="AB103" s="10">
        <f>AAR!AC102</f>
        <v>-1.1907972856557361E-2</v>
      </c>
      <c r="AC103" s="10">
        <f>AAR!AD102</f>
        <v>7.6148979226599856E-3</v>
      </c>
      <c r="AD103" s="10">
        <f>AAR!AE102</f>
        <v>5.4073139630498299E-2</v>
      </c>
      <c r="AE103" s="10">
        <f>AAR!AF102</f>
        <v>-1.5450036824114388E-2</v>
      </c>
      <c r="AF103" s="10">
        <f>AAR!AG102</f>
        <v>-3.150834923652026E-2</v>
      </c>
      <c r="AG103" s="10">
        <v>0</v>
      </c>
    </row>
    <row r="104" spans="2:36" ht="13.5" customHeight="1" x14ac:dyDescent="0.2">
      <c r="B104" s="10">
        <v>1</v>
      </c>
      <c r="C104" s="10">
        <f>AAR!D103</f>
        <v>2.0235079768830176E-2</v>
      </c>
      <c r="D104" s="10">
        <f>AAR!E103</f>
        <v>-3.244734313693589E-2</v>
      </c>
      <c r="E104" s="10">
        <f>AAR!F103</f>
        <v>2.2146375446895433E-2</v>
      </c>
      <c r="F104" s="10">
        <f>AAR!G103</f>
        <v>-9.904675030611293E-3</v>
      </c>
      <c r="G104" s="10">
        <f>AAR!H103</f>
        <v>-1.0422028166651194E-2</v>
      </c>
      <c r="H104" s="10">
        <f>AAR!I103</f>
        <v>2.3493836795763893E-2</v>
      </c>
      <c r="I104" s="10">
        <f>AAR!J103</f>
        <v>2.4358911513172009E-3</v>
      </c>
      <c r="J104" s="10">
        <f>AAR!K103</f>
        <v>-5.1165597254393402E-4</v>
      </c>
      <c r="K104" s="10">
        <f>AAR!L103</f>
        <v>7.4148935721183445E-3</v>
      </c>
      <c r="L104" s="10">
        <f>AAR!M103</f>
        <v>-1.6346587017944544E-2</v>
      </c>
      <c r="M104" s="10">
        <f>AAR!N103</f>
        <v>7.5840018767070576E-3</v>
      </c>
      <c r="N104" s="10">
        <f>AAR!O103</f>
        <v>9.6067026026925139E-3</v>
      </c>
      <c r="O104" s="10">
        <f>AAR!P103</f>
        <v>-2.0931968820785848E-2</v>
      </c>
      <c r="P104" s="10">
        <f>AAR!Q103</f>
        <v>-2.5632197731903189E-3</v>
      </c>
      <c r="Q104" s="10">
        <f>AAR!R103</f>
        <v>2.2743908580449054E-4</v>
      </c>
      <c r="R104" s="10">
        <f>AAR!S103</f>
        <v>-3.4871214369995879E-2</v>
      </c>
      <c r="S104" s="10">
        <f>AAR!T103</f>
        <v>-9.3342654612018176E-3</v>
      </c>
      <c r="T104" s="10">
        <f>AAR!U103</f>
        <v>-3.5638963513239065E-2</v>
      </c>
      <c r="U104" s="10">
        <f>AAR!V103</f>
        <v>2.5759645404789751E-2</v>
      </c>
      <c r="V104" s="10">
        <f>AAR!W103</f>
        <v>1.6805441216640682E-2</v>
      </c>
      <c r="W104" s="10">
        <f>AAR!X103</f>
        <v>-6.4359104210482028E-3</v>
      </c>
      <c r="X104" s="10">
        <f>AAR!Y103</f>
        <v>1.775358884588326E-2</v>
      </c>
      <c r="Y104" s="10">
        <f>AAR!Z103</f>
        <v>1.2813385953022045E-2</v>
      </c>
      <c r="Z104" s="10">
        <f>AAR!AA103</f>
        <v>-1.1516547614937051E-3</v>
      </c>
      <c r="AA104" s="10">
        <f>AAR!AB103</f>
        <v>-2.4917319309166403E-3</v>
      </c>
      <c r="AB104" s="10">
        <f>AAR!AC103</f>
        <v>4.9921491708156277E-3</v>
      </c>
      <c r="AC104" s="10">
        <f>AAR!AD103</f>
        <v>1.6143133326436115E-2</v>
      </c>
      <c r="AD104" s="10">
        <f>AAR!AE103</f>
        <v>-2.267097686595772E-3</v>
      </c>
      <c r="AE104" s="10">
        <f>AAR!AF103</f>
        <v>4.4430506373861187E-2</v>
      </c>
      <c r="AF104" s="10">
        <f>AAR!AG103</f>
        <v>1.3023951417773943E-2</v>
      </c>
      <c r="AG104" s="10">
        <v>1</v>
      </c>
    </row>
    <row r="105" spans="2:36" ht="13.5" customHeight="1" x14ac:dyDescent="0.2">
      <c r="B105" s="10">
        <v>2</v>
      </c>
      <c r="C105" s="10">
        <f>AAR!D104</f>
        <v>1.1760761987636568E-2</v>
      </c>
      <c r="D105" s="10">
        <f>AAR!E104</f>
        <v>-2.5908176995846809E-2</v>
      </c>
      <c r="E105" s="10">
        <f>AAR!F104</f>
        <v>-1.8835532986420628E-2</v>
      </c>
      <c r="F105" s="10">
        <f>AAR!G104</f>
        <v>3.9512246657440117E-3</v>
      </c>
      <c r="G105" s="10">
        <f>AAR!H104</f>
        <v>-3.5584485289744811E-3</v>
      </c>
      <c r="H105" s="10">
        <f>AAR!I104</f>
        <v>1.5745907470052162E-3</v>
      </c>
      <c r="I105" s="10">
        <f>AAR!J104</f>
        <v>1.4443032662883127E-2</v>
      </c>
      <c r="J105" s="10">
        <f>AAR!K104</f>
        <v>-5.0376989603990244E-3</v>
      </c>
      <c r="K105" s="10">
        <f>AAR!L104</f>
        <v>-3.913775782718806E-3</v>
      </c>
      <c r="L105" s="10">
        <f>AAR!M104</f>
        <v>2.2199659093026181E-2</v>
      </c>
      <c r="M105" s="10">
        <f>AAR!N104</f>
        <v>7.6240133444504497E-3</v>
      </c>
      <c r="N105" s="10">
        <f>AAR!O104</f>
        <v>-3.9546499340639809E-3</v>
      </c>
      <c r="O105" s="10">
        <f>AAR!P104</f>
        <v>-3.1534135663830835E-3</v>
      </c>
      <c r="P105" s="10">
        <f>AAR!Q104</f>
        <v>2.6034641037488634E-2</v>
      </c>
      <c r="Q105" s="10">
        <f>AAR!R104</f>
        <v>-2.1775895179815047E-3</v>
      </c>
      <c r="R105" s="10">
        <f>AAR!S104</f>
        <v>4.7182767216429021E-3</v>
      </c>
      <c r="S105" s="10">
        <f>AAR!T104</f>
        <v>3.3239442293248717E-3</v>
      </c>
      <c r="T105" s="10">
        <f>AAR!U104</f>
        <v>5.0293018692995732E-3</v>
      </c>
      <c r="U105" s="10">
        <f>AAR!V104</f>
        <v>-1.6128390108932935E-2</v>
      </c>
      <c r="V105" s="10">
        <f>AAR!W104</f>
        <v>-3.7355914215781881E-3</v>
      </c>
      <c r="W105" s="10">
        <f>AAR!X104</f>
        <v>9.5723810133610636E-3</v>
      </c>
      <c r="X105" s="10">
        <f>AAR!Y104</f>
        <v>5.5397705589524037E-3</v>
      </c>
      <c r="Y105" s="10">
        <f>AAR!Z104</f>
        <v>9.3779266748312655E-3</v>
      </c>
      <c r="Z105" s="10">
        <f>AAR!AA104</f>
        <v>-8.6517444535476849E-4</v>
      </c>
      <c r="AA105" s="10">
        <f>AAR!AB104</f>
        <v>-2.7420853743754386E-2</v>
      </c>
      <c r="AB105" s="10">
        <f>AAR!AC104</f>
        <v>-3.2806026795821697E-3</v>
      </c>
      <c r="AC105" s="10">
        <f>AAR!AD104</f>
        <v>2.1002144081887714E-3</v>
      </c>
      <c r="AD105" s="10">
        <f>AAR!AE104</f>
        <v>-6.2217925765883581E-3</v>
      </c>
      <c r="AE105" s="10">
        <f>AAR!AF104</f>
        <v>-4.6429701997890774E-3</v>
      </c>
      <c r="AF105" s="10">
        <f>AAR!AG104</f>
        <v>1.9373645235598678E-3</v>
      </c>
      <c r="AG105" s="10">
        <v>2</v>
      </c>
    </row>
    <row r="106" spans="2:36" ht="13.5" customHeight="1" x14ac:dyDescent="0.2">
      <c r="B106" s="10">
        <v>3</v>
      </c>
      <c r="C106" s="10">
        <f>AAR!D105</f>
        <v>1.4222371466530992E-4</v>
      </c>
      <c r="D106" s="10">
        <f>AAR!E105</f>
        <v>1.9575273142786453E-2</v>
      </c>
      <c r="E106" s="10">
        <f>AAR!F105</f>
        <v>-1.18224683398908E-2</v>
      </c>
      <c r="F106" s="10">
        <f>AAR!G105</f>
        <v>3.6145933520426062E-3</v>
      </c>
      <c r="G106" s="10">
        <f>AAR!H105</f>
        <v>1.4329429020133429E-2</v>
      </c>
      <c r="H106" s="10">
        <f>AAR!I105</f>
        <v>-2.7266879747484957E-3</v>
      </c>
      <c r="I106" s="10">
        <f>AAR!J105</f>
        <v>-9.3712367509515455E-3</v>
      </c>
      <c r="J106" s="10">
        <f>AAR!K105</f>
        <v>-2.4587408897513464E-3</v>
      </c>
      <c r="K106" s="10">
        <f>AAR!L105</f>
        <v>6.2699218467665279E-3</v>
      </c>
      <c r="L106" s="10">
        <f>AAR!M105</f>
        <v>-2.3963724648777048E-2</v>
      </c>
      <c r="M106" s="10">
        <f>AAR!N105</f>
        <v>-1.354663395694322E-2</v>
      </c>
      <c r="N106" s="10">
        <f>AAR!O105</f>
        <v>8.3918936200771035E-3</v>
      </c>
      <c r="O106" s="10">
        <f>AAR!P105</f>
        <v>6.5363085434004247E-3</v>
      </c>
      <c r="P106" s="10">
        <f>AAR!Q105</f>
        <v>-1.7074970603824423E-2</v>
      </c>
      <c r="Q106" s="10">
        <f>AAR!R105</f>
        <v>-1.0453917295370884E-2</v>
      </c>
      <c r="R106" s="10">
        <f>AAR!S105</f>
        <v>3.0814319526423191E-3</v>
      </c>
      <c r="S106" s="10">
        <f>AAR!T105</f>
        <v>1.4422547966810393E-3</v>
      </c>
      <c r="T106" s="10">
        <f>AAR!U105</f>
        <v>-5.9066871965739037E-3</v>
      </c>
      <c r="U106" s="10">
        <f>AAR!V105</f>
        <v>-3.7573293273932412E-3</v>
      </c>
      <c r="V106" s="10">
        <f>AAR!W105</f>
        <v>-3.9492034284761141E-4</v>
      </c>
      <c r="W106" s="10">
        <f>AAR!X105</f>
        <v>3.7619478903611336E-3</v>
      </c>
      <c r="X106" s="10">
        <f>AAR!Y105</f>
        <v>1.2532797176263476E-3</v>
      </c>
      <c r="Y106" s="10">
        <f>AAR!Z105</f>
        <v>4.1626482045622479E-3</v>
      </c>
      <c r="Z106" s="10">
        <f>AAR!AA105</f>
        <v>-7.0514191703625537E-4</v>
      </c>
      <c r="AA106" s="10">
        <f>AAR!AB105</f>
        <v>-6.4071541637944207E-3</v>
      </c>
      <c r="AB106" s="10">
        <f>AAR!AC105</f>
        <v>1.6632814192162854E-2</v>
      </c>
      <c r="AC106" s="10">
        <f>AAR!AD105</f>
        <v>1.5275475699213807E-3</v>
      </c>
      <c r="AD106" s="10">
        <f>AAR!AE105</f>
        <v>-1.0966395176864785E-2</v>
      </c>
      <c r="AE106" s="10">
        <f>AAR!AF105</f>
        <v>2.1717404730137516E-4</v>
      </c>
      <c r="AF106" s="10">
        <f>AAR!AG105</f>
        <v>5.0901311378152101E-3</v>
      </c>
      <c r="AG106" s="10">
        <v>3</v>
      </c>
    </row>
    <row r="107" spans="2:36" ht="13.5" customHeight="1" x14ac:dyDescent="0.2">
      <c r="B107" s="10">
        <v>4</v>
      </c>
      <c r="C107" s="10">
        <f>AAR!D106</f>
        <v>-3.9647025036388429E-3</v>
      </c>
      <c r="D107" s="10">
        <f>AAR!E106</f>
        <v>5.2646941703364189E-3</v>
      </c>
      <c r="E107" s="10">
        <f>AAR!F106</f>
        <v>-9.1180299955982962E-3</v>
      </c>
      <c r="F107" s="10">
        <f>AAR!G106</f>
        <v>-6.2278025927969367E-3</v>
      </c>
      <c r="G107" s="10">
        <f>AAR!H106</f>
        <v>-1.1717877605136149E-2</v>
      </c>
      <c r="H107" s="10">
        <f>AAR!I106</f>
        <v>-7.3452039281718048E-4</v>
      </c>
      <c r="I107" s="10">
        <f>AAR!J106</f>
        <v>5.36976571707556E-2</v>
      </c>
      <c r="J107" s="10">
        <f>AAR!K106</f>
        <v>-1.7114094861473909E-2</v>
      </c>
      <c r="K107" s="10">
        <f>AAR!L106</f>
        <v>-3.7268367599572784E-3</v>
      </c>
      <c r="L107" s="10">
        <f>AAR!M106</f>
        <v>5.1626843757782278E-3</v>
      </c>
      <c r="M107" s="10">
        <f>AAR!N106</f>
        <v>7.966251254003253E-3</v>
      </c>
      <c r="N107" s="10">
        <f>AAR!O106</f>
        <v>4.5613761291712638E-3</v>
      </c>
      <c r="O107" s="10">
        <f>AAR!P106</f>
        <v>-2.1954404340749602E-2</v>
      </c>
      <c r="P107" s="10">
        <f>AAR!Q106</f>
        <v>-3.7908099080234568E-3</v>
      </c>
      <c r="Q107" s="10">
        <f>AAR!R106</f>
        <v>7.7603693212747902E-3</v>
      </c>
      <c r="R107" s="10">
        <f>AAR!S106</f>
        <v>-2.8417272015219272E-3</v>
      </c>
      <c r="S107" s="10">
        <f>AAR!T106</f>
        <v>4.3143798684052662E-3</v>
      </c>
      <c r="T107" s="10">
        <f>AAR!U106</f>
        <v>-1.3512088310975012E-2</v>
      </c>
      <c r="U107" s="10">
        <f>AAR!V106</f>
        <v>2.2187447824814938E-2</v>
      </c>
      <c r="V107" s="10">
        <f>AAR!W106</f>
        <v>-5.8440201050575739E-3</v>
      </c>
      <c r="W107" s="10">
        <f>AAR!X106</f>
        <v>-9.017510649505657E-3</v>
      </c>
      <c r="X107" s="10">
        <f>AAR!Y106</f>
        <v>-1.7258125008651755E-3</v>
      </c>
      <c r="Y107" s="10">
        <f>AAR!Z106</f>
        <v>1.0967819531229453E-2</v>
      </c>
      <c r="Z107" s="10">
        <f>AAR!AA106</f>
        <v>-1.1765476435150097E-2</v>
      </c>
      <c r="AA107" s="10">
        <f>AAR!AB106</f>
        <v>1.5866636961966909E-2</v>
      </c>
      <c r="AB107" s="10">
        <f>AAR!AC106</f>
        <v>-4.1964203644812084E-3</v>
      </c>
      <c r="AC107" s="10">
        <f>AAR!AD106</f>
        <v>-1.201731678070494E-3</v>
      </c>
      <c r="AD107" s="10">
        <f>AAR!AE106</f>
        <v>-1.2138278659125281E-3</v>
      </c>
      <c r="AE107" s="10">
        <f>AAR!AF106</f>
        <v>2.1171941745630838E-2</v>
      </c>
      <c r="AF107" s="10">
        <f>AAR!AG106</f>
        <v>1.1130803078116085E-2</v>
      </c>
      <c r="AG107" s="10">
        <v>4</v>
      </c>
    </row>
    <row r="108" spans="2:36" ht="13.5" customHeight="1" x14ac:dyDescent="0.2">
      <c r="B108" s="10">
        <v>5</v>
      </c>
      <c r="C108" s="10">
        <f>AAR!D107</f>
        <v>9.1386173340947795E-3</v>
      </c>
      <c r="D108" s="10">
        <f>AAR!E107</f>
        <v>-1.4454623544657569E-3</v>
      </c>
      <c r="E108" s="10">
        <f>AAR!F107</f>
        <v>4.0020589427524431E-3</v>
      </c>
      <c r="F108" s="10">
        <f>AAR!G107</f>
        <v>6.3060485663734211E-3</v>
      </c>
      <c r="G108" s="10">
        <f>AAR!H107</f>
        <v>-1.3279102228271389E-2</v>
      </c>
      <c r="H108" s="10">
        <f>AAR!I107</f>
        <v>2.802218775070054E-2</v>
      </c>
      <c r="I108" s="10">
        <f>AAR!J107</f>
        <v>1.7103615190403598E-2</v>
      </c>
      <c r="J108" s="10">
        <f>AAR!K107</f>
        <v>1.0526849661469957E-2</v>
      </c>
      <c r="K108" s="10">
        <f>AAR!L107</f>
        <v>1.1390478042307906E-2</v>
      </c>
      <c r="L108" s="10">
        <f>AAR!M107</f>
        <v>7.4449235711144569E-4</v>
      </c>
      <c r="M108" s="10">
        <f>AAR!N107</f>
        <v>2.1160385062090319E-3</v>
      </c>
      <c r="N108" s="10">
        <f>AAR!O107</f>
        <v>1.139047516657994E-3</v>
      </c>
      <c r="O108" s="10">
        <f>AAR!P107</f>
        <v>-9.9630544698429413E-3</v>
      </c>
      <c r="P108" s="10">
        <f>AAR!Q107</f>
        <v>9.5041090308185111E-3</v>
      </c>
      <c r="Q108" s="10">
        <f>AAR!R107</f>
        <v>-1.2905987428792046E-2</v>
      </c>
      <c r="R108" s="10">
        <f>AAR!S107</f>
        <v>-6.8290755222427382E-3</v>
      </c>
      <c r="S108" s="10">
        <f>AAR!T107</f>
        <v>6.727618469806327E-3</v>
      </c>
      <c r="T108" s="10">
        <f>AAR!U107</f>
        <v>-1.5841556212860385E-2</v>
      </c>
      <c r="U108" s="10">
        <f>AAR!V107</f>
        <v>3.561815864795595E-2</v>
      </c>
      <c r="V108" s="10">
        <f>AAR!W107</f>
        <v>-1.0242437385775197E-2</v>
      </c>
      <c r="W108" s="10">
        <f>AAR!X107</f>
        <v>-2.4012073473155343E-2</v>
      </c>
      <c r="X108" s="10">
        <f>AAR!Y107</f>
        <v>1.1891115036529723E-3</v>
      </c>
      <c r="Y108" s="10">
        <f>AAR!Z107</f>
        <v>-1.7561577042663524E-2</v>
      </c>
      <c r="Z108" s="10">
        <f>AAR!AA107</f>
        <v>-2.3503486503635099E-2</v>
      </c>
      <c r="AA108" s="10">
        <f>AAR!AB107</f>
        <v>2.2977986083081253E-2</v>
      </c>
      <c r="AB108" s="10">
        <f>AAR!AC107</f>
        <v>-9.5335710327886739E-3</v>
      </c>
      <c r="AC108" s="10">
        <f>AAR!AD107</f>
        <v>-9.5616501378125787E-3</v>
      </c>
      <c r="AD108" s="10">
        <f>AAR!AE107</f>
        <v>-2.7364872215782047E-3</v>
      </c>
      <c r="AE108" s="10">
        <f>AAR!AF107</f>
        <v>5.7180706286319438E-4</v>
      </c>
      <c r="AF108" s="10">
        <f>AAR!AG107</f>
        <v>6.2512458946250606E-4</v>
      </c>
      <c r="AG108" s="10">
        <v>5</v>
      </c>
    </row>
    <row r="109" spans="2:36" ht="13.5" customHeight="1" x14ac:dyDescent="0.2">
      <c r="B109" s="10">
        <v>6</v>
      </c>
      <c r="C109" s="10">
        <f>AAR!D108</f>
        <v>1.8037571866243443E-3</v>
      </c>
      <c r="D109" s="10">
        <f>AAR!E108</f>
        <v>-4.9765952983467365E-3</v>
      </c>
      <c r="E109" s="10">
        <f>AAR!F108</f>
        <v>-3.261002922868575E-2</v>
      </c>
      <c r="F109" s="10">
        <f>AAR!G108</f>
        <v>-1.4326041162239563E-2</v>
      </c>
      <c r="G109" s="10">
        <f>AAR!H108</f>
        <v>-2.1715597823873476E-3</v>
      </c>
      <c r="H109" s="10">
        <f>AAR!I108</f>
        <v>-4.3479630244999332E-3</v>
      </c>
      <c r="I109" s="10">
        <f>AAR!J108</f>
        <v>-1.6259999739742362E-2</v>
      </c>
      <c r="J109" s="10">
        <f>AAR!K108</f>
        <v>1.5493459579206243E-2</v>
      </c>
      <c r="K109" s="10">
        <f>AAR!L108</f>
        <v>-9.2946914362158628E-3</v>
      </c>
      <c r="L109" s="10">
        <f>AAR!M108</f>
        <v>-4.4972212205391868E-3</v>
      </c>
      <c r="M109" s="10">
        <f>AAR!N108</f>
        <v>-1.1991889045662608E-4</v>
      </c>
      <c r="N109" s="10">
        <f>AAR!O108</f>
        <v>-9.0735491570080127E-3</v>
      </c>
      <c r="O109" s="10">
        <f>AAR!P108</f>
        <v>6.2982863796405258E-3</v>
      </c>
      <c r="P109" s="10">
        <f>AAR!Q108</f>
        <v>8.5948321991720844E-4</v>
      </c>
      <c r="Q109" s="10">
        <f>AAR!R108</f>
        <v>1.3378402294556703E-2</v>
      </c>
      <c r="R109" s="10">
        <f>AAR!S108</f>
        <v>-1.3245924349693447E-2</v>
      </c>
      <c r="S109" s="10">
        <f>AAR!T108</f>
        <v>1.8893295940796782E-2</v>
      </c>
      <c r="T109" s="10">
        <f>AAR!U108</f>
        <v>2.6270920289639448E-2</v>
      </c>
      <c r="U109" s="10">
        <f>AAR!V108</f>
        <v>5.6693597614666399E-2</v>
      </c>
      <c r="V109" s="10">
        <f>AAR!W108</f>
        <v>3.9836796283043308E-3</v>
      </c>
      <c r="W109" s="10">
        <f>AAR!X108</f>
        <v>2.541523083767264E-2</v>
      </c>
      <c r="X109" s="10">
        <f>AAR!Y108</f>
        <v>-2.2334624974629194E-2</v>
      </c>
      <c r="Y109" s="10">
        <f>AAR!Z108</f>
        <v>-2.800788638191555E-3</v>
      </c>
      <c r="Z109" s="10">
        <f>AAR!AA108</f>
        <v>4.8483487404241774E-3</v>
      </c>
      <c r="AA109" s="10">
        <f>AAR!AB108</f>
        <v>1.5008492937123924E-2</v>
      </c>
      <c r="AB109" s="10">
        <f>AAR!AC108</f>
        <v>-6.0836232873439731E-3</v>
      </c>
      <c r="AC109" s="10">
        <f>AAR!AD108</f>
        <v>1.1297705573738476E-3</v>
      </c>
      <c r="AD109" s="10">
        <f>AAR!AE108</f>
        <v>-5.7168604830859235E-3</v>
      </c>
      <c r="AE109" s="10">
        <f>AAR!AF108</f>
        <v>-8.6843997621774277E-2</v>
      </c>
      <c r="AF109" s="10">
        <f>AAR!AG108</f>
        <v>-1.6865953095906935E-2</v>
      </c>
      <c r="AG109" s="10">
        <v>6</v>
      </c>
    </row>
    <row r="110" spans="2:36" ht="13.5" customHeight="1" x14ac:dyDescent="0.2">
      <c r="B110" s="10">
        <v>7</v>
      </c>
      <c r="C110" s="10">
        <f>AAR!D109</f>
        <v>-7.5854102560468694E-3</v>
      </c>
      <c r="D110" s="10">
        <f>AAR!E109</f>
        <v>-1.1653458106496897E-2</v>
      </c>
      <c r="E110" s="10">
        <f>AAR!F109</f>
        <v>-9.4213924489425331E-3</v>
      </c>
      <c r="F110" s="10">
        <f>AAR!G109</f>
        <v>1.6685806948989551E-2</v>
      </c>
      <c r="G110" s="10">
        <f>AAR!H109</f>
        <v>1.1003405800809146E-2</v>
      </c>
      <c r="H110" s="10">
        <f>AAR!I109</f>
        <v>-2.1199949226141268E-2</v>
      </c>
      <c r="I110" s="10">
        <f>AAR!J109</f>
        <v>-6.3120392140302269E-3</v>
      </c>
      <c r="J110" s="10">
        <f>AAR!K109</f>
        <v>2.054279145772879E-2</v>
      </c>
      <c r="K110" s="10">
        <f>AAR!L109</f>
        <v>-1.0797230386859674E-2</v>
      </c>
      <c r="L110" s="10">
        <f>AAR!M109</f>
        <v>2.2574867612379316E-3</v>
      </c>
      <c r="M110" s="10">
        <f>AAR!N109</f>
        <v>-2.6356083724360987E-3</v>
      </c>
      <c r="N110" s="10">
        <f>AAR!O109</f>
        <v>-5.8573986204044281E-3</v>
      </c>
      <c r="O110" s="10">
        <f>AAR!P109</f>
        <v>1.3921229106826898E-4</v>
      </c>
      <c r="P110" s="10">
        <f>AAR!Q109</f>
        <v>3.4669920159701318E-3</v>
      </c>
      <c r="Q110" s="10">
        <f>AAR!R109</f>
        <v>-8.149106665757206E-3</v>
      </c>
      <c r="R110" s="10">
        <f>AAR!S109</f>
        <v>6.8838467449729678E-3</v>
      </c>
      <c r="S110" s="10">
        <f>AAR!T109</f>
        <v>2.8925258087041782E-3</v>
      </c>
      <c r="T110" s="10">
        <f>AAR!U109</f>
        <v>2.1509796383795205E-2</v>
      </c>
      <c r="U110" s="10">
        <f>AAR!V109</f>
        <v>-1.6658579462650414E-2</v>
      </c>
      <c r="V110" s="10">
        <f>AAR!W109</f>
        <v>-1.2117881693836369E-2</v>
      </c>
      <c r="W110" s="10">
        <f>AAR!X109</f>
        <v>1.0216938012570244E-2</v>
      </c>
      <c r="X110" s="10">
        <f>AAR!Y109</f>
        <v>1.6976111304381394E-3</v>
      </c>
      <c r="Y110" s="10">
        <f>AAR!Z109</f>
        <v>-7.8709575024320279E-3</v>
      </c>
      <c r="Z110" s="10">
        <f>AAR!AA109</f>
        <v>2.535028057652349E-3</v>
      </c>
      <c r="AA110" s="10">
        <f>AAR!AB109</f>
        <v>6.9066853286403685E-3</v>
      </c>
      <c r="AB110" s="10">
        <f>AAR!AC109</f>
        <v>-1.0659320959554014E-2</v>
      </c>
      <c r="AC110" s="10">
        <f>AAR!AD109</f>
        <v>-2.9106165857300595E-3</v>
      </c>
      <c r="AD110" s="10">
        <f>AAR!AE109</f>
        <v>-9.3227214953149444E-4</v>
      </c>
      <c r="AE110" s="10">
        <f>AAR!AF109</f>
        <v>-3.8320913996600356E-2</v>
      </c>
      <c r="AF110" s="10">
        <f>AAR!AG109</f>
        <v>9.4806773725276561E-3</v>
      </c>
      <c r="AG110" s="10">
        <v>7</v>
      </c>
      <c r="AI110" s="10" t="s">
        <v>52</v>
      </c>
      <c r="AJ110" s="10" t="s">
        <v>31</v>
      </c>
    </row>
    <row r="111" spans="2:36" ht="13.5" customHeight="1" x14ac:dyDescent="0.2">
      <c r="B111" s="10">
        <v>8</v>
      </c>
      <c r="C111" s="10">
        <f>AAR!D110</f>
        <v>3.8484200870552735E-3</v>
      </c>
      <c r="D111" s="10">
        <f>AAR!E110</f>
        <v>-6.5301553002109815E-4</v>
      </c>
      <c r="E111" s="10">
        <f>AAR!F110</f>
        <v>-2.2439852486529802E-2</v>
      </c>
      <c r="F111" s="10">
        <f>AAR!G110</f>
        <v>-5.7857129879043245E-3</v>
      </c>
      <c r="G111" s="10">
        <f>AAR!H110</f>
        <v>8.7574064557828946E-4</v>
      </c>
      <c r="H111" s="10">
        <f>AAR!I110</f>
        <v>8.7837952424542481E-3</v>
      </c>
      <c r="I111" s="10">
        <f>AAR!J110</f>
        <v>-8.9595458672110696E-3</v>
      </c>
      <c r="J111" s="10">
        <f>AAR!K110</f>
        <v>9.3304866357195879E-4</v>
      </c>
      <c r="K111" s="10">
        <f>AAR!L110</f>
        <v>7.2027358038459794E-3</v>
      </c>
      <c r="L111" s="10">
        <f>AAR!M110</f>
        <v>1.3556543051246893E-2</v>
      </c>
      <c r="M111" s="10">
        <f>AAR!N110</f>
        <v>1.1356953878183907E-2</v>
      </c>
      <c r="N111" s="10">
        <f>AAR!O110</f>
        <v>-1.551054601286754E-3</v>
      </c>
      <c r="O111" s="10">
        <f>AAR!P110</f>
        <v>-2.5888661009023672E-3</v>
      </c>
      <c r="P111" s="10">
        <f>AAR!Q110</f>
        <v>2.2947745261104181E-3</v>
      </c>
      <c r="Q111" s="10">
        <f>AAR!R110</f>
        <v>1.1524867426258979E-3</v>
      </c>
      <c r="R111" s="10">
        <f>AAR!S110</f>
        <v>-4.411155300391289E-3</v>
      </c>
      <c r="S111" s="10">
        <f>AAR!T110</f>
        <v>6.7756763074064922E-3</v>
      </c>
      <c r="T111" s="10">
        <f>AAR!U110</f>
        <v>1.4345552461715694E-2</v>
      </c>
      <c r="U111" s="10">
        <f>AAR!V110</f>
        <v>1.419901652419992E-2</v>
      </c>
      <c r="V111" s="10">
        <f>AAR!W110</f>
        <v>7.930725653160919E-3</v>
      </c>
      <c r="W111" s="10">
        <f>AAR!X110</f>
        <v>-7.0848314495066938E-3</v>
      </c>
      <c r="X111" s="10">
        <f>AAR!Y110</f>
        <v>5.2419552756718243E-3</v>
      </c>
      <c r="Y111" s="10">
        <f>AAR!Z110</f>
        <v>-2.7488793757136894E-3</v>
      </c>
      <c r="Z111" s="10">
        <f>AAR!AA110</f>
        <v>-1.0535601844904546E-2</v>
      </c>
      <c r="AA111" s="10">
        <f>AAR!AB110</f>
        <v>-1.233984932827038E-2</v>
      </c>
      <c r="AB111" s="10">
        <f>AAR!AC110</f>
        <v>-1.93470428146683E-2</v>
      </c>
      <c r="AC111" s="10">
        <f>AAR!AD110</f>
        <v>1.750568910940881E-4</v>
      </c>
      <c r="AD111" s="10">
        <f>AAR!AE110</f>
        <v>-3.906140723564511E-3</v>
      </c>
      <c r="AE111" s="10">
        <f>AAR!AF110</f>
        <v>-1.0494416982638477E-2</v>
      </c>
      <c r="AF111" s="10">
        <f>AAR!AG110</f>
        <v>8.3605894718866442E-3</v>
      </c>
      <c r="AG111" s="10">
        <v>8</v>
      </c>
      <c r="AI111" s="10">
        <f>SUM(A118:A227)</f>
        <v>6105</v>
      </c>
      <c r="AJ111" s="10">
        <f>AVERAGE(A118:A227)</f>
        <v>55.5</v>
      </c>
    </row>
    <row r="112" spans="2:36" ht="13.5" customHeight="1" x14ac:dyDescent="0.2">
      <c r="B112" s="10">
        <v>9</v>
      </c>
      <c r="C112" s="10">
        <f>AAR!D111</f>
        <v>1.1539160550863011E-2</v>
      </c>
      <c r="D112" s="10">
        <f>AAR!E111</f>
        <v>-6.1461055547469626E-3</v>
      </c>
      <c r="E112" s="10">
        <f>AAR!F111</f>
        <v>-2.927336967243305E-3</v>
      </c>
      <c r="F112" s="10">
        <f>AAR!G111</f>
        <v>1.982025892240875E-3</v>
      </c>
      <c r="G112" s="10">
        <f>AAR!H111</f>
        <v>1.3474400709731775E-3</v>
      </c>
      <c r="H112" s="10">
        <f>AAR!I111</f>
        <v>1.0685608117607362E-2</v>
      </c>
      <c r="I112" s="10">
        <f>AAR!J111</f>
        <v>-7.293098019819956E-4</v>
      </c>
      <c r="J112" s="10">
        <f>AAR!K111</f>
        <v>-5.8618146004994825E-3</v>
      </c>
      <c r="K112" s="10">
        <f>AAR!L111</f>
        <v>3.732335363084521E-3</v>
      </c>
      <c r="L112" s="10">
        <f>AAR!M111</f>
        <v>1.985955531159646E-3</v>
      </c>
      <c r="M112" s="10">
        <f>AAR!N111</f>
        <v>1.3254858507468553E-3</v>
      </c>
      <c r="N112" s="10">
        <f>AAR!O111</f>
        <v>-1.311909281832245E-3</v>
      </c>
      <c r="O112" s="10">
        <f>AAR!P111</f>
        <v>-2.2378433943480609E-4</v>
      </c>
      <c r="P112" s="10">
        <f>AAR!Q111</f>
        <v>-1.0512184502360212E-3</v>
      </c>
      <c r="Q112" s="10">
        <f>AAR!R111</f>
        <v>3.9347444375080632E-3</v>
      </c>
      <c r="R112" s="10">
        <f>AAR!S111</f>
        <v>2.8669622433350299E-3</v>
      </c>
      <c r="S112" s="10">
        <f>AAR!T111</f>
        <v>1.3295790702567256E-2</v>
      </c>
      <c r="T112" s="10">
        <f>AAR!U111</f>
        <v>-1.261097496355385E-2</v>
      </c>
      <c r="U112" s="10">
        <f>AAR!V111</f>
        <v>-1.7028081984569503E-2</v>
      </c>
      <c r="V112" s="10">
        <f>AAR!W111</f>
        <v>-2.7474350068275224E-3</v>
      </c>
      <c r="W112" s="10">
        <f>AAR!X111</f>
        <v>5.0726530587074988E-3</v>
      </c>
      <c r="X112" s="10">
        <f>AAR!Y111</f>
        <v>2.3851027889796308E-3</v>
      </c>
      <c r="Y112" s="10">
        <f>AAR!Z111</f>
        <v>2.4066178779041155E-3</v>
      </c>
      <c r="Z112" s="10">
        <f>AAR!AA111</f>
        <v>1.3230194232540536E-2</v>
      </c>
      <c r="AA112" s="10">
        <f>AAR!AB111</f>
        <v>4.3762120522778643E-3</v>
      </c>
      <c r="AB112" s="10">
        <f>AAR!AC111</f>
        <v>1.6887816248851214E-4</v>
      </c>
      <c r="AC112" s="13">
        <f>AAR!AD111</f>
        <v>-5.5443644162814741E-5</v>
      </c>
      <c r="AD112" s="10">
        <f>AAR!AE111</f>
        <v>-9.9321558937728819E-3</v>
      </c>
      <c r="AE112" s="10">
        <f>AAR!AF111</f>
        <v>-3.1715583327891457E-3</v>
      </c>
      <c r="AF112" s="10">
        <f>AAR!AG111</f>
        <v>-5.4323324174330601E-3</v>
      </c>
      <c r="AG112" s="10">
        <v>9</v>
      </c>
    </row>
    <row r="113" spans="1:39" ht="13.5" customHeight="1" x14ac:dyDescent="0.2">
      <c r="B113" s="10">
        <v>10</v>
      </c>
      <c r="C113" s="10">
        <f>AAR!D112</f>
        <v>-3.9675218991317819E-3</v>
      </c>
      <c r="D113" s="10">
        <f>AAR!E112</f>
        <v>3.1055637130541526E-3</v>
      </c>
      <c r="E113" s="10">
        <f>AAR!F112</f>
        <v>9.9623669271923579E-3</v>
      </c>
      <c r="F113" s="10">
        <f>AAR!G112</f>
        <v>-2.2810758111745502E-2</v>
      </c>
      <c r="G113" s="10">
        <f>AAR!H112</f>
        <v>-2.0125799545631963E-3</v>
      </c>
      <c r="H113" s="10">
        <f>AAR!I112</f>
        <v>2.6364616341954167E-2</v>
      </c>
      <c r="I113" s="10">
        <f>AAR!J112</f>
        <v>1.1246688666903489E-2</v>
      </c>
      <c r="J113" s="10">
        <f>AAR!K112</f>
        <v>1.4692178849951693E-3</v>
      </c>
      <c r="K113" s="10">
        <f>AAR!L112</f>
        <v>-4.4420990426102674E-3</v>
      </c>
      <c r="L113" s="10">
        <f>AAR!M112</f>
        <v>6.8353591529355696E-4</v>
      </c>
      <c r="M113" s="10">
        <f>AAR!N112</f>
        <v>1.5692900815250758E-2</v>
      </c>
      <c r="N113" s="10">
        <f>AAR!O112</f>
        <v>-2.0082841426782311E-2</v>
      </c>
      <c r="O113" s="10">
        <f>AAR!P112</f>
        <v>-2.5495548354950923E-3</v>
      </c>
      <c r="P113" s="10">
        <f>AAR!Q112</f>
        <v>7.5147502198785717E-3</v>
      </c>
      <c r="Q113" s="10">
        <f>AAR!R112</f>
        <v>-1.0924271314360899E-3</v>
      </c>
      <c r="R113" s="10">
        <f>AAR!S112</f>
        <v>-1.8444087082737171E-3</v>
      </c>
      <c r="S113" s="10">
        <f>AAR!T112</f>
        <v>3.5699383933052685E-3</v>
      </c>
      <c r="T113" s="10">
        <f>AAR!U112</f>
        <v>-5.9881344620834158E-3</v>
      </c>
      <c r="U113" s="10">
        <f>AAR!V112</f>
        <v>2.1846409289352185E-2</v>
      </c>
      <c r="V113" s="10">
        <f>AAR!W112</f>
        <v>-1.3506724326333477E-2</v>
      </c>
      <c r="W113" s="10">
        <f>AAR!X112</f>
        <v>-5.6844687685021593E-3</v>
      </c>
      <c r="X113" s="10">
        <f>AAR!Y112</f>
        <v>1.1588582033873482E-3</v>
      </c>
      <c r="Y113" s="10">
        <f>AAR!Z112</f>
        <v>-6.1543268384757904E-3</v>
      </c>
      <c r="Z113" s="10">
        <f>AAR!AA112</f>
        <v>-2.7500489873422029E-2</v>
      </c>
      <c r="AA113" s="10">
        <f>AAR!AB112</f>
        <v>1.4584008639567613E-2</v>
      </c>
      <c r="AB113" s="10">
        <f>AAR!AC112</f>
        <v>-9.3899783475853912E-3</v>
      </c>
      <c r="AC113" s="10">
        <f>AAR!AD112</f>
        <v>-2.7552253977350732E-3</v>
      </c>
      <c r="AD113" s="10">
        <f>AAR!AE112</f>
        <v>1.3023168844485882E-2</v>
      </c>
      <c r="AE113" s="10">
        <f>AAR!AF112</f>
        <v>-1.5598740289212354E-2</v>
      </c>
      <c r="AF113" s="10">
        <f>AAR!AG112</f>
        <v>-9.4720059258704154E-4</v>
      </c>
      <c r="AG113" s="10">
        <v>10</v>
      </c>
      <c r="AI113" s="10" t="s">
        <v>53</v>
      </c>
      <c r="AJ113" s="10" t="s">
        <v>54</v>
      </c>
    </row>
    <row r="114" spans="1:39" ht="13.5" customHeight="1" x14ac:dyDescent="0.2">
      <c r="AI114" s="10">
        <f>AF1</f>
        <v>30</v>
      </c>
      <c r="AJ114" s="10">
        <f>COUNT(A118:A227)</f>
        <v>110</v>
      </c>
      <c r="AL114" s="10">
        <f>SQRT(SUMSQ(AI118:AI227)/AJ114)</f>
        <v>5.3595341271985637</v>
      </c>
      <c r="AM114" s="10" t="s">
        <v>55</v>
      </c>
    </row>
    <row r="115" spans="1:39" ht="13.5" customHeight="1" x14ac:dyDescent="0.2"/>
    <row r="116" spans="1:39" ht="13.5" customHeight="1" x14ac:dyDescent="0.2"/>
    <row r="117" spans="1:39" ht="13.5" customHeight="1" x14ac:dyDescent="0.2"/>
    <row r="118" spans="1:39" ht="13.5" customHeight="1" x14ac:dyDescent="0.2">
      <c r="A118" s="10">
        <v>1</v>
      </c>
      <c r="B118" s="10">
        <f t="shared" ref="B118:B227" si="0">B4</f>
        <v>-99</v>
      </c>
      <c r="C118" s="10">
        <f t="shared" ref="C118:AF118" si="1">RANK(C4,C$4:C$113,1)+(COUNT($B$4:$B$113)+1-RANK(C4,C$4:C$113,0)-RANK(C4,C$4:C$113,1))/2</f>
        <v>37</v>
      </c>
      <c r="D118" s="10">
        <f t="shared" si="1"/>
        <v>28</v>
      </c>
      <c r="E118" s="10">
        <f t="shared" si="1"/>
        <v>106</v>
      </c>
      <c r="F118" s="10">
        <f t="shared" si="1"/>
        <v>65</v>
      </c>
      <c r="G118" s="10">
        <f t="shared" si="1"/>
        <v>44</v>
      </c>
      <c r="H118" s="10">
        <f t="shared" si="1"/>
        <v>21</v>
      </c>
      <c r="I118" s="10">
        <f t="shared" si="1"/>
        <v>12</v>
      </c>
      <c r="J118" s="10">
        <f t="shared" si="1"/>
        <v>51</v>
      </c>
      <c r="K118" s="10">
        <f t="shared" si="1"/>
        <v>3</v>
      </c>
      <c r="L118" s="10">
        <f t="shared" si="1"/>
        <v>77</v>
      </c>
      <c r="M118" s="10">
        <f t="shared" si="1"/>
        <v>38</v>
      </c>
      <c r="N118" s="10">
        <f t="shared" si="1"/>
        <v>99</v>
      </c>
      <c r="O118" s="10">
        <f t="shared" si="1"/>
        <v>22</v>
      </c>
      <c r="P118" s="10">
        <f t="shared" si="1"/>
        <v>21</v>
      </c>
      <c r="Q118" s="10">
        <f t="shared" si="1"/>
        <v>109</v>
      </c>
      <c r="R118" s="10">
        <f t="shared" si="1"/>
        <v>78</v>
      </c>
      <c r="S118" s="10">
        <f t="shared" si="1"/>
        <v>6</v>
      </c>
      <c r="T118" s="10">
        <f t="shared" si="1"/>
        <v>60</v>
      </c>
      <c r="U118" s="10">
        <f t="shared" si="1"/>
        <v>31</v>
      </c>
      <c r="V118" s="10">
        <f t="shared" si="1"/>
        <v>4</v>
      </c>
      <c r="W118" s="10">
        <f t="shared" si="1"/>
        <v>26</v>
      </c>
      <c r="X118" s="10">
        <f t="shared" si="1"/>
        <v>57</v>
      </c>
      <c r="Y118" s="10">
        <f t="shared" si="1"/>
        <v>58</v>
      </c>
      <c r="Z118" s="10">
        <f t="shared" si="1"/>
        <v>86</v>
      </c>
      <c r="AA118" s="10">
        <f t="shared" si="1"/>
        <v>10</v>
      </c>
      <c r="AB118" s="10">
        <f t="shared" si="1"/>
        <v>97</v>
      </c>
      <c r="AC118" s="10">
        <f t="shared" si="1"/>
        <v>14</v>
      </c>
      <c r="AD118" s="10">
        <f t="shared" si="1"/>
        <v>63</v>
      </c>
      <c r="AE118" s="10">
        <f t="shared" si="1"/>
        <v>110</v>
      </c>
      <c r="AF118" s="10">
        <f t="shared" si="1"/>
        <v>104</v>
      </c>
      <c r="AG118" s="10">
        <f t="shared" ref="AG118:AG227" si="2">AG4</f>
        <v>-99</v>
      </c>
      <c r="AH118" s="10">
        <v>1</v>
      </c>
      <c r="AI118" s="10">
        <f t="shared" ref="AI118:AI227" si="3">AVERAGE(C118:AF118)-$AJ$111</f>
        <v>-4.2666666666666657</v>
      </c>
      <c r="AJ118" s="10">
        <f t="shared" ref="AJ118:AJ227" si="4">AI118/$AL$114</f>
        <v>-0.79608909382891802</v>
      </c>
    </row>
    <row r="119" spans="1:39" ht="13.5" customHeight="1" x14ac:dyDescent="0.2">
      <c r="A119" s="10">
        <v>2</v>
      </c>
      <c r="B119" s="10">
        <f t="shared" si="0"/>
        <v>-98</v>
      </c>
      <c r="C119" s="10">
        <f t="shared" ref="C119:AF119" si="5">RANK(C5,C$4:C$113,1)+(COUNT($B$4:$B$113)+1-RANK(C5,C$4:C$113,0)-RANK(C5,C$4:C$113,1))/2</f>
        <v>40</v>
      </c>
      <c r="D119" s="10">
        <f t="shared" si="5"/>
        <v>16</v>
      </c>
      <c r="E119" s="10">
        <f t="shared" si="5"/>
        <v>8</v>
      </c>
      <c r="F119" s="10">
        <f t="shared" si="5"/>
        <v>84</v>
      </c>
      <c r="G119" s="10">
        <f t="shared" si="5"/>
        <v>22</v>
      </c>
      <c r="H119" s="10">
        <f t="shared" si="5"/>
        <v>90</v>
      </c>
      <c r="I119" s="10">
        <f t="shared" si="5"/>
        <v>58</v>
      </c>
      <c r="J119" s="10">
        <f t="shared" si="5"/>
        <v>98</v>
      </c>
      <c r="K119" s="10">
        <f t="shared" si="5"/>
        <v>45</v>
      </c>
      <c r="L119" s="10">
        <f t="shared" si="5"/>
        <v>89</v>
      </c>
      <c r="M119" s="10">
        <f t="shared" si="5"/>
        <v>47</v>
      </c>
      <c r="N119" s="10">
        <f t="shared" si="5"/>
        <v>31</v>
      </c>
      <c r="O119" s="10">
        <f t="shared" si="5"/>
        <v>9</v>
      </c>
      <c r="P119" s="10">
        <f t="shared" si="5"/>
        <v>63</v>
      </c>
      <c r="Q119" s="10">
        <f t="shared" si="5"/>
        <v>10</v>
      </c>
      <c r="R119" s="10">
        <f t="shared" si="5"/>
        <v>66</v>
      </c>
      <c r="S119" s="10">
        <f t="shared" si="5"/>
        <v>107</v>
      </c>
      <c r="T119" s="10">
        <f t="shared" si="5"/>
        <v>15</v>
      </c>
      <c r="U119" s="10">
        <f t="shared" si="5"/>
        <v>74</v>
      </c>
      <c r="V119" s="10">
        <f t="shared" si="5"/>
        <v>19</v>
      </c>
      <c r="W119" s="10">
        <f t="shared" si="5"/>
        <v>63</v>
      </c>
      <c r="X119" s="10">
        <f t="shared" si="5"/>
        <v>58</v>
      </c>
      <c r="Y119" s="10">
        <f t="shared" si="5"/>
        <v>5</v>
      </c>
      <c r="Z119" s="10">
        <f t="shared" si="5"/>
        <v>24</v>
      </c>
      <c r="AA119" s="10">
        <f t="shared" si="5"/>
        <v>34</v>
      </c>
      <c r="AB119" s="10">
        <f t="shared" si="5"/>
        <v>51</v>
      </c>
      <c r="AC119" s="10">
        <f t="shared" si="5"/>
        <v>10</v>
      </c>
      <c r="AD119" s="10">
        <f t="shared" si="5"/>
        <v>74</v>
      </c>
      <c r="AE119" s="10">
        <f t="shared" si="5"/>
        <v>17</v>
      </c>
      <c r="AF119" s="10">
        <f t="shared" si="5"/>
        <v>53</v>
      </c>
      <c r="AG119" s="10">
        <f t="shared" si="2"/>
        <v>-98</v>
      </c>
      <c r="AH119" s="10">
        <v>2</v>
      </c>
      <c r="AI119" s="10">
        <f t="shared" si="3"/>
        <v>-9.5</v>
      </c>
      <c r="AJ119" s="10">
        <f t="shared" si="4"/>
        <v>-1.7725421229784508</v>
      </c>
    </row>
    <row r="120" spans="1:39" ht="13.5" customHeight="1" x14ac:dyDescent="0.2">
      <c r="A120" s="10">
        <v>3</v>
      </c>
      <c r="B120" s="10">
        <f t="shared" si="0"/>
        <v>-97</v>
      </c>
      <c r="C120" s="10">
        <f t="shared" ref="C120:AF120" si="6">RANK(C6,C$4:C$113,1)+(COUNT($B$4:$B$113)+1-RANK(C6,C$4:C$113,0)-RANK(C6,C$4:C$113,1))/2</f>
        <v>89</v>
      </c>
      <c r="D120" s="10">
        <f t="shared" si="6"/>
        <v>75</v>
      </c>
      <c r="E120" s="10">
        <f t="shared" si="6"/>
        <v>42</v>
      </c>
      <c r="F120" s="10">
        <f t="shared" si="6"/>
        <v>54</v>
      </c>
      <c r="G120" s="10">
        <f t="shared" si="6"/>
        <v>72</v>
      </c>
      <c r="H120" s="10">
        <f t="shared" si="6"/>
        <v>76</v>
      </c>
      <c r="I120" s="10">
        <f t="shared" si="6"/>
        <v>75</v>
      </c>
      <c r="J120" s="10">
        <f t="shared" si="6"/>
        <v>29</v>
      </c>
      <c r="K120" s="10">
        <f t="shared" si="6"/>
        <v>37</v>
      </c>
      <c r="L120" s="10">
        <f t="shared" si="6"/>
        <v>41</v>
      </c>
      <c r="M120" s="10">
        <f t="shared" si="6"/>
        <v>11</v>
      </c>
      <c r="N120" s="10">
        <f t="shared" si="6"/>
        <v>20</v>
      </c>
      <c r="O120" s="10">
        <f t="shared" si="6"/>
        <v>105</v>
      </c>
      <c r="P120" s="10">
        <f t="shared" si="6"/>
        <v>19</v>
      </c>
      <c r="Q120" s="10">
        <f t="shared" si="6"/>
        <v>63</v>
      </c>
      <c r="R120" s="10">
        <f t="shared" si="6"/>
        <v>17</v>
      </c>
      <c r="S120" s="10">
        <f t="shared" si="6"/>
        <v>101</v>
      </c>
      <c r="T120" s="10">
        <f t="shared" si="6"/>
        <v>7</v>
      </c>
      <c r="U120" s="10">
        <f t="shared" si="6"/>
        <v>52</v>
      </c>
      <c r="V120" s="10">
        <f t="shared" si="6"/>
        <v>35</v>
      </c>
      <c r="W120" s="10">
        <f t="shared" si="6"/>
        <v>81</v>
      </c>
      <c r="X120" s="10">
        <f t="shared" si="6"/>
        <v>41</v>
      </c>
      <c r="Y120" s="10">
        <f t="shared" si="6"/>
        <v>20</v>
      </c>
      <c r="Z120" s="10">
        <f t="shared" si="6"/>
        <v>72</v>
      </c>
      <c r="AA120" s="10">
        <f t="shared" si="6"/>
        <v>70</v>
      </c>
      <c r="AB120" s="10">
        <f t="shared" si="6"/>
        <v>94</v>
      </c>
      <c r="AC120" s="10">
        <f t="shared" si="6"/>
        <v>3</v>
      </c>
      <c r="AD120" s="10">
        <f t="shared" si="6"/>
        <v>93</v>
      </c>
      <c r="AE120" s="10">
        <f t="shared" si="6"/>
        <v>51</v>
      </c>
      <c r="AF120" s="10">
        <f t="shared" si="6"/>
        <v>8</v>
      </c>
      <c r="AG120" s="10">
        <f t="shared" si="2"/>
        <v>-97</v>
      </c>
      <c r="AH120" s="10">
        <v>3</v>
      </c>
      <c r="AI120" s="10">
        <f t="shared" si="3"/>
        <v>-3.7333333333333343</v>
      </c>
      <c r="AJ120" s="10">
        <f t="shared" si="4"/>
        <v>-0.69657795710030357</v>
      </c>
    </row>
    <row r="121" spans="1:39" ht="13.5" customHeight="1" x14ac:dyDescent="0.2">
      <c r="A121" s="10">
        <v>4</v>
      </c>
      <c r="B121" s="10">
        <f t="shared" si="0"/>
        <v>-96</v>
      </c>
      <c r="C121" s="10">
        <f t="shared" ref="C121:AF121" si="7">RANK(C7,C$4:C$113,1)+(COUNT($B$4:$B$113)+1-RANK(C7,C$4:C$113,0)-RANK(C7,C$4:C$113,1))/2</f>
        <v>28</v>
      </c>
      <c r="D121" s="10">
        <f t="shared" si="7"/>
        <v>82</v>
      </c>
      <c r="E121" s="10">
        <f t="shared" si="7"/>
        <v>47</v>
      </c>
      <c r="F121" s="10">
        <f t="shared" si="7"/>
        <v>78</v>
      </c>
      <c r="G121" s="10">
        <f t="shared" si="7"/>
        <v>67</v>
      </c>
      <c r="H121" s="10">
        <f t="shared" si="7"/>
        <v>68</v>
      </c>
      <c r="I121" s="10">
        <f t="shared" si="7"/>
        <v>72</v>
      </c>
      <c r="J121" s="10">
        <f t="shared" si="7"/>
        <v>3</v>
      </c>
      <c r="K121" s="10">
        <f t="shared" si="7"/>
        <v>18</v>
      </c>
      <c r="L121" s="10">
        <f t="shared" si="7"/>
        <v>94</v>
      </c>
      <c r="M121" s="10">
        <f t="shared" si="7"/>
        <v>77</v>
      </c>
      <c r="N121" s="10">
        <f t="shared" si="7"/>
        <v>24</v>
      </c>
      <c r="O121" s="10">
        <f t="shared" si="7"/>
        <v>75</v>
      </c>
      <c r="P121" s="10">
        <f t="shared" si="7"/>
        <v>79</v>
      </c>
      <c r="Q121" s="10">
        <f t="shared" si="7"/>
        <v>52</v>
      </c>
      <c r="R121" s="10">
        <f t="shared" si="7"/>
        <v>63</v>
      </c>
      <c r="S121" s="10">
        <f t="shared" si="7"/>
        <v>62</v>
      </c>
      <c r="T121" s="10">
        <f t="shared" si="7"/>
        <v>48</v>
      </c>
      <c r="U121" s="10">
        <f t="shared" si="7"/>
        <v>67</v>
      </c>
      <c r="V121" s="10">
        <f t="shared" si="7"/>
        <v>72</v>
      </c>
      <c r="W121" s="10">
        <f t="shared" si="7"/>
        <v>87</v>
      </c>
      <c r="X121" s="10">
        <f t="shared" si="7"/>
        <v>71</v>
      </c>
      <c r="Y121" s="10">
        <f t="shared" si="7"/>
        <v>47</v>
      </c>
      <c r="Z121" s="10">
        <f t="shared" si="7"/>
        <v>93</v>
      </c>
      <c r="AA121" s="10">
        <f t="shared" si="7"/>
        <v>9</v>
      </c>
      <c r="AB121" s="10">
        <f t="shared" si="7"/>
        <v>43</v>
      </c>
      <c r="AC121" s="10">
        <f t="shared" si="7"/>
        <v>25</v>
      </c>
      <c r="AD121" s="10">
        <f t="shared" si="7"/>
        <v>18</v>
      </c>
      <c r="AE121" s="10">
        <f t="shared" si="7"/>
        <v>47</v>
      </c>
      <c r="AF121" s="10">
        <f t="shared" si="7"/>
        <v>55</v>
      </c>
      <c r="AG121" s="10">
        <f t="shared" si="2"/>
        <v>-96</v>
      </c>
      <c r="AH121" s="10">
        <v>4</v>
      </c>
      <c r="AI121" s="10">
        <f t="shared" si="3"/>
        <v>0.20000000000000284</v>
      </c>
      <c r="AJ121" s="10">
        <f t="shared" si="4"/>
        <v>3.731667627323107E-2</v>
      </c>
    </row>
    <row r="122" spans="1:39" ht="13.5" customHeight="1" x14ac:dyDescent="0.2">
      <c r="A122" s="10">
        <v>5</v>
      </c>
      <c r="B122" s="10">
        <f t="shared" si="0"/>
        <v>-95</v>
      </c>
      <c r="C122" s="10">
        <f t="shared" ref="C122:AF122" si="8">RANK(C8,C$4:C$113,1)+(COUNT($B$4:$B$113)+1-RANK(C8,C$4:C$113,0)-RANK(C8,C$4:C$113,1))/2</f>
        <v>38</v>
      </c>
      <c r="D122" s="10">
        <f t="shared" si="8"/>
        <v>65</v>
      </c>
      <c r="E122" s="10">
        <f t="shared" si="8"/>
        <v>55</v>
      </c>
      <c r="F122" s="10">
        <f t="shared" si="8"/>
        <v>71</v>
      </c>
      <c r="G122" s="10">
        <f t="shared" si="8"/>
        <v>27</v>
      </c>
      <c r="H122" s="10">
        <f t="shared" si="8"/>
        <v>39</v>
      </c>
      <c r="I122" s="10">
        <f t="shared" si="8"/>
        <v>51</v>
      </c>
      <c r="J122" s="10">
        <f t="shared" si="8"/>
        <v>68</v>
      </c>
      <c r="K122" s="10">
        <f t="shared" si="8"/>
        <v>81</v>
      </c>
      <c r="L122" s="10">
        <f t="shared" si="8"/>
        <v>23</v>
      </c>
      <c r="M122" s="10">
        <f t="shared" si="8"/>
        <v>99</v>
      </c>
      <c r="N122" s="10">
        <f t="shared" si="8"/>
        <v>22</v>
      </c>
      <c r="O122" s="10">
        <f t="shared" si="8"/>
        <v>97</v>
      </c>
      <c r="P122" s="10">
        <f t="shared" si="8"/>
        <v>7</v>
      </c>
      <c r="Q122" s="10">
        <f t="shared" si="8"/>
        <v>66</v>
      </c>
      <c r="R122" s="10">
        <f t="shared" si="8"/>
        <v>86</v>
      </c>
      <c r="S122" s="10">
        <f t="shared" si="8"/>
        <v>71</v>
      </c>
      <c r="T122" s="10">
        <f t="shared" si="8"/>
        <v>65</v>
      </c>
      <c r="U122" s="10">
        <f t="shared" si="8"/>
        <v>5</v>
      </c>
      <c r="V122" s="10">
        <f t="shared" si="8"/>
        <v>29</v>
      </c>
      <c r="W122" s="10">
        <f t="shared" si="8"/>
        <v>107</v>
      </c>
      <c r="X122" s="10">
        <f t="shared" si="8"/>
        <v>19</v>
      </c>
      <c r="Y122" s="10">
        <f t="shared" si="8"/>
        <v>96</v>
      </c>
      <c r="Z122" s="10">
        <f t="shared" si="8"/>
        <v>22</v>
      </c>
      <c r="AA122" s="10">
        <f t="shared" si="8"/>
        <v>33</v>
      </c>
      <c r="AB122" s="10">
        <f t="shared" si="8"/>
        <v>107</v>
      </c>
      <c r="AC122" s="10">
        <f t="shared" si="8"/>
        <v>70</v>
      </c>
      <c r="AD122" s="10">
        <f t="shared" si="8"/>
        <v>75</v>
      </c>
      <c r="AE122" s="10">
        <f t="shared" si="8"/>
        <v>59</v>
      </c>
      <c r="AF122" s="10">
        <f t="shared" si="8"/>
        <v>23</v>
      </c>
      <c r="AG122" s="10">
        <f t="shared" si="2"/>
        <v>-95</v>
      </c>
      <c r="AH122" s="10">
        <v>5</v>
      </c>
      <c r="AI122" s="10">
        <f t="shared" si="3"/>
        <v>0.36666666666666714</v>
      </c>
      <c r="AJ122" s="10">
        <f t="shared" si="4"/>
        <v>6.8413906500922744E-2</v>
      </c>
    </row>
    <row r="123" spans="1:39" ht="13.5" customHeight="1" x14ac:dyDescent="0.2">
      <c r="A123" s="10">
        <v>6</v>
      </c>
      <c r="B123" s="10">
        <f t="shared" si="0"/>
        <v>-94</v>
      </c>
      <c r="C123" s="10">
        <f t="shared" ref="C123:AF123" si="9">RANK(C9,C$4:C$113,1)+(COUNT($B$4:$B$113)+1-RANK(C9,C$4:C$113,0)-RANK(C9,C$4:C$113,1))/2</f>
        <v>93</v>
      </c>
      <c r="D123" s="10">
        <f t="shared" si="9"/>
        <v>12</v>
      </c>
      <c r="E123" s="10">
        <f t="shared" si="9"/>
        <v>69</v>
      </c>
      <c r="F123" s="10">
        <f t="shared" si="9"/>
        <v>60</v>
      </c>
      <c r="G123" s="10">
        <f t="shared" si="9"/>
        <v>78</v>
      </c>
      <c r="H123" s="10">
        <f t="shared" si="9"/>
        <v>65</v>
      </c>
      <c r="I123" s="10">
        <f t="shared" si="9"/>
        <v>109</v>
      </c>
      <c r="J123" s="10">
        <f t="shared" si="9"/>
        <v>103</v>
      </c>
      <c r="K123" s="10">
        <f t="shared" si="9"/>
        <v>50</v>
      </c>
      <c r="L123" s="10">
        <f t="shared" si="9"/>
        <v>42</v>
      </c>
      <c r="M123" s="10">
        <f t="shared" si="9"/>
        <v>68</v>
      </c>
      <c r="N123" s="10">
        <f t="shared" si="9"/>
        <v>59</v>
      </c>
      <c r="O123" s="10">
        <f t="shared" si="9"/>
        <v>1</v>
      </c>
      <c r="P123" s="10">
        <f t="shared" si="9"/>
        <v>64</v>
      </c>
      <c r="Q123" s="10">
        <f t="shared" si="9"/>
        <v>25</v>
      </c>
      <c r="R123" s="10">
        <f t="shared" si="9"/>
        <v>108</v>
      </c>
      <c r="S123" s="10">
        <f t="shared" si="9"/>
        <v>1</v>
      </c>
      <c r="T123" s="10">
        <f t="shared" si="9"/>
        <v>109</v>
      </c>
      <c r="U123" s="10">
        <f t="shared" si="9"/>
        <v>105</v>
      </c>
      <c r="V123" s="10">
        <f t="shared" si="9"/>
        <v>22</v>
      </c>
      <c r="W123" s="10">
        <f t="shared" si="9"/>
        <v>1</v>
      </c>
      <c r="X123" s="10">
        <f t="shared" si="9"/>
        <v>93</v>
      </c>
      <c r="Y123" s="10">
        <f t="shared" si="9"/>
        <v>7</v>
      </c>
      <c r="Z123" s="10">
        <f t="shared" si="9"/>
        <v>60</v>
      </c>
      <c r="AA123" s="10">
        <f t="shared" si="9"/>
        <v>104</v>
      </c>
      <c r="AB123" s="10">
        <f t="shared" si="9"/>
        <v>46</v>
      </c>
      <c r="AC123" s="10">
        <f t="shared" si="9"/>
        <v>11</v>
      </c>
      <c r="AD123" s="10">
        <f t="shared" si="9"/>
        <v>97</v>
      </c>
      <c r="AE123" s="10">
        <f t="shared" si="9"/>
        <v>68</v>
      </c>
      <c r="AF123" s="10">
        <f t="shared" si="9"/>
        <v>68</v>
      </c>
      <c r="AG123" s="10">
        <f t="shared" si="2"/>
        <v>-94</v>
      </c>
      <c r="AH123" s="10">
        <v>6</v>
      </c>
      <c r="AI123" s="10">
        <f t="shared" si="3"/>
        <v>4.43333333333333</v>
      </c>
      <c r="AJ123" s="10">
        <f t="shared" si="4"/>
        <v>0.82718632405660975</v>
      </c>
    </row>
    <row r="124" spans="1:39" ht="13.5" customHeight="1" x14ac:dyDescent="0.2">
      <c r="A124" s="10">
        <v>7</v>
      </c>
      <c r="B124" s="10">
        <f t="shared" si="0"/>
        <v>-93</v>
      </c>
      <c r="C124" s="10">
        <f t="shared" ref="C124:AF124" si="10">RANK(C10,C$4:C$113,1)+(COUNT($B$4:$B$113)+1-RANK(C10,C$4:C$113,0)-RANK(C10,C$4:C$113,1))/2</f>
        <v>23</v>
      </c>
      <c r="D124" s="10">
        <f t="shared" si="10"/>
        <v>4</v>
      </c>
      <c r="E124" s="10">
        <f t="shared" si="10"/>
        <v>17</v>
      </c>
      <c r="F124" s="10">
        <f t="shared" si="10"/>
        <v>51</v>
      </c>
      <c r="G124" s="10">
        <f t="shared" si="10"/>
        <v>23</v>
      </c>
      <c r="H124" s="10">
        <f t="shared" si="10"/>
        <v>27</v>
      </c>
      <c r="I124" s="10">
        <f t="shared" si="10"/>
        <v>7</v>
      </c>
      <c r="J124" s="10">
        <f t="shared" si="10"/>
        <v>35</v>
      </c>
      <c r="K124" s="10">
        <f t="shared" si="10"/>
        <v>74</v>
      </c>
      <c r="L124" s="10">
        <f t="shared" si="10"/>
        <v>28</v>
      </c>
      <c r="M124" s="10">
        <f t="shared" si="10"/>
        <v>26</v>
      </c>
      <c r="N124" s="10">
        <f t="shared" si="10"/>
        <v>27</v>
      </c>
      <c r="O124" s="10">
        <f t="shared" si="10"/>
        <v>7</v>
      </c>
      <c r="P124" s="10">
        <f t="shared" si="10"/>
        <v>48</v>
      </c>
      <c r="Q124" s="10">
        <f t="shared" si="10"/>
        <v>50</v>
      </c>
      <c r="R124" s="10">
        <f t="shared" si="10"/>
        <v>30</v>
      </c>
      <c r="S124" s="10">
        <f t="shared" si="10"/>
        <v>52</v>
      </c>
      <c r="T124" s="10">
        <f t="shared" si="10"/>
        <v>31</v>
      </c>
      <c r="U124" s="10">
        <f t="shared" si="10"/>
        <v>110</v>
      </c>
      <c r="V124" s="10">
        <f t="shared" si="10"/>
        <v>55</v>
      </c>
      <c r="W124" s="10">
        <f t="shared" si="10"/>
        <v>48</v>
      </c>
      <c r="X124" s="10">
        <f t="shared" si="10"/>
        <v>55</v>
      </c>
      <c r="Y124" s="10">
        <f t="shared" si="10"/>
        <v>104</v>
      </c>
      <c r="Z124" s="10">
        <f t="shared" si="10"/>
        <v>40</v>
      </c>
      <c r="AA124" s="10">
        <f t="shared" si="10"/>
        <v>60</v>
      </c>
      <c r="AB124" s="10">
        <f t="shared" si="10"/>
        <v>8</v>
      </c>
      <c r="AC124" s="10">
        <f t="shared" si="10"/>
        <v>107</v>
      </c>
      <c r="AD124" s="10">
        <f t="shared" si="10"/>
        <v>16</v>
      </c>
      <c r="AE124" s="10">
        <f t="shared" si="10"/>
        <v>75</v>
      </c>
      <c r="AF124" s="10">
        <f t="shared" si="10"/>
        <v>79</v>
      </c>
      <c r="AG124" s="10">
        <f t="shared" si="2"/>
        <v>-93</v>
      </c>
      <c r="AH124" s="10">
        <v>7</v>
      </c>
      <c r="AI124" s="10">
        <f t="shared" si="3"/>
        <v>-11.600000000000001</v>
      </c>
      <c r="AJ124" s="10">
        <f t="shared" si="4"/>
        <v>-2.1643672238473717</v>
      </c>
    </row>
    <row r="125" spans="1:39" ht="13.5" customHeight="1" x14ac:dyDescent="0.2">
      <c r="A125" s="10">
        <v>8</v>
      </c>
      <c r="B125" s="10">
        <f t="shared" si="0"/>
        <v>-92</v>
      </c>
      <c r="C125" s="10">
        <f t="shared" ref="C125:AF125" si="11">RANK(C11,C$4:C$113,1)+(COUNT($B$4:$B$113)+1-RANK(C11,C$4:C$113,0)-RANK(C11,C$4:C$113,1))/2</f>
        <v>61</v>
      </c>
      <c r="D125" s="10">
        <f t="shared" si="11"/>
        <v>76</v>
      </c>
      <c r="E125" s="10">
        <f t="shared" si="11"/>
        <v>94</v>
      </c>
      <c r="F125" s="10">
        <f t="shared" si="11"/>
        <v>18</v>
      </c>
      <c r="G125" s="10">
        <f t="shared" si="11"/>
        <v>81</v>
      </c>
      <c r="H125" s="10">
        <f t="shared" si="11"/>
        <v>95</v>
      </c>
      <c r="I125" s="10">
        <f t="shared" si="11"/>
        <v>82</v>
      </c>
      <c r="J125" s="10">
        <f t="shared" si="11"/>
        <v>26</v>
      </c>
      <c r="K125" s="10">
        <f t="shared" si="11"/>
        <v>65</v>
      </c>
      <c r="L125" s="10">
        <f t="shared" si="11"/>
        <v>104</v>
      </c>
      <c r="M125" s="10">
        <f t="shared" si="11"/>
        <v>86</v>
      </c>
      <c r="N125" s="10">
        <f t="shared" si="11"/>
        <v>95</v>
      </c>
      <c r="O125" s="10">
        <f t="shared" si="11"/>
        <v>80</v>
      </c>
      <c r="P125" s="10">
        <f t="shared" si="11"/>
        <v>83</v>
      </c>
      <c r="Q125" s="10">
        <f t="shared" si="11"/>
        <v>97</v>
      </c>
      <c r="R125" s="10">
        <f t="shared" si="11"/>
        <v>85</v>
      </c>
      <c r="S125" s="10">
        <f t="shared" si="11"/>
        <v>100</v>
      </c>
      <c r="T125" s="10">
        <f t="shared" si="11"/>
        <v>68</v>
      </c>
      <c r="U125" s="10">
        <f t="shared" si="11"/>
        <v>1</v>
      </c>
      <c r="V125" s="10">
        <f t="shared" si="11"/>
        <v>66</v>
      </c>
      <c r="W125" s="10">
        <f t="shared" si="11"/>
        <v>99</v>
      </c>
      <c r="X125" s="10">
        <f t="shared" si="11"/>
        <v>94</v>
      </c>
      <c r="Y125" s="10">
        <f t="shared" si="11"/>
        <v>103</v>
      </c>
      <c r="Z125" s="10">
        <f t="shared" si="11"/>
        <v>84</v>
      </c>
      <c r="AA125" s="10">
        <f t="shared" si="11"/>
        <v>21</v>
      </c>
      <c r="AB125" s="10">
        <f t="shared" si="11"/>
        <v>90</v>
      </c>
      <c r="AC125" s="10">
        <f t="shared" si="11"/>
        <v>88</v>
      </c>
      <c r="AD125" s="10">
        <f t="shared" si="11"/>
        <v>61</v>
      </c>
      <c r="AE125" s="10">
        <f t="shared" si="11"/>
        <v>64</v>
      </c>
      <c r="AF125" s="10">
        <f t="shared" si="11"/>
        <v>36</v>
      </c>
      <c r="AG125" s="10">
        <f t="shared" si="2"/>
        <v>-92</v>
      </c>
      <c r="AH125" s="10">
        <v>8</v>
      </c>
      <c r="AI125" s="10">
        <f t="shared" si="3"/>
        <v>17.933333333333337</v>
      </c>
      <c r="AJ125" s="10">
        <f t="shared" si="4"/>
        <v>3.3460619724996725</v>
      </c>
    </row>
    <row r="126" spans="1:39" ht="13.5" customHeight="1" x14ac:dyDescent="0.2">
      <c r="A126" s="10">
        <v>9</v>
      </c>
      <c r="B126" s="10">
        <f t="shared" si="0"/>
        <v>-91</v>
      </c>
      <c r="C126" s="10">
        <f t="shared" ref="C126:AF126" si="12">RANK(C12,C$4:C$113,1)+(COUNT($B$4:$B$113)+1-RANK(C12,C$4:C$113,0)-RANK(C12,C$4:C$113,1))/2</f>
        <v>57</v>
      </c>
      <c r="D126" s="10">
        <f t="shared" si="12"/>
        <v>83</v>
      </c>
      <c r="E126" s="10">
        <f t="shared" si="12"/>
        <v>110</v>
      </c>
      <c r="F126" s="10">
        <f t="shared" si="12"/>
        <v>7</v>
      </c>
      <c r="G126" s="10">
        <f t="shared" si="12"/>
        <v>57</v>
      </c>
      <c r="H126" s="10">
        <f t="shared" si="12"/>
        <v>70</v>
      </c>
      <c r="I126" s="10">
        <f t="shared" si="12"/>
        <v>6</v>
      </c>
      <c r="J126" s="10">
        <f t="shared" si="12"/>
        <v>77</v>
      </c>
      <c r="K126" s="10">
        <f t="shared" si="12"/>
        <v>59</v>
      </c>
      <c r="L126" s="10">
        <f t="shared" si="12"/>
        <v>71</v>
      </c>
      <c r="M126" s="10">
        <f t="shared" si="12"/>
        <v>33</v>
      </c>
      <c r="N126" s="10">
        <f t="shared" si="12"/>
        <v>44</v>
      </c>
      <c r="O126" s="10">
        <f t="shared" si="12"/>
        <v>84</v>
      </c>
      <c r="P126" s="10">
        <f t="shared" si="12"/>
        <v>87</v>
      </c>
      <c r="Q126" s="10">
        <f t="shared" si="12"/>
        <v>85</v>
      </c>
      <c r="R126" s="10">
        <f t="shared" si="12"/>
        <v>19</v>
      </c>
      <c r="S126" s="10">
        <f t="shared" si="12"/>
        <v>18</v>
      </c>
      <c r="T126" s="10">
        <f t="shared" si="12"/>
        <v>34</v>
      </c>
      <c r="U126" s="10">
        <f t="shared" si="12"/>
        <v>75</v>
      </c>
      <c r="V126" s="10">
        <f t="shared" si="12"/>
        <v>95</v>
      </c>
      <c r="W126" s="10">
        <f t="shared" si="12"/>
        <v>96</v>
      </c>
      <c r="X126" s="10">
        <f t="shared" si="12"/>
        <v>16</v>
      </c>
      <c r="Y126" s="10">
        <f t="shared" si="12"/>
        <v>68</v>
      </c>
      <c r="Z126" s="10">
        <f t="shared" si="12"/>
        <v>44</v>
      </c>
      <c r="AA126" s="10">
        <f t="shared" si="12"/>
        <v>107</v>
      </c>
      <c r="AB126" s="10">
        <f t="shared" si="12"/>
        <v>103</v>
      </c>
      <c r="AC126" s="10">
        <f t="shared" si="12"/>
        <v>33</v>
      </c>
      <c r="AD126" s="10">
        <f t="shared" si="12"/>
        <v>65</v>
      </c>
      <c r="AE126" s="10">
        <f t="shared" si="12"/>
        <v>12</v>
      </c>
      <c r="AF126" s="10">
        <f t="shared" si="12"/>
        <v>27</v>
      </c>
      <c r="AG126" s="10">
        <f t="shared" si="2"/>
        <v>-91</v>
      </c>
      <c r="AH126" s="10">
        <v>9</v>
      </c>
      <c r="AI126" s="10">
        <f t="shared" si="3"/>
        <v>2.56666666666667</v>
      </c>
      <c r="AJ126" s="10">
        <f t="shared" si="4"/>
        <v>0.47889734550645924</v>
      </c>
    </row>
    <row r="127" spans="1:39" ht="13.5" customHeight="1" x14ac:dyDescent="0.2">
      <c r="A127" s="10">
        <v>10</v>
      </c>
      <c r="B127" s="10">
        <f t="shared" si="0"/>
        <v>-90</v>
      </c>
      <c r="C127" s="10">
        <f t="shared" ref="C127:AF127" si="13">RANK(C13,C$4:C$113,1)+(COUNT($B$4:$B$113)+1-RANK(C13,C$4:C$113,0)-RANK(C13,C$4:C$113,1))/2</f>
        <v>63</v>
      </c>
      <c r="D127" s="10">
        <f t="shared" si="13"/>
        <v>43</v>
      </c>
      <c r="E127" s="10">
        <f t="shared" si="13"/>
        <v>74</v>
      </c>
      <c r="F127" s="10">
        <f t="shared" si="13"/>
        <v>46</v>
      </c>
      <c r="G127" s="10">
        <f t="shared" si="13"/>
        <v>63</v>
      </c>
      <c r="H127" s="10">
        <f t="shared" si="13"/>
        <v>84</v>
      </c>
      <c r="I127" s="10">
        <f t="shared" si="13"/>
        <v>11</v>
      </c>
      <c r="J127" s="10">
        <f t="shared" si="13"/>
        <v>75</v>
      </c>
      <c r="K127" s="10">
        <f t="shared" si="13"/>
        <v>34</v>
      </c>
      <c r="L127" s="10">
        <f t="shared" si="13"/>
        <v>80</v>
      </c>
      <c r="M127" s="10">
        <f t="shared" si="13"/>
        <v>78</v>
      </c>
      <c r="N127" s="10">
        <f t="shared" si="13"/>
        <v>64</v>
      </c>
      <c r="O127" s="10">
        <f t="shared" si="13"/>
        <v>16</v>
      </c>
      <c r="P127" s="10">
        <f t="shared" si="13"/>
        <v>11</v>
      </c>
      <c r="Q127" s="10">
        <f t="shared" si="13"/>
        <v>75</v>
      </c>
      <c r="R127" s="10">
        <f t="shared" si="13"/>
        <v>88</v>
      </c>
      <c r="S127" s="10">
        <f t="shared" si="13"/>
        <v>70</v>
      </c>
      <c r="T127" s="10">
        <f t="shared" si="13"/>
        <v>54</v>
      </c>
      <c r="U127" s="10">
        <f t="shared" si="13"/>
        <v>42</v>
      </c>
      <c r="V127" s="10">
        <f t="shared" si="13"/>
        <v>49</v>
      </c>
      <c r="W127" s="10">
        <f t="shared" si="13"/>
        <v>40</v>
      </c>
      <c r="X127" s="10">
        <f t="shared" si="13"/>
        <v>50</v>
      </c>
      <c r="Y127" s="10">
        <f t="shared" si="13"/>
        <v>87</v>
      </c>
      <c r="Z127" s="10">
        <f t="shared" si="13"/>
        <v>34</v>
      </c>
      <c r="AA127" s="10">
        <f t="shared" si="13"/>
        <v>42</v>
      </c>
      <c r="AB127" s="10">
        <f t="shared" si="13"/>
        <v>57</v>
      </c>
      <c r="AC127" s="10">
        <f t="shared" si="13"/>
        <v>59</v>
      </c>
      <c r="AD127" s="10">
        <f t="shared" si="13"/>
        <v>90</v>
      </c>
      <c r="AE127" s="10">
        <f t="shared" si="13"/>
        <v>103</v>
      </c>
      <c r="AF127" s="10">
        <f t="shared" si="13"/>
        <v>52</v>
      </c>
      <c r="AG127" s="10">
        <f t="shared" si="2"/>
        <v>-90</v>
      </c>
      <c r="AH127" s="10">
        <v>10</v>
      </c>
      <c r="AI127" s="10">
        <f t="shared" si="3"/>
        <v>2.2999999999999972</v>
      </c>
      <c r="AJ127" s="10">
        <f t="shared" si="4"/>
        <v>0.42914177714215068</v>
      </c>
    </row>
    <row r="128" spans="1:39" ht="13.5" customHeight="1" x14ac:dyDescent="0.2">
      <c r="A128" s="10">
        <v>11</v>
      </c>
      <c r="B128" s="10">
        <f t="shared" si="0"/>
        <v>-89</v>
      </c>
      <c r="C128" s="10">
        <f t="shared" ref="C128:AF128" si="14">RANK(C14,C$4:C$113,1)+(COUNT($B$4:$B$113)+1-RANK(C14,C$4:C$113,0)-RANK(C14,C$4:C$113,1))/2</f>
        <v>6</v>
      </c>
      <c r="D128" s="10">
        <f t="shared" si="14"/>
        <v>31</v>
      </c>
      <c r="E128" s="10">
        <f t="shared" si="14"/>
        <v>35</v>
      </c>
      <c r="F128" s="10">
        <f t="shared" si="14"/>
        <v>96</v>
      </c>
      <c r="G128" s="10">
        <f t="shared" si="14"/>
        <v>13</v>
      </c>
      <c r="H128" s="10">
        <f t="shared" si="14"/>
        <v>3</v>
      </c>
      <c r="I128" s="10">
        <f t="shared" si="14"/>
        <v>91</v>
      </c>
      <c r="J128" s="10">
        <f t="shared" si="14"/>
        <v>28</v>
      </c>
      <c r="K128" s="10">
        <f t="shared" si="14"/>
        <v>12</v>
      </c>
      <c r="L128" s="10">
        <f t="shared" si="14"/>
        <v>35</v>
      </c>
      <c r="M128" s="10">
        <f t="shared" si="14"/>
        <v>10</v>
      </c>
      <c r="N128" s="10">
        <f t="shared" si="14"/>
        <v>92</v>
      </c>
      <c r="O128" s="10">
        <f t="shared" si="14"/>
        <v>48</v>
      </c>
      <c r="P128" s="10">
        <f t="shared" si="14"/>
        <v>106</v>
      </c>
      <c r="Q128" s="10">
        <f t="shared" si="14"/>
        <v>77</v>
      </c>
      <c r="R128" s="10">
        <f t="shared" si="14"/>
        <v>90</v>
      </c>
      <c r="S128" s="10">
        <f t="shared" si="14"/>
        <v>38</v>
      </c>
      <c r="T128" s="10">
        <f t="shared" si="14"/>
        <v>71</v>
      </c>
      <c r="U128" s="10">
        <f t="shared" si="14"/>
        <v>48</v>
      </c>
      <c r="V128" s="10">
        <f t="shared" si="14"/>
        <v>24</v>
      </c>
      <c r="W128" s="10">
        <f t="shared" si="14"/>
        <v>108</v>
      </c>
      <c r="X128" s="10">
        <f t="shared" si="14"/>
        <v>15</v>
      </c>
      <c r="Y128" s="10">
        <f t="shared" si="14"/>
        <v>43</v>
      </c>
      <c r="Z128" s="10">
        <f t="shared" si="14"/>
        <v>26</v>
      </c>
      <c r="AA128" s="10">
        <f t="shared" si="14"/>
        <v>47</v>
      </c>
      <c r="AB128" s="10">
        <f t="shared" si="14"/>
        <v>50</v>
      </c>
      <c r="AC128" s="10">
        <f t="shared" si="14"/>
        <v>50</v>
      </c>
      <c r="AD128" s="10">
        <f t="shared" si="14"/>
        <v>28</v>
      </c>
      <c r="AE128" s="10">
        <f t="shared" si="14"/>
        <v>74</v>
      </c>
      <c r="AF128" s="10">
        <f t="shared" si="14"/>
        <v>22</v>
      </c>
      <c r="AG128" s="10">
        <f t="shared" si="2"/>
        <v>-89</v>
      </c>
      <c r="AH128" s="10">
        <v>11</v>
      </c>
      <c r="AI128" s="10">
        <f t="shared" si="3"/>
        <v>-8.2666666666666657</v>
      </c>
      <c r="AJ128" s="10">
        <f t="shared" si="4"/>
        <v>-1.5424226192935289</v>
      </c>
    </row>
    <row r="129" spans="1:36" ht="13.5" customHeight="1" x14ac:dyDescent="0.2">
      <c r="A129" s="10">
        <v>12</v>
      </c>
      <c r="B129" s="10">
        <f t="shared" si="0"/>
        <v>-88</v>
      </c>
      <c r="C129" s="10">
        <f t="shared" ref="C129:AF129" si="15">RANK(C15,C$4:C$113,1)+(COUNT($B$4:$B$113)+1-RANK(C15,C$4:C$113,0)-RANK(C15,C$4:C$113,1))/2</f>
        <v>98</v>
      </c>
      <c r="D129" s="10">
        <f t="shared" si="15"/>
        <v>44</v>
      </c>
      <c r="E129" s="10">
        <f t="shared" si="15"/>
        <v>22</v>
      </c>
      <c r="F129" s="10">
        <f t="shared" si="15"/>
        <v>28</v>
      </c>
      <c r="G129" s="10">
        <f t="shared" si="15"/>
        <v>99</v>
      </c>
      <c r="H129" s="10">
        <f t="shared" si="15"/>
        <v>23</v>
      </c>
      <c r="I129" s="10">
        <f t="shared" si="15"/>
        <v>30</v>
      </c>
      <c r="J129" s="10">
        <f t="shared" si="15"/>
        <v>105</v>
      </c>
      <c r="K129" s="10">
        <f t="shared" si="15"/>
        <v>104</v>
      </c>
      <c r="L129" s="10">
        <f t="shared" si="15"/>
        <v>18</v>
      </c>
      <c r="M129" s="10">
        <f t="shared" si="15"/>
        <v>91</v>
      </c>
      <c r="N129" s="10">
        <f t="shared" si="15"/>
        <v>100</v>
      </c>
      <c r="O129" s="10">
        <f t="shared" si="15"/>
        <v>21</v>
      </c>
      <c r="P129" s="10">
        <f t="shared" si="15"/>
        <v>62</v>
      </c>
      <c r="Q129" s="10">
        <f t="shared" si="15"/>
        <v>56</v>
      </c>
      <c r="R129" s="10">
        <f t="shared" si="15"/>
        <v>8</v>
      </c>
      <c r="S129" s="10">
        <f t="shared" si="15"/>
        <v>33</v>
      </c>
      <c r="T129" s="10">
        <f t="shared" si="15"/>
        <v>37</v>
      </c>
      <c r="U129" s="10">
        <f t="shared" si="15"/>
        <v>51</v>
      </c>
      <c r="V129" s="10">
        <f t="shared" si="15"/>
        <v>101</v>
      </c>
      <c r="W129" s="10">
        <f t="shared" si="15"/>
        <v>7</v>
      </c>
      <c r="X129" s="10">
        <f t="shared" si="15"/>
        <v>70</v>
      </c>
      <c r="Y129" s="10">
        <f t="shared" si="15"/>
        <v>93</v>
      </c>
      <c r="Z129" s="10">
        <f t="shared" si="15"/>
        <v>61</v>
      </c>
      <c r="AA129" s="10">
        <f t="shared" si="15"/>
        <v>82</v>
      </c>
      <c r="AB129" s="10">
        <f t="shared" si="15"/>
        <v>37</v>
      </c>
      <c r="AC129" s="10">
        <f t="shared" si="15"/>
        <v>94</v>
      </c>
      <c r="AD129" s="10">
        <f t="shared" si="15"/>
        <v>35</v>
      </c>
      <c r="AE129" s="10">
        <f t="shared" si="15"/>
        <v>72</v>
      </c>
      <c r="AF129" s="10">
        <f t="shared" si="15"/>
        <v>109</v>
      </c>
      <c r="AG129" s="10">
        <f t="shared" si="2"/>
        <v>-88</v>
      </c>
      <c r="AH129" s="10">
        <v>12</v>
      </c>
      <c r="AI129" s="10">
        <f t="shared" si="3"/>
        <v>4.2000000000000028</v>
      </c>
      <c r="AJ129" s="10">
        <f t="shared" si="4"/>
        <v>0.78365020173784194</v>
      </c>
    </row>
    <row r="130" spans="1:36" ht="13.5" customHeight="1" x14ac:dyDescent="0.2">
      <c r="A130" s="10">
        <v>13</v>
      </c>
      <c r="B130" s="10">
        <f t="shared" si="0"/>
        <v>-87</v>
      </c>
      <c r="C130" s="10">
        <f t="shared" ref="C130:AF130" si="16">RANK(C16,C$4:C$113,1)+(COUNT($B$4:$B$113)+1-RANK(C16,C$4:C$113,0)-RANK(C16,C$4:C$113,1))/2</f>
        <v>46</v>
      </c>
      <c r="D130" s="10">
        <f t="shared" si="16"/>
        <v>37</v>
      </c>
      <c r="E130" s="10">
        <f t="shared" si="16"/>
        <v>60</v>
      </c>
      <c r="F130" s="10">
        <f t="shared" si="16"/>
        <v>94</v>
      </c>
      <c r="G130" s="10">
        <f t="shared" si="16"/>
        <v>84</v>
      </c>
      <c r="H130" s="10">
        <f t="shared" si="16"/>
        <v>63</v>
      </c>
      <c r="I130" s="10">
        <f t="shared" si="16"/>
        <v>86</v>
      </c>
      <c r="J130" s="10">
        <f t="shared" si="16"/>
        <v>2</v>
      </c>
      <c r="K130" s="10">
        <f t="shared" si="16"/>
        <v>54</v>
      </c>
      <c r="L130" s="10">
        <f t="shared" si="16"/>
        <v>58</v>
      </c>
      <c r="M130" s="10">
        <f t="shared" si="16"/>
        <v>44</v>
      </c>
      <c r="N130" s="10">
        <f t="shared" si="16"/>
        <v>49</v>
      </c>
      <c r="O130" s="10">
        <f t="shared" si="16"/>
        <v>83</v>
      </c>
      <c r="P130" s="10">
        <f t="shared" si="16"/>
        <v>18</v>
      </c>
      <c r="Q130" s="10">
        <f t="shared" si="16"/>
        <v>17</v>
      </c>
      <c r="R130" s="10">
        <f t="shared" si="16"/>
        <v>98</v>
      </c>
      <c r="S130" s="10">
        <f t="shared" si="16"/>
        <v>72</v>
      </c>
      <c r="T130" s="10">
        <f t="shared" si="16"/>
        <v>57</v>
      </c>
      <c r="U130" s="10">
        <f t="shared" si="16"/>
        <v>44</v>
      </c>
      <c r="V130" s="10">
        <f t="shared" si="16"/>
        <v>25</v>
      </c>
      <c r="W130" s="10">
        <f t="shared" si="16"/>
        <v>95</v>
      </c>
      <c r="X130" s="10">
        <f t="shared" si="16"/>
        <v>40</v>
      </c>
      <c r="Y130" s="10">
        <f t="shared" si="16"/>
        <v>61</v>
      </c>
      <c r="Z130" s="10">
        <f t="shared" si="16"/>
        <v>80</v>
      </c>
      <c r="AA130" s="10">
        <f t="shared" si="16"/>
        <v>85</v>
      </c>
      <c r="AB130" s="10">
        <f t="shared" si="16"/>
        <v>33</v>
      </c>
      <c r="AC130" s="10">
        <f t="shared" si="16"/>
        <v>76</v>
      </c>
      <c r="AD130" s="10">
        <f t="shared" si="16"/>
        <v>40</v>
      </c>
      <c r="AE130" s="10">
        <f t="shared" si="16"/>
        <v>66</v>
      </c>
      <c r="AF130" s="10">
        <f t="shared" si="16"/>
        <v>3</v>
      </c>
      <c r="AG130" s="10">
        <f t="shared" si="2"/>
        <v>-87</v>
      </c>
      <c r="AH130" s="10">
        <v>13</v>
      </c>
      <c r="AI130" s="10">
        <f t="shared" si="3"/>
        <v>0.1666666666666643</v>
      </c>
      <c r="AJ130" s="10">
        <f t="shared" si="4"/>
        <v>3.1097230227691675E-2</v>
      </c>
    </row>
    <row r="131" spans="1:36" ht="13.5" customHeight="1" x14ac:dyDescent="0.2">
      <c r="A131" s="10">
        <v>14</v>
      </c>
      <c r="B131" s="10">
        <f t="shared" si="0"/>
        <v>-86</v>
      </c>
      <c r="C131" s="10">
        <f t="shared" ref="C131:AF131" si="17">RANK(C17,C$4:C$113,1)+(COUNT($B$4:$B$113)+1-RANK(C17,C$4:C$113,0)-RANK(C17,C$4:C$113,1))/2</f>
        <v>65</v>
      </c>
      <c r="D131" s="10">
        <f t="shared" si="17"/>
        <v>92</v>
      </c>
      <c r="E131" s="10">
        <f t="shared" si="17"/>
        <v>39</v>
      </c>
      <c r="F131" s="10">
        <f t="shared" si="17"/>
        <v>40</v>
      </c>
      <c r="G131" s="10">
        <f t="shared" si="17"/>
        <v>79</v>
      </c>
      <c r="H131" s="10">
        <f t="shared" si="17"/>
        <v>8</v>
      </c>
      <c r="I131" s="10">
        <f t="shared" si="17"/>
        <v>108</v>
      </c>
      <c r="J131" s="10">
        <f t="shared" si="17"/>
        <v>87</v>
      </c>
      <c r="K131" s="10">
        <f t="shared" si="17"/>
        <v>23</v>
      </c>
      <c r="L131" s="10">
        <f t="shared" si="17"/>
        <v>85</v>
      </c>
      <c r="M131" s="10">
        <f t="shared" si="17"/>
        <v>82</v>
      </c>
      <c r="N131" s="10">
        <f t="shared" si="17"/>
        <v>60</v>
      </c>
      <c r="O131" s="10">
        <f t="shared" si="17"/>
        <v>74</v>
      </c>
      <c r="P131" s="10">
        <f t="shared" si="17"/>
        <v>77</v>
      </c>
      <c r="Q131" s="10">
        <f t="shared" si="17"/>
        <v>11</v>
      </c>
      <c r="R131" s="10">
        <f t="shared" si="17"/>
        <v>79</v>
      </c>
      <c r="S131" s="10">
        <f t="shared" si="17"/>
        <v>39</v>
      </c>
      <c r="T131" s="10">
        <f t="shared" si="17"/>
        <v>59</v>
      </c>
      <c r="U131" s="10">
        <f t="shared" si="17"/>
        <v>73</v>
      </c>
      <c r="V131" s="10">
        <f t="shared" si="17"/>
        <v>13</v>
      </c>
      <c r="W131" s="10">
        <f t="shared" si="17"/>
        <v>45</v>
      </c>
      <c r="X131" s="10">
        <f t="shared" si="17"/>
        <v>75</v>
      </c>
      <c r="Y131" s="10">
        <f t="shared" si="17"/>
        <v>41</v>
      </c>
      <c r="Z131" s="10">
        <f t="shared" si="17"/>
        <v>33</v>
      </c>
      <c r="AA131" s="10">
        <f t="shared" si="17"/>
        <v>103</v>
      </c>
      <c r="AB131" s="10">
        <f t="shared" si="17"/>
        <v>22</v>
      </c>
      <c r="AC131" s="10">
        <f t="shared" si="17"/>
        <v>1</v>
      </c>
      <c r="AD131" s="10">
        <f t="shared" si="17"/>
        <v>41</v>
      </c>
      <c r="AE131" s="10">
        <f t="shared" si="17"/>
        <v>2</v>
      </c>
      <c r="AF131" s="10">
        <f t="shared" si="17"/>
        <v>105</v>
      </c>
      <c r="AG131" s="10">
        <f t="shared" si="2"/>
        <v>-86</v>
      </c>
      <c r="AH131" s="10">
        <v>14</v>
      </c>
      <c r="AI131" s="10">
        <f t="shared" si="3"/>
        <v>-0.13333333333333286</v>
      </c>
      <c r="AJ131" s="10">
        <f t="shared" si="4"/>
        <v>-2.4877784182153605E-2</v>
      </c>
    </row>
    <row r="132" spans="1:36" ht="13.5" customHeight="1" x14ac:dyDescent="0.2">
      <c r="A132" s="10">
        <v>15</v>
      </c>
      <c r="B132" s="10">
        <f t="shared" si="0"/>
        <v>-85</v>
      </c>
      <c r="C132" s="10">
        <f t="shared" ref="C132:AF132" si="18">RANK(C18,C$4:C$113,1)+(COUNT($B$4:$B$113)+1-RANK(C18,C$4:C$113,0)-RANK(C18,C$4:C$113,1))/2</f>
        <v>48</v>
      </c>
      <c r="D132" s="10">
        <f t="shared" si="18"/>
        <v>49</v>
      </c>
      <c r="E132" s="10">
        <f t="shared" si="18"/>
        <v>77</v>
      </c>
      <c r="F132" s="10">
        <f t="shared" si="18"/>
        <v>59</v>
      </c>
      <c r="G132" s="10">
        <f t="shared" si="18"/>
        <v>41</v>
      </c>
      <c r="H132" s="10">
        <f t="shared" si="18"/>
        <v>13</v>
      </c>
      <c r="I132" s="10">
        <f t="shared" si="18"/>
        <v>31</v>
      </c>
      <c r="J132" s="10">
        <f t="shared" si="18"/>
        <v>84</v>
      </c>
      <c r="K132" s="10">
        <f t="shared" si="18"/>
        <v>7</v>
      </c>
      <c r="L132" s="10">
        <f t="shared" si="18"/>
        <v>37</v>
      </c>
      <c r="M132" s="10">
        <f t="shared" si="18"/>
        <v>95</v>
      </c>
      <c r="N132" s="10">
        <f t="shared" si="18"/>
        <v>26</v>
      </c>
      <c r="O132" s="10">
        <f t="shared" si="18"/>
        <v>106</v>
      </c>
      <c r="P132" s="10">
        <f t="shared" si="18"/>
        <v>32</v>
      </c>
      <c r="Q132" s="10">
        <f t="shared" si="18"/>
        <v>61</v>
      </c>
      <c r="R132" s="10">
        <f t="shared" si="18"/>
        <v>32</v>
      </c>
      <c r="S132" s="10">
        <f t="shared" si="18"/>
        <v>86</v>
      </c>
      <c r="T132" s="10">
        <f t="shared" si="18"/>
        <v>29</v>
      </c>
      <c r="U132" s="10">
        <f t="shared" si="18"/>
        <v>27</v>
      </c>
      <c r="V132" s="10">
        <f t="shared" si="18"/>
        <v>97</v>
      </c>
      <c r="W132" s="10">
        <f t="shared" si="18"/>
        <v>82</v>
      </c>
      <c r="X132" s="10">
        <f t="shared" si="18"/>
        <v>69</v>
      </c>
      <c r="Y132" s="10">
        <f t="shared" si="18"/>
        <v>88</v>
      </c>
      <c r="Z132" s="10">
        <f t="shared" si="18"/>
        <v>65</v>
      </c>
      <c r="AA132" s="10">
        <f t="shared" si="18"/>
        <v>64</v>
      </c>
      <c r="AB132" s="10">
        <f t="shared" si="18"/>
        <v>11</v>
      </c>
      <c r="AC132" s="10">
        <f t="shared" si="18"/>
        <v>78</v>
      </c>
      <c r="AD132" s="10">
        <f t="shared" si="18"/>
        <v>24</v>
      </c>
      <c r="AE132" s="10">
        <f t="shared" si="18"/>
        <v>45</v>
      </c>
      <c r="AF132" s="10">
        <f t="shared" si="18"/>
        <v>93</v>
      </c>
      <c r="AG132" s="10">
        <f t="shared" si="2"/>
        <v>-85</v>
      </c>
      <c r="AH132" s="10">
        <v>15</v>
      </c>
      <c r="AI132" s="10">
        <f t="shared" si="3"/>
        <v>-0.29999999999999716</v>
      </c>
      <c r="AJ132" s="10">
        <f t="shared" si="4"/>
        <v>-5.5975014409845279E-2</v>
      </c>
    </row>
    <row r="133" spans="1:36" ht="13.5" customHeight="1" x14ac:dyDescent="0.2">
      <c r="A133" s="10">
        <v>16</v>
      </c>
      <c r="B133" s="10">
        <f t="shared" si="0"/>
        <v>-84</v>
      </c>
      <c r="C133" s="10">
        <f t="shared" ref="C133:AF133" si="19">RANK(C19,C$4:C$113,1)+(COUNT($B$4:$B$113)+1-RANK(C19,C$4:C$113,0)-RANK(C19,C$4:C$113,1))/2</f>
        <v>83</v>
      </c>
      <c r="D133" s="10">
        <f t="shared" si="19"/>
        <v>52</v>
      </c>
      <c r="E133" s="10">
        <f t="shared" si="19"/>
        <v>76</v>
      </c>
      <c r="F133" s="10">
        <f t="shared" si="19"/>
        <v>34</v>
      </c>
      <c r="G133" s="10">
        <f t="shared" si="19"/>
        <v>92</v>
      </c>
      <c r="H133" s="10">
        <f t="shared" si="19"/>
        <v>59</v>
      </c>
      <c r="I133" s="10">
        <f t="shared" si="19"/>
        <v>3</v>
      </c>
      <c r="J133" s="10">
        <f t="shared" si="19"/>
        <v>49</v>
      </c>
      <c r="K133" s="10">
        <f t="shared" si="19"/>
        <v>51</v>
      </c>
      <c r="L133" s="10">
        <f t="shared" si="19"/>
        <v>4</v>
      </c>
      <c r="M133" s="10">
        <f t="shared" si="19"/>
        <v>29</v>
      </c>
      <c r="N133" s="10">
        <f t="shared" si="19"/>
        <v>107</v>
      </c>
      <c r="O133" s="10">
        <f t="shared" si="19"/>
        <v>104</v>
      </c>
      <c r="P133" s="10">
        <f t="shared" si="19"/>
        <v>47</v>
      </c>
      <c r="Q133" s="10">
        <f t="shared" si="19"/>
        <v>70</v>
      </c>
      <c r="R133" s="10">
        <f t="shared" si="19"/>
        <v>6</v>
      </c>
      <c r="S133" s="10">
        <f t="shared" si="19"/>
        <v>30</v>
      </c>
      <c r="T133" s="10">
        <f t="shared" si="19"/>
        <v>26</v>
      </c>
      <c r="U133" s="10">
        <f t="shared" si="19"/>
        <v>11</v>
      </c>
      <c r="V133" s="10">
        <f t="shared" si="19"/>
        <v>64</v>
      </c>
      <c r="W133" s="10">
        <f t="shared" si="19"/>
        <v>106</v>
      </c>
      <c r="X133" s="10">
        <f t="shared" si="19"/>
        <v>49</v>
      </c>
      <c r="Y133" s="10">
        <f t="shared" si="19"/>
        <v>45</v>
      </c>
      <c r="Z133" s="10">
        <f t="shared" si="19"/>
        <v>92</v>
      </c>
      <c r="AA133" s="10">
        <f t="shared" si="19"/>
        <v>8</v>
      </c>
      <c r="AB133" s="10">
        <f t="shared" si="19"/>
        <v>109</v>
      </c>
      <c r="AC133" s="10">
        <f t="shared" si="19"/>
        <v>31</v>
      </c>
      <c r="AD133" s="10">
        <f t="shared" si="19"/>
        <v>5</v>
      </c>
      <c r="AE133" s="10">
        <f t="shared" si="19"/>
        <v>10</v>
      </c>
      <c r="AF133" s="10">
        <f t="shared" si="19"/>
        <v>60</v>
      </c>
      <c r="AG133" s="10">
        <f t="shared" si="2"/>
        <v>-84</v>
      </c>
      <c r="AH133" s="10">
        <v>16</v>
      </c>
      <c r="AI133" s="10">
        <f t="shared" si="3"/>
        <v>-5.1000000000000014</v>
      </c>
      <c r="AJ133" s="10">
        <f t="shared" si="4"/>
        <v>-0.95157524496737911</v>
      </c>
    </row>
    <row r="134" spans="1:36" ht="13.5" customHeight="1" x14ac:dyDescent="0.2">
      <c r="A134" s="10">
        <v>17</v>
      </c>
      <c r="B134" s="10">
        <f t="shared" si="0"/>
        <v>-83</v>
      </c>
      <c r="C134" s="10">
        <f t="shared" ref="C134:AF134" si="20">RANK(C20,C$4:C$113,1)+(COUNT($B$4:$B$113)+1-RANK(C20,C$4:C$113,0)-RANK(C20,C$4:C$113,1))/2</f>
        <v>70</v>
      </c>
      <c r="D134" s="10">
        <f t="shared" si="20"/>
        <v>8</v>
      </c>
      <c r="E134" s="10">
        <f t="shared" si="20"/>
        <v>84</v>
      </c>
      <c r="F134" s="10">
        <f t="shared" si="20"/>
        <v>31</v>
      </c>
      <c r="G134" s="10">
        <f t="shared" si="20"/>
        <v>110</v>
      </c>
      <c r="H134" s="10">
        <f t="shared" si="20"/>
        <v>85</v>
      </c>
      <c r="I134" s="10">
        <f t="shared" si="20"/>
        <v>47</v>
      </c>
      <c r="J134" s="10">
        <f t="shared" si="20"/>
        <v>55</v>
      </c>
      <c r="K134" s="10">
        <f t="shared" si="20"/>
        <v>72</v>
      </c>
      <c r="L134" s="10">
        <f t="shared" si="20"/>
        <v>12</v>
      </c>
      <c r="M134" s="10">
        <f t="shared" si="20"/>
        <v>16</v>
      </c>
      <c r="N134" s="10">
        <f t="shared" si="20"/>
        <v>93</v>
      </c>
      <c r="O134" s="10">
        <f t="shared" si="20"/>
        <v>6</v>
      </c>
      <c r="P134" s="10">
        <f t="shared" si="20"/>
        <v>107</v>
      </c>
      <c r="Q134" s="10">
        <f t="shared" si="20"/>
        <v>59</v>
      </c>
      <c r="R134" s="10">
        <f t="shared" si="20"/>
        <v>12</v>
      </c>
      <c r="S134" s="10">
        <f t="shared" si="20"/>
        <v>12</v>
      </c>
      <c r="T134" s="10">
        <f t="shared" si="20"/>
        <v>41</v>
      </c>
      <c r="U134" s="10">
        <f t="shared" si="20"/>
        <v>13</v>
      </c>
      <c r="V134" s="10">
        <f t="shared" si="20"/>
        <v>32</v>
      </c>
      <c r="W134" s="10">
        <f t="shared" si="20"/>
        <v>46</v>
      </c>
      <c r="X134" s="10">
        <f t="shared" si="20"/>
        <v>107</v>
      </c>
      <c r="Y134" s="10">
        <f t="shared" si="20"/>
        <v>33</v>
      </c>
      <c r="Z134" s="10">
        <f t="shared" si="20"/>
        <v>103</v>
      </c>
      <c r="AA134" s="10">
        <f t="shared" si="20"/>
        <v>59</v>
      </c>
      <c r="AB134" s="10">
        <f t="shared" si="20"/>
        <v>85</v>
      </c>
      <c r="AC134" s="10">
        <f t="shared" si="20"/>
        <v>93</v>
      </c>
      <c r="AD134" s="10">
        <f t="shared" si="20"/>
        <v>77</v>
      </c>
      <c r="AE134" s="10">
        <f t="shared" si="20"/>
        <v>33</v>
      </c>
      <c r="AF134" s="10">
        <f t="shared" si="20"/>
        <v>98</v>
      </c>
      <c r="AG134" s="10">
        <f t="shared" si="2"/>
        <v>-83</v>
      </c>
      <c r="AH134" s="10">
        <v>17</v>
      </c>
      <c r="AI134" s="10">
        <f t="shared" si="3"/>
        <v>1.1333333333333329</v>
      </c>
      <c r="AJ134" s="10">
        <f t="shared" si="4"/>
        <v>0.21146116554830632</v>
      </c>
    </row>
    <row r="135" spans="1:36" ht="13.5" customHeight="1" x14ac:dyDescent="0.2">
      <c r="A135" s="10">
        <v>18</v>
      </c>
      <c r="B135" s="10">
        <f t="shared" si="0"/>
        <v>-82</v>
      </c>
      <c r="C135" s="10">
        <f t="shared" ref="C135:AF135" si="21">RANK(C21,C$4:C$113,1)+(COUNT($B$4:$B$113)+1-RANK(C21,C$4:C$113,0)-RANK(C21,C$4:C$113,1))/2</f>
        <v>11</v>
      </c>
      <c r="D135" s="10">
        <f t="shared" si="21"/>
        <v>94</v>
      </c>
      <c r="E135" s="10">
        <f t="shared" si="21"/>
        <v>38</v>
      </c>
      <c r="F135" s="10">
        <f t="shared" si="21"/>
        <v>56</v>
      </c>
      <c r="G135" s="10">
        <f t="shared" si="21"/>
        <v>20</v>
      </c>
      <c r="H135" s="10">
        <f t="shared" si="21"/>
        <v>36</v>
      </c>
      <c r="I135" s="10">
        <f t="shared" si="21"/>
        <v>43</v>
      </c>
      <c r="J135" s="10">
        <f t="shared" si="21"/>
        <v>48</v>
      </c>
      <c r="K135" s="10">
        <f t="shared" si="21"/>
        <v>95</v>
      </c>
      <c r="L135" s="10">
        <f t="shared" si="21"/>
        <v>46</v>
      </c>
      <c r="M135" s="10">
        <f t="shared" si="21"/>
        <v>94</v>
      </c>
      <c r="N135" s="10">
        <f t="shared" si="21"/>
        <v>40</v>
      </c>
      <c r="O135" s="10">
        <f t="shared" si="21"/>
        <v>67</v>
      </c>
      <c r="P135" s="10">
        <f t="shared" si="21"/>
        <v>54</v>
      </c>
      <c r="Q135" s="10">
        <f t="shared" si="21"/>
        <v>94</v>
      </c>
      <c r="R135" s="10">
        <f t="shared" si="21"/>
        <v>37</v>
      </c>
      <c r="S135" s="10">
        <f t="shared" si="21"/>
        <v>85</v>
      </c>
      <c r="T135" s="10">
        <f t="shared" si="21"/>
        <v>21</v>
      </c>
      <c r="U135" s="10">
        <f t="shared" si="21"/>
        <v>100</v>
      </c>
      <c r="V135" s="10">
        <f t="shared" si="21"/>
        <v>79</v>
      </c>
      <c r="W135" s="10">
        <f t="shared" si="21"/>
        <v>54</v>
      </c>
      <c r="X135" s="10">
        <f t="shared" si="21"/>
        <v>29</v>
      </c>
      <c r="Y135" s="10">
        <f t="shared" si="21"/>
        <v>12</v>
      </c>
      <c r="Z135" s="10">
        <f t="shared" si="21"/>
        <v>21</v>
      </c>
      <c r="AA135" s="10">
        <f t="shared" si="21"/>
        <v>100</v>
      </c>
      <c r="AB135" s="10">
        <f t="shared" si="21"/>
        <v>2</v>
      </c>
      <c r="AC135" s="10">
        <f t="shared" si="21"/>
        <v>7</v>
      </c>
      <c r="AD135" s="10">
        <f t="shared" si="21"/>
        <v>99</v>
      </c>
      <c r="AE135" s="10">
        <f t="shared" si="21"/>
        <v>65</v>
      </c>
      <c r="AF135" s="10">
        <f t="shared" si="21"/>
        <v>63</v>
      </c>
      <c r="AG135" s="10">
        <f t="shared" si="2"/>
        <v>-82</v>
      </c>
      <c r="AH135" s="10">
        <v>18</v>
      </c>
      <c r="AI135" s="10">
        <f t="shared" si="3"/>
        <v>-1.8333333333333357</v>
      </c>
      <c r="AJ135" s="10">
        <f t="shared" si="4"/>
        <v>-0.34206953250461375</v>
      </c>
    </row>
    <row r="136" spans="1:36" ht="13.5" customHeight="1" x14ac:dyDescent="0.2">
      <c r="A136" s="10">
        <v>19</v>
      </c>
      <c r="B136" s="10">
        <f t="shared" si="0"/>
        <v>-81</v>
      </c>
      <c r="C136" s="10">
        <f t="shared" ref="C136:AF136" si="22">RANK(C22,C$4:C$113,1)+(COUNT($B$4:$B$113)+1-RANK(C22,C$4:C$113,0)-RANK(C22,C$4:C$113,1))/2</f>
        <v>88</v>
      </c>
      <c r="D136" s="10">
        <f t="shared" si="22"/>
        <v>13</v>
      </c>
      <c r="E136" s="10">
        <f t="shared" si="22"/>
        <v>103</v>
      </c>
      <c r="F136" s="10">
        <f t="shared" si="22"/>
        <v>76</v>
      </c>
      <c r="G136" s="10">
        <f t="shared" si="22"/>
        <v>51</v>
      </c>
      <c r="H136" s="10">
        <f t="shared" si="22"/>
        <v>46</v>
      </c>
      <c r="I136" s="10">
        <f t="shared" si="22"/>
        <v>28</v>
      </c>
      <c r="J136" s="10">
        <f t="shared" si="22"/>
        <v>82</v>
      </c>
      <c r="K136" s="10">
        <f t="shared" si="22"/>
        <v>98</v>
      </c>
      <c r="L136" s="10">
        <f t="shared" si="22"/>
        <v>51</v>
      </c>
      <c r="M136" s="10">
        <f t="shared" si="22"/>
        <v>73</v>
      </c>
      <c r="N136" s="10">
        <f t="shared" si="22"/>
        <v>103</v>
      </c>
      <c r="O136" s="10">
        <f t="shared" si="22"/>
        <v>72</v>
      </c>
      <c r="P136" s="10">
        <f t="shared" si="22"/>
        <v>26</v>
      </c>
      <c r="Q136" s="10">
        <f t="shared" si="22"/>
        <v>71</v>
      </c>
      <c r="R136" s="10">
        <f t="shared" si="22"/>
        <v>57</v>
      </c>
      <c r="S136" s="10">
        <f t="shared" si="22"/>
        <v>29</v>
      </c>
      <c r="T136" s="10">
        <f t="shared" si="22"/>
        <v>96</v>
      </c>
      <c r="U136" s="10">
        <f t="shared" si="22"/>
        <v>2</v>
      </c>
      <c r="V136" s="10">
        <f t="shared" si="22"/>
        <v>40</v>
      </c>
      <c r="W136" s="10">
        <f t="shared" si="22"/>
        <v>38</v>
      </c>
      <c r="X136" s="10">
        <f t="shared" si="22"/>
        <v>86</v>
      </c>
      <c r="Y136" s="10">
        <f t="shared" si="22"/>
        <v>83</v>
      </c>
      <c r="Z136" s="10">
        <f t="shared" si="22"/>
        <v>101</v>
      </c>
      <c r="AA136" s="10">
        <f t="shared" si="22"/>
        <v>24</v>
      </c>
      <c r="AB136" s="10">
        <f t="shared" si="22"/>
        <v>98</v>
      </c>
      <c r="AC136" s="10">
        <f t="shared" si="22"/>
        <v>104</v>
      </c>
      <c r="AD136" s="10">
        <f t="shared" si="22"/>
        <v>26</v>
      </c>
      <c r="AE136" s="10">
        <f t="shared" si="22"/>
        <v>95</v>
      </c>
      <c r="AF136" s="10">
        <f t="shared" si="22"/>
        <v>94</v>
      </c>
      <c r="AG136" s="10">
        <f t="shared" si="2"/>
        <v>-81</v>
      </c>
      <c r="AH136" s="10">
        <v>19</v>
      </c>
      <c r="AI136" s="10">
        <f t="shared" si="3"/>
        <v>9.63333333333334</v>
      </c>
      <c r="AJ136" s="10">
        <f t="shared" si="4"/>
        <v>1.7974199071606056</v>
      </c>
    </row>
    <row r="137" spans="1:36" ht="13.5" customHeight="1" x14ac:dyDescent="0.2">
      <c r="A137" s="10">
        <v>20</v>
      </c>
      <c r="B137" s="10">
        <f t="shared" si="0"/>
        <v>-80</v>
      </c>
      <c r="C137" s="10">
        <f t="shared" ref="C137:AF137" si="23">RANK(C23,C$4:C$113,1)+(COUNT($B$4:$B$113)+1-RANK(C23,C$4:C$113,0)-RANK(C23,C$4:C$113,1))/2</f>
        <v>43</v>
      </c>
      <c r="D137" s="10">
        <f t="shared" si="23"/>
        <v>35</v>
      </c>
      <c r="E137" s="10">
        <f t="shared" si="23"/>
        <v>86</v>
      </c>
      <c r="F137" s="10">
        <f t="shared" si="23"/>
        <v>33</v>
      </c>
      <c r="G137" s="10">
        <f t="shared" si="23"/>
        <v>12</v>
      </c>
      <c r="H137" s="10">
        <f t="shared" si="23"/>
        <v>50</v>
      </c>
      <c r="I137" s="10">
        <f t="shared" si="23"/>
        <v>107</v>
      </c>
      <c r="J137" s="10">
        <f t="shared" si="23"/>
        <v>53</v>
      </c>
      <c r="K137" s="10">
        <f t="shared" si="23"/>
        <v>106</v>
      </c>
      <c r="L137" s="10">
        <f t="shared" si="23"/>
        <v>102</v>
      </c>
      <c r="M137" s="10">
        <f t="shared" si="23"/>
        <v>93</v>
      </c>
      <c r="N137" s="10">
        <f t="shared" si="23"/>
        <v>54</v>
      </c>
      <c r="O137" s="10">
        <f t="shared" si="23"/>
        <v>20</v>
      </c>
      <c r="P137" s="10">
        <f t="shared" si="23"/>
        <v>72</v>
      </c>
      <c r="Q137" s="10">
        <f t="shared" si="23"/>
        <v>76</v>
      </c>
      <c r="R137" s="10">
        <f t="shared" si="23"/>
        <v>40</v>
      </c>
      <c r="S137" s="10">
        <f t="shared" si="23"/>
        <v>21</v>
      </c>
      <c r="T137" s="10">
        <f t="shared" si="23"/>
        <v>102</v>
      </c>
      <c r="U137" s="10">
        <f t="shared" si="23"/>
        <v>35</v>
      </c>
      <c r="V137" s="10">
        <f t="shared" si="23"/>
        <v>106</v>
      </c>
      <c r="W137" s="10">
        <f t="shared" si="23"/>
        <v>34</v>
      </c>
      <c r="X137" s="10">
        <f t="shared" si="23"/>
        <v>95</v>
      </c>
      <c r="Y137" s="10">
        <f t="shared" si="23"/>
        <v>89</v>
      </c>
      <c r="Z137" s="10">
        <f t="shared" si="23"/>
        <v>48</v>
      </c>
      <c r="AA137" s="10">
        <f t="shared" si="23"/>
        <v>62</v>
      </c>
      <c r="AB137" s="10">
        <f t="shared" si="23"/>
        <v>56</v>
      </c>
      <c r="AC137" s="10">
        <f t="shared" si="23"/>
        <v>102</v>
      </c>
      <c r="AD137" s="10">
        <f t="shared" si="23"/>
        <v>101</v>
      </c>
      <c r="AE137" s="10">
        <f t="shared" si="23"/>
        <v>92</v>
      </c>
      <c r="AF137" s="10">
        <f t="shared" si="23"/>
        <v>57</v>
      </c>
      <c r="AG137" s="10">
        <f t="shared" si="2"/>
        <v>-80</v>
      </c>
      <c r="AH137" s="10">
        <v>20</v>
      </c>
      <c r="AI137" s="10">
        <f t="shared" si="3"/>
        <v>10.566666666666663</v>
      </c>
      <c r="AJ137" s="10">
        <f t="shared" si="4"/>
        <v>1.9715643964356795</v>
      </c>
    </row>
    <row r="138" spans="1:36" ht="13.5" customHeight="1" x14ac:dyDescent="0.2">
      <c r="A138" s="10">
        <v>21</v>
      </c>
      <c r="B138" s="10">
        <f t="shared" si="0"/>
        <v>-79</v>
      </c>
      <c r="C138" s="10">
        <f t="shared" ref="C138:AF138" si="24">RANK(C24,C$4:C$113,1)+(COUNT($B$4:$B$113)+1-RANK(C24,C$4:C$113,0)-RANK(C24,C$4:C$113,1))/2</f>
        <v>5</v>
      </c>
      <c r="D138" s="10">
        <f t="shared" si="24"/>
        <v>59</v>
      </c>
      <c r="E138" s="10">
        <f t="shared" si="24"/>
        <v>68</v>
      </c>
      <c r="F138" s="10">
        <f t="shared" si="24"/>
        <v>73</v>
      </c>
      <c r="G138" s="10">
        <f t="shared" si="24"/>
        <v>17</v>
      </c>
      <c r="H138" s="10">
        <f t="shared" si="24"/>
        <v>19</v>
      </c>
      <c r="I138" s="10">
        <f t="shared" si="24"/>
        <v>83</v>
      </c>
      <c r="J138" s="10">
        <f t="shared" si="24"/>
        <v>8</v>
      </c>
      <c r="K138" s="10">
        <f t="shared" si="24"/>
        <v>26</v>
      </c>
      <c r="L138" s="10">
        <f t="shared" si="24"/>
        <v>107</v>
      </c>
      <c r="M138" s="10">
        <f t="shared" si="24"/>
        <v>107</v>
      </c>
      <c r="N138" s="10">
        <f t="shared" si="24"/>
        <v>58</v>
      </c>
      <c r="O138" s="10">
        <f t="shared" si="24"/>
        <v>58</v>
      </c>
      <c r="P138" s="10">
        <f t="shared" si="24"/>
        <v>56</v>
      </c>
      <c r="Q138" s="10">
        <f t="shared" si="24"/>
        <v>29</v>
      </c>
      <c r="R138" s="10">
        <f t="shared" si="24"/>
        <v>109</v>
      </c>
      <c r="S138" s="10">
        <f t="shared" si="24"/>
        <v>16</v>
      </c>
      <c r="T138" s="10">
        <f t="shared" si="24"/>
        <v>97</v>
      </c>
      <c r="U138" s="10">
        <f t="shared" si="24"/>
        <v>69</v>
      </c>
      <c r="V138" s="10">
        <f t="shared" si="24"/>
        <v>10</v>
      </c>
      <c r="W138" s="10">
        <f t="shared" si="24"/>
        <v>83</v>
      </c>
      <c r="X138" s="10">
        <f t="shared" si="24"/>
        <v>27</v>
      </c>
      <c r="Y138" s="10">
        <f t="shared" si="24"/>
        <v>17</v>
      </c>
      <c r="Z138" s="10">
        <f t="shared" si="24"/>
        <v>81</v>
      </c>
      <c r="AA138" s="10">
        <f t="shared" si="24"/>
        <v>18</v>
      </c>
      <c r="AB138" s="10">
        <f t="shared" si="24"/>
        <v>16</v>
      </c>
      <c r="AC138" s="10">
        <f t="shared" si="24"/>
        <v>20</v>
      </c>
      <c r="AD138" s="10">
        <f t="shared" si="24"/>
        <v>105</v>
      </c>
      <c r="AE138" s="10">
        <f t="shared" si="24"/>
        <v>26</v>
      </c>
      <c r="AF138" s="10">
        <f t="shared" si="24"/>
        <v>16</v>
      </c>
      <c r="AG138" s="10">
        <f t="shared" si="2"/>
        <v>-79</v>
      </c>
      <c r="AH138" s="10">
        <v>21</v>
      </c>
      <c r="AI138" s="10">
        <f t="shared" si="3"/>
        <v>-6.06666666666667</v>
      </c>
      <c r="AJ138" s="10">
        <f t="shared" si="4"/>
        <v>-1.1319391802879937</v>
      </c>
    </row>
    <row r="139" spans="1:36" ht="13.5" customHeight="1" x14ac:dyDescent="0.2">
      <c r="A139" s="10">
        <v>22</v>
      </c>
      <c r="B139" s="10">
        <f t="shared" si="0"/>
        <v>-78</v>
      </c>
      <c r="C139" s="10">
        <f t="shared" ref="C139:AF139" si="25">RANK(C25,C$4:C$113,1)+(COUNT($B$4:$B$113)+1-RANK(C25,C$4:C$113,0)-RANK(C25,C$4:C$113,1))/2</f>
        <v>90</v>
      </c>
      <c r="D139" s="10">
        <f t="shared" si="25"/>
        <v>98</v>
      </c>
      <c r="E139" s="10">
        <f t="shared" si="25"/>
        <v>27</v>
      </c>
      <c r="F139" s="10">
        <f t="shared" si="25"/>
        <v>10</v>
      </c>
      <c r="G139" s="10">
        <f t="shared" si="25"/>
        <v>58</v>
      </c>
      <c r="H139" s="10">
        <f t="shared" si="25"/>
        <v>110</v>
      </c>
      <c r="I139" s="10">
        <f t="shared" si="25"/>
        <v>44</v>
      </c>
      <c r="J139" s="10">
        <f t="shared" si="25"/>
        <v>85</v>
      </c>
      <c r="K139" s="10">
        <f t="shared" si="25"/>
        <v>52</v>
      </c>
      <c r="L139" s="10">
        <f t="shared" si="25"/>
        <v>15</v>
      </c>
      <c r="M139" s="10">
        <f t="shared" si="25"/>
        <v>53</v>
      </c>
      <c r="N139" s="10">
        <f t="shared" si="25"/>
        <v>51</v>
      </c>
      <c r="O139" s="10">
        <f t="shared" si="25"/>
        <v>66</v>
      </c>
      <c r="P139" s="10">
        <f t="shared" si="25"/>
        <v>95</v>
      </c>
      <c r="Q139" s="10">
        <f t="shared" si="25"/>
        <v>30</v>
      </c>
      <c r="R139" s="10">
        <f t="shared" si="25"/>
        <v>4</v>
      </c>
      <c r="S139" s="10">
        <f t="shared" si="25"/>
        <v>109</v>
      </c>
      <c r="T139" s="10">
        <f t="shared" si="25"/>
        <v>8</v>
      </c>
      <c r="U139" s="10">
        <f t="shared" si="25"/>
        <v>81</v>
      </c>
      <c r="V139" s="10">
        <f t="shared" si="25"/>
        <v>103</v>
      </c>
      <c r="W139" s="10">
        <f t="shared" si="25"/>
        <v>10</v>
      </c>
      <c r="X139" s="10">
        <f t="shared" si="25"/>
        <v>91</v>
      </c>
      <c r="Y139" s="10">
        <f t="shared" si="25"/>
        <v>22</v>
      </c>
      <c r="Z139" s="10">
        <f t="shared" si="25"/>
        <v>32</v>
      </c>
      <c r="AA139" s="10">
        <f t="shared" si="25"/>
        <v>61</v>
      </c>
      <c r="AB139" s="10">
        <f t="shared" si="25"/>
        <v>72</v>
      </c>
      <c r="AC139" s="10">
        <f t="shared" si="25"/>
        <v>41</v>
      </c>
      <c r="AD139" s="10">
        <f t="shared" si="25"/>
        <v>3</v>
      </c>
      <c r="AE139" s="10">
        <f t="shared" si="25"/>
        <v>18</v>
      </c>
      <c r="AF139" s="10">
        <f t="shared" si="25"/>
        <v>24</v>
      </c>
      <c r="AG139" s="10">
        <f t="shared" si="2"/>
        <v>-78</v>
      </c>
      <c r="AH139" s="10">
        <v>22</v>
      </c>
      <c r="AI139" s="10">
        <f t="shared" si="3"/>
        <v>-3.3999999999999986</v>
      </c>
      <c r="AJ139" s="10">
        <f t="shared" si="4"/>
        <v>-0.63438349664491889</v>
      </c>
    </row>
    <row r="140" spans="1:36" ht="13.5" customHeight="1" x14ac:dyDescent="0.2">
      <c r="A140" s="10">
        <v>23</v>
      </c>
      <c r="B140" s="10">
        <f t="shared" si="0"/>
        <v>-77</v>
      </c>
      <c r="C140" s="10">
        <f t="shared" ref="C140:AF140" si="26">RANK(C26,C$4:C$113,1)+(COUNT($B$4:$B$113)+1-RANK(C26,C$4:C$113,0)-RANK(C26,C$4:C$113,1))/2</f>
        <v>51</v>
      </c>
      <c r="D140" s="10">
        <f t="shared" si="26"/>
        <v>46</v>
      </c>
      <c r="E140" s="10">
        <f t="shared" si="26"/>
        <v>50</v>
      </c>
      <c r="F140" s="10">
        <f t="shared" si="26"/>
        <v>44</v>
      </c>
      <c r="G140" s="10">
        <f t="shared" si="26"/>
        <v>60</v>
      </c>
      <c r="H140" s="10">
        <f t="shared" si="26"/>
        <v>57</v>
      </c>
      <c r="I140" s="10">
        <f t="shared" si="26"/>
        <v>55</v>
      </c>
      <c r="J140" s="10">
        <f t="shared" si="26"/>
        <v>106</v>
      </c>
      <c r="K140" s="10">
        <f t="shared" si="26"/>
        <v>16</v>
      </c>
      <c r="L140" s="10">
        <f t="shared" si="26"/>
        <v>65</v>
      </c>
      <c r="M140" s="10">
        <f t="shared" si="26"/>
        <v>97</v>
      </c>
      <c r="N140" s="10">
        <f t="shared" si="26"/>
        <v>39</v>
      </c>
      <c r="O140" s="10">
        <f t="shared" si="26"/>
        <v>27</v>
      </c>
      <c r="P140" s="10">
        <f t="shared" si="26"/>
        <v>108</v>
      </c>
      <c r="Q140" s="10">
        <f t="shared" si="26"/>
        <v>34</v>
      </c>
      <c r="R140" s="10">
        <f t="shared" si="26"/>
        <v>97</v>
      </c>
      <c r="S140" s="10">
        <f t="shared" si="26"/>
        <v>28</v>
      </c>
      <c r="T140" s="10">
        <f t="shared" si="26"/>
        <v>44</v>
      </c>
      <c r="U140" s="10">
        <f t="shared" si="26"/>
        <v>41</v>
      </c>
      <c r="V140" s="10">
        <f t="shared" si="26"/>
        <v>108</v>
      </c>
      <c r="W140" s="10">
        <f t="shared" si="26"/>
        <v>2</v>
      </c>
      <c r="X140" s="10">
        <f t="shared" si="26"/>
        <v>65</v>
      </c>
      <c r="Y140" s="10">
        <f t="shared" si="26"/>
        <v>81</v>
      </c>
      <c r="Z140" s="10">
        <f t="shared" si="26"/>
        <v>104</v>
      </c>
      <c r="AA140" s="10">
        <f t="shared" si="26"/>
        <v>32</v>
      </c>
      <c r="AB140" s="10">
        <f t="shared" si="26"/>
        <v>40</v>
      </c>
      <c r="AC140" s="10">
        <f t="shared" si="26"/>
        <v>19</v>
      </c>
      <c r="AD140" s="10">
        <f t="shared" si="26"/>
        <v>84</v>
      </c>
      <c r="AE140" s="10">
        <f t="shared" si="26"/>
        <v>78</v>
      </c>
      <c r="AF140" s="10">
        <f t="shared" si="26"/>
        <v>80</v>
      </c>
      <c r="AG140" s="10">
        <f t="shared" si="2"/>
        <v>-77</v>
      </c>
      <c r="AH140" s="10">
        <v>23</v>
      </c>
      <c r="AI140" s="10">
        <f t="shared" si="3"/>
        <v>3.1000000000000014</v>
      </c>
      <c r="AJ140" s="10">
        <f t="shared" si="4"/>
        <v>0.57840848223507368</v>
      </c>
    </row>
    <row r="141" spans="1:36" ht="13.5" customHeight="1" x14ac:dyDescent="0.2">
      <c r="A141" s="10">
        <v>24</v>
      </c>
      <c r="B141" s="10">
        <f t="shared" si="0"/>
        <v>-76</v>
      </c>
      <c r="C141" s="10">
        <f t="shared" ref="C141:AF141" si="27">RANK(C27,C$4:C$113,1)+(COUNT($B$4:$B$113)+1-RANK(C27,C$4:C$113,0)-RANK(C27,C$4:C$113,1))/2</f>
        <v>106</v>
      </c>
      <c r="D141" s="10">
        <f t="shared" si="27"/>
        <v>99</v>
      </c>
      <c r="E141" s="10">
        <f t="shared" si="27"/>
        <v>52</v>
      </c>
      <c r="F141" s="10">
        <f t="shared" si="27"/>
        <v>11</v>
      </c>
      <c r="G141" s="10">
        <f t="shared" si="27"/>
        <v>90</v>
      </c>
      <c r="H141" s="10">
        <f t="shared" si="27"/>
        <v>100</v>
      </c>
      <c r="I141" s="10">
        <f t="shared" si="27"/>
        <v>106</v>
      </c>
      <c r="J141" s="10">
        <f t="shared" si="27"/>
        <v>6</v>
      </c>
      <c r="K141" s="10">
        <f t="shared" si="27"/>
        <v>96</v>
      </c>
      <c r="L141" s="10">
        <f t="shared" si="27"/>
        <v>66</v>
      </c>
      <c r="M141" s="10">
        <f t="shared" si="27"/>
        <v>51</v>
      </c>
      <c r="N141" s="10">
        <f t="shared" si="27"/>
        <v>94</v>
      </c>
      <c r="O141" s="10">
        <f t="shared" si="27"/>
        <v>100</v>
      </c>
      <c r="P141" s="10">
        <f t="shared" si="27"/>
        <v>57</v>
      </c>
      <c r="Q141" s="10">
        <f t="shared" si="27"/>
        <v>65</v>
      </c>
      <c r="R141" s="10">
        <f t="shared" si="27"/>
        <v>2</v>
      </c>
      <c r="S141" s="10">
        <f t="shared" si="27"/>
        <v>60</v>
      </c>
      <c r="T141" s="10">
        <f t="shared" si="27"/>
        <v>55</v>
      </c>
      <c r="U141" s="10">
        <f t="shared" si="27"/>
        <v>65</v>
      </c>
      <c r="V141" s="10">
        <f t="shared" si="27"/>
        <v>84</v>
      </c>
      <c r="W141" s="10">
        <f t="shared" si="27"/>
        <v>58</v>
      </c>
      <c r="X141" s="10">
        <f t="shared" si="27"/>
        <v>83</v>
      </c>
      <c r="Y141" s="10">
        <f t="shared" si="27"/>
        <v>94</v>
      </c>
      <c r="Z141" s="10">
        <f t="shared" si="27"/>
        <v>5</v>
      </c>
      <c r="AA141" s="10">
        <f t="shared" si="27"/>
        <v>63</v>
      </c>
      <c r="AB141" s="10">
        <f t="shared" si="27"/>
        <v>54</v>
      </c>
      <c r="AC141" s="10">
        <f t="shared" si="27"/>
        <v>92</v>
      </c>
      <c r="AD141" s="10">
        <f t="shared" si="27"/>
        <v>91</v>
      </c>
      <c r="AE141" s="10">
        <f t="shared" si="27"/>
        <v>56</v>
      </c>
      <c r="AF141" s="10">
        <f t="shared" si="27"/>
        <v>61</v>
      </c>
      <c r="AG141" s="10">
        <f t="shared" si="2"/>
        <v>-76</v>
      </c>
      <c r="AH141" s="10">
        <v>24</v>
      </c>
      <c r="AI141" s="10">
        <f t="shared" si="3"/>
        <v>11.900000000000006</v>
      </c>
      <c r="AJ141" s="10">
        <f t="shared" si="4"/>
        <v>2.2203422382572184</v>
      </c>
    </row>
    <row r="142" spans="1:36" ht="13.5" customHeight="1" x14ac:dyDescent="0.2">
      <c r="A142" s="10">
        <v>25</v>
      </c>
      <c r="B142" s="10">
        <f t="shared" si="0"/>
        <v>-75</v>
      </c>
      <c r="C142" s="10">
        <f t="shared" ref="C142:AF142" si="28">RANK(C28,C$4:C$113,1)+(COUNT($B$4:$B$113)+1-RANK(C28,C$4:C$113,0)-RANK(C28,C$4:C$113,1))/2</f>
        <v>81</v>
      </c>
      <c r="D142" s="10">
        <f t="shared" si="28"/>
        <v>69</v>
      </c>
      <c r="E142" s="10">
        <f t="shared" si="28"/>
        <v>3</v>
      </c>
      <c r="F142" s="10">
        <f t="shared" si="28"/>
        <v>79</v>
      </c>
      <c r="G142" s="10">
        <f t="shared" si="28"/>
        <v>97</v>
      </c>
      <c r="H142" s="10">
        <f t="shared" si="28"/>
        <v>105</v>
      </c>
      <c r="I142" s="10">
        <f t="shared" si="28"/>
        <v>9</v>
      </c>
      <c r="J142" s="10">
        <f t="shared" si="28"/>
        <v>70</v>
      </c>
      <c r="K142" s="10">
        <f t="shared" si="28"/>
        <v>1</v>
      </c>
      <c r="L142" s="10">
        <f t="shared" si="28"/>
        <v>1</v>
      </c>
      <c r="M142" s="10">
        <f t="shared" si="28"/>
        <v>65</v>
      </c>
      <c r="N142" s="10">
        <f t="shared" si="28"/>
        <v>28</v>
      </c>
      <c r="O142" s="10">
        <f t="shared" si="28"/>
        <v>90</v>
      </c>
      <c r="P142" s="10">
        <f t="shared" si="28"/>
        <v>90</v>
      </c>
      <c r="Q142" s="10">
        <f t="shared" si="28"/>
        <v>24</v>
      </c>
      <c r="R142" s="10">
        <f t="shared" si="28"/>
        <v>18</v>
      </c>
      <c r="S142" s="10">
        <f t="shared" si="28"/>
        <v>4</v>
      </c>
      <c r="T142" s="10">
        <f t="shared" si="28"/>
        <v>2</v>
      </c>
      <c r="U142" s="10">
        <f t="shared" si="28"/>
        <v>76</v>
      </c>
      <c r="V142" s="10">
        <f t="shared" si="28"/>
        <v>102</v>
      </c>
      <c r="W142" s="10">
        <f t="shared" si="28"/>
        <v>85</v>
      </c>
      <c r="X142" s="10">
        <f t="shared" si="28"/>
        <v>90</v>
      </c>
      <c r="Y142" s="10">
        <f t="shared" si="28"/>
        <v>75</v>
      </c>
      <c r="Z142" s="10">
        <f t="shared" si="28"/>
        <v>95</v>
      </c>
      <c r="AA142" s="10">
        <f t="shared" si="28"/>
        <v>56</v>
      </c>
      <c r="AB142" s="10">
        <f t="shared" si="28"/>
        <v>60</v>
      </c>
      <c r="AC142" s="10">
        <f t="shared" si="28"/>
        <v>110</v>
      </c>
      <c r="AD142" s="10">
        <f t="shared" si="28"/>
        <v>4</v>
      </c>
      <c r="AE142" s="10">
        <f t="shared" si="28"/>
        <v>102</v>
      </c>
      <c r="AF142" s="10">
        <f t="shared" si="28"/>
        <v>69</v>
      </c>
      <c r="AG142" s="10">
        <f t="shared" si="2"/>
        <v>-75</v>
      </c>
      <c r="AH142" s="10">
        <v>25</v>
      </c>
      <c r="AI142" s="10">
        <f t="shared" si="3"/>
        <v>3.1666666666666643</v>
      </c>
      <c r="AJ142" s="10">
        <f t="shared" si="4"/>
        <v>0.59084737432614975</v>
      </c>
    </row>
    <row r="143" spans="1:36" ht="13.5" customHeight="1" x14ac:dyDescent="0.2">
      <c r="A143" s="10">
        <v>26</v>
      </c>
      <c r="B143" s="10">
        <f t="shared" si="0"/>
        <v>-74</v>
      </c>
      <c r="C143" s="10">
        <f t="shared" ref="C143:AF143" si="29">RANK(C29,C$4:C$113,1)+(COUNT($B$4:$B$113)+1-RANK(C29,C$4:C$113,0)-RANK(C29,C$4:C$113,1))/2</f>
        <v>99</v>
      </c>
      <c r="D143" s="10">
        <f t="shared" si="29"/>
        <v>78</v>
      </c>
      <c r="E143" s="10">
        <f t="shared" si="29"/>
        <v>24</v>
      </c>
      <c r="F143" s="10">
        <f t="shared" si="29"/>
        <v>41</v>
      </c>
      <c r="G143" s="10">
        <f t="shared" si="29"/>
        <v>68</v>
      </c>
      <c r="H143" s="10">
        <f t="shared" si="29"/>
        <v>99</v>
      </c>
      <c r="I143" s="10">
        <f t="shared" si="29"/>
        <v>74</v>
      </c>
      <c r="J143" s="10">
        <f t="shared" si="29"/>
        <v>91</v>
      </c>
      <c r="K143" s="10">
        <f t="shared" si="29"/>
        <v>38</v>
      </c>
      <c r="L143" s="10">
        <f t="shared" si="29"/>
        <v>8</v>
      </c>
      <c r="M143" s="10">
        <f t="shared" si="29"/>
        <v>52</v>
      </c>
      <c r="N143" s="10">
        <f t="shared" si="29"/>
        <v>8</v>
      </c>
      <c r="O143" s="10">
        <f t="shared" si="29"/>
        <v>19</v>
      </c>
      <c r="P143" s="10">
        <f t="shared" si="29"/>
        <v>104</v>
      </c>
      <c r="Q143" s="10">
        <f t="shared" si="29"/>
        <v>96</v>
      </c>
      <c r="R143" s="10">
        <f t="shared" si="29"/>
        <v>67</v>
      </c>
      <c r="S143" s="10">
        <f t="shared" si="29"/>
        <v>14</v>
      </c>
      <c r="T143" s="10">
        <f t="shared" si="29"/>
        <v>92</v>
      </c>
      <c r="U143" s="10">
        <f t="shared" si="29"/>
        <v>16</v>
      </c>
      <c r="V143" s="10">
        <f t="shared" si="29"/>
        <v>48</v>
      </c>
      <c r="W143" s="10">
        <f t="shared" si="29"/>
        <v>89</v>
      </c>
      <c r="X143" s="10">
        <f t="shared" si="29"/>
        <v>84</v>
      </c>
      <c r="Y143" s="10">
        <f t="shared" si="29"/>
        <v>36</v>
      </c>
      <c r="Z143" s="10">
        <f t="shared" si="29"/>
        <v>13</v>
      </c>
      <c r="AA143" s="10">
        <f t="shared" si="29"/>
        <v>90</v>
      </c>
      <c r="AB143" s="10">
        <f t="shared" si="29"/>
        <v>32</v>
      </c>
      <c r="AC143" s="10">
        <f t="shared" si="29"/>
        <v>55</v>
      </c>
      <c r="AD143" s="10">
        <f t="shared" si="29"/>
        <v>81</v>
      </c>
      <c r="AE143" s="10">
        <f t="shared" si="29"/>
        <v>22</v>
      </c>
      <c r="AF143" s="10">
        <f t="shared" si="29"/>
        <v>51</v>
      </c>
      <c r="AG143" s="10">
        <f t="shared" si="2"/>
        <v>-74</v>
      </c>
      <c r="AH143" s="10">
        <v>26</v>
      </c>
      <c r="AI143" s="10">
        <f t="shared" si="3"/>
        <v>0.79999999999999716</v>
      </c>
      <c r="AJ143" s="10">
        <f t="shared" si="4"/>
        <v>0.14926670509292164</v>
      </c>
    </row>
    <row r="144" spans="1:36" ht="13.5" customHeight="1" x14ac:dyDescent="0.2">
      <c r="A144" s="10">
        <v>27</v>
      </c>
      <c r="B144" s="10">
        <f t="shared" si="0"/>
        <v>-73</v>
      </c>
      <c r="C144" s="10">
        <f t="shared" ref="C144:AF144" si="30">RANK(C30,C$4:C$113,1)+(COUNT($B$4:$B$113)+1-RANK(C30,C$4:C$113,0)-RANK(C30,C$4:C$113,1))/2</f>
        <v>2</v>
      </c>
      <c r="D144" s="10">
        <f t="shared" si="30"/>
        <v>62</v>
      </c>
      <c r="E144" s="10">
        <f t="shared" si="30"/>
        <v>99</v>
      </c>
      <c r="F144" s="10">
        <f t="shared" si="30"/>
        <v>16</v>
      </c>
      <c r="G144" s="10">
        <f t="shared" si="30"/>
        <v>64</v>
      </c>
      <c r="H144" s="10">
        <f t="shared" si="30"/>
        <v>6</v>
      </c>
      <c r="I144" s="10">
        <f t="shared" si="30"/>
        <v>10</v>
      </c>
      <c r="J144" s="10">
        <f t="shared" si="30"/>
        <v>17</v>
      </c>
      <c r="K144" s="10">
        <f t="shared" si="30"/>
        <v>109</v>
      </c>
      <c r="L144" s="10">
        <f t="shared" si="30"/>
        <v>27</v>
      </c>
      <c r="M144" s="10">
        <f t="shared" si="30"/>
        <v>56</v>
      </c>
      <c r="N144" s="10">
        <f t="shared" si="30"/>
        <v>72</v>
      </c>
      <c r="O144" s="10">
        <f t="shared" si="30"/>
        <v>93</v>
      </c>
      <c r="P144" s="10">
        <f t="shared" si="30"/>
        <v>3</v>
      </c>
      <c r="Q144" s="10">
        <f t="shared" si="30"/>
        <v>106</v>
      </c>
      <c r="R144" s="10">
        <f t="shared" si="30"/>
        <v>36</v>
      </c>
      <c r="S144" s="10">
        <f t="shared" si="30"/>
        <v>80</v>
      </c>
      <c r="T144" s="10">
        <f t="shared" si="30"/>
        <v>70</v>
      </c>
      <c r="U144" s="10">
        <f t="shared" si="30"/>
        <v>101</v>
      </c>
      <c r="V144" s="10">
        <f t="shared" si="30"/>
        <v>50</v>
      </c>
      <c r="W144" s="10">
        <f t="shared" si="30"/>
        <v>52</v>
      </c>
      <c r="X144" s="10">
        <f t="shared" si="30"/>
        <v>47</v>
      </c>
      <c r="Y144" s="10">
        <f t="shared" si="30"/>
        <v>108</v>
      </c>
      <c r="Z144" s="10">
        <f t="shared" si="30"/>
        <v>23</v>
      </c>
      <c r="AA144" s="10">
        <f t="shared" si="30"/>
        <v>71</v>
      </c>
      <c r="AB144" s="10">
        <f t="shared" si="30"/>
        <v>93</v>
      </c>
      <c r="AC144" s="10">
        <f t="shared" si="30"/>
        <v>108</v>
      </c>
      <c r="AD144" s="10">
        <f t="shared" si="30"/>
        <v>95</v>
      </c>
      <c r="AE144" s="10">
        <f t="shared" si="30"/>
        <v>107</v>
      </c>
      <c r="AF144" s="10">
        <f t="shared" si="30"/>
        <v>32</v>
      </c>
      <c r="AG144" s="10">
        <f t="shared" si="2"/>
        <v>-73</v>
      </c>
      <c r="AH144" s="10">
        <v>27</v>
      </c>
      <c r="AI144" s="10">
        <f t="shared" si="3"/>
        <v>5</v>
      </c>
      <c r="AJ144" s="10">
        <f t="shared" si="4"/>
        <v>0.93291690683076356</v>
      </c>
    </row>
    <row r="145" spans="1:36" ht="13.5" customHeight="1" x14ac:dyDescent="0.2">
      <c r="A145" s="10">
        <v>28</v>
      </c>
      <c r="B145" s="10">
        <f t="shared" si="0"/>
        <v>-72</v>
      </c>
      <c r="C145" s="10">
        <f t="shared" ref="C145:AF145" si="31">RANK(C31,C$4:C$113,1)+(COUNT($B$4:$B$113)+1-RANK(C31,C$4:C$113,0)-RANK(C31,C$4:C$113,1))/2</f>
        <v>44</v>
      </c>
      <c r="D145" s="10">
        <f t="shared" si="31"/>
        <v>96</v>
      </c>
      <c r="E145" s="10">
        <f t="shared" si="31"/>
        <v>5</v>
      </c>
      <c r="F145" s="10">
        <f t="shared" si="31"/>
        <v>100</v>
      </c>
      <c r="G145" s="10">
        <f t="shared" si="31"/>
        <v>80</v>
      </c>
      <c r="H145" s="10">
        <f t="shared" si="31"/>
        <v>54</v>
      </c>
      <c r="I145" s="10">
        <f t="shared" si="31"/>
        <v>77</v>
      </c>
      <c r="J145" s="10">
        <f t="shared" si="31"/>
        <v>73</v>
      </c>
      <c r="K145" s="10">
        <f t="shared" si="31"/>
        <v>83</v>
      </c>
      <c r="L145" s="10">
        <f t="shared" si="31"/>
        <v>5</v>
      </c>
      <c r="M145" s="10">
        <f t="shared" si="31"/>
        <v>61</v>
      </c>
      <c r="N145" s="10">
        <f t="shared" si="31"/>
        <v>32</v>
      </c>
      <c r="O145" s="10">
        <f t="shared" si="31"/>
        <v>96</v>
      </c>
      <c r="P145" s="10">
        <f t="shared" si="31"/>
        <v>29</v>
      </c>
      <c r="Q145" s="10">
        <f t="shared" si="31"/>
        <v>27</v>
      </c>
      <c r="R145" s="10">
        <f t="shared" si="31"/>
        <v>95</v>
      </c>
      <c r="S145" s="10">
        <f t="shared" si="31"/>
        <v>59</v>
      </c>
      <c r="T145" s="10">
        <f t="shared" si="31"/>
        <v>98</v>
      </c>
      <c r="U145" s="10">
        <f t="shared" si="31"/>
        <v>4</v>
      </c>
      <c r="V145" s="10">
        <f t="shared" si="31"/>
        <v>18</v>
      </c>
      <c r="W145" s="10">
        <f t="shared" si="31"/>
        <v>25</v>
      </c>
      <c r="X145" s="10">
        <f t="shared" si="31"/>
        <v>25</v>
      </c>
      <c r="Y145" s="10">
        <f t="shared" si="31"/>
        <v>60</v>
      </c>
      <c r="Z145" s="10">
        <f t="shared" si="31"/>
        <v>78</v>
      </c>
      <c r="AA145" s="10">
        <f t="shared" si="31"/>
        <v>19</v>
      </c>
      <c r="AB145" s="10">
        <f t="shared" si="31"/>
        <v>106</v>
      </c>
      <c r="AC145" s="10">
        <f t="shared" si="31"/>
        <v>32</v>
      </c>
      <c r="AD145" s="10">
        <f t="shared" si="31"/>
        <v>80</v>
      </c>
      <c r="AE145" s="10">
        <f t="shared" si="31"/>
        <v>60</v>
      </c>
      <c r="AF145" s="10">
        <f t="shared" si="31"/>
        <v>19</v>
      </c>
      <c r="AG145" s="10">
        <f t="shared" si="2"/>
        <v>-72</v>
      </c>
      <c r="AH145" s="10">
        <v>28</v>
      </c>
      <c r="AI145" s="10">
        <f t="shared" si="3"/>
        <v>-0.8333333333333357</v>
      </c>
      <c r="AJ145" s="10">
        <f t="shared" si="4"/>
        <v>-0.15548615113846104</v>
      </c>
    </row>
    <row r="146" spans="1:36" ht="13.5" customHeight="1" x14ac:dyDescent="0.2">
      <c r="A146" s="10">
        <v>29</v>
      </c>
      <c r="B146" s="10">
        <f t="shared" si="0"/>
        <v>-71</v>
      </c>
      <c r="C146" s="10">
        <f t="shared" ref="C146:AF146" si="32">RANK(C32,C$4:C$113,1)+(COUNT($B$4:$B$113)+1-RANK(C32,C$4:C$113,0)-RANK(C32,C$4:C$113,1))/2</f>
        <v>13</v>
      </c>
      <c r="D146" s="10">
        <f t="shared" si="32"/>
        <v>70</v>
      </c>
      <c r="E146" s="10">
        <f t="shared" si="32"/>
        <v>61</v>
      </c>
      <c r="F146" s="10">
        <f t="shared" si="32"/>
        <v>86</v>
      </c>
      <c r="G146" s="10">
        <f t="shared" si="32"/>
        <v>25</v>
      </c>
      <c r="H146" s="10">
        <f t="shared" si="32"/>
        <v>5</v>
      </c>
      <c r="I146" s="10">
        <f t="shared" si="32"/>
        <v>84</v>
      </c>
      <c r="J146" s="10">
        <f t="shared" si="32"/>
        <v>16</v>
      </c>
      <c r="K146" s="10">
        <f t="shared" si="32"/>
        <v>2</v>
      </c>
      <c r="L146" s="10">
        <f t="shared" si="32"/>
        <v>44</v>
      </c>
      <c r="M146" s="10">
        <f t="shared" si="32"/>
        <v>17</v>
      </c>
      <c r="N146" s="10">
        <f t="shared" si="32"/>
        <v>90</v>
      </c>
      <c r="O146" s="10">
        <f t="shared" si="32"/>
        <v>33</v>
      </c>
      <c r="P146" s="10">
        <f t="shared" si="32"/>
        <v>38</v>
      </c>
      <c r="Q146" s="10">
        <f t="shared" si="32"/>
        <v>68</v>
      </c>
      <c r="R146" s="10">
        <f t="shared" si="32"/>
        <v>60</v>
      </c>
      <c r="S146" s="10">
        <f t="shared" si="32"/>
        <v>67</v>
      </c>
      <c r="T146" s="10">
        <f t="shared" si="32"/>
        <v>50</v>
      </c>
      <c r="U146" s="10">
        <f t="shared" si="32"/>
        <v>59</v>
      </c>
      <c r="V146" s="10">
        <f t="shared" si="32"/>
        <v>73</v>
      </c>
      <c r="W146" s="10">
        <f t="shared" si="32"/>
        <v>84</v>
      </c>
      <c r="X146" s="10">
        <f t="shared" si="32"/>
        <v>88</v>
      </c>
      <c r="Y146" s="10">
        <f t="shared" si="32"/>
        <v>110</v>
      </c>
      <c r="Z146" s="10">
        <f t="shared" si="32"/>
        <v>102</v>
      </c>
      <c r="AA146" s="10">
        <f t="shared" si="32"/>
        <v>51</v>
      </c>
      <c r="AB146" s="10">
        <f t="shared" si="32"/>
        <v>48</v>
      </c>
      <c r="AC146" s="10">
        <f t="shared" si="32"/>
        <v>61</v>
      </c>
      <c r="AD146" s="10">
        <f t="shared" si="32"/>
        <v>2</v>
      </c>
      <c r="AE146" s="10">
        <f t="shared" si="32"/>
        <v>90</v>
      </c>
      <c r="AF146" s="10">
        <f t="shared" si="32"/>
        <v>39</v>
      </c>
      <c r="AG146" s="10">
        <f t="shared" si="2"/>
        <v>-71</v>
      </c>
      <c r="AH146" s="10">
        <v>29</v>
      </c>
      <c r="AI146" s="10">
        <f t="shared" si="3"/>
        <v>-0.96666666666666856</v>
      </c>
      <c r="AJ146" s="10">
        <f t="shared" si="4"/>
        <v>-0.18036393532061465</v>
      </c>
    </row>
    <row r="147" spans="1:36" ht="13.5" customHeight="1" x14ac:dyDescent="0.2">
      <c r="A147" s="10">
        <v>30</v>
      </c>
      <c r="B147" s="10">
        <f t="shared" si="0"/>
        <v>-70</v>
      </c>
      <c r="C147" s="10">
        <f t="shared" ref="C147:AF147" si="33">RANK(C33,C$4:C$113,1)+(COUNT($B$4:$B$113)+1-RANK(C33,C$4:C$113,0)-RANK(C33,C$4:C$113,1))/2</f>
        <v>19</v>
      </c>
      <c r="D147" s="10">
        <f t="shared" si="33"/>
        <v>41</v>
      </c>
      <c r="E147" s="10">
        <f t="shared" si="33"/>
        <v>9</v>
      </c>
      <c r="F147" s="10">
        <f t="shared" si="33"/>
        <v>110</v>
      </c>
      <c r="G147" s="10">
        <f t="shared" si="33"/>
        <v>3</v>
      </c>
      <c r="H147" s="10">
        <f t="shared" si="33"/>
        <v>7</v>
      </c>
      <c r="I147" s="10">
        <f t="shared" si="33"/>
        <v>95</v>
      </c>
      <c r="J147" s="10">
        <f t="shared" si="33"/>
        <v>20</v>
      </c>
      <c r="K147" s="10">
        <f t="shared" si="33"/>
        <v>61</v>
      </c>
      <c r="L147" s="10">
        <f t="shared" si="33"/>
        <v>7</v>
      </c>
      <c r="M147" s="10">
        <f t="shared" si="33"/>
        <v>39</v>
      </c>
      <c r="N147" s="10">
        <f t="shared" si="33"/>
        <v>6</v>
      </c>
      <c r="O147" s="10">
        <f t="shared" si="33"/>
        <v>95</v>
      </c>
      <c r="P147" s="10">
        <f t="shared" si="33"/>
        <v>13</v>
      </c>
      <c r="Q147" s="10">
        <f t="shared" si="33"/>
        <v>84</v>
      </c>
      <c r="R147" s="10">
        <f t="shared" si="33"/>
        <v>21</v>
      </c>
      <c r="S147" s="10">
        <f t="shared" si="33"/>
        <v>93</v>
      </c>
      <c r="T147" s="10">
        <f t="shared" si="33"/>
        <v>107</v>
      </c>
      <c r="U147" s="10">
        <f t="shared" si="33"/>
        <v>17</v>
      </c>
      <c r="V147" s="10">
        <f t="shared" si="33"/>
        <v>20</v>
      </c>
      <c r="W147" s="10">
        <f t="shared" si="33"/>
        <v>68</v>
      </c>
      <c r="X147" s="10">
        <f t="shared" si="33"/>
        <v>12</v>
      </c>
      <c r="Y147" s="10">
        <f t="shared" si="33"/>
        <v>9</v>
      </c>
      <c r="Z147" s="10">
        <f t="shared" si="33"/>
        <v>71</v>
      </c>
      <c r="AA147" s="10">
        <f t="shared" si="33"/>
        <v>96</v>
      </c>
      <c r="AB147" s="10">
        <f t="shared" si="33"/>
        <v>10</v>
      </c>
      <c r="AC147" s="10">
        <f t="shared" si="33"/>
        <v>64</v>
      </c>
      <c r="AD147" s="10">
        <f t="shared" si="33"/>
        <v>1</v>
      </c>
      <c r="AE147" s="10">
        <f t="shared" si="33"/>
        <v>97</v>
      </c>
      <c r="AF147" s="10">
        <f t="shared" si="33"/>
        <v>11</v>
      </c>
      <c r="AG147" s="10">
        <f t="shared" si="2"/>
        <v>-70</v>
      </c>
      <c r="AH147" s="10">
        <v>30</v>
      </c>
      <c r="AI147" s="10">
        <f t="shared" si="3"/>
        <v>-11.966666666666669</v>
      </c>
      <c r="AJ147" s="10">
        <f t="shared" si="4"/>
        <v>-2.2327811303482945</v>
      </c>
    </row>
    <row r="148" spans="1:36" ht="13.5" customHeight="1" x14ac:dyDescent="0.2">
      <c r="A148" s="10">
        <v>31</v>
      </c>
      <c r="B148" s="10">
        <f t="shared" si="0"/>
        <v>-69</v>
      </c>
      <c r="C148" s="10">
        <f t="shared" ref="C148:AF148" si="34">RANK(C34,C$4:C$113,1)+(COUNT($B$4:$B$113)+1-RANK(C34,C$4:C$113,0)-RANK(C34,C$4:C$113,1))/2</f>
        <v>42</v>
      </c>
      <c r="D148" s="10">
        <f t="shared" si="34"/>
        <v>73</v>
      </c>
      <c r="E148" s="10">
        <f t="shared" si="34"/>
        <v>49</v>
      </c>
      <c r="F148" s="10">
        <f t="shared" si="34"/>
        <v>43</v>
      </c>
      <c r="G148" s="10">
        <f t="shared" si="34"/>
        <v>11</v>
      </c>
      <c r="H148" s="10">
        <f t="shared" si="34"/>
        <v>96</v>
      </c>
      <c r="I148" s="10">
        <f t="shared" si="34"/>
        <v>52</v>
      </c>
      <c r="J148" s="10">
        <f t="shared" si="34"/>
        <v>4</v>
      </c>
      <c r="K148" s="10">
        <f t="shared" si="34"/>
        <v>9</v>
      </c>
      <c r="L148" s="10">
        <f t="shared" si="34"/>
        <v>84</v>
      </c>
      <c r="M148" s="10">
        <f t="shared" si="34"/>
        <v>98</v>
      </c>
      <c r="N148" s="10">
        <f t="shared" si="34"/>
        <v>86</v>
      </c>
      <c r="O148" s="10">
        <f t="shared" si="34"/>
        <v>34</v>
      </c>
      <c r="P148" s="10">
        <f t="shared" si="34"/>
        <v>24</v>
      </c>
      <c r="Q148" s="10">
        <f t="shared" si="34"/>
        <v>108</v>
      </c>
      <c r="R148" s="10">
        <f t="shared" si="34"/>
        <v>110</v>
      </c>
      <c r="S148" s="10">
        <f t="shared" si="34"/>
        <v>37</v>
      </c>
      <c r="T148" s="10">
        <f t="shared" si="34"/>
        <v>91</v>
      </c>
      <c r="U148" s="10">
        <f t="shared" si="34"/>
        <v>97</v>
      </c>
      <c r="V148" s="10">
        <f t="shared" si="34"/>
        <v>1</v>
      </c>
      <c r="W148" s="10">
        <f t="shared" si="34"/>
        <v>67</v>
      </c>
      <c r="X148" s="10">
        <f t="shared" si="34"/>
        <v>18</v>
      </c>
      <c r="Y148" s="10">
        <f t="shared" si="34"/>
        <v>18</v>
      </c>
      <c r="Z148" s="10">
        <f t="shared" si="34"/>
        <v>53</v>
      </c>
      <c r="AA148" s="10">
        <f t="shared" si="34"/>
        <v>12</v>
      </c>
      <c r="AB148" s="10">
        <f t="shared" si="34"/>
        <v>31</v>
      </c>
      <c r="AC148" s="10">
        <f t="shared" si="34"/>
        <v>17</v>
      </c>
      <c r="AD148" s="10">
        <f t="shared" si="34"/>
        <v>12</v>
      </c>
      <c r="AE148" s="10">
        <f t="shared" si="34"/>
        <v>96</v>
      </c>
      <c r="AF148" s="10">
        <f t="shared" si="34"/>
        <v>13</v>
      </c>
      <c r="AG148" s="10">
        <f t="shared" si="2"/>
        <v>-69</v>
      </c>
      <c r="AH148" s="10">
        <v>31</v>
      </c>
      <c r="AI148" s="10">
        <f t="shared" si="3"/>
        <v>-5.9666666666666686</v>
      </c>
      <c r="AJ148" s="10">
        <f t="shared" si="4"/>
        <v>-1.1132808421513782</v>
      </c>
    </row>
    <row r="149" spans="1:36" ht="13.5" customHeight="1" x14ac:dyDescent="0.2">
      <c r="A149" s="10">
        <v>32</v>
      </c>
      <c r="B149" s="10">
        <f t="shared" si="0"/>
        <v>-68</v>
      </c>
      <c r="C149" s="10">
        <f t="shared" ref="C149:AF149" si="35">RANK(C35,C$4:C$113,1)+(COUNT($B$4:$B$113)+1-RANK(C35,C$4:C$113,0)-RANK(C35,C$4:C$113,1))/2</f>
        <v>75</v>
      </c>
      <c r="D149" s="10">
        <f t="shared" si="35"/>
        <v>10</v>
      </c>
      <c r="E149" s="10">
        <f t="shared" si="35"/>
        <v>43</v>
      </c>
      <c r="F149" s="10">
        <f t="shared" si="35"/>
        <v>52</v>
      </c>
      <c r="G149" s="10">
        <f t="shared" si="35"/>
        <v>21</v>
      </c>
      <c r="H149" s="10">
        <f t="shared" si="35"/>
        <v>77</v>
      </c>
      <c r="I149" s="10">
        <f t="shared" si="35"/>
        <v>89</v>
      </c>
      <c r="J149" s="10">
        <f t="shared" si="35"/>
        <v>107</v>
      </c>
      <c r="K149" s="10">
        <f t="shared" si="35"/>
        <v>5</v>
      </c>
      <c r="L149" s="10">
        <f t="shared" si="35"/>
        <v>34</v>
      </c>
      <c r="M149" s="10">
        <f t="shared" si="35"/>
        <v>75</v>
      </c>
      <c r="N149" s="10">
        <f t="shared" si="35"/>
        <v>30</v>
      </c>
      <c r="O149" s="10">
        <f t="shared" si="35"/>
        <v>8</v>
      </c>
      <c r="P149" s="10">
        <f t="shared" si="35"/>
        <v>109</v>
      </c>
      <c r="Q149" s="10">
        <f t="shared" si="35"/>
        <v>7</v>
      </c>
      <c r="R149" s="10">
        <f t="shared" si="35"/>
        <v>7</v>
      </c>
      <c r="S149" s="10">
        <f t="shared" si="35"/>
        <v>35</v>
      </c>
      <c r="T149" s="10">
        <f t="shared" si="35"/>
        <v>86</v>
      </c>
      <c r="U149" s="10">
        <f t="shared" si="35"/>
        <v>60</v>
      </c>
      <c r="V149" s="10">
        <f t="shared" si="35"/>
        <v>65</v>
      </c>
      <c r="W149" s="10">
        <f t="shared" si="35"/>
        <v>59</v>
      </c>
      <c r="X149" s="10">
        <f t="shared" si="35"/>
        <v>66</v>
      </c>
      <c r="Y149" s="10">
        <f t="shared" si="35"/>
        <v>109</v>
      </c>
      <c r="Z149" s="10">
        <f t="shared" si="35"/>
        <v>6</v>
      </c>
      <c r="AA149" s="10">
        <f t="shared" si="35"/>
        <v>54</v>
      </c>
      <c r="AB149" s="10">
        <f t="shared" si="35"/>
        <v>34</v>
      </c>
      <c r="AC149" s="10">
        <f t="shared" si="35"/>
        <v>97</v>
      </c>
      <c r="AD149" s="10">
        <f t="shared" si="35"/>
        <v>92</v>
      </c>
      <c r="AE149" s="10">
        <f t="shared" si="35"/>
        <v>19</v>
      </c>
      <c r="AF149" s="10">
        <f t="shared" si="35"/>
        <v>95</v>
      </c>
      <c r="AG149" s="10">
        <f t="shared" si="2"/>
        <v>-68</v>
      </c>
      <c r="AH149" s="10">
        <v>32</v>
      </c>
      <c r="AI149" s="10">
        <f t="shared" si="3"/>
        <v>-1.2999999999999972</v>
      </c>
      <c r="AJ149" s="10">
        <f t="shared" si="4"/>
        <v>-0.242558395775998</v>
      </c>
    </row>
    <row r="150" spans="1:36" ht="13.5" customHeight="1" x14ac:dyDescent="0.2">
      <c r="A150" s="10">
        <v>33</v>
      </c>
      <c r="B150" s="10">
        <f t="shared" si="0"/>
        <v>-67</v>
      </c>
      <c r="C150" s="10">
        <f t="shared" ref="C150:AF150" si="36">RANK(C36,C$4:C$113,1)+(COUNT($B$4:$B$113)+1-RANK(C36,C$4:C$113,0)-RANK(C36,C$4:C$113,1))/2</f>
        <v>108</v>
      </c>
      <c r="D150" s="10">
        <f t="shared" si="36"/>
        <v>81</v>
      </c>
      <c r="E150" s="10">
        <f t="shared" si="36"/>
        <v>75</v>
      </c>
      <c r="F150" s="10">
        <f t="shared" si="36"/>
        <v>68</v>
      </c>
      <c r="G150" s="10">
        <f t="shared" si="36"/>
        <v>101</v>
      </c>
      <c r="H150" s="10">
        <f t="shared" si="36"/>
        <v>53</v>
      </c>
      <c r="I150" s="10">
        <f t="shared" si="36"/>
        <v>50</v>
      </c>
      <c r="J150" s="10">
        <f t="shared" si="36"/>
        <v>78</v>
      </c>
      <c r="K150" s="10">
        <f t="shared" si="36"/>
        <v>97</v>
      </c>
      <c r="L150" s="10">
        <f t="shared" si="36"/>
        <v>26</v>
      </c>
      <c r="M150" s="10">
        <f t="shared" si="36"/>
        <v>5</v>
      </c>
      <c r="N150" s="10">
        <f t="shared" si="36"/>
        <v>66</v>
      </c>
      <c r="O150" s="10">
        <f t="shared" si="36"/>
        <v>62</v>
      </c>
      <c r="P150" s="10">
        <f t="shared" si="36"/>
        <v>5</v>
      </c>
      <c r="Q150" s="10">
        <f t="shared" si="36"/>
        <v>58</v>
      </c>
      <c r="R150" s="10">
        <f t="shared" si="36"/>
        <v>11</v>
      </c>
      <c r="S150" s="10">
        <f t="shared" si="36"/>
        <v>88</v>
      </c>
      <c r="T150" s="10">
        <f t="shared" si="36"/>
        <v>12</v>
      </c>
      <c r="U150" s="10">
        <f t="shared" si="36"/>
        <v>96</v>
      </c>
      <c r="V150" s="10">
        <f t="shared" si="36"/>
        <v>60</v>
      </c>
      <c r="W150" s="10">
        <f t="shared" si="36"/>
        <v>50</v>
      </c>
      <c r="X150" s="10">
        <f t="shared" si="36"/>
        <v>3</v>
      </c>
      <c r="Y150" s="10">
        <f t="shared" si="36"/>
        <v>13</v>
      </c>
      <c r="Z150" s="10">
        <f t="shared" si="36"/>
        <v>79</v>
      </c>
      <c r="AA150" s="10">
        <f t="shared" si="36"/>
        <v>109</v>
      </c>
      <c r="AB150" s="10">
        <f t="shared" si="36"/>
        <v>78</v>
      </c>
      <c r="AC150" s="10">
        <f t="shared" si="36"/>
        <v>2</v>
      </c>
      <c r="AD150" s="10">
        <f t="shared" si="36"/>
        <v>79</v>
      </c>
      <c r="AE150" s="10">
        <f t="shared" si="36"/>
        <v>13</v>
      </c>
      <c r="AF150" s="10">
        <f t="shared" si="36"/>
        <v>6</v>
      </c>
      <c r="AG150" s="10">
        <f t="shared" si="2"/>
        <v>-67</v>
      </c>
      <c r="AH150" s="10">
        <v>33</v>
      </c>
      <c r="AI150" s="10">
        <f t="shared" si="3"/>
        <v>-1.1000000000000014</v>
      </c>
      <c r="AJ150" s="10">
        <f t="shared" si="4"/>
        <v>-0.20524171950276823</v>
      </c>
    </row>
    <row r="151" spans="1:36" ht="13.5" customHeight="1" x14ac:dyDescent="0.2">
      <c r="A151" s="10">
        <v>34</v>
      </c>
      <c r="B151" s="10">
        <f t="shared" si="0"/>
        <v>-66</v>
      </c>
      <c r="C151" s="10">
        <f t="shared" ref="C151:AF151" si="37">RANK(C37,C$4:C$113,1)+(COUNT($B$4:$B$113)+1-RANK(C37,C$4:C$113,0)-RANK(C37,C$4:C$113,1))/2</f>
        <v>66</v>
      </c>
      <c r="D151" s="10">
        <f t="shared" si="37"/>
        <v>77</v>
      </c>
      <c r="E151" s="10">
        <f t="shared" si="37"/>
        <v>62</v>
      </c>
      <c r="F151" s="10">
        <f t="shared" si="37"/>
        <v>102</v>
      </c>
      <c r="G151" s="10">
        <f t="shared" si="37"/>
        <v>24</v>
      </c>
      <c r="H151" s="10">
        <f t="shared" si="37"/>
        <v>78</v>
      </c>
      <c r="I151" s="10">
        <f t="shared" si="37"/>
        <v>93</v>
      </c>
      <c r="J151" s="10">
        <f t="shared" si="37"/>
        <v>64</v>
      </c>
      <c r="K151" s="10">
        <f t="shared" si="37"/>
        <v>92</v>
      </c>
      <c r="L151" s="10">
        <f t="shared" si="37"/>
        <v>19</v>
      </c>
      <c r="M151" s="10">
        <f t="shared" si="37"/>
        <v>59</v>
      </c>
      <c r="N151" s="10">
        <f t="shared" si="37"/>
        <v>16</v>
      </c>
      <c r="O151" s="10">
        <f t="shared" si="37"/>
        <v>60</v>
      </c>
      <c r="P151" s="10">
        <f t="shared" si="37"/>
        <v>102</v>
      </c>
      <c r="Q151" s="10">
        <f t="shared" si="37"/>
        <v>14</v>
      </c>
      <c r="R151" s="10">
        <f t="shared" si="37"/>
        <v>72</v>
      </c>
      <c r="S151" s="10">
        <f t="shared" si="37"/>
        <v>8</v>
      </c>
      <c r="T151" s="10">
        <f t="shared" si="37"/>
        <v>90</v>
      </c>
      <c r="U151" s="10">
        <f t="shared" si="37"/>
        <v>14</v>
      </c>
      <c r="V151" s="10">
        <f t="shared" si="37"/>
        <v>69</v>
      </c>
      <c r="W151" s="10">
        <f t="shared" si="37"/>
        <v>47</v>
      </c>
      <c r="X151" s="10">
        <f t="shared" si="37"/>
        <v>39</v>
      </c>
      <c r="Y151" s="10">
        <f t="shared" si="37"/>
        <v>8</v>
      </c>
      <c r="Z151" s="10">
        <f t="shared" si="37"/>
        <v>14</v>
      </c>
      <c r="AA151" s="10">
        <f t="shared" si="37"/>
        <v>93</v>
      </c>
      <c r="AB151" s="10">
        <f t="shared" si="37"/>
        <v>35</v>
      </c>
      <c r="AC151" s="10">
        <f t="shared" si="37"/>
        <v>67</v>
      </c>
      <c r="AD151" s="10">
        <f t="shared" si="37"/>
        <v>85</v>
      </c>
      <c r="AE151" s="10">
        <f t="shared" si="37"/>
        <v>73</v>
      </c>
      <c r="AF151" s="10">
        <f t="shared" si="37"/>
        <v>26</v>
      </c>
      <c r="AG151" s="10">
        <f t="shared" si="2"/>
        <v>-66</v>
      </c>
      <c r="AH151" s="10">
        <v>34</v>
      </c>
      <c r="AI151" s="10">
        <f t="shared" si="3"/>
        <v>0.10000000000000142</v>
      </c>
      <c r="AJ151" s="10">
        <f t="shared" si="4"/>
        <v>1.8658338136615535E-2</v>
      </c>
    </row>
    <row r="152" spans="1:36" ht="13.5" customHeight="1" x14ac:dyDescent="0.2">
      <c r="A152" s="10">
        <v>35</v>
      </c>
      <c r="B152" s="10">
        <f t="shared" si="0"/>
        <v>-65</v>
      </c>
      <c r="C152" s="10">
        <f t="shared" ref="C152:AF152" si="38">RANK(C38,C$4:C$113,1)+(COUNT($B$4:$B$113)+1-RANK(C38,C$4:C$113,0)-RANK(C38,C$4:C$113,1))/2</f>
        <v>71</v>
      </c>
      <c r="D152" s="10">
        <f t="shared" si="38"/>
        <v>104</v>
      </c>
      <c r="E152" s="10">
        <f t="shared" si="38"/>
        <v>83</v>
      </c>
      <c r="F152" s="10">
        <f t="shared" si="38"/>
        <v>42</v>
      </c>
      <c r="G152" s="10">
        <f t="shared" si="38"/>
        <v>14</v>
      </c>
      <c r="H152" s="10">
        <f t="shared" si="38"/>
        <v>11</v>
      </c>
      <c r="I152" s="10">
        <f t="shared" si="38"/>
        <v>39</v>
      </c>
      <c r="J152" s="10">
        <f t="shared" si="38"/>
        <v>42</v>
      </c>
      <c r="K152" s="10">
        <f t="shared" si="38"/>
        <v>86</v>
      </c>
      <c r="L152" s="10">
        <f t="shared" si="38"/>
        <v>31</v>
      </c>
      <c r="M152" s="10">
        <f t="shared" si="38"/>
        <v>4</v>
      </c>
      <c r="N152" s="10">
        <f t="shared" si="38"/>
        <v>97</v>
      </c>
      <c r="O152" s="10">
        <f t="shared" si="38"/>
        <v>94</v>
      </c>
      <c r="P152" s="10">
        <f t="shared" si="38"/>
        <v>70</v>
      </c>
      <c r="Q152" s="10">
        <f t="shared" si="38"/>
        <v>67</v>
      </c>
      <c r="R152" s="10">
        <f t="shared" si="38"/>
        <v>43</v>
      </c>
      <c r="S152" s="10">
        <f t="shared" si="38"/>
        <v>74</v>
      </c>
      <c r="T152" s="10">
        <f t="shared" si="38"/>
        <v>9</v>
      </c>
      <c r="U152" s="10">
        <f t="shared" si="38"/>
        <v>8</v>
      </c>
      <c r="V152" s="10">
        <f t="shared" si="38"/>
        <v>75</v>
      </c>
      <c r="W152" s="10">
        <f t="shared" si="38"/>
        <v>97</v>
      </c>
      <c r="X152" s="10">
        <f t="shared" si="38"/>
        <v>97</v>
      </c>
      <c r="Y152" s="10">
        <f t="shared" si="38"/>
        <v>97</v>
      </c>
      <c r="Z152" s="10">
        <f t="shared" si="38"/>
        <v>106</v>
      </c>
      <c r="AA152" s="10">
        <f t="shared" si="38"/>
        <v>17</v>
      </c>
      <c r="AB152" s="10">
        <f t="shared" si="38"/>
        <v>84</v>
      </c>
      <c r="AC152" s="10">
        <f t="shared" si="38"/>
        <v>99</v>
      </c>
      <c r="AD152" s="10">
        <f t="shared" si="38"/>
        <v>8</v>
      </c>
      <c r="AE152" s="10">
        <f t="shared" si="38"/>
        <v>63</v>
      </c>
      <c r="AF152" s="10">
        <f t="shared" si="38"/>
        <v>103</v>
      </c>
      <c r="AG152" s="10">
        <f t="shared" si="2"/>
        <v>-65</v>
      </c>
      <c r="AH152" s="10">
        <v>35</v>
      </c>
      <c r="AI152" s="10">
        <f t="shared" si="3"/>
        <v>5.6666666666666643</v>
      </c>
      <c r="AJ152" s="10">
        <f t="shared" si="4"/>
        <v>1.0573058277415315</v>
      </c>
    </row>
    <row r="153" spans="1:36" ht="13.5" customHeight="1" x14ac:dyDescent="0.2">
      <c r="A153" s="10">
        <v>36</v>
      </c>
      <c r="B153" s="10">
        <f t="shared" si="0"/>
        <v>-64</v>
      </c>
      <c r="C153" s="10">
        <f t="shared" ref="C153:AF153" si="39">RANK(C39,C$4:C$113,1)+(COUNT($B$4:$B$113)+1-RANK(C39,C$4:C$113,0)-RANK(C39,C$4:C$113,1))/2</f>
        <v>24</v>
      </c>
      <c r="D153" s="10">
        <f t="shared" si="39"/>
        <v>22</v>
      </c>
      <c r="E153" s="10">
        <f t="shared" si="39"/>
        <v>13</v>
      </c>
      <c r="F153" s="10">
        <f t="shared" si="39"/>
        <v>91</v>
      </c>
      <c r="G153" s="10">
        <f t="shared" si="39"/>
        <v>106</v>
      </c>
      <c r="H153" s="10">
        <f t="shared" si="39"/>
        <v>83</v>
      </c>
      <c r="I153" s="10">
        <f t="shared" si="39"/>
        <v>33</v>
      </c>
      <c r="J153" s="10">
        <f t="shared" si="39"/>
        <v>69</v>
      </c>
      <c r="K153" s="10">
        <f t="shared" si="39"/>
        <v>40</v>
      </c>
      <c r="L153" s="10">
        <f t="shared" si="39"/>
        <v>86</v>
      </c>
      <c r="M153" s="10">
        <f t="shared" si="39"/>
        <v>28</v>
      </c>
      <c r="N153" s="10">
        <f t="shared" si="39"/>
        <v>9</v>
      </c>
      <c r="O153" s="10">
        <f t="shared" si="39"/>
        <v>10</v>
      </c>
      <c r="P153" s="10">
        <f t="shared" si="39"/>
        <v>8</v>
      </c>
      <c r="Q153" s="10">
        <f t="shared" si="39"/>
        <v>6</v>
      </c>
      <c r="R153" s="10">
        <f t="shared" si="39"/>
        <v>10</v>
      </c>
      <c r="S153" s="10">
        <f t="shared" si="39"/>
        <v>108</v>
      </c>
      <c r="T153" s="10">
        <f t="shared" si="39"/>
        <v>49</v>
      </c>
      <c r="U153" s="10">
        <f t="shared" si="39"/>
        <v>87</v>
      </c>
      <c r="V153" s="10">
        <f t="shared" si="39"/>
        <v>5</v>
      </c>
      <c r="W153" s="10">
        <f t="shared" si="39"/>
        <v>11</v>
      </c>
      <c r="X153" s="10">
        <f t="shared" si="39"/>
        <v>89</v>
      </c>
      <c r="Y153" s="10">
        <f t="shared" si="39"/>
        <v>48</v>
      </c>
      <c r="Z153" s="10">
        <f t="shared" si="39"/>
        <v>19</v>
      </c>
      <c r="AA153" s="10">
        <f t="shared" si="39"/>
        <v>26</v>
      </c>
      <c r="AB153" s="10">
        <f t="shared" si="39"/>
        <v>49</v>
      </c>
      <c r="AC153" s="10">
        <f t="shared" si="39"/>
        <v>52</v>
      </c>
      <c r="AD153" s="10">
        <f t="shared" si="39"/>
        <v>37</v>
      </c>
      <c r="AE153" s="10">
        <f t="shared" si="39"/>
        <v>71</v>
      </c>
      <c r="AF153" s="10">
        <f t="shared" si="39"/>
        <v>107</v>
      </c>
      <c r="AG153" s="10">
        <f t="shared" si="2"/>
        <v>-64</v>
      </c>
      <c r="AH153" s="10">
        <v>36</v>
      </c>
      <c r="AI153" s="10">
        <f t="shared" si="3"/>
        <v>-8.9666666666666686</v>
      </c>
      <c r="AJ153" s="10">
        <f t="shared" si="4"/>
        <v>-1.6730309862498363</v>
      </c>
    </row>
    <row r="154" spans="1:36" ht="13.5" customHeight="1" x14ac:dyDescent="0.2">
      <c r="A154" s="10">
        <v>37</v>
      </c>
      <c r="B154" s="10">
        <f t="shared" si="0"/>
        <v>-63</v>
      </c>
      <c r="C154" s="10">
        <f t="shared" ref="C154:AF154" si="40">RANK(C40,C$4:C$113,1)+(COUNT($B$4:$B$113)+1-RANK(C40,C$4:C$113,0)-RANK(C40,C$4:C$113,1))/2</f>
        <v>104</v>
      </c>
      <c r="D154" s="10">
        <f t="shared" si="40"/>
        <v>100</v>
      </c>
      <c r="E154" s="10">
        <f t="shared" si="40"/>
        <v>53</v>
      </c>
      <c r="F154" s="10">
        <f t="shared" si="40"/>
        <v>22</v>
      </c>
      <c r="G154" s="10">
        <f t="shared" si="40"/>
        <v>73</v>
      </c>
      <c r="H154" s="10">
        <f t="shared" si="40"/>
        <v>64</v>
      </c>
      <c r="I154" s="10">
        <f t="shared" si="40"/>
        <v>40</v>
      </c>
      <c r="J154" s="10">
        <f t="shared" si="40"/>
        <v>33</v>
      </c>
      <c r="K154" s="10">
        <f t="shared" si="40"/>
        <v>91</v>
      </c>
      <c r="L154" s="10">
        <f t="shared" si="40"/>
        <v>13</v>
      </c>
      <c r="M154" s="10">
        <f t="shared" si="40"/>
        <v>45</v>
      </c>
      <c r="N154" s="10">
        <f t="shared" si="40"/>
        <v>36</v>
      </c>
      <c r="O154" s="10">
        <f t="shared" si="40"/>
        <v>109</v>
      </c>
      <c r="P154" s="10">
        <f t="shared" si="40"/>
        <v>81</v>
      </c>
      <c r="Q154" s="10">
        <f t="shared" si="40"/>
        <v>83</v>
      </c>
      <c r="R154" s="10">
        <f t="shared" si="40"/>
        <v>16</v>
      </c>
      <c r="S154" s="10">
        <f t="shared" si="40"/>
        <v>43</v>
      </c>
      <c r="T154" s="10">
        <f t="shared" si="40"/>
        <v>14</v>
      </c>
      <c r="U154" s="10">
        <f t="shared" si="40"/>
        <v>71</v>
      </c>
      <c r="V154" s="10">
        <f t="shared" si="40"/>
        <v>87</v>
      </c>
      <c r="W154" s="10">
        <f t="shared" si="40"/>
        <v>90</v>
      </c>
      <c r="X154" s="10">
        <f t="shared" si="40"/>
        <v>76</v>
      </c>
      <c r="Y154" s="10">
        <f t="shared" si="40"/>
        <v>26</v>
      </c>
      <c r="Z154" s="10">
        <f t="shared" si="40"/>
        <v>89</v>
      </c>
      <c r="AA154" s="10">
        <f t="shared" si="40"/>
        <v>91</v>
      </c>
      <c r="AB154" s="10">
        <f t="shared" si="40"/>
        <v>26</v>
      </c>
      <c r="AC154" s="10">
        <f t="shared" si="40"/>
        <v>16</v>
      </c>
      <c r="AD154" s="10">
        <f t="shared" si="40"/>
        <v>100</v>
      </c>
      <c r="AE154" s="10">
        <f t="shared" si="40"/>
        <v>6</v>
      </c>
      <c r="AF154" s="10">
        <f t="shared" si="40"/>
        <v>20</v>
      </c>
      <c r="AG154" s="10">
        <f t="shared" si="2"/>
        <v>-63</v>
      </c>
      <c r="AH154" s="10">
        <v>37</v>
      </c>
      <c r="AI154" s="10">
        <f t="shared" si="3"/>
        <v>1.7666666666666657</v>
      </c>
      <c r="AJ154" s="10">
        <f t="shared" si="4"/>
        <v>0.32963064041353629</v>
      </c>
    </row>
    <row r="155" spans="1:36" ht="13.5" customHeight="1" x14ac:dyDescent="0.2">
      <c r="A155" s="10">
        <v>38</v>
      </c>
      <c r="B155" s="10">
        <f t="shared" si="0"/>
        <v>-62</v>
      </c>
      <c r="C155" s="10">
        <f t="shared" ref="C155:AF155" si="41">RANK(C41,C$4:C$113,1)+(COUNT($B$4:$B$113)+1-RANK(C41,C$4:C$113,0)-RANK(C41,C$4:C$113,1))/2</f>
        <v>95</v>
      </c>
      <c r="D155" s="10">
        <f t="shared" si="41"/>
        <v>18</v>
      </c>
      <c r="E155" s="10">
        <f t="shared" si="41"/>
        <v>97</v>
      </c>
      <c r="F155" s="10">
        <f t="shared" si="41"/>
        <v>15</v>
      </c>
      <c r="G155" s="10">
        <f t="shared" si="41"/>
        <v>71</v>
      </c>
      <c r="H155" s="10">
        <f t="shared" si="41"/>
        <v>92</v>
      </c>
      <c r="I155" s="10">
        <f t="shared" si="41"/>
        <v>99</v>
      </c>
      <c r="J155" s="10">
        <f t="shared" si="41"/>
        <v>67</v>
      </c>
      <c r="K155" s="10">
        <f t="shared" si="41"/>
        <v>32</v>
      </c>
      <c r="L155" s="10">
        <f t="shared" si="41"/>
        <v>56</v>
      </c>
      <c r="M155" s="10">
        <f t="shared" si="41"/>
        <v>50</v>
      </c>
      <c r="N155" s="10">
        <f t="shared" si="41"/>
        <v>102</v>
      </c>
      <c r="O155" s="10">
        <f t="shared" si="41"/>
        <v>39</v>
      </c>
      <c r="P155" s="10">
        <f t="shared" si="41"/>
        <v>60</v>
      </c>
      <c r="Q155" s="10">
        <f t="shared" si="41"/>
        <v>100</v>
      </c>
      <c r="R155" s="10">
        <f t="shared" si="41"/>
        <v>44</v>
      </c>
      <c r="S155" s="10">
        <f t="shared" si="41"/>
        <v>53</v>
      </c>
      <c r="T155" s="10">
        <f t="shared" si="41"/>
        <v>30</v>
      </c>
      <c r="U155" s="10">
        <f t="shared" si="41"/>
        <v>9</v>
      </c>
      <c r="V155" s="10">
        <f t="shared" si="41"/>
        <v>86</v>
      </c>
      <c r="W155" s="10">
        <f t="shared" si="41"/>
        <v>71</v>
      </c>
      <c r="X155" s="10">
        <f t="shared" si="41"/>
        <v>101</v>
      </c>
      <c r="Y155" s="10">
        <f t="shared" si="41"/>
        <v>84</v>
      </c>
      <c r="Z155" s="10">
        <f t="shared" si="41"/>
        <v>38</v>
      </c>
      <c r="AA155" s="10">
        <f t="shared" si="41"/>
        <v>72</v>
      </c>
      <c r="AB155" s="10">
        <f t="shared" si="41"/>
        <v>92</v>
      </c>
      <c r="AC155" s="10">
        <f t="shared" si="41"/>
        <v>44</v>
      </c>
      <c r="AD155" s="10">
        <f t="shared" si="41"/>
        <v>25</v>
      </c>
      <c r="AE155" s="10">
        <f t="shared" si="41"/>
        <v>91</v>
      </c>
      <c r="AF155" s="10">
        <f t="shared" si="41"/>
        <v>33</v>
      </c>
      <c r="AG155" s="10">
        <f t="shared" si="2"/>
        <v>-62</v>
      </c>
      <c r="AH155" s="10">
        <v>38</v>
      </c>
      <c r="AI155" s="10">
        <f t="shared" si="3"/>
        <v>6.7000000000000028</v>
      </c>
      <c r="AJ155" s="10">
        <f t="shared" si="4"/>
        <v>1.2501086551532237</v>
      </c>
    </row>
    <row r="156" spans="1:36" ht="13.5" customHeight="1" x14ac:dyDescent="0.2">
      <c r="A156" s="10">
        <v>39</v>
      </c>
      <c r="B156" s="10">
        <f t="shared" si="0"/>
        <v>-61</v>
      </c>
      <c r="C156" s="10">
        <f t="shared" ref="C156:AF156" si="42">RANK(C42,C$4:C$113,1)+(COUNT($B$4:$B$113)+1-RANK(C42,C$4:C$113,0)-RANK(C42,C$4:C$113,1))/2</f>
        <v>109</v>
      </c>
      <c r="D156" s="10">
        <f t="shared" si="42"/>
        <v>84</v>
      </c>
      <c r="E156" s="10">
        <f t="shared" si="42"/>
        <v>66</v>
      </c>
      <c r="F156" s="10">
        <f t="shared" si="42"/>
        <v>85</v>
      </c>
      <c r="G156" s="10">
        <f t="shared" si="42"/>
        <v>66</v>
      </c>
      <c r="H156" s="10">
        <f t="shared" si="42"/>
        <v>98</v>
      </c>
      <c r="I156" s="10">
        <f t="shared" si="42"/>
        <v>1</v>
      </c>
      <c r="J156" s="10">
        <f t="shared" si="42"/>
        <v>109</v>
      </c>
      <c r="K156" s="10">
        <f t="shared" si="42"/>
        <v>85</v>
      </c>
      <c r="L156" s="10">
        <f t="shared" si="42"/>
        <v>22</v>
      </c>
      <c r="M156" s="10">
        <f t="shared" si="42"/>
        <v>18</v>
      </c>
      <c r="N156" s="10">
        <f t="shared" si="42"/>
        <v>11</v>
      </c>
      <c r="O156" s="10">
        <f t="shared" si="42"/>
        <v>98</v>
      </c>
      <c r="P156" s="10">
        <f t="shared" si="42"/>
        <v>43</v>
      </c>
      <c r="Q156" s="10">
        <f t="shared" si="42"/>
        <v>102</v>
      </c>
      <c r="R156" s="10">
        <f t="shared" si="42"/>
        <v>28</v>
      </c>
      <c r="S156" s="10">
        <f t="shared" si="42"/>
        <v>78</v>
      </c>
      <c r="T156" s="10">
        <f t="shared" si="42"/>
        <v>85</v>
      </c>
      <c r="U156" s="10">
        <f t="shared" si="42"/>
        <v>82</v>
      </c>
      <c r="V156" s="10">
        <f t="shared" si="42"/>
        <v>82</v>
      </c>
      <c r="W156" s="10">
        <f t="shared" si="42"/>
        <v>61</v>
      </c>
      <c r="X156" s="10">
        <f t="shared" si="42"/>
        <v>24</v>
      </c>
      <c r="Y156" s="10">
        <f t="shared" si="42"/>
        <v>55</v>
      </c>
      <c r="Z156" s="10">
        <f t="shared" si="42"/>
        <v>107</v>
      </c>
      <c r="AA156" s="10">
        <f t="shared" si="42"/>
        <v>7</v>
      </c>
      <c r="AB156" s="10">
        <f t="shared" si="42"/>
        <v>29</v>
      </c>
      <c r="AC156" s="10">
        <f t="shared" si="42"/>
        <v>48</v>
      </c>
      <c r="AD156" s="10">
        <f t="shared" si="42"/>
        <v>32</v>
      </c>
      <c r="AE156" s="10">
        <f t="shared" si="42"/>
        <v>53</v>
      </c>
      <c r="AF156" s="10">
        <f t="shared" si="42"/>
        <v>62</v>
      </c>
      <c r="AG156" s="10">
        <f t="shared" si="2"/>
        <v>-61</v>
      </c>
      <c r="AH156" s="10">
        <v>39</v>
      </c>
      <c r="AI156" s="10">
        <f t="shared" si="3"/>
        <v>5.5</v>
      </c>
      <c r="AJ156" s="10">
        <f t="shared" si="4"/>
        <v>1.02620859751384</v>
      </c>
    </row>
    <row r="157" spans="1:36" ht="13.5" customHeight="1" x14ac:dyDescent="0.2">
      <c r="A157" s="10">
        <v>40</v>
      </c>
      <c r="B157" s="10">
        <f t="shared" si="0"/>
        <v>-60</v>
      </c>
      <c r="C157" s="10">
        <f t="shared" ref="C157:AF157" si="43">RANK(C43,C$4:C$113,1)+(COUNT($B$4:$B$113)+1-RANK(C43,C$4:C$113,0)-RANK(C43,C$4:C$113,1))/2</f>
        <v>54</v>
      </c>
      <c r="D157" s="10">
        <f t="shared" si="43"/>
        <v>36</v>
      </c>
      <c r="E157" s="10">
        <f t="shared" si="43"/>
        <v>72</v>
      </c>
      <c r="F157" s="10">
        <f t="shared" si="43"/>
        <v>61</v>
      </c>
      <c r="G157" s="10">
        <f t="shared" si="43"/>
        <v>19</v>
      </c>
      <c r="H157" s="10">
        <f t="shared" si="43"/>
        <v>69</v>
      </c>
      <c r="I157" s="10">
        <f t="shared" si="43"/>
        <v>46</v>
      </c>
      <c r="J157" s="10">
        <f t="shared" si="43"/>
        <v>74</v>
      </c>
      <c r="K157" s="10">
        <f t="shared" si="43"/>
        <v>80</v>
      </c>
      <c r="L157" s="10">
        <f t="shared" si="43"/>
        <v>69</v>
      </c>
      <c r="M157" s="10">
        <f t="shared" si="43"/>
        <v>49</v>
      </c>
      <c r="N157" s="10">
        <f t="shared" si="43"/>
        <v>63</v>
      </c>
      <c r="O157" s="10">
        <f t="shared" si="43"/>
        <v>38</v>
      </c>
      <c r="P157" s="10">
        <f t="shared" si="43"/>
        <v>61</v>
      </c>
      <c r="Q157" s="10">
        <f t="shared" si="43"/>
        <v>60</v>
      </c>
      <c r="R157" s="10">
        <f t="shared" si="43"/>
        <v>81</v>
      </c>
      <c r="S157" s="10">
        <f t="shared" si="43"/>
        <v>49</v>
      </c>
      <c r="T157" s="10">
        <f t="shared" si="43"/>
        <v>45</v>
      </c>
      <c r="U157" s="10">
        <f t="shared" si="43"/>
        <v>85</v>
      </c>
      <c r="V157" s="10">
        <f t="shared" si="43"/>
        <v>53</v>
      </c>
      <c r="W157" s="10">
        <f t="shared" si="43"/>
        <v>35</v>
      </c>
      <c r="X157" s="10">
        <f t="shared" si="43"/>
        <v>30</v>
      </c>
      <c r="Y157" s="10">
        <f t="shared" si="43"/>
        <v>19</v>
      </c>
      <c r="Z157" s="10">
        <f t="shared" si="43"/>
        <v>17</v>
      </c>
      <c r="AA157" s="10">
        <f t="shared" si="43"/>
        <v>29</v>
      </c>
      <c r="AB157" s="10">
        <f t="shared" si="43"/>
        <v>75</v>
      </c>
      <c r="AC157" s="10">
        <f t="shared" si="43"/>
        <v>80</v>
      </c>
      <c r="AD157" s="10">
        <f t="shared" si="43"/>
        <v>38</v>
      </c>
      <c r="AE157" s="10">
        <f t="shared" si="43"/>
        <v>99</v>
      </c>
      <c r="AF157" s="10">
        <f t="shared" si="43"/>
        <v>76</v>
      </c>
      <c r="AG157" s="10">
        <f t="shared" si="2"/>
        <v>-60</v>
      </c>
      <c r="AH157" s="10">
        <v>40</v>
      </c>
      <c r="AI157" s="10">
        <f t="shared" si="3"/>
        <v>-0.10000000000000142</v>
      </c>
      <c r="AJ157" s="10">
        <f t="shared" si="4"/>
        <v>-1.8658338136615535E-2</v>
      </c>
    </row>
    <row r="158" spans="1:36" ht="13.5" customHeight="1" x14ac:dyDescent="0.2">
      <c r="A158" s="10">
        <v>41</v>
      </c>
      <c r="B158" s="10">
        <f t="shared" si="0"/>
        <v>-59</v>
      </c>
      <c r="C158" s="10">
        <f t="shared" ref="C158:AF158" si="44">RANK(C44,C$4:C$113,1)+(COUNT($B$4:$B$113)+1-RANK(C44,C$4:C$113,0)-RANK(C44,C$4:C$113,1))/2</f>
        <v>85</v>
      </c>
      <c r="D158" s="10">
        <f t="shared" si="44"/>
        <v>25</v>
      </c>
      <c r="E158" s="10">
        <f t="shared" si="44"/>
        <v>81</v>
      </c>
      <c r="F158" s="10">
        <f t="shared" si="44"/>
        <v>5</v>
      </c>
      <c r="G158" s="10">
        <f t="shared" si="44"/>
        <v>87</v>
      </c>
      <c r="H158" s="10">
        <f t="shared" si="44"/>
        <v>104</v>
      </c>
      <c r="I158" s="10">
        <f t="shared" si="44"/>
        <v>41</v>
      </c>
      <c r="J158" s="10">
        <f t="shared" si="44"/>
        <v>97</v>
      </c>
      <c r="K158" s="10">
        <f t="shared" si="44"/>
        <v>71</v>
      </c>
      <c r="L158" s="10">
        <f t="shared" si="44"/>
        <v>63</v>
      </c>
      <c r="M158" s="10">
        <f t="shared" si="44"/>
        <v>83</v>
      </c>
      <c r="N158" s="10">
        <f t="shared" si="44"/>
        <v>89</v>
      </c>
      <c r="O158" s="10">
        <f t="shared" si="44"/>
        <v>17</v>
      </c>
      <c r="P158" s="10">
        <f t="shared" si="44"/>
        <v>100</v>
      </c>
      <c r="Q158" s="10">
        <f t="shared" si="44"/>
        <v>104</v>
      </c>
      <c r="R158" s="10">
        <f t="shared" si="44"/>
        <v>25</v>
      </c>
      <c r="S158" s="10">
        <f t="shared" si="44"/>
        <v>42</v>
      </c>
      <c r="T158" s="10">
        <f t="shared" si="44"/>
        <v>73</v>
      </c>
      <c r="U158" s="10">
        <f t="shared" si="44"/>
        <v>30</v>
      </c>
      <c r="V158" s="10">
        <f t="shared" si="44"/>
        <v>63</v>
      </c>
      <c r="W158" s="10">
        <f t="shared" si="44"/>
        <v>19</v>
      </c>
      <c r="X158" s="10">
        <f t="shared" si="44"/>
        <v>110</v>
      </c>
      <c r="Y158" s="10">
        <f t="shared" si="44"/>
        <v>46</v>
      </c>
      <c r="Z158" s="10">
        <f t="shared" si="44"/>
        <v>27</v>
      </c>
      <c r="AA158" s="10">
        <f t="shared" si="44"/>
        <v>25</v>
      </c>
      <c r="AB158" s="10">
        <f t="shared" si="44"/>
        <v>27</v>
      </c>
      <c r="AC158" s="10">
        <f t="shared" si="44"/>
        <v>83</v>
      </c>
      <c r="AD158" s="10">
        <f t="shared" si="44"/>
        <v>107</v>
      </c>
      <c r="AE158" s="10">
        <f t="shared" si="44"/>
        <v>70</v>
      </c>
      <c r="AF158" s="10">
        <f t="shared" si="44"/>
        <v>92</v>
      </c>
      <c r="AG158" s="10">
        <f t="shared" si="2"/>
        <v>-59</v>
      </c>
      <c r="AH158" s="10">
        <v>41</v>
      </c>
      <c r="AI158" s="10">
        <f t="shared" si="3"/>
        <v>7.5333333333333314</v>
      </c>
      <c r="AJ158" s="10">
        <f t="shared" si="4"/>
        <v>1.4055948062916834</v>
      </c>
    </row>
    <row r="159" spans="1:36" ht="13.5" customHeight="1" x14ac:dyDescent="0.2">
      <c r="A159" s="10">
        <v>42</v>
      </c>
      <c r="B159" s="10">
        <f t="shared" si="0"/>
        <v>-58</v>
      </c>
      <c r="C159" s="10">
        <f t="shared" ref="C159:AF159" si="45">RANK(C45,C$4:C$113,1)+(COUNT($B$4:$B$113)+1-RANK(C45,C$4:C$113,0)-RANK(C45,C$4:C$113,1))/2</f>
        <v>31</v>
      </c>
      <c r="D159" s="10">
        <f t="shared" si="45"/>
        <v>50</v>
      </c>
      <c r="E159" s="10">
        <f t="shared" si="45"/>
        <v>18</v>
      </c>
      <c r="F159" s="10">
        <f t="shared" si="45"/>
        <v>88</v>
      </c>
      <c r="G159" s="10">
        <f t="shared" si="45"/>
        <v>40</v>
      </c>
      <c r="H159" s="10">
        <f t="shared" si="45"/>
        <v>9</v>
      </c>
      <c r="I159" s="10">
        <f t="shared" si="45"/>
        <v>62</v>
      </c>
      <c r="J159" s="10">
        <f t="shared" si="45"/>
        <v>76</v>
      </c>
      <c r="K159" s="10">
        <f t="shared" si="45"/>
        <v>17</v>
      </c>
      <c r="L159" s="10">
        <f t="shared" si="45"/>
        <v>81</v>
      </c>
      <c r="M159" s="10">
        <f t="shared" si="45"/>
        <v>79</v>
      </c>
      <c r="N159" s="10">
        <f t="shared" si="45"/>
        <v>98</v>
      </c>
      <c r="O159" s="10">
        <f t="shared" si="45"/>
        <v>43</v>
      </c>
      <c r="P159" s="10">
        <f t="shared" si="45"/>
        <v>85</v>
      </c>
      <c r="Q159" s="10">
        <f t="shared" si="45"/>
        <v>46</v>
      </c>
      <c r="R159" s="10">
        <f t="shared" si="45"/>
        <v>89</v>
      </c>
      <c r="S159" s="10">
        <f t="shared" si="45"/>
        <v>58</v>
      </c>
      <c r="T159" s="10">
        <f t="shared" si="45"/>
        <v>104</v>
      </c>
      <c r="U159" s="10">
        <f t="shared" si="45"/>
        <v>54</v>
      </c>
      <c r="V159" s="10">
        <f t="shared" si="45"/>
        <v>94</v>
      </c>
      <c r="W159" s="10">
        <f t="shared" si="45"/>
        <v>65</v>
      </c>
      <c r="X159" s="10">
        <f t="shared" si="45"/>
        <v>10</v>
      </c>
      <c r="Y159" s="10">
        <f t="shared" si="45"/>
        <v>98</v>
      </c>
      <c r="Z159" s="10">
        <f t="shared" si="45"/>
        <v>62</v>
      </c>
      <c r="AA159" s="10">
        <f t="shared" si="45"/>
        <v>57</v>
      </c>
      <c r="AB159" s="10">
        <f t="shared" si="45"/>
        <v>18</v>
      </c>
      <c r="AC159" s="10">
        <f t="shared" si="45"/>
        <v>96</v>
      </c>
      <c r="AD159" s="10">
        <f t="shared" si="45"/>
        <v>49</v>
      </c>
      <c r="AE159" s="10">
        <f t="shared" si="45"/>
        <v>55</v>
      </c>
      <c r="AF159" s="10">
        <f t="shared" si="45"/>
        <v>65</v>
      </c>
      <c r="AG159" s="10">
        <f t="shared" si="2"/>
        <v>-58</v>
      </c>
      <c r="AH159" s="10">
        <v>42</v>
      </c>
      <c r="AI159" s="10">
        <f t="shared" si="3"/>
        <v>4.3999999999999986</v>
      </c>
      <c r="AJ159" s="10">
        <f t="shared" si="4"/>
        <v>0.8209668780110716</v>
      </c>
    </row>
    <row r="160" spans="1:36" ht="13.5" customHeight="1" x14ac:dyDescent="0.2">
      <c r="A160" s="10">
        <v>43</v>
      </c>
      <c r="B160" s="10">
        <f t="shared" si="0"/>
        <v>-57</v>
      </c>
      <c r="C160" s="10">
        <f t="shared" ref="C160:AF160" si="46">RANK(C46,C$4:C$113,1)+(COUNT($B$4:$B$113)+1-RANK(C46,C$4:C$113,0)-RANK(C46,C$4:C$113,1))/2</f>
        <v>34</v>
      </c>
      <c r="D160" s="10">
        <f t="shared" si="46"/>
        <v>89</v>
      </c>
      <c r="E160" s="10">
        <f t="shared" si="46"/>
        <v>31</v>
      </c>
      <c r="F160" s="10">
        <f t="shared" si="46"/>
        <v>75</v>
      </c>
      <c r="G160" s="10">
        <f t="shared" si="46"/>
        <v>33</v>
      </c>
      <c r="H160" s="10">
        <f t="shared" si="46"/>
        <v>41</v>
      </c>
      <c r="I160" s="10">
        <f t="shared" si="46"/>
        <v>57</v>
      </c>
      <c r="J160" s="10">
        <f t="shared" si="46"/>
        <v>45</v>
      </c>
      <c r="K160" s="10">
        <f t="shared" si="46"/>
        <v>35</v>
      </c>
      <c r="L160" s="10">
        <f t="shared" si="46"/>
        <v>64</v>
      </c>
      <c r="M160" s="10">
        <f t="shared" si="46"/>
        <v>22</v>
      </c>
      <c r="N160" s="10">
        <f t="shared" si="46"/>
        <v>76</v>
      </c>
      <c r="O160" s="10">
        <f t="shared" si="46"/>
        <v>87</v>
      </c>
      <c r="P160" s="10">
        <f t="shared" si="46"/>
        <v>33</v>
      </c>
      <c r="Q160" s="10">
        <f t="shared" si="46"/>
        <v>81</v>
      </c>
      <c r="R160" s="10">
        <f t="shared" si="46"/>
        <v>45</v>
      </c>
      <c r="S160" s="10">
        <f t="shared" si="46"/>
        <v>92</v>
      </c>
      <c r="T160" s="10">
        <f t="shared" si="46"/>
        <v>81</v>
      </c>
      <c r="U160" s="10">
        <f t="shared" si="46"/>
        <v>61</v>
      </c>
      <c r="V160" s="10">
        <f t="shared" si="46"/>
        <v>2</v>
      </c>
      <c r="W160" s="10">
        <f t="shared" si="46"/>
        <v>102</v>
      </c>
      <c r="X160" s="10">
        <f t="shared" si="46"/>
        <v>26</v>
      </c>
      <c r="Y160" s="10">
        <f t="shared" si="46"/>
        <v>23</v>
      </c>
      <c r="Z160" s="10">
        <f t="shared" si="46"/>
        <v>16</v>
      </c>
      <c r="AA160" s="10">
        <f t="shared" si="46"/>
        <v>52</v>
      </c>
      <c r="AB160" s="10">
        <f t="shared" si="46"/>
        <v>55</v>
      </c>
      <c r="AC160" s="10">
        <f t="shared" si="46"/>
        <v>47</v>
      </c>
      <c r="AD160" s="10">
        <f t="shared" si="46"/>
        <v>104</v>
      </c>
      <c r="AE160" s="10">
        <f t="shared" si="46"/>
        <v>32</v>
      </c>
      <c r="AF160" s="10">
        <f t="shared" si="46"/>
        <v>14</v>
      </c>
      <c r="AG160" s="10">
        <f t="shared" si="2"/>
        <v>-57</v>
      </c>
      <c r="AH160" s="10">
        <v>43</v>
      </c>
      <c r="AI160" s="10">
        <f t="shared" si="3"/>
        <v>-3.6666666666666643</v>
      </c>
      <c r="AJ160" s="10">
        <f t="shared" si="4"/>
        <v>-0.68413906500922617</v>
      </c>
    </row>
    <row r="161" spans="1:36" ht="13.5" customHeight="1" x14ac:dyDescent="0.2">
      <c r="A161" s="10">
        <v>44</v>
      </c>
      <c r="B161" s="10">
        <f t="shared" si="0"/>
        <v>-56</v>
      </c>
      <c r="C161" s="10">
        <f t="shared" ref="C161:AF161" si="47">RANK(C47,C$4:C$113,1)+(COUNT($B$4:$B$113)+1-RANK(C47,C$4:C$113,0)-RANK(C47,C$4:C$113,1))/2</f>
        <v>45</v>
      </c>
      <c r="D161" s="10">
        <f t="shared" si="47"/>
        <v>90</v>
      </c>
      <c r="E161" s="10">
        <f t="shared" si="47"/>
        <v>16</v>
      </c>
      <c r="F161" s="10">
        <f t="shared" si="47"/>
        <v>63</v>
      </c>
      <c r="G161" s="10">
        <f t="shared" si="47"/>
        <v>53</v>
      </c>
      <c r="H161" s="10">
        <f t="shared" si="47"/>
        <v>20</v>
      </c>
      <c r="I161" s="10">
        <f t="shared" si="47"/>
        <v>92</v>
      </c>
      <c r="J161" s="10">
        <f t="shared" si="47"/>
        <v>12</v>
      </c>
      <c r="K161" s="10">
        <f t="shared" si="47"/>
        <v>39</v>
      </c>
      <c r="L161" s="10">
        <f t="shared" si="47"/>
        <v>96</v>
      </c>
      <c r="M161" s="10">
        <f t="shared" si="47"/>
        <v>40</v>
      </c>
      <c r="N161" s="10">
        <f t="shared" si="47"/>
        <v>81</v>
      </c>
      <c r="O161" s="10">
        <f t="shared" si="47"/>
        <v>41</v>
      </c>
      <c r="P161" s="10">
        <f t="shared" si="47"/>
        <v>59</v>
      </c>
      <c r="Q161" s="10">
        <f t="shared" si="47"/>
        <v>42</v>
      </c>
      <c r="R161" s="10">
        <f t="shared" si="47"/>
        <v>101</v>
      </c>
      <c r="S161" s="10">
        <f t="shared" si="47"/>
        <v>32</v>
      </c>
      <c r="T161" s="10">
        <f t="shared" si="47"/>
        <v>99</v>
      </c>
      <c r="U161" s="10">
        <f t="shared" si="47"/>
        <v>77</v>
      </c>
      <c r="V161" s="10">
        <f t="shared" si="47"/>
        <v>61</v>
      </c>
      <c r="W161" s="10">
        <f t="shared" si="47"/>
        <v>57</v>
      </c>
      <c r="X161" s="10">
        <f t="shared" si="47"/>
        <v>9</v>
      </c>
      <c r="Y161" s="10">
        <f t="shared" si="47"/>
        <v>78</v>
      </c>
      <c r="Z161" s="10">
        <f t="shared" si="47"/>
        <v>75</v>
      </c>
      <c r="AA161" s="10">
        <f t="shared" si="47"/>
        <v>74</v>
      </c>
      <c r="AB161" s="10">
        <f t="shared" si="47"/>
        <v>25</v>
      </c>
      <c r="AC161" s="10">
        <f t="shared" si="47"/>
        <v>42</v>
      </c>
      <c r="AD161" s="10">
        <f t="shared" si="47"/>
        <v>103</v>
      </c>
      <c r="AE161" s="10">
        <f t="shared" si="47"/>
        <v>46</v>
      </c>
      <c r="AF161" s="10">
        <f t="shared" si="47"/>
        <v>4</v>
      </c>
      <c r="AG161" s="10">
        <f t="shared" si="2"/>
        <v>-56</v>
      </c>
      <c r="AH161" s="10">
        <v>44</v>
      </c>
      <c r="AI161" s="10">
        <f t="shared" si="3"/>
        <v>0.23333333333333428</v>
      </c>
      <c r="AJ161" s="10">
        <f t="shared" si="4"/>
        <v>4.353612231876914E-2</v>
      </c>
    </row>
    <row r="162" spans="1:36" ht="13.5" customHeight="1" x14ac:dyDescent="0.2">
      <c r="A162" s="10">
        <v>45</v>
      </c>
      <c r="B162" s="10">
        <f t="shared" si="0"/>
        <v>-55</v>
      </c>
      <c r="C162" s="10">
        <f t="shared" ref="C162:AF162" si="48">RANK(C48,C$4:C$113,1)+(COUNT($B$4:$B$113)+1-RANK(C48,C$4:C$113,0)-RANK(C48,C$4:C$113,1))/2</f>
        <v>14</v>
      </c>
      <c r="D162" s="10">
        <f t="shared" si="48"/>
        <v>30</v>
      </c>
      <c r="E162" s="10">
        <f t="shared" si="48"/>
        <v>15</v>
      </c>
      <c r="F162" s="10">
        <f t="shared" si="48"/>
        <v>103</v>
      </c>
      <c r="G162" s="10">
        <f t="shared" si="48"/>
        <v>74</v>
      </c>
      <c r="H162" s="10">
        <f t="shared" si="48"/>
        <v>58</v>
      </c>
      <c r="I162" s="10">
        <f t="shared" si="48"/>
        <v>35</v>
      </c>
      <c r="J162" s="10">
        <f t="shared" si="48"/>
        <v>43</v>
      </c>
      <c r="K162" s="10">
        <f t="shared" si="48"/>
        <v>66</v>
      </c>
      <c r="L162" s="10">
        <f t="shared" si="48"/>
        <v>21</v>
      </c>
      <c r="M162" s="10">
        <f t="shared" si="48"/>
        <v>34</v>
      </c>
      <c r="N162" s="10">
        <f t="shared" si="48"/>
        <v>67</v>
      </c>
      <c r="O162" s="10">
        <f t="shared" si="48"/>
        <v>63</v>
      </c>
      <c r="P162" s="10">
        <f t="shared" si="48"/>
        <v>84</v>
      </c>
      <c r="Q162" s="10">
        <f t="shared" si="48"/>
        <v>20</v>
      </c>
      <c r="R162" s="10">
        <f t="shared" si="48"/>
        <v>3</v>
      </c>
      <c r="S162" s="10">
        <f t="shared" si="48"/>
        <v>105</v>
      </c>
      <c r="T162" s="10">
        <f t="shared" si="48"/>
        <v>42</v>
      </c>
      <c r="U162" s="10">
        <f t="shared" si="48"/>
        <v>18</v>
      </c>
      <c r="V162" s="10">
        <f t="shared" si="48"/>
        <v>30</v>
      </c>
      <c r="W162" s="10">
        <f t="shared" si="48"/>
        <v>62</v>
      </c>
      <c r="X162" s="10">
        <f t="shared" si="48"/>
        <v>63</v>
      </c>
      <c r="Y162" s="10">
        <f t="shared" si="48"/>
        <v>30</v>
      </c>
      <c r="Z162" s="10">
        <f t="shared" si="48"/>
        <v>37</v>
      </c>
      <c r="AA162" s="10">
        <f t="shared" si="48"/>
        <v>40</v>
      </c>
      <c r="AB162" s="10">
        <f t="shared" si="48"/>
        <v>41</v>
      </c>
      <c r="AC162" s="10">
        <f t="shared" si="48"/>
        <v>39</v>
      </c>
      <c r="AD162" s="10">
        <f t="shared" si="48"/>
        <v>31</v>
      </c>
      <c r="AE162" s="10">
        <f t="shared" si="48"/>
        <v>49</v>
      </c>
      <c r="AF162" s="10">
        <f t="shared" si="48"/>
        <v>56</v>
      </c>
      <c r="AG162" s="10">
        <f t="shared" si="2"/>
        <v>-55</v>
      </c>
      <c r="AH162" s="10">
        <v>45</v>
      </c>
      <c r="AI162" s="10">
        <f t="shared" si="3"/>
        <v>-9.7333333333333343</v>
      </c>
      <c r="AJ162" s="10">
        <f t="shared" si="4"/>
        <v>-1.81607824529722</v>
      </c>
    </row>
    <row r="163" spans="1:36" ht="13.5" customHeight="1" x14ac:dyDescent="0.2">
      <c r="A163" s="10">
        <v>46</v>
      </c>
      <c r="B163" s="10">
        <f t="shared" si="0"/>
        <v>-54</v>
      </c>
      <c r="C163" s="10">
        <f t="shared" ref="C163:AF163" si="49">RANK(C49,C$4:C$113,1)+(COUNT($B$4:$B$113)+1-RANK(C49,C$4:C$113,0)-RANK(C49,C$4:C$113,1))/2</f>
        <v>15</v>
      </c>
      <c r="D163" s="10">
        <f t="shared" si="49"/>
        <v>72</v>
      </c>
      <c r="E163" s="10">
        <f t="shared" si="49"/>
        <v>21</v>
      </c>
      <c r="F163" s="10">
        <f t="shared" si="49"/>
        <v>82</v>
      </c>
      <c r="G163" s="10">
        <f t="shared" si="49"/>
        <v>34</v>
      </c>
      <c r="H163" s="10">
        <f t="shared" si="49"/>
        <v>42</v>
      </c>
      <c r="I163" s="10">
        <f t="shared" si="49"/>
        <v>13</v>
      </c>
      <c r="J163" s="10">
        <f t="shared" si="49"/>
        <v>104</v>
      </c>
      <c r="K163" s="10">
        <f t="shared" si="49"/>
        <v>6</v>
      </c>
      <c r="L163" s="10">
        <f t="shared" si="49"/>
        <v>14</v>
      </c>
      <c r="M163" s="10">
        <f t="shared" si="49"/>
        <v>71</v>
      </c>
      <c r="N163" s="10">
        <f t="shared" si="49"/>
        <v>13</v>
      </c>
      <c r="O163" s="10">
        <f t="shared" si="49"/>
        <v>59</v>
      </c>
      <c r="P163" s="10">
        <f t="shared" si="49"/>
        <v>41</v>
      </c>
      <c r="Q163" s="10">
        <f t="shared" si="49"/>
        <v>49</v>
      </c>
      <c r="R163" s="10">
        <f t="shared" si="49"/>
        <v>65</v>
      </c>
      <c r="S163" s="10">
        <f t="shared" si="49"/>
        <v>95</v>
      </c>
      <c r="T163" s="10">
        <f t="shared" si="49"/>
        <v>80</v>
      </c>
      <c r="U163" s="10">
        <f t="shared" si="49"/>
        <v>102</v>
      </c>
      <c r="V163" s="10">
        <f t="shared" si="49"/>
        <v>57</v>
      </c>
      <c r="W163" s="10">
        <f t="shared" si="49"/>
        <v>43</v>
      </c>
      <c r="X163" s="10">
        <f t="shared" si="49"/>
        <v>87</v>
      </c>
      <c r="Y163" s="10">
        <f t="shared" si="49"/>
        <v>73</v>
      </c>
      <c r="Z163" s="10">
        <f t="shared" si="49"/>
        <v>69</v>
      </c>
      <c r="AA163" s="10">
        <f t="shared" si="49"/>
        <v>102</v>
      </c>
      <c r="AB163" s="10">
        <f t="shared" si="49"/>
        <v>1</v>
      </c>
      <c r="AC163" s="10">
        <f t="shared" si="49"/>
        <v>75</v>
      </c>
      <c r="AD163" s="10">
        <f t="shared" si="49"/>
        <v>71</v>
      </c>
      <c r="AE163" s="10">
        <f t="shared" si="49"/>
        <v>8</v>
      </c>
      <c r="AF163" s="10">
        <f t="shared" si="49"/>
        <v>43</v>
      </c>
      <c r="AG163" s="10">
        <f t="shared" si="2"/>
        <v>-54</v>
      </c>
      <c r="AH163" s="10">
        <v>46</v>
      </c>
      <c r="AI163" s="10">
        <f t="shared" si="3"/>
        <v>-1.93333333333333</v>
      </c>
      <c r="AJ163" s="10">
        <f t="shared" si="4"/>
        <v>-0.36072787064122797</v>
      </c>
    </row>
    <row r="164" spans="1:36" ht="13.5" customHeight="1" x14ac:dyDescent="0.2">
      <c r="A164" s="10">
        <v>47</v>
      </c>
      <c r="B164" s="10">
        <f t="shared" si="0"/>
        <v>-53</v>
      </c>
      <c r="C164" s="10">
        <f t="shared" ref="C164:AF164" si="50">RANK(C50,C$4:C$113,1)+(COUNT($B$4:$B$113)+1-RANK(C50,C$4:C$113,0)-RANK(C50,C$4:C$113,1))/2</f>
        <v>41</v>
      </c>
      <c r="D164" s="10">
        <f t="shared" si="50"/>
        <v>79</v>
      </c>
      <c r="E164" s="10">
        <f t="shared" si="50"/>
        <v>109</v>
      </c>
      <c r="F164" s="10">
        <f t="shared" si="50"/>
        <v>24</v>
      </c>
      <c r="G164" s="10">
        <f t="shared" si="50"/>
        <v>26</v>
      </c>
      <c r="H164" s="10">
        <f t="shared" si="50"/>
        <v>51</v>
      </c>
      <c r="I164" s="10">
        <f t="shared" si="50"/>
        <v>36</v>
      </c>
      <c r="J164" s="10">
        <f t="shared" si="50"/>
        <v>14</v>
      </c>
      <c r="K164" s="10">
        <f t="shared" si="50"/>
        <v>110</v>
      </c>
      <c r="L164" s="10">
        <f t="shared" si="50"/>
        <v>109</v>
      </c>
      <c r="M164" s="10">
        <f t="shared" si="50"/>
        <v>69</v>
      </c>
      <c r="N164" s="10">
        <f t="shared" si="50"/>
        <v>61</v>
      </c>
      <c r="O164" s="10">
        <f t="shared" si="50"/>
        <v>92</v>
      </c>
      <c r="P164" s="10">
        <f t="shared" si="50"/>
        <v>78</v>
      </c>
      <c r="Q164" s="10">
        <f t="shared" si="50"/>
        <v>72</v>
      </c>
      <c r="R164" s="10">
        <f t="shared" si="50"/>
        <v>80</v>
      </c>
      <c r="S164" s="10">
        <f t="shared" si="50"/>
        <v>24</v>
      </c>
      <c r="T164" s="10">
        <f t="shared" si="50"/>
        <v>74</v>
      </c>
      <c r="U164" s="10">
        <f t="shared" si="50"/>
        <v>38</v>
      </c>
      <c r="V164" s="10">
        <f t="shared" si="50"/>
        <v>70</v>
      </c>
      <c r="W164" s="10">
        <f t="shared" si="50"/>
        <v>41</v>
      </c>
      <c r="X164" s="10">
        <f t="shared" si="50"/>
        <v>54</v>
      </c>
      <c r="Y164" s="10">
        <f t="shared" si="50"/>
        <v>80</v>
      </c>
      <c r="Z164" s="10">
        <f t="shared" si="50"/>
        <v>91</v>
      </c>
      <c r="AA164" s="10">
        <f t="shared" si="50"/>
        <v>73</v>
      </c>
      <c r="AB164" s="10">
        <f t="shared" si="50"/>
        <v>105</v>
      </c>
      <c r="AC164" s="10">
        <f t="shared" si="50"/>
        <v>65</v>
      </c>
      <c r="AD164" s="10">
        <f t="shared" si="50"/>
        <v>89</v>
      </c>
      <c r="AE164" s="10">
        <f t="shared" si="50"/>
        <v>67</v>
      </c>
      <c r="AF164" s="10">
        <f t="shared" si="50"/>
        <v>21</v>
      </c>
      <c r="AG164" s="10">
        <f t="shared" si="2"/>
        <v>-53</v>
      </c>
      <c r="AH164" s="10">
        <v>47</v>
      </c>
      <c r="AI164" s="10">
        <f t="shared" si="3"/>
        <v>9.2666666666666657</v>
      </c>
      <c r="AJ164" s="10">
        <f t="shared" si="4"/>
        <v>1.7290060006596815</v>
      </c>
    </row>
    <row r="165" spans="1:36" ht="13.5" customHeight="1" x14ac:dyDescent="0.2">
      <c r="A165" s="10">
        <v>48</v>
      </c>
      <c r="B165" s="10">
        <f t="shared" si="0"/>
        <v>-52</v>
      </c>
      <c r="C165" s="10">
        <f t="shared" ref="C165:AF165" si="51">RANK(C51,C$4:C$113,1)+(COUNT($B$4:$B$113)+1-RANK(C51,C$4:C$113,0)-RANK(C51,C$4:C$113,1))/2</f>
        <v>55</v>
      </c>
      <c r="D165" s="10">
        <f t="shared" si="51"/>
        <v>20</v>
      </c>
      <c r="E165" s="10">
        <f t="shared" si="51"/>
        <v>70</v>
      </c>
      <c r="F165" s="10">
        <f t="shared" si="51"/>
        <v>107</v>
      </c>
      <c r="G165" s="10">
        <f t="shared" si="51"/>
        <v>59</v>
      </c>
      <c r="H165" s="10">
        <f t="shared" si="51"/>
        <v>43</v>
      </c>
      <c r="I165" s="10">
        <f t="shared" si="51"/>
        <v>101</v>
      </c>
      <c r="J165" s="10">
        <f t="shared" si="51"/>
        <v>99</v>
      </c>
      <c r="K165" s="10">
        <f t="shared" si="51"/>
        <v>55</v>
      </c>
      <c r="L165" s="10">
        <f t="shared" si="51"/>
        <v>110</v>
      </c>
      <c r="M165" s="10">
        <f t="shared" si="51"/>
        <v>96</v>
      </c>
      <c r="N165" s="10">
        <f t="shared" si="51"/>
        <v>91</v>
      </c>
      <c r="O165" s="10">
        <f t="shared" si="51"/>
        <v>5</v>
      </c>
      <c r="P165" s="10">
        <f t="shared" si="51"/>
        <v>52</v>
      </c>
      <c r="Q165" s="10">
        <f t="shared" si="51"/>
        <v>90</v>
      </c>
      <c r="R165" s="10">
        <f t="shared" si="51"/>
        <v>70</v>
      </c>
      <c r="S165" s="10">
        <f t="shared" si="51"/>
        <v>2</v>
      </c>
      <c r="T165" s="10">
        <f t="shared" si="51"/>
        <v>110</v>
      </c>
      <c r="U165" s="10">
        <f t="shared" si="51"/>
        <v>21</v>
      </c>
      <c r="V165" s="10">
        <f t="shared" si="51"/>
        <v>81</v>
      </c>
      <c r="W165" s="10">
        <f t="shared" si="51"/>
        <v>42</v>
      </c>
      <c r="X165" s="10">
        <f t="shared" si="51"/>
        <v>108</v>
      </c>
      <c r="Y165" s="10">
        <f t="shared" si="51"/>
        <v>42</v>
      </c>
      <c r="Z165" s="10">
        <f t="shared" si="51"/>
        <v>1</v>
      </c>
      <c r="AA165" s="10">
        <f t="shared" si="51"/>
        <v>48</v>
      </c>
      <c r="AB165" s="10">
        <f t="shared" si="51"/>
        <v>12</v>
      </c>
      <c r="AC165" s="10">
        <f t="shared" si="51"/>
        <v>77</v>
      </c>
      <c r="AD165" s="10">
        <f t="shared" si="51"/>
        <v>39</v>
      </c>
      <c r="AE165" s="10">
        <f t="shared" si="51"/>
        <v>9</v>
      </c>
      <c r="AF165" s="10">
        <f t="shared" si="51"/>
        <v>49</v>
      </c>
      <c r="AG165" s="10">
        <f t="shared" si="2"/>
        <v>-52</v>
      </c>
      <c r="AH165" s="10">
        <v>48</v>
      </c>
      <c r="AI165" s="10">
        <f t="shared" si="3"/>
        <v>3.2999999999999972</v>
      </c>
      <c r="AJ165" s="10">
        <f t="shared" si="4"/>
        <v>0.61572515850830345</v>
      </c>
    </row>
    <row r="166" spans="1:36" ht="13.5" customHeight="1" x14ac:dyDescent="0.2">
      <c r="A166" s="10">
        <v>49</v>
      </c>
      <c r="B166" s="10">
        <f t="shared" si="0"/>
        <v>-51</v>
      </c>
      <c r="C166" s="10">
        <f t="shared" ref="C166:AF166" si="52">RANK(C52,C$4:C$113,1)+(COUNT($B$4:$B$113)+1-RANK(C52,C$4:C$113,0)-RANK(C52,C$4:C$113,1))/2</f>
        <v>53</v>
      </c>
      <c r="D166" s="10">
        <f t="shared" si="52"/>
        <v>107</v>
      </c>
      <c r="E166" s="10">
        <f t="shared" si="52"/>
        <v>96</v>
      </c>
      <c r="F166" s="10">
        <f t="shared" si="52"/>
        <v>23</v>
      </c>
      <c r="G166" s="10">
        <f t="shared" si="52"/>
        <v>75</v>
      </c>
      <c r="H166" s="10">
        <f t="shared" si="52"/>
        <v>10</v>
      </c>
      <c r="I166" s="10">
        <f t="shared" si="52"/>
        <v>54</v>
      </c>
      <c r="J166" s="10">
        <f t="shared" si="52"/>
        <v>19</v>
      </c>
      <c r="K166" s="10">
        <f t="shared" si="52"/>
        <v>33</v>
      </c>
      <c r="L166" s="10">
        <f t="shared" si="52"/>
        <v>52</v>
      </c>
      <c r="M166" s="10">
        <f t="shared" si="52"/>
        <v>92</v>
      </c>
      <c r="N166" s="10">
        <f t="shared" si="52"/>
        <v>87</v>
      </c>
      <c r="O166" s="10">
        <f t="shared" si="52"/>
        <v>101</v>
      </c>
      <c r="P166" s="10">
        <f t="shared" si="52"/>
        <v>17</v>
      </c>
      <c r="Q166" s="10">
        <f t="shared" si="52"/>
        <v>87</v>
      </c>
      <c r="R166" s="10">
        <f t="shared" si="52"/>
        <v>104</v>
      </c>
      <c r="S166" s="10">
        <f t="shared" si="52"/>
        <v>17</v>
      </c>
      <c r="T166" s="10">
        <f t="shared" si="52"/>
        <v>22</v>
      </c>
      <c r="U166" s="10">
        <f t="shared" si="52"/>
        <v>62</v>
      </c>
      <c r="V166" s="10">
        <f t="shared" si="52"/>
        <v>28</v>
      </c>
      <c r="W166" s="10">
        <f t="shared" si="52"/>
        <v>31</v>
      </c>
      <c r="X166" s="10">
        <f t="shared" si="52"/>
        <v>8</v>
      </c>
      <c r="Y166" s="10">
        <f t="shared" si="52"/>
        <v>31</v>
      </c>
      <c r="Z166" s="10">
        <f t="shared" si="52"/>
        <v>98</v>
      </c>
      <c r="AA166" s="10">
        <f t="shared" si="52"/>
        <v>58</v>
      </c>
      <c r="AB166" s="10">
        <f t="shared" si="52"/>
        <v>79</v>
      </c>
      <c r="AC166" s="10">
        <f t="shared" si="52"/>
        <v>49</v>
      </c>
      <c r="AD166" s="10">
        <f t="shared" si="52"/>
        <v>46</v>
      </c>
      <c r="AE166" s="10">
        <f t="shared" si="52"/>
        <v>80</v>
      </c>
      <c r="AF166" s="10">
        <f t="shared" si="52"/>
        <v>108</v>
      </c>
      <c r="AG166" s="10">
        <f t="shared" si="2"/>
        <v>-51</v>
      </c>
      <c r="AH166" s="10">
        <v>49</v>
      </c>
      <c r="AI166" s="10">
        <f t="shared" si="3"/>
        <v>2.06666666666667</v>
      </c>
      <c r="AJ166" s="10">
        <f t="shared" si="4"/>
        <v>0.38560565482338288</v>
      </c>
    </row>
    <row r="167" spans="1:36" ht="13.5" customHeight="1" x14ac:dyDescent="0.2">
      <c r="A167" s="10">
        <v>50</v>
      </c>
      <c r="B167" s="10">
        <f t="shared" si="0"/>
        <v>-50</v>
      </c>
      <c r="C167" s="10">
        <f t="shared" ref="C167:AF167" si="53">RANK(C53,C$4:C$113,1)+(COUNT($B$4:$B$113)+1-RANK(C53,C$4:C$113,0)-RANK(C53,C$4:C$113,1))/2</f>
        <v>107</v>
      </c>
      <c r="D167" s="10">
        <f t="shared" si="53"/>
        <v>102</v>
      </c>
      <c r="E167" s="10">
        <f t="shared" si="53"/>
        <v>36</v>
      </c>
      <c r="F167" s="10">
        <f t="shared" si="53"/>
        <v>2</v>
      </c>
      <c r="G167" s="10">
        <f t="shared" si="53"/>
        <v>83</v>
      </c>
      <c r="H167" s="10">
        <f t="shared" si="53"/>
        <v>91</v>
      </c>
      <c r="I167" s="10">
        <f t="shared" si="53"/>
        <v>49</v>
      </c>
      <c r="J167" s="10">
        <f t="shared" si="53"/>
        <v>81</v>
      </c>
      <c r="K167" s="10">
        <f t="shared" si="53"/>
        <v>107</v>
      </c>
      <c r="L167" s="10">
        <f t="shared" si="53"/>
        <v>91</v>
      </c>
      <c r="M167" s="10">
        <f t="shared" si="53"/>
        <v>85</v>
      </c>
      <c r="N167" s="10">
        <f t="shared" si="53"/>
        <v>50</v>
      </c>
      <c r="O167" s="10">
        <f t="shared" si="53"/>
        <v>86</v>
      </c>
      <c r="P167" s="10">
        <f t="shared" si="53"/>
        <v>99</v>
      </c>
      <c r="Q167" s="10">
        <f t="shared" si="53"/>
        <v>31</v>
      </c>
      <c r="R167" s="10">
        <f t="shared" si="53"/>
        <v>15</v>
      </c>
      <c r="S167" s="10">
        <f t="shared" si="53"/>
        <v>90</v>
      </c>
      <c r="T167" s="10">
        <f t="shared" si="53"/>
        <v>4</v>
      </c>
      <c r="U167" s="10">
        <f t="shared" si="53"/>
        <v>83</v>
      </c>
      <c r="V167" s="10">
        <f t="shared" si="53"/>
        <v>110</v>
      </c>
      <c r="W167" s="10">
        <f t="shared" si="53"/>
        <v>14</v>
      </c>
      <c r="X167" s="10">
        <f t="shared" si="53"/>
        <v>4</v>
      </c>
      <c r="Y167" s="10">
        <f t="shared" si="53"/>
        <v>32</v>
      </c>
      <c r="Z167" s="10">
        <f t="shared" si="53"/>
        <v>25</v>
      </c>
      <c r="AA167" s="10">
        <f t="shared" si="53"/>
        <v>83</v>
      </c>
      <c r="AB167" s="10">
        <f t="shared" si="53"/>
        <v>69</v>
      </c>
      <c r="AC167" s="10">
        <f t="shared" si="53"/>
        <v>30</v>
      </c>
      <c r="AD167" s="10">
        <f t="shared" si="53"/>
        <v>108</v>
      </c>
      <c r="AE167" s="10">
        <f t="shared" si="53"/>
        <v>39</v>
      </c>
      <c r="AF167" s="10">
        <f t="shared" si="53"/>
        <v>99</v>
      </c>
      <c r="AG167" s="10">
        <f t="shared" si="2"/>
        <v>-50</v>
      </c>
      <c r="AH167" s="10">
        <v>50</v>
      </c>
      <c r="AI167" s="10">
        <f t="shared" si="3"/>
        <v>8</v>
      </c>
      <c r="AJ167" s="10">
        <f t="shared" si="4"/>
        <v>1.4926670509292217</v>
      </c>
    </row>
    <row r="168" spans="1:36" ht="13.5" customHeight="1" x14ac:dyDescent="0.2">
      <c r="A168" s="10">
        <v>51</v>
      </c>
      <c r="B168" s="10">
        <f t="shared" si="0"/>
        <v>-49</v>
      </c>
      <c r="C168" s="10">
        <f t="shared" ref="C168:AF168" si="54">RANK(C54,C$4:C$113,1)+(COUNT($B$4:$B$113)+1-RANK(C54,C$4:C$113,0)-RANK(C54,C$4:C$113,1))/2</f>
        <v>8</v>
      </c>
      <c r="D168" s="10">
        <f t="shared" si="54"/>
        <v>86</v>
      </c>
      <c r="E168" s="10">
        <f t="shared" si="54"/>
        <v>41</v>
      </c>
      <c r="F168" s="10">
        <f t="shared" si="54"/>
        <v>108</v>
      </c>
      <c r="G168" s="10">
        <f t="shared" si="54"/>
        <v>39</v>
      </c>
      <c r="H168" s="10">
        <f t="shared" si="54"/>
        <v>45</v>
      </c>
      <c r="I168" s="10">
        <f t="shared" si="54"/>
        <v>68</v>
      </c>
      <c r="J168" s="10">
        <f t="shared" si="54"/>
        <v>13</v>
      </c>
      <c r="K168" s="10">
        <f t="shared" si="54"/>
        <v>15</v>
      </c>
      <c r="L168" s="10">
        <f t="shared" si="54"/>
        <v>95</v>
      </c>
      <c r="M168" s="10">
        <f t="shared" si="54"/>
        <v>14</v>
      </c>
      <c r="N168" s="10">
        <f t="shared" si="54"/>
        <v>53</v>
      </c>
      <c r="O168" s="10">
        <f t="shared" si="54"/>
        <v>24</v>
      </c>
      <c r="P168" s="10">
        <f t="shared" si="54"/>
        <v>44</v>
      </c>
      <c r="Q168" s="10">
        <f t="shared" si="54"/>
        <v>28</v>
      </c>
      <c r="R168" s="10">
        <f t="shared" si="54"/>
        <v>31</v>
      </c>
      <c r="S168" s="10">
        <f t="shared" si="54"/>
        <v>77</v>
      </c>
      <c r="T168" s="10">
        <f t="shared" si="54"/>
        <v>106</v>
      </c>
      <c r="U168" s="10">
        <f t="shared" si="54"/>
        <v>53</v>
      </c>
      <c r="V168" s="10">
        <f t="shared" si="54"/>
        <v>68</v>
      </c>
      <c r="W168" s="10">
        <f t="shared" si="54"/>
        <v>73</v>
      </c>
      <c r="X168" s="10">
        <f t="shared" si="54"/>
        <v>62</v>
      </c>
      <c r="Y168" s="10">
        <f t="shared" si="54"/>
        <v>35</v>
      </c>
      <c r="Z168" s="10">
        <f t="shared" si="54"/>
        <v>105</v>
      </c>
      <c r="AA168" s="10">
        <f t="shared" si="54"/>
        <v>22</v>
      </c>
      <c r="AB168" s="10">
        <f t="shared" si="54"/>
        <v>71</v>
      </c>
      <c r="AC168" s="10">
        <f t="shared" si="54"/>
        <v>82</v>
      </c>
      <c r="AD168" s="10">
        <f t="shared" si="54"/>
        <v>21</v>
      </c>
      <c r="AE168" s="10">
        <f t="shared" si="54"/>
        <v>40</v>
      </c>
      <c r="AF168" s="10">
        <f t="shared" si="54"/>
        <v>34</v>
      </c>
      <c r="AG168" s="10">
        <f t="shared" si="2"/>
        <v>-49</v>
      </c>
      <c r="AH168" s="10">
        <v>51</v>
      </c>
      <c r="AI168" s="10">
        <f t="shared" si="3"/>
        <v>-3.4666666666666686</v>
      </c>
      <c r="AJ168" s="10">
        <f t="shared" si="4"/>
        <v>-0.6468223887359964</v>
      </c>
    </row>
    <row r="169" spans="1:36" ht="13.5" customHeight="1" x14ac:dyDescent="0.2">
      <c r="A169" s="10">
        <v>52</v>
      </c>
      <c r="B169" s="10">
        <f t="shared" si="0"/>
        <v>-48</v>
      </c>
      <c r="C169" s="10">
        <f t="shared" ref="C169:AF169" si="55">RANK(C55,C$4:C$113,1)+(COUNT($B$4:$B$113)+1-RANK(C55,C$4:C$113,0)-RANK(C55,C$4:C$113,1))/2</f>
        <v>78</v>
      </c>
      <c r="D169" s="10">
        <f t="shared" si="55"/>
        <v>80</v>
      </c>
      <c r="E169" s="10">
        <f t="shared" si="55"/>
        <v>4</v>
      </c>
      <c r="F169" s="10">
        <f t="shared" si="55"/>
        <v>98</v>
      </c>
      <c r="G169" s="10">
        <f t="shared" si="55"/>
        <v>105</v>
      </c>
      <c r="H169" s="10">
        <f t="shared" si="55"/>
        <v>12</v>
      </c>
      <c r="I169" s="10">
        <f t="shared" si="55"/>
        <v>17</v>
      </c>
      <c r="J169" s="10">
        <f t="shared" si="55"/>
        <v>110</v>
      </c>
      <c r="K169" s="10">
        <f t="shared" si="55"/>
        <v>82</v>
      </c>
      <c r="L169" s="10">
        <f t="shared" si="55"/>
        <v>43</v>
      </c>
      <c r="M169" s="10">
        <f t="shared" si="55"/>
        <v>60</v>
      </c>
      <c r="N169" s="10">
        <f t="shared" si="55"/>
        <v>3</v>
      </c>
      <c r="O169" s="10">
        <f t="shared" si="55"/>
        <v>37</v>
      </c>
      <c r="P169" s="10">
        <f t="shared" si="55"/>
        <v>22</v>
      </c>
      <c r="Q169" s="10">
        <f t="shared" si="55"/>
        <v>2</v>
      </c>
      <c r="R169" s="10">
        <f t="shared" si="55"/>
        <v>20</v>
      </c>
      <c r="S169" s="10">
        <f t="shared" si="55"/>
        <v>103</v>
      </c>
      <c r="T169" s="10">
        <f t="shared" si="55"/>
        <v>78</v>
      </c>
      <c r="U169" s="10">
        <f t="shared" si="55"/>
        <v>43</v>
      </c>
      <c r="V169" s="10">
        <f t="shared" si="55"/>
        <v>8</v>
      </c>
      <c r="W169" s="10">
        <f t="shared" si="55"/>
        <v>36</v>
      </c>
      <c r="X169" s="10">
        <f t="shared" si="55"/>
        <v>37</v>
      </c>
      <c r="Y169" s="10">
        <f t="shared" si="55"/>
        <v>16</v>
      </c>
      <c r="Z169" s="10">
        <f t="shared" si="55"/>
        <v>7</v>
      </c>
      <c r="AA169" s="10">
        <f t="shared" si="55"/>
        <v>92</v>
      </c>
      <c r="AB169" s="10">
        <f t="shared" si="55"/>
        <v>42</v>
      </c>
      <c r="AC169" s="10">
        <f t="shared" si="55"/>
        <v>34</v>
      </c>
      <c r="AD169" s="10">
        <f t="shared" si="55"/>
        <v>43</v>
      </c>
      <c r="AE169" s="10">
        <f t="shared" si="55"/>
        <v>4</v>
      </c>
      <c r="AF169" s="10">
        <f t="shared" si="55"/>
        <v>110</v>
      </c>
      <c r="AG169" s="10">
        <f t="shared" si="2"/>
        <v>-48</v>
      </c>
      <c r="AH169" s="10">
        <v>52</v>
      </c>
      <c r="AI169" s="10">
        <f t="shared" si="3"/>
        <v>-7.9666666666666686</v>
      </c>
      <c r="AJ169" s="10">
        <f t="shared" si="4"/>
        <v>-1.4864476048836837</v>
      </c>
    </row>
    <row r="170" spans="1:36" ht="13.5" customHeight="1" x14ac:dyDescent="0.2">
      <c r="A170" s="10">
        <v>53</v>
      </c>
      <c r="B170" s="10">
        <f t="shared" si="0"/>
        <v>-47</v>
      </c>
      <c r="C170" s="10">
        <f t="shared" ref="C170:AF170" si="56">RANK(C56,C$4:C$113,1)+(COUNT($B$4:$B$113)+1-RANK(C56,C$4:C$113,0)-RANK(C56,C$4:C$113,1))/2</f>
        <v>80</v>
      </c>
      <c r="D170" s="10">
        <f t="shared" si="56"/>
        <v>40</v>
      </c>
      <c r="E170" s="10">
        <f t="shared" si="56"/>
        <v>102</v>
      </c>
      <c r="F170" s="10">
        <f t="shared" si="56"/>
        <v>1</v>
      </c>
      <c r="G170" s="10">
        <f t="shared" si="56"/>
        <v>38</v>
      </c>
      <c r="H170" s="10">
        <f t="shared" si="56"/>
        <v>28</v>
      </c>
      <c r="I170" s="10">
        <f t="shared" si="56"/>
        <v>61</v>
      </c>
      <c r="J170" s="10">
        <f t="shared" si="56"/>
        <v>88</v>
      </c>
      <c r="K170" s="10">
        <f t="shared" si="56"/>
        <v>58</v>
      </c>
      <c r="L170" s="10">
        <f t="shared" si="56"/>
        <v>98</v>
      </c>
      <c r="M170" s="10">
        <f t="shared" si="56"/>
        <v>103</v>
      </c>
      <c r="N170" s="10">
        <f t="shared" si="56"/>
        <v>80</v>
      </c>
      <c r="O170" s="10">
        <f t="shared" si="56"/>
        <v>70</v>
      </c>
      <c r="P170" s="10">
        <f t="shared" si="56"/>
        <v>69</v>
      </c>
      <c r="Q170" s="10">
        <f t="shared" si="56"/>
        <v>105</v>
      </c>
      <c r="R170" s="10">
        <f t="shared" si="56"/>
        <v>100</v>
      </c>
      <c r="S170" s="10">
        <f t="shared" si="56"/>
        <v>48</v>
      </c>
      <c r="T170" s="10">
        <f t="shared" si="56"/>
        <v>20</v>
      </c>
      <c r="U170" s="10">
        <f t="shared" si="56"/>
        <v>15</v>
      </c>
      <c r="V170" s="10">
        <f t="shared" si="56"/>
        <v>109</v>
      </c>
      <c r="W170" s="10">
        <f t="shared" si="56"/>
        <v>93</v>
      </c>
      <c r="X170" s="10">
        <f t="shared" si="56"/>
        <v>14</v>
      </c>
      <c r="Y170" s="10">
        <f t="shared" si="56"/>
        <v>100</v>
      </c>
      <c r="Z170" s="10">
        <f t="shared" si="56"/>
        <v>100</v>
      </c>
      <c r="AA170" s="10">
        <f t="shared" si="56"/>
        <v>75</v>
      </c>
      <c r="AB170" s="10">
        <f t="shared" si="56"/>
        <v>80</v>
      </c>
      <c r="AC170" s="10">
        <f t="shared" si="56"/>
        <v>105</v>
      </c>
      <c r="AD170" s="10">
        <f t="shared" si="56"/>
        <v>68</v>
      </c>
      <c r="AE170" s="10">
        <f t="shared" si="56"/>
        <v>48</v>
      </c>
      <c r="AF170" s="10">
        <f t="shared" si="56"/>
        <v>83</v>
      </c>
      <c r="AG170" s="10">
        <f t="shared" si="2"/>
        <v>-47</v>
      </c>
      <c r="AH170" s="10">
        <v>53</v>
      </c>
      <c r="AI170" s="10">
        <f t="shared" si="3"/>
        <v>13.799999999999997</v>
      </c>
      <c r="AJ170" s="10">
        <f t="shared" si="4"/>
        <v>2.5748506628529069</v>
      </c>
    </row>
    <row r="171" spans="1:36" ht="13.5" customHeight="1" x14ac:dyDescent="0.2">
      <c r="A171" s="10">
        <v>54</v>
      </c>
      <c r="B171" s="10">
        <f t="shared" si="0"/>
        <v>-46</v>
      </c>
      <c r="C171" s="10">
        <f t="shared" ref="C171:AF171" si="57">RANK(C57,C$4:C$113,1)+(COUNT($B$4:$B$113)+1-RANK(C57,C$4:C$113,0)-RANK(C57,C$4:C$113,1))/2</f>
        <v>62</v>
      </c>
      <c r="D171" s="10">
        <f t="shared" si="57"/>
        <v>101</v>
      </c>
      <c r="E171" s="10">
        <f t="shared" si="57"/>
        <v>80</v>
      </c>
      <c r="F171" s="10">
        <f t="shared" si="57"/>
        <v>29</v>
      </c>
      <c r="G171" s="10">
        <f t="shared" si="57"/>
        <v>61</v>
      </c>
      <c r="H171" s="10">
        <f t="shared" si="57"/>
        <v>72</v>
      </c>
      <c r="I171" s="10">
        <f t="shared" si="57"/>
        <v>8</v>
      </c>
      <c r="J171" s="10">
        <f t="shared" si="57"/>
        <v>65</v>
      </c>
      <c r="K171" s="10">
        <f t="shared" si="57"/>
        <v>13</v>
      </c>
      <c r="L171" s="10">
        <f t="shared" si="57"/>
        <v>10</v>
      </c>
      <c r="M171" s="10">
        <f t="shared" si="57"/>
        <v>6</v>
      </c>
      <c r="N171" s="10">
        <f t="shared" si="57"/>
        <v>19</v>
      </c>
      <c r="O171" s="10">
        <f t="shared" si="57"/>
        <v>76</v>
      </c>
      <c r="P171" s="10">
        <f t="shared" si="57"/>
        <v>76</v>
      </c>
      <c r="Q171" s="10">
        <f t="shared" si="57"/>
        <v>88</v>
      </c>
      <c r="R171" s="10">
        <f t="shared" si="57"/>
        <v>39</v>
      </c>
      <c r="S171" s="10">
        <f t="shared" si="57"/>
        <v>27</v>
      </c>
      <c r="T171" s="10">
        <f t="shared" si="57"/>
        <v>87</v>
      </c>
      <c r="U171" s="10">
        <f t="shared" si="57"/>
        <v>56</v>
      </c>
      <c r="V171" s="10">
        <f t="shared" si="57"/>
        <v>71</v>
      </c>
      <c r="W171" s="10">
        <f t="shared" si="57"/>
        <v>86</v>
      </c>
      <c r="X171" s="10">
        <f t="shared" si="57"/>
        <v>5</v>
      </c>
      <c r="Y171" s="10">
        <f t="shared" si="57"/>
        <v>62</v>
      </c>
      <c r="Z171" s="10">
        <f t="shared" si="57"/>
        <v>28</v>
      </c>
      <c r="AA171" s="10">
        <f t="shared" si="57"/>
        <v>66</v>
      </c>
      <c r="AB171" s="10">
        <f t="shared" si="57"/>
        <v>96</v>
      </c>
      <c r="AC171" s="10">
        <f t="shared" si="57"/>
        <v>103</v>
      </c>
      <c r="AD171" s="10">
        <f t="shared" si="57"/>
        <v>57</v>
      </c>
      <c r="AE171" s="10">
        <f t="shared" si="57"/>
        <v>54</v>
      </c>
      <c r="AF171" s="10">
        <f t="shared" si="57"/>
        <v>46</v>
      </c>
      <c r="AG171" s="10">
        <f t="shared" si="2"/>
        <v>-46</v>
      </c>
      <c r="AH171" s="10">
        <v>54</v>
      </c>
      <c r="AI171" s="10">
        <f t="shared" si="3"/>
        <v>-0.53333333333333144</v>
      </c>
      <c r="AJ171" s="10">
        <f t="shared" si="4"/>
        <v>-9.9511136728614419E-2</v>
      </c>
    </row>
    <row r="172" spans="1:36" ht="13.5" customHeight="1" x14ac:dyDescent="0.2">
      <c r="A172" s="10">
        <v>55</v>
      </c>
      <c r="B172" s="10">
        <f t="shared" si="0"/>
        <v>-45</v>
      </c>
      <c r="C172" s="10">
        <f t="shared" ref="C172:AF172" si="58">RANK(C58,C$4:C$113,1)+(COUNT($B$4:$B$113)+1-RANK(C58,C$4:C$113,0)-RANK(C58,C$4:C$113,1))/2</f>
        <v>39</v>
      </c>
      <c r="D172" s="10">
        <f t="shared" si="58"/>
        <v>95</v>
      </c>
      <c r="E172" s="10">
        <f t="shared" si="58"/>
        <v>59</v>
      </c>
      <c r="F172" s="10">
        <f t="shared" si="58"/>
        <v>80</v>
      </c>
      <c r="G172" s="10">
        <f t="shared" si="58"/>
        <v>69</v>
      </c>
      <c r="H172" s="10">
        <f t="shared" si="58"/>
        <v>17</v>
      </c>
      <c r="I172" s="10">
        <f t="shared" si="58"/>
        <v>27</v>
      </c>
      <c r="J172" s="10">
        <f t="shared" si="58"/>
        <v>25</v>
      </c>
      <c r="K172" s="10">
        <f t="shared" si="58"/>
        <v>53</v>
      </c>
      <c r="L172" s="10">
        <f t="shared" si="58"/>
        <v>33</v>
      </c>
      <c r="M172" s="10">
        <f t="shared" si="58"/>
        <v>7</v>
      </c>
      <c r="N172" s="10">
        <f t="shared" si="58"/>
        <v>37</v>
      </c>
      <c r="O172" s="10">
        <f t="shared" si="58"/>
        <v>107</v>
      </c>
      <c r="P172" s="10">
        <f t="shared" si="58"/>
        <v>49</v>
      </c>
      <c r="Q172" s="10">
        <f t="shared" si="58"/>
        <v>43</v>
      </c>
      <c r="R172" s="10">
        <f t="shared" si="58"/>
        <v>61</v>
      </c>
      <c r="S172" s="10">
        <f t="shared" si="58"/>
        <v>97</v>
      </c>
      <c r="T172" s="10">
        <f t="shared" si="58"/>
        <v>23</v>
      </c>
      <c r="U172" s="10">
        <f t="shared" si="58"/>
        <v>94</v>
      </c>
      <c r="V172" s="10">
        <f t="shared" si="58"/>
        <v>100</v>
      </c>
      <c r="W172" s="10">
        <f t="shared" si="58"/>
        <v>100</v>
      </c>
      <c r="X172" s="10">
        <f t="shared" si="58"/>
        <v>20</v>
      </c>
      <c r="Y172" s="10">
        <f t="shared" si="58"/>
        <v>53</v>
      </c>
      <c r="Z172" s="10">
        <f t="shared" si="58"/>
        <v>90</v>
      </c>
      <c r="AA172" s="10">
        <f t="shared" si="58"/>
        <v>94</v>
      </c>
      <c r="AB172" s="10">
        <f t="shared" si="58"/>
        <v>52</v>
      </c>
      <c r="AC172" s="10">
        <f t="shared" si="58"/>
        <v>62</v>
      </c>
      <c r="AD172" s="10">
        <f t="shared" si="58"/>
        <v>11</v>
      </c>
      <c r="AE172" s="10">
        <f t="shared" si="58"/>
        <v>25</v>
      </c>
      <c r="AF172" s="10">
        <f t="shared" si="58"/>
        <v>12</v>
      </c>
      <c r="AG172" s="10">
        <f t="shared" si="2"/>
        <v>-45</v>
      </c>
      <c r="AH172" s="10">
        <v>55</v>
      </c>
      <c r="AI172" s="10">
        <f t="shared" si="3"/>
        <v>-1.0333333333333314</v>
      </c>
      <c r="AJ172" s="10">
        <f t="shared" si="4"/>
        <v>-0.19280282741169077</v>
      </c>
    </row>
    <row r="173" spans="1:36" ht="13.5" customHeight="1" x14ac:dyDescent="0.2">
      <c r="A173" s="10">
        <v>56</v>
      </c>
      <c r="B173" s="10">
        <f t="shared" si="0"/>
        <v>-44</v>
      </c>
      <c r="C173" s="10">
        <f t="shared" ref="C173:AF173" si="59">RANK(C59,C$4:C$113,1)+(COUNT($B$4:$B$113)+1-RANK(C59,C$4:C$113,0)-RANK(C59,C$4:C$113,1))/2</f>
        <v>27</v>
      </c>
      <c r="D173" s="10">
        <f t="shared" si="59"/>
        <v>55</v>
      </c>
      <c r="E173" s="10">
        <f t="shared" si="59"/>
        <v>92</v>
      </c>
      <c r="F173" s="10">
        <f t="shared" si="59"/>
        <v>47</v>
      </c>
      <c r="G173" s="10">
        <f t="shared" si="59"/>
        <v>108</v>
      </c>
      <c r="H173" s="10">
        <f t="shared" si="59"/>
        <v>61</v>
      </c>
      <c r="I173" s="10">
        <f t="shared" si="59"/>
        <v>80</v>
      </c>
      <c r="J173" s="10">
        <f t="shared" si="59"/>
        <v>72</v>
      </c>
      <c r="K173" s="10">
        <f t="shared" si="59"/>
        <v>93</v>
      </c>
      <c r="L173" s="10">
        <f t="shared" si="59"/>
        <v>40</v>
      </c>
      <c r="M173" s="10">
        <f t="shared" si="59"/>
        <v>20</v>
      </c>
      <c r="N173" s="10">
        <f t="shared" si="59"/>
        <v>85</v>
      </c>
      <c r="O173" s="10">
        <f t="shared" si="59"/>
        <v>13</v>
      </c>
      <c r="P173" s="10">
        <f t="shared" si="59"/>
        <v>98</v>
      </c>
      <c r="Q173" s="10">
        <f t="shared" si="59"/>
        <v>32</v>
      </c>
      <c r="R173" s="10">
        <f t="shared" si="59"/>
        <v>47</v>
      </c>
      <c r="S173" s="10">
        <f t="shared" si="59"/>
        <v>69</v>
      </c>
      <c r="T173" s="10">
        <f t="shared" si="59"/>
        <v>28</v>
      </c>
      <c r="U173" s="10">
        <f t="shared" si="59"/>
        <v>7</v>
      </c>
      <c r="V173" s="10">
        <f t="shared" si="59"/>
        <v>26</v>
      </c>
      <c r="W173" s="10">
        <f t="shared" si="59"/>
        <v>37</v>
      </c>
      <c r="X173" s="10">
        <f t="shared" si="59"/>
        <v>105</v>
      </c>
      <c r="Y173" s="10">
        <f t="shared" si="59"/>
        <v>51</v>
      </c>
      <c r="Z173" s="10">
        <f t="shared" si="59"/>
        <v>73</v>
      </c>
      <c r="AA173" s="10">
        <f t="shared" si="59"/>
        <v>105</v>
      </c>
      <c r="AB173" s="10">
        <f t="shared" si="59"/>
        <v>47</v>
      </c>
      <c r="AC173" s="10">
        <f t="shared" si="59"/>
        <v>26</v>
      </c>
      <c r="AD173" s="10">
        <f t="shared" si="59"/>
        <v>73</v>
      </c>
      <c r="AE173" s="10">
        <f t="shared" si="59"/>
        <v>23</v>
      </c>
      <c r="AF173" s="10">
        <f t="shared" si="59"/>
        <v>72</v>
      </c>
      <c r="AG173" s="10">
        <f t="shared" si="2"/>
        <v>-44</v>
      </c>
      <c r="AH173" s="10">
        <v>56</v>
      </c>
      <c r="AI173" s="10">
        <f t="shared" si="3"/>
        <v>1.56666666666667</v>
      </c>
      <c r="AJ173" s="10">
        <f t="shared" si="4"/>
        <v>0.29231396414030653</v>
      </c>
    </row>
    <row r="174" spans="1:36" ht="13.5" customHeight="1" x14ac:dyDescent="0.2">
      <c r="A174" s="10">
        <v>57</v>
      </c>
      <c r="B174" s="10">
        <f t="shared" si="0"/>
        <v>-43</v>
      </c>
      <c r="C174" s="10">
        <f t="shared" ref="C174:AF174" si="60">RANK(C60,C$4:C$113,1)+(COUNT($B$4:$B$113)+1-RANK(C60,C$4:C$113,0)-RANK(C60,C$4:C$113,1))/2</f>
        <v>87</v>
      </c>
      <c r="D174" s="10">
        <f t="shared" si="60"/>
        <v>47</v>
      </c>
      <c r="E174" s="10">
        <f t="shared" si="60"/>
        <v>19</v>
      </c>
      <c r="F174" s="10">
        <f t="shared" si="60"/>
        <v>21</v>
      </c>
      <c r="G174" s="10">
        <f t="shared" si="60"/>
        <v>107</v>
      </c>
      <c r="H174" s="10">
        <f t="shared" si="60"/>
        <v>89</v>
      </c>
      <c r="I174" s="10">
        <f t="shared" si="60"/>
        <v>24</v>
      </c>
      <c r="J174" s="10">
        <f t="shared" si="60"/>
        <v>100</v>
      </c>
      <c r="K174" s="10">
        <f t="shared" si="60"/>
        <v>24</v>
      </c>
      <c r="L174" s="10">
        <f t="shared" si="60"/>
        <v>55</v>
      </c>
      <c r="M174" s="10">
        <f t="shared" si="60"/>
        <v>63</v>
      </c>
      <c r="N174" s="10">
        <f t="shared" si="60"/>
        <v>79</v>
      </c>
      <c r="O174" s="10">
        <f t="shared" si="60"/>
        <v>91</v>
      </c>
      <c r="P174" s="10">
        <f t="shared" si="60"/>
        <v>67</v>
      </c>
      <c r="Q174" s="10">
        <f t="shared" si="60"/>
        <v>73</v>
      </c>
      <c r="R174" s="10">
        <f t="shared" si="60"/>
        <v>83</v>
      </c>
      <c r="S174" s="10">
        <f t="shared" si="60"/>
        <v>82</v>
      </c>
      <c r="T174" s="10">
        <f t="shared" si="60"/>
        <v>88</v>
      </c>
      <c r="U174" s="10">
        <f t="shared" si="60"/>
        <v>24</v>
      </c>
      <c r="V174" s="10">
        <f t="shared" si="60"/>
        <v>51</v>
      </c>
      <c r="W174" s="10">
        <f t="shared" si="60"/>
        <v>22</v>
      </c>
      <c r="X174" s="10">
        <f t="shared" si="60"/>
        <v>102</v>
      </c>
      <c r="Y174" s="10">
        <f t="shared" si="60"/>
        <v>74</v>
      </c>
      <c r="Z174" s="10">
        <f t="shared" si="60"/>
        <v>46</v>
      </c>
      <c r="AA174" s="10">
        <f t="shared" si="60"/>
        <v>15</v>
      </c>
      <c r="AB174" s="10">
        <f t="shared" si="60"/>
        <v>67</v>
      </c>
      <c r="AC174" s="10">
        <f t="shared" si="60"/>
        <v>29</v>
      </c>
      <c r="AD174" s="10">
        <f t="shared" si="60"/>
        <v>70</v>
      </c>
      <c r="AE174" s="10">
        <f t="shared" si="60"/>
        <v>14</v>
      </c>
      <c r="AF174" s="10">
        <f t="shared" si="60"/>
        <v>40</v>
      </c>
      <c r="AG174" s="10">
        <f t="shared" si="2"/>
        <v>-43</v>
      </c>
      <c r="AH174" s="10">
        <v>57</v>
      </c>
      <c r="AI174" s="10">
        <f t="shared" si="3"/>
        <v>2.93333333333333</v>
      </c>
      <c r="AJ174" s="10">
        <f t="shared" si="4"/>
        <v>0.54731125200738062</v>
      </c>
    </row>
    <row r="175" spans="1:36" ht="13.5" customHeight="1" x14ac:dyDescent="0.2">
      <c r="A175" s="10">
        <v>58</v>
      </c>
      <c r="B175" s="10">
        <f t="shared" si="0"/>
        <v>-42</v>
      </c>
      <c r="C175" s="10">
        <f t="shared" ref="C175:AF175" si="61">RANK(C61,C$4:C$113,1)+(COUNT($B$4:$B$113)+1-RANK(C61,C$4:C$113,0)-RANK(C61,C$4:C$113,1))/2</f>
        <v>22</v>
      </c>
      <c r="D175" s="10">
        <f t="shared" si="61"/>
        <v>71</v>
      </c>
      <c r="E175" s="10">
        <f t="shared" si="61"/>
        <v>51</v>
      </c>
      <c r="F175" s="10">
        <f t="shared" si="61"/>
        <v>64</v>
      </c>
      <c r="G175" s="10">
        <f t="shared" si="61"/>
        <v>18</v>
      </c>
      <c r="H175" s="10">
        <f t="shared" si="61"/>
        <v>35</v>
      </c>
      <c r="I175" s="10">
        <f t="shared" si="61"/>
        <v>56</v>
      </c>
      <c r="J175" s="10">
        <f t="shared" si="61"/>
        <v>58</v>
      </c>
      <c r="K175" s="10">
        <f t="shared" si="61"/>
        <v>79</v>
      </c>
      <c r="L175" s="10">
        <f t="shared" si="61"/>
        <v>78</v>
      </c>
      <c r="M175" s="10">
        <f t="shared" si="61"/>
        <v>36</v>
      </c>
      <c r="N175" s="10">
        <f t="shared" si="61"/>
        <v>18</v>
      </c>
      <c r="O175" s="10">
        <f t="shared" si="61"/>
        <v>55</v>
      </c>
      <c r="P175" s="10">
        <f t="shared" si="61"/>
        <v>103</v>
      </c>
      <c r="Q175" s="10">
        <f t="shared" si="61"/>
        <v>39</v>
      </c>
      <c r="R175" s="10">
        <f t="shared" si="61"/>
        <v>48</v>
      </c>
      <c r="S175" s="10">
        <f t="shared" si="61"/>
        <v>66</v>
      </c>
      <c r="T175" s="10">
        <f t="shared" si="61"/>
        <v>56</v>
      </c>
      <c r="U175" s="10">
        <f t="shared" si="61"/>
        <v>64</v>
      </c>
      <c r="V175" s="10">
        <f t="shared" si="61"/>
        <v>88</v>
      </c>
      <c r="W175" s="10">
        <f t="shared" si="61"/>
        <v>75</v>
      </c>
      <c r="X175" s="10">
        <f t="shared" si="61"/>
        <v>38</v>
      </c>
      <c r="Y175" s="10">
        <f t="shared" si="61"/>
        <v>38</v>
      </c>
      <c r="Z175" s="10">
        <f t="shared" si="61"/>
        <v>29</v>
      </c>
      <c r="AA175" s="10">
        <f t="shared" si="61"/>
        <v>86</v>
      </c>
      <c r="AB175" s="10">
        <f t="shared" si="61"/>
        <v>15</v>
      </c>
      <c r="AC175" s="10">
        <f t="shared" si="61"/>
        <v>36</v>
      </c>
      <c r="AD175" s="10">
        <f t="shared" si="61"/>
        <v>72</v>
      </c>
      <c r="AE175" s="10">
        <f t="shared" si="61"/>
        <v>20</v>
      </c>
      <c r="AF175" s="10">
        <f t="shared" si="61"/>
        <v>17</v>
      </c>
      <c r="AG175" s="10">
        <f t="shared" si="2"/>
        <v>-42</v>
      </c>
      <c r="AH175" s="10">
        <v>58</v>
      </c>
      <c r="AI175" s="10">
        <f t="shared" si="3"/>
        <v>-4.4666666666666686</v>
      </c>
      <c r="AJ175" s="10">
        <f t="shared" si="4"/>
        <v>-0.83340577010214911</v>
      </c>
    </row>
    <row r="176" spans="1:36" ht="13.5" customHeight="1" x14ac:dyDescent="0.2">
      <c r="A176" s="10">
        <v>59</v>
      </c>
      <c r="B176" s="10">
        <f t="shared" si="0"/>
        <v>-41</v>
      </c>
      <c r="C176" s="10">
        <f t="shared" ref="C176:AF176" si="62">RANK(C62,C$4:C$113,1)+(COUNT($B$4:$B$113)+1-RANK(C62,C$4:C$113,0)-RANK(C62,C$4:C$113,1))/2</f>
        <v>69</v>
      </c>
      <c r="D176" s="10">
        <f t="shared" si="62"/>
        <v>32</v>
      </c>
      <c r="E176" s="10">
        <f t="shared" si="62"/>
        <v>46</v>
      </c>
      <c r="F176" s="10">
        <f t="shared" si="62"/>
        <v>13</v>
      </c>
      <c r="G176" s="10">
        <f t="shared" si="62"/>
        <v>88</v>
      </c>
      <c r="H176" s="10">
        <f t="shared" si="62"/>
        <v>32</v>
      </c>
      <c r="I176" s="10">
        <f t="shared" si="62"/>
        <v>60</v>
      </c>
      <c r="J176" s="10">
        <f t="shared" si="62"/>
        <v>54</v>
      </c>
      <c r="K176" s="10">
        <f t="shared" si="62"/>
        <v>44</v>
      </c>
      <c r="L176" s="10">
        <f t="shared" si="62"/>
        <v>93</v>
      </c>
      <c r="M176" s="10">
        <f t="shared" si="62"/>
        <v>48</v>
      </c>
      <c r="N176" s="10">
        <f t="shared" si="62"/>
        <v>68</v>
      </c>
      <c r="O176" s="10">
        <f t="shared" si="62"/>
        <v>85</v>
      </c>
      <c r="P176" s="10">
        <f t="shared" si="62"/>
        <v>53</v>
      </c>
      <c r="Q176" s="10">
        <f t="shared" si="62"/>
        <v>74</v>
      </c>
      <c r="R176" s="10">
        <f t="shared" si="62"/>
        <v>34</v>
      </c>
      <c r="S176" s="10">
        <f t="shared" si="62"/>
        <v>104</v>
      </c>
      <c r="T176" s="10">
        <f t="shared" si="62"/>
        <v>10</v>
      </c>
      <c r="U176" s="10">
        <f t="shared" si="62"/>
        <v>70</v>
      </c>
      <c r="V176" s="10">
        <f t="shared" si="62"/>
        <v>105</v>
      </c>
      <c r="W176" s="10">
        <f t="shared" si="62"/>
        <v>53</v>
      </c>
      <c r="X176" s="10">
        <f t="shared" si="62"/>
        <v>103</v>
      </c>
      <c r="Y176" s="10">
        <f t="shared" si="62"/>
        <v>101</v>
      </c>
      <c r="Z176" s="10">
        <f t="shared" si="62"/>
        <v>94</v>
      </c>
      <c r="AA176" s="10">
        <f t="shared" si="62"/>
        <v>49</v>
      </c>
      <c r="AB176" s="10">
        <f t="shared" si="62"/>
        <v>14</v>
      </c>
      <c r="AC176" s="10">
        <f t="shared" si="62"/>
        <v>72</v>
      </c>
      <c r="AD176" s="10">
        <f t="shared" si="62"/>
        <v>19</v>
      </c>
      <c r="AE176" s="10">
        <f t="shared" si="62"/>
        <v>41</v>
      </c>
      <c r="AF176" s="10">
        <f t="shared" si="62"/>
        <v>78</v>
      </c>
      <c r="AG176" s="10">
        <f t="shared" si="2"/>
        <v>-41</v>
      </c>
      <c r="AH176" s="10">
        <v>59</v>
      </c>
      <c r="AI176" s="10">
        <f t="shared" si="3"/>
        <v>4.7000000000000028</v>
      </c>
      <c r="AJ176" s="10">
        <f t="shared" si="4"/>
        <v>0.87694189242091825</v>
      </c>
    </row>
    <row r="177" spans="1:36" ht="13.5" customHeight="1" x14ac:dyDescent="0.2">
      <c r="A177" s="10">
        <v>60</v>
      </c>
      <c r="B177" s="10">
        <f t="shared" si="0"/>
        <v>-40</v>
      </c>
      <c r="C177" s="10">
        <f t="shared" ref="C177:AF177" si="63">RANK(C63,C$4:C$113,1)+(COUNT($B$4:$B$113)+1-RANK(C63,C$4:C$113,0)-RANK(C63,C$4:C$113,1))/2</f>
        <v>47</v>
      </c>
      <c r="D177" s="10">
        <f t="shared" si="63"/>
        <v>108</v>
      </c>
      <c r="E177" s="10">
        <f t="shared" si="63"/>
        <v>82</v>
      </c>
      <c r="F177" s="10">
        <f t="shared" si="63"/>
        <v>95</v>
      </c>
      <c r="G177" s="10">
        <f t="shared" si="63"/>
        <v>5</v>
      </c>
      <c r="H177" s="10">
        <f t="shared" si="63"/>
        <v>40</v>
      </c>
      <c r="I177" s="10">
        <f t="shared" si="63"/>
        <v>90</v>
      </c>
      <c r="J177" s="10">
        <f t="shared" si="63"/>
        <v>15</v>
      </c>
      <c r="K177" s="10">
        <f t="shared" si="63"/>
        <v>31</v>
      </c>
      <c r="L177" s="10">
        <f t="shared" si="63"/>
        <v>47</v>
      </c>
      <c r="M177" s="10">
        <f t="shared" si="63"/>
        <v>13</v>
      </c>
      <c r="N177" s="10">
        <f t="shared" si="63"/>
        <v>33</v>
      </c>
      <c r="O177" s="10">
        <f t="shared" si="63"/>
        <v>89</v>
      </c>
      <c r="P177" s="10">
        <f t="shared" si="63"/>
        <v>50</v>
      </c>
      <c r="Q177" s="10">
        <f t="shared" si="63"/>
        <v>8</v>
      </c>
      <c r="R177" s="10">
        <f t="shared" si="63"/>
        <v>38</v>
      </c>
      <c r="S177" s="10">
        <f t="shared" si="63"/>
        <v>20</v>
      </c>
      <c r="T177" s="10">
        <f t="shared" si="63"/>
        <v>52</v>
      </c>
      <c r="U177" s="10">
        <f t="shared" si="63"/>
        <v>79</v>
      </c>
      <c r="V177" s="10">
        <f t="shared" si="63"/>
        <v>6</v>
      </c>
      <c r="W177" s="10">
        <f t="shared" si="63"/>
        <v>44</v>
      </c>
      <c r="X177" s="10">
        <f t="shared" si="63"/>
        <v>67</v>
      </c>
      <c r="Y177" s="10">
        <f t="shared" si="63"/>
        <v>34</v>
      </c>
      <c r="Z177" s="10">
        <f t="shared" si="63"/>
        <v>85</v>
      </c>
      <c r="AA177" s="10">
        <f t="shared" si="63"/>
        <v>6</v>
      </c>
      <c r="AB177" s="10">
        <f t="shared" si="63"/>
        <v>89</v>
      </c>
      <c r="AC177" s="10">
        <f t="shared" si="63"/>
        <v>71</v>
      </c>
      <c r="AD177" s="10">
        <f t="shared" si="63"/>
        <v>96</v>
      </c>
      <c r="AE177" s="10">
        <f t="shared" si="63"/>
        <v>82</v>
      </c>
      <c r="AF177" s="10">
        <f t="shared" si="63"/>
        <v>90</v>
      </c>
      <c r="AG177" s="10">
        <f t="shared" si="2"/>
        <v>-40</v>
      </c>
      <c r="AH177" s="10">
        <v>60</v>
      </c>
      <c r="AI177" s="10">
        <f t="shared" si="3"/>
        <v>-1.7666666666666657</v>
      </c>
      <c r="AJ177" s="10">
        <f t="shared" si="4"/>
        <v>-0.32963064041353629</v>
      </c>
    </row>
    <row r="178" spans="1:36" ht="13.5" customHeight="1" x14ac:dyDescent="0.2">
      <c r="A178" s="10">
        <v>61</v>
      </c>
      <c r="B178" s="10">
        <f t="shared" si="0"/>
        <v>-39</v>
      </c>
      <c r="C178" s="10">
        <f t="shared" ref="C178:AF178" si="64">RANK(C64,C$4:C$113,1)+(COUNT($B$4:$B$113)+1-RANK(C64,C$4:C$113,0)-RANK(C64,C$4:C$113,1))/2</f>
        <v>9</v>
      </c>
      <c r="D178" s="10">
        <f t="shared" si="64"/>
        <v>66</v>
      </c>
      <c r="E178" s="10">
        <f t="shared" si="64"/>
        <v>85</v>
      </c>
      <c r="F178" s="10">
        <f t="shared" si="64"/>
        <v>53</v>
      </c>
      <c r="G178" s="10">
        <f t="shared" si="64"/>
        <v>2</v>
      </c>
      <c r="H178" s="10">
        <f t="shared" si="64"/>
        <v>56</v>
      </c>
      <c r="I178" s="10">
        <f t="shared" si="64"/>
        <v>94</v>
      </c>
      <c r="J178" s="10">
        <f t="shared" si="64"/>
        <v>108</v>
      </c>
      <c r="K178" s="10">
        <f t="shared" si="64"/>
        <v>56</v>
      </c>
      <c r="L178" s="10">
        <f t="shared" si="64"/>
        <v>99</v>
      </c>
      <c r="M178" s="10">
        <f t="shared" si="64"/>
        <v>67</v>
      </c>
      <c r="N178" s="10">
        <f t="shared" si="64"/>
        <v>71</v>
      </c>
      <c r="O178" s="10">
        <f t="shared" si="64"/>
        <v>2</v>
      </c>
      <c r="P178" s="10">
        <f t="shared" si="64"/>
        <v>80</v>
      </c>
      <c r="Q178" s="10">
        <f t="shared" si="64"/>
        <v>64</v>
      </c>
      <c r="R178" s="10">
        <f t="shared" si="64"/>
        <v>103</v>
      </c>
      <c r="S178" s="10">
        <f t="shared" si="64"/>
        <v>26</v>
      </c>
      <c r="T178" s="10">
        <f t="shared" si="64"/>
        <v>94</v>
      </c>
      <c r="U178" s="10">
        <f t="shared" si="64"/>
        <v>36</v>
      </c>
      <c r="V178" s="10">
        <f t="shared" si="64"/>
        <v>93</v>
      </c>
      <c r="W178" s="10">
        <f t="shared" si="64"/>
        <v>23</v>
      </c>
      <c r="X178" s="10">
        <f t="shared" si="64"/>
        <v>104</v>
      </c>
      <c r="Y178" s="10">
        <f t="shared" si="64"/>
        <v>40</v>
      </c>
      <c r="Z178" s="10">
        <f t="shared" si="64"/>
        <v>10</v>
      </c>
      <c r="AA178" s="10">
        <f t="shared" si="64"/>
        <v>39</v>
      </c>
      <c r="AB178" s="10">
        <f t="shared" si="64"/>
        <v>28</v>
      </c>
      <c r="AC178" s="10">
        <f t="shared" si="64"/>
        <v>85</v>
      </c>
      <c r="AD178" s="10">
        <f t="shared" si="64"/>
        <v>66</v>
      </c>
      <c r="AE178" s="10">
        <f t="shared" si="64"/>
        <v>93</v>
      </c>
      <c r="AF178" s="10">
        <f t="shared" si="64"/>
        <v>67</v>
      </c>
      <c r="AG178" s="10">
        <f t="shared" si="2"/>
        <v>-39</v>
      </c>
      <c r="AH178" s="10">
        <v>61</v>
      </c>
      <c r="AI178" s="10">
        <f t="shared" si="3"/>
        <v>5.1333333333333329</v>
      </c>
      <c r="AJ178" s="10">
        <f t="shared" si="4"/>
        <v>0.95779469101291714</v>
      </c>
    </row>
    <row r="179" spans="1:36" ht="13.5" customHeight="1" x14ac:dyDescent="0.2">
      <c r="A179" s="10">
        <v>62</v>
      </c>
      <c r="B179" s="10">
        <f t="shared" si="0"/>
        <v>-38</v>
      </c>
      <c r="C179" s="10">
        <f t="shared" ref="C179:AF179" si="65">RANK(C65,C$4:C$113,1)+(COUNT($B$4:$B$113)+1-RANK(C65,C$4:C$113,0)-RANK(C65,C$4:C$113,1))/2</f>
        <v>102</v>
      </c>
      <c r="D179" s="10">
        <f t="shared" si="65"/>
        <v>6</v>
      </c>
      <c r="E179" s="10">
        <f t="shared" si="65"/>
        <v>87</v>
      </c>
      <c r="F179" s="10">
        <f t="shared" si="65"/>
        <v>20</v>
      </c>
      <c r="G179" s="10">
        <f t="shared" si="65"/>
        <v>89</v>
      </c>
      <c r="H179" s="10">
        <f t="shared" si="65"/>
        <v>103</v>
      </c>
      <c r="I179" s="10">
        <f t="shared" si="65"/>
        <v>48</v>
      </c>
      <c r="J179" s="10">
        <f t="shared" si="65"/>
        <v>1</v>
      </c>
      <c r="K179" s="10">
        <f t="shared" si="65"/>
        <v>69</v>
      </c>
      <c r="L179" s="10">
        <f t="shared" si="65"/>
        <v>87</v>
      </c>
      <c r="M179" s="10">
        <f t="shared" si="65"/>
        <v>100</v>
      </c>
      <c r="N179" s="10">
        <f t="shared" si="65"/>
        <v>43</v>
      </c>
      <c r="O179" s="10">
        <f t="shared" si="65"/>
        <v>23</v>
      </c>
      <c r="P179" s="10">
        <f t="shared" si="65"/>
        <v>96</v>
      </c>
      <c r="Q179" s="10">
        <f t="shared" si="65"/>
        <v>107</v>
      </c>
      <c r="R179" s="10">
        <f t="shared" si="65"/>
        <v>26</v>
      </c>
      <c r="S179" s="10">
        <f t="shared" si="65"/>
        <v>23</v>
      </c>
      <c r="T179" s="10">
        <f t="shared" si="65"/>
        <v>38</v>
      </c>
      <c r="U179" s="10">
        <f t="shared" si="65"/>
        <v>84</v>
      </c>
      <c r="V179" s="10">
        <f t="shared" si="65"/>
        <v>21</v>
      </c>
      <c r="W179" s="10">
        <f t="shared" si="65"/>
        <v>69</v>
      </c>
      <c r="X179" s="10">
        <f t="shared" si="65"/>
        <v>11</v>
      </c>
      <c r="Y179" s="10">
        <f t="shared" si="65"/>
        <v>21</v>
      </c>
      <c r="Z179" s="10">
        <f t="shared" si="65"/>
        <v>43</v>
      </c>
      <c r="AA179" s="10">
        <f t="shared" si="65"/>
        <v>67</v>
      </c>
      <c r="AB179" s="10">
        <f t="shared" si="65"/>
        <v>45</v>
      </c>
      <c r="AC179" s="10">
        <f t="shared" si="65"/>
        <v>23</v>
      </c>
      <c r="AD179" s="10">
        <f t="shared" si="65"/>
        <v>56</v>
      </c>
      <c r="AE179" s="10">
        <f t="shared" si="65"/>
        <v>98</v>
      </c>
      <c r="AF179" s="10">
        <f t="shared" si="65"/>
        <v>35</v>
      </c>
      <c r="AG179" s="10">
        <f t="shared" si="2"/>
        <v>-38</v>
      </c>
      <c r="AH179" s="10">
        <v>62</v>
      </c>
      <c r="AI179" s="10">
        <f t="shared" si="3"/>
        <v>-0.79999999999999716</v>
      </c>
      <c r="AJ179" s="10">
        <f t="shared" si="4"/>
        <v>-0.14926670509292164</v>
      </c>
    </row>
    <row r="180" spans="1:36" ht="13.5" customHeight="1" x14ac:dyDescent="0.2">
      <c r="A180" s="10">
        <v>63</v>
      </c>
      <c r="B180" s="10">
        <f t="shared" si="0"/>
        <v>-37</v>
      </c>
      <c r="C180" s="10">
        <f t="shared" ref="C180:AF180" si="66">RANK(C66,C$4:C$113,1)+(COUNT($B$4:$B$113)+1-RANK(C66,C$4:C$113,0)-RANK(C66,C$4:C$113,1))/2</f>
        <v>105</v>
      </c>
      <c r="D180" s="10">
        <f t="shared" si="66"/>
        <v>11</v>
      </c>
      <c r="E180" s="10">
        <f t="shared" si="66"/>
        <v>67</v>
      </c>
      <c r="F180" s="10">
        <f t="shared" si="66"/>
        <v>36</v>
      </c>
      <c r="G180" s="10">
        <f t="shared" si="66"/>
        <v>93</v>
      </c>
      <c r="H180" s="10">
        <f t="shared" si="66"/>
        <v>80</v>
      </c>
      <c r="I180" s="10">
        <f t="shared" si="66"/>
        <v>53</v>
      </c>
      <c r="J180" s="10">
        <f t="shared" si="66"/>
        <v>96</v>
      </c>
      <c r="K180" s="10">
        <f t="shared" si="66"/>
        <v>49</v>
      </c>
      <c r="L180" s="10">
        <f t="shared" si="66"/>
        <v>54</v>
      </c>
      <c r="M180" s="10">
        <f t="shared" si="66"/>
        <v>66</v>
      </c>
      <c r="N180" s="10">
        <f t="shared" si="66"/>
        <v>23</v>
      </c>
      <c r="O180" s="10">
        <f t="shared" si="66"/>
        <v>18</v>
      </c>
      <c r="P180" s="10">
        <f t="shared" si="66"/>
        <v>20</v>
      </c>
      <c r="Q180" s="10">
        <f t="shared" si="66"/>
        <v>55</v>
      </c>
      <c r="R180" s="10">
        <f t="shared" si="66"/>
        <v>87</v>
      </c>
      <c r="S180" s="10">
        <f t="shared" si="66"/>
        <v>19</v>
      </c>
      <c r="T180" s="10">
        <f t="shared" si="66"/>
        <v>62</v>
      </c>
      <c r="U180" s="10">
        <f t="shared" si="66"/>
        <v>68</v>
      </c>
      <c r="V180" s="10">
        <f t="shared" si="66"/>
        <v>44</v>
      </c>
      <c r="W180" s="10">
        <f t="shared" si="66"/>
        <v>4</v>
      </c>
      <c r="X180" s="10">
        <f t="shared" si="66"/>
        <v>56</v>
      </c>
      <c r="Y180" s="10">
        <f t="shared" si="66"/>
        <v>57</v>
      </c>
      <c r="Z180" s="10">
        <f t="shared" si="66"/>
        <v>47</v>
      </c>
      <c r="AA180" s="10">
        <f t="shared" si="66"/>
        <v>69</v>
      </c>
      <c r="AB180" s="10">
        <f t="shared" si="66"/>
        <v>66</v>
      </c>
      <c r="AC180" s="10">
        <f t="shared" si="66"/>
        <v>87</v>
      </c>
      <c r="AD180" s="10">
        <f t="shared" si="66"/>
        <v>98</v>
      </c>
      <c r="AE180" s="10">
        <f t="shared" si="66"/>
        <v>104</v>
      </c>
      <c r="AF180" s="10">
        <f t="shared" si="66"/>
        <v>96</v>
      </c>
      <c r="AG180" s="10">
        <f t="shared" si="2"/>
        <v>-37</v>
      </c>
      <c r="AH180" s="10">
        <v>63</v>
      </c>
      <c r="AI180" s="10">
        <f t="shared" si="3"/>
        <v>4.1666666666666643</v>
      </c>
      <c r="AJ180" s="10">
        <f t="shared" si="4"/>
        <v>0.77743075569230247</v>
      </c>
    </row>
    <row r="181" spans="1:36" ht="13.5" customHeight="1" x14ac:dyDescent="0.2">
      <c r="A181" s="10">
        <v>64</v>
      </c>
      <c r="B181" s="10">
        <f t="shared" si="0"/>
        <v>-36</v>
      </c>
      <c r="C181" s="10">
        <f t="shared" ref="C181:AF181" si="67">RANK(C67,C$4:C$113,1)+(COUNT($B$4:$B$113)+1-RANK(C67,C$4:C$113,0)-RANK(C67,C$4:C$113,1))/2</f>
        <v>33</v>
      </c>
      <c r="D181" s="10">
        <f t="shared" si="67"/>
        <v>60</v>
      </c>
      <c r="E181" s="10">
        <f t="shared" si="67"/>
        <v>89</v>
      </c>
      <c r="F181" s="10">
        <f t="shared" si="67"/>
        <v>9</v>
      </c>
      <c r="G181" s="10">
        <f t="shared" si="67"/>
        <v>55</v>
      </c>
      <c r="H181" s="10">
        <f t="shared" si="67"/>
        <v>47</v>
      </c>
      <c r="I181" s="10">
        <f t="shared" si="67"/>
        <v>34</v>
      </c>
      <c r="J181" s="10">
        <f t="shared" si="67"/>
        <v>62</v>
      </c>
      <c r="K181" s="10">
        <f t="shared" si="67"/>
        <v>60</v>
      </c>
      <c r="L181" s="10">
        <f t="shared" si="67"/>
        <v>36</v>
      </c>
      <c r="M181" s="10">
        <f t="shared" si="67"/>
        <v>30</v>
      </c>
      <c r="N181" s="10">
        <f t="shared" si="67"/>
        <v>110</v>
      </c>
      <c r="O181" s="10">
        <f t="shared" si="67"/>
        <v>68</v>
      </c>
      <c r="P181" s="10">
        <f t="shared" si="67"/>
        <v>30</v>
      </c>
      <c r="Q181" s="10">
        <f t="shared" si="67"/>
        <v>95</v>
      </c>
      <c r="R181" s="10">
        <f t="shared" si="67"/>
        <v>49</v>
      </c>
      <c r="S181" s="10">
        <f t="shared" si="67"/>
        <v>45</v>
      </c>
      <c r="T181" s="10">
        <f t="shared" si="67"/>
        <v>66</v>
      </c>
      <c r="U181" s="10">
        <f t="shared" si="67"/>
        <v>12</v>
      </c>
      <c r="V181" s="10">
        <f t="shared" si="67"/>
        <v>78</v>
      </c>
      <c r="W181" s="10">
        <f t="shared" si="67"/>
        <v>80</v>
      </c>
      <c r="X181" s="10">
        <f t="shared" si="67"/>
        <v>17</v>
      </c>
      <c r="Y181" s="10">
        <f t="shared" si="67"/>
        <v>67</v>
      </c>
      <c r="Z181" s="10">
        <f t="shared" si="67"/>
        <v>39</v>
      </c>
      <c r="AA181" s="10">
        <f t="shared" si="67"/>
        <v>27</v>
      </c>
      <c r="AB181" s="10">
        <f t="shared" si="67"/>
        <v>108</v>
      </c>
      <c r="AC181" s="10">
        <f t="shared" si="67"/>
        <v>60</v>
      </c>
      <c r="AD181" s="10">
        <f t="shared" si="67"/>
        <v>45</v>
      </c>
      <c r="AE181" s="10">
        <f t="shared" si="67"/>
        <v>52</v>
      </c>
      <c r="AF181" s="10">
        <f t="shared" si="67"/>
        <v>7</v>
      </c>
      <c r="AG181" s="10">
        <f t="shared" si="2"/>
        <v>-36</v>
      </c>
      <c r="AH181" s="10">
        <v>64</v>
      </c>
      <c r="AI181" s="10">
        <f t="shared" si="3"/>
        <v>-3.1666666666666643</v>
      </c>
      <c r="AJ181" s="10">
        <f t="shared" si="4"/>
        <v>-0.59084737432614975</v>
      </c>
    </row>
    <row r="182" spans="1:36" ht="13.5" customHeight="1" x14ac:dyDescent="0.2">
      <c r="A182" s="10">
        <v>65</v>
      </c>
      <c r="B182" s="10">
        <f t="shared" si="0"/>
        <v>-35</v>
      </c>
      <c r="C182" s="10">
        <f t="shared" ref="C182:AF182" si="68">RANK(C68,C$4:C$113,1)+(COUNT($B$4:$B$113)+1-RANK(C68,C$4:C$113,0)-RANK(C68,C$4:C$113,1))/2</f>
        <v>4</v>
      </c>
      <c r="D182" s="10">
        <f t="shared" si="68"/>
        <v>7</v>
      </c>
      <c r="E182" s="10">
        <f t="shared" si="68"/>
        <v>23</v>
      </c>
      <c r="F182" s="10">
        <f t="shared" si="68"/>
        <v>109</v>
      </c>
      <c r="G182" s="10">
        <f t="shared" si="68"/>
        <v>7</v>
      </c>
      <c r="H182" s="10">
        <f t="shared" si="68"/>
        <v>37</v>
      </c>
      <c r="I182" s="10">
        <f t="shared" si="68"/>
        <v>37</v>
      </c>
      <c r="J182" s="10">
        <f t="shared" si="68"/>
        <v>37</v>
      </c>
      <c r="K182" s="10">
        <f t="shared" si="68"/>
        <v>8</v>
      </c>
      <c r="L182" s="10">
        <f t="shared" si="68"/>
        <v>88</v>
      </c>
      <c r="M182" s="10">
        <f t="shared" si="68"/>
        <v>102</v>
      </c>
      <c r="N182" s="10">
        <f t="shared" si="68"/>
        <v>5</v>
      </c>
      <c r="O182" s="10">
        <f t="shared" si="68"/>
        <v>15</v>
      </c>
      <c r="P182" s="10">
        <f t="shared" si="68"/>
        <v>42</v>
      </c>
      <c r="Q182" s="10">
        <f t="shared" si="68"/>
        <v>1</v>
      </c>
      <c r="R182" s="10">
        <f t="shared" si="68"/>
        <v>102</v>
      </c>
      <c r="S182" s="10">
        <f t="shared" si="68"/>
        <v>94</v>
      </c>
      <c r="T182" s="10">
        <f t="shared" si="68"/>
        <v>77</v>
      </c>
      <c r="U182" s="10">
        <f t="shared" si="68"/>
        <v>93</v>
      </c>
      <c r="V182" s="10">
        <f t="shared" si="68"/>
        <v>14</v>
      </c>
      <c r="W182" s="10">
        <f t="shared" si="68"/>
        <v>104</v>
      </c>
      <c r="X182" s="10">
        <f t="shared" si="68"/>
        <v>74</v>
      </c>
      <c r="Y182" s="10">
        <f t="shared" si="68"/>
        <v>54</v>
      </c>
      <c r="Z182" s="10">
        <f t="shared" si="68"/>
        <v>58</v>
      </c>
      <c r="AA182" s="10">
        <f t="shared" si="68"/>
        <v>11</v>
      </c>
      <c r="AB182" s="10">
        <f t="shared" si="68"/>
        <v>19</v>
      </c>
      <c r="AC182" s="10">
        <f t="shared" si="68"/>
        <v>54</v>
      </c>
      <c r="AD182" s="10">
        <f t="shared" si="68"/>
        <v>15</v>
      </c>
      <c r="AE182" s="10">
        <f t="shared" si="68"/>
        <v>42</v>
      </c>
      <c r="AF182" s="10">
        <f t="shared" si="68"/>
        <v>54</v>
      </c>
      <c r="AG182" s="10">
        <f t="shared" si="2"/>
        <v>-35</v>
      </c>
      <c r="AH182" s="10">
        <v>65</v>
      </c>
      <c r="AI182" s="10">
        <f t="shared" si="3"/>
        <v>-9.2666666666666657</v>
      </c>
      <c r="AJ182" s="10">
        <f t="shared" si="4"/>
        <v>-1.7290060006596815</v>
      </c>
    </row>
    <row r="183" spans="1:36" ht="13.5" customHeight="1" x14ac:dyDescent="0.2">
      <c r="A183" s="10">
        <v>66</v>
      </c>
      <c r="B183" s="10">
        <f t="shared" si="0"/>
        <v>-34</v>
      </c>
      <c r="C183" s="10">
        <f t="shared" ref="C183:AF183" si="69">RANK(C69,C$4:C$113,1)+(COUNT($B$4:$B$113)+1-RANK(C69,C$4:C$113,0)-RANK(C69,C$4:C$113,1))/2</f>
        <v>60</v>
      </c>
      <c r="D183" s="10">
        <f t="shared" si="69"/>
        <v>91</v>
      </c>
      <c r="E183" s="10">
        <f t="shared" si="69"/>
        <v>44</v>
      </c>
      <c r="F183" s="10">
        <f t="shared" si="69"/>
        <v>37</v>
      </c>
      <c r="G183" s="10">
        <f t="shared" si="69"/>
        <v>86</v>
      </c>
      <c r="H183" s="10">
        <f t="shared" si="69"/>
        <v>67</v>
      </c>
      <c r="I183" s="10">
        <f t="shared" si="69"/>
        <v>71</v>
      </c>
      <c r="J183" s="10">
        <f t="shared" si="69"/>
        <v>30</v>
      </c>
      <c r="K183" s="10">
        <f t="shared" si="69"/>
        <v>62</v>
      </c>
      <c r="L183" s="10">
        <f t="shared" si="69"/>
        <v>101</v>
      </c>
      <c r="M183" s="10">
        <f t="shared" si="69"/>
        <v>76</v>
      </c>
      <c r="N183" s="10">
        <f t="shared" si="69"/>
        <v>14</v>
      </c>
      <c r="O183" s="10">
        <f t="shared" si="69"/>
        <v>36</v>
      </c>
      <c r="P183" s="10">
        <f t="shared" si="69"/>
        <v>34</v>
      </c>
      <c r="Q183" s="10">
        <f t="shared" si="69"/>
        <v>19</v>
      </c>
      <c r="R183" s="10">
        <f t="shared" si="69"/>
        <v>77</v>
      </c>
      <c r="S183" s="10">
        <f t="shared" si="69"/>
        <v>99</v>
      </c>
      <c r="T183" s="10">
        <f t="shared" si="69"/>
        <v>13</v>
      </c>
      <c r="U183" s="10">
        <f t="shared" si="69"/>
        <v>72</v>
      </c>
      <c r="V183" s="10">
        <f t="shared" si="69"/>
        <v>98</v>
      </c>
      <c r="W183" s="10">
        <f t="shared" si="69"/>
        <v>18</v>
      </c>
      <c r="X183" s="10">
        <f t="shared" si="69"/>
        <v>35</v>
      </c>
      <c r="Y183" s="10">
        <f t="shared" si="69"/>
        <v>79</v>
      </c>
      <c r="Z183" s="10">
        <f t="shared" si="69"/>
        <v>66</v>
      </c>
      <c r="AA183" s="10">
        <f t="shared" si="69"/>
        <v>98</v>
      </c>
      <c r="AB183" s="10">
        <f t="shared" si="69"/>
        <v>3</v>
      </c>
      <c r="AC183" s="10">
        <f t="shared" si="69"/>
        <v>79</v>
      </c>
      <c r="AD183" s="10">
        <f t="shared" si="69"/>
        <v>87</v>
      </c>
      <c r="AE183" s="10">
        <f t="shared" si="69"/>
        <v>86</v>
      </c>
      <c r="AF183" s="10">
        <f t="shared" si="69"/>
        <v>74</v>
      </c>
      <c r="AG183" s="10">
        <f t="shared" si="2"/>
        <v>-34</v>
      </c>
      <c r="AH183" s="10">
        <v>66</v>
      </c>
      <c r="AI183" s="10">
        <f t="shared" si="3"/>
        <v>4.8999999999999986</v>
      </c>
      <c r="AJ183" s="10">
        <f t="shared" si="4"/>
        <v>0.91425856869414801</v>
      </c>
    </row>
    <row r="184" spans="1:36" ht="13.5" customHeight="1" x14ac:dyDescent="0.2">
      <c r="A184" s="10">
        <v>67</v>
      </c>
      <c r="B184" s="10">
        <f t="shared" si="0"/>
        <v>-33</v>
      </c>
      <c r="C184" s="10">
        <f t="shared" ref="C184:AF184" si="70">RANK(C70,C$4:C$113,1)+(COUNT($B$4:$B$113)+1-RANK(C70,C$4:C$113,0)-RANK(C70,C$4:C$113,1))/2</f>
        <v>10</v>
      </c>
      <c r="D184" s="10">
        <f t="shared" si="70"/>
        <v>38</v>
      </c>
      <c r="E184" s="10">
        <f t="shared" si="70"/>
        <v>14</v>
      </c>
      <c r="F184" s="10">
        <f t="shared" si="70"/>
        <v>48</v>
      </c>
      <c r="G184" s="10">
        <f t="shared" si="70"/>
        <v>31</v>
      </c>
      <c r="H184" s="10">
        <f t="shared" si="70"/>
        <v>55</v>
      </c>
      <c r="I184" s="10">
        <f t="shared" si="70"/>
        <v>26</v>
      </c>
      <c r="J184" s="10">
        <f t="shared" si="70"/>
        <v>44</v>
      </c>
      <c r="K184" s="10">
        <f t="shared" si="70"/>
        <v>30</v>
      </c>
      <c r="L184" s="10">
        <f t="shared" si="70"/>
        <v>105</v>
      </c>
      <c r="M184" s="10">
        <f t="shared" si="70"/>
        <v>54</v>
      </c>
      <c r="N184" s="10">
        <f t="shared" si="70"/>
        <v>106</v>
      </c>
      <c r="O184" s="10">
        <f t="shared" si="70"/>
        <v>102</v>
      </c>
      <c r="P184" s="10">
        <f t="shared" si="70"/>
        <v>37</v>
      </c>
      <c r="Q184" s="10">
        <f t="shared" si="70"/>
        <v>89</v>
      </c>
      <c r="R184" s="10">
        <f t="shared" si="70"/>
        <v>24</v>
      </c>
      <c r="S184" s="10">
        <f t="shared" si="70"/>
        <v>110</v>
      </c>
      <c r="T184" s="10">
        <f t="shared" si="70"/>
        <v>1</v>
      </c>
      <c r="U184" s="10">
        <f t="shared" si="70"/>
        <v>66</v>
      </c>
      <c r="V184" s="10">
        <f t="shared" si="70"/>
        <v>16</v>
      </c>
      <c r="W184" s="10">
        <f t="shared" si="70"/>
        <v>79</v>
      </c>
      <c r="X184" s="10">
        <f t="shared" si="70"/>
        <v>6</v>
      </c>
      <c r="Y184" s="10">
        <f t="shared" si="70"/>
        <v>52</v>
      </c>
      <c r="Z184" s="10">
        <f t="shared" si="70"/>
        <v>96</v>
      </c>
      <c r="AA184" s="10">
        <f t="shared" si="70"/>
        <v>5</v>
      </c>
      <c r="AB184" s="10">
        <f t="shared" si="70"/>
        <v>88</v>
      </c>
      <c r="AC184" s="10">
        <f t="shared" si="70"/>
        <v>15</v>
      </c>
      <c r="AD184" s="10">
        <f t="shared" si="70"/>
        <v>6</v>
      </c>
      <c r="AE184" s="10">
        <f t="shared" si="70"/>
        <v>77</v>
      </c>
      <c r="AF184" s="10">
        <f t="shared" si="70"/>
        <v>86</v>
      </c>
      <c r="AG184" s="10">
        <f t="shared" si="2"/>
        <v>-33</v>
      </c>
      <c r="AH184" s="10">
        <v>67</v>
      </c>
      <c r="AI184" s="10">
        <f t="shared" si="3"/>
        <v>-4.9666666666666686</v>
      </c>
      <c r="AJ184" s="10">
        <f t="shared" si="4"/>
        <v>-0.92669746078522541</v>
      </c>
    </row>
    <row r="185" spans="1:36" ht="13.5" customHeight="1" x14ac:dyDescent="0.2">
      <c r="A185" s="10">
        <v>68</v>
      </c>
      <c r="B185" s="10">
        <f t="shared" si="0"/>
        <v>-32</v>
      </c>
      <c r="C185" s="10">
        <f t="shared" ref="C185:AF185" si="71">RANK(C71,C$4:C$113,1)+(COUNT($B$4:$B$113)+1-RANK(C71,C$4:C$113,0)-RANK(C71,C$4:C$113,1))/2</f>
        <v>91</v>
      </c>
      <c r="D185" s="10">
        <f t="shared" si="71"/>
        <v>45</v>
      </c>
      <c r="E185" s="10">
        <f t="shared" si="71"/>
        <v>40</v>
      </c>
      <c r="F185" s="10">
        <f t="shared" si="71"/>
        <v>70</v>
      </c>
      <c r="G185" s="10">
        <f t="shared" si="71"/>
        <v>76</v>
      </c>
      <c r="H185" s="10">
        <f t="shared" si="71"/>
        <v>24</v>
      </c>
      <c r="I185" s="10">
        <f t="shared" si="71"/>
        <v>15</v>
      </c>
      <c r="J185" s="10">
        <f t="shared" si="71"/>
        <v>24</v>
      </c>
      <c r="K185" s="10">
        <f t="shared" si="71"/>
        <v>41</v>
      </c>
      <c r="L185" s="10">
        <f t="shared" si="71"/>
        <v>53</v>
      </c>
      <c r="M185" s="10">
        <f t="shared" si="71"/>
        <v>32</v>
      </c>
      <c r="N185" s="10">
        <f t="shared" si="71"/>
        <v>57</v>
      </c>
      <c r="O185" s="10">
        <f t="shared" si="71"/>
        <v>30</v>
      </c>
      <c r="P185" s="10">
        <f t="shared" si="71"/>
        <v>88</v>
      </c>
      <c r="Q185" s="10">
        <f t="shared" si="71"/>
        <v>86</v>
      </c>
      <c r="R185" s="10">
        <f t="shared" si="71"/>
        <v>99</v>
      </c>
      <c r="S185" s="10">
        <f t="shared" si="71"/>
        <v>11</v>
      </c>
      <c r="T185" s="10">
        <f t="shared" si="71"/>
        <v>83</v>
      </c>
      <c r="U185" s="10">
        <f t="shared" si="71"/>
        <v>6</v>
      </c>
      <c r="V185" s="10">
        <f t="shared" si="71"/>
        <v>91</v>
      </c>
      <c r="W185" s="10">
        <f t="shared" si="71"/>
        <v>110</v>
      </c>
      <c r="X185" s="10">
        <f t="shared" si="71"/>
        <v>34</v>
      </c>
      <c r="Y185" s="10">
        <f t="shared" si="71"/>
        <v>66</v>
      </c>
      <c r="Z185" s="10">
        <f t="shared" si="71"/>
        <v>50</v>
      </c>
      <c r="AA185" s="10">
        <f t="shared" si="71"/>
        <v>23</v>
      </c>
      <c r="AB185" s="10">
        <f t="shared" si="71"/>
        <v>61</v>
      </c>
      <c r="AC185" s="10">
        <f t="shared" si="71"/>
        <v>86</v>
      </c>
      <c r="AD185" s="10">
        <f t="shared" si="71"/>
        <v>64</v>
      </c>
      <c r="AE185" s="10">
        <f t="shared" si="71"/>
        <v>44</v>
      </c>
      <c r="AF185" s="10">
        <f t="shared" si="71"/>
        <v>44</v>
      </c>
      <c r="AG185" s="10">
        <f t="shared" si="2"/>
        <v>-32</v>
      </c>
      <c r="AH185" s="10">
        <v>68</v>
      </c>
      <c r="AI185" s="10">
        <f t="shared" si="3"/>
        <v>-0.70000000000000284</v>
      </c>
      <c r="AJ185" s="10">
        <f t="shared" si="4"/>
        <v>-0.13060836695630743</v>
      </c>
    </row>
    <row r="186" spans="1:36" ht="13.5" customHeight="1" x14ac:dyDescent="0.2">
      <c r="A186" s="10">
        <v>69</v>
      </c>
      <c r="B186" s="10">
        <f t="shared" si="0"/>
        <v>-31</v>
      </c>
      <c r="C186" s="10">
        <f t="shared" ref="C186:AF186" si="72">RANK(C72,C$4:C$113,1)+(COUNT($B$4:$B$113)+1-RANK(C72,C$4:C$113,0)-RANK(C72,C$4:C$113,1))/2</f>
        <v>12</v>
      </c>
      <c r="D186" s="10">
        <f t="shared" si="72"/>
        <v>53</v>
      </c>
      <c r="E186" s="10">
        <f t="shared" si="72"/>
        <v>90</v>
      </c>
      <c r="F186" s="10">
        <f t="shared" si="72"/>
        <v>92</v>
      </c>
      <c r="G186" s="10">
        <f t="shared" si="72"/>
        <v>35</v>
      </c>
      <c r="H186" s="10">
        <f t="shared" si="72"/>
        <v>31</v>
      </c>
      <c r="I186" s="10">
        <f t="shared" si="72"/>
        <v>98</v>
      </c>
      <c r="J186" s="10">
        <f t="shared" si="72"/>
        <v>10</v>
      </c>
      <c r="K186" s="10">
        <f t="shared" si="72"/>
        <v>76</v>
      </c>
      <c r="L186" s="10">
        <f t="shared" si="72"/>
        <v>59</v>
      </c>
      <c r="M186" s="10">
        <f t="shared" si="72"/>
        <v>37</v>
      </c>
      <c r="N186" s="10">
        <f t="shared" si="72"/>
        <v>42</v>
      </c>
      <c r="O186" s="10">
        <f t="shared" si="72"/>
        <v>65</v>
      </c>
      <c r="P186" s="10">
        <f t="shared" si="72"/>
        <v>46</v>
      </c>
      <c r="Q186" s="10">
        <f t="shared" si="72"/>
        <v>16</v>
      </c>
      <c r="R186" s="10">
        <f t="shared" si="72"/>
        <v>71</v>
      </c>
      <c r="S186" s="10">
        <f t="shared" si="72"/>
        <v>5</v>
      </c>
      <c r="T186" s="10">
        <f t="shared" si="72"/>
        <v>82</v>
      </c>
      <c r="U186" s="10">
        <f t="shared" si="72"/>
        <v>108</v>
      </c>
      <c r="V186" s="10">
        <f t="shared" si="72"/>
        <v>23</v>
      </c>
      <c r="W186" s="10">
        <f t="shared" si="72"/>
        <v>17</v>
      </c>
      <c r="X186" s="10">
        <f t="shared" si="72"/>
        <v>32</v>
      </c>
      <c r="Y186" s="10">
        <f t="shared" si="72"/>
        <v>27</v>
      </c>
      <c r="Z186" s="10">
        <f t="shared" si="72"/>
        <v>42</v>
      </c>
      <c r="AA186" s="10">
        <f t="shared" si="72"/>
        <v>37</v>
      </c>
      <c r="AB186" s="10">
        <f t="shared" si="72"/>
        <v>104</v>
      </c>
      <c r="AC186" s="10">
        <f t="shared" si="72"/>
        <v>35</v>
      </c>
      <c r="AD186" s="10">
        <f t="shared" si="72"/>
        <v>36</v>
      </c>
      <c r="AE186" s="10">
        <f t="shared" si="72"/>
        <v>84</v>
      </c>
      <c r="AF186" s="10">
        <f t="shared" si="72"/>
        <v>47</v>
      </c>
      <c r="AG186" s="10">
        <f t="shared" si="2"/>
        <v>-31</v>
      </c>
      <c r="AH186" s="10">
        <v>69</v>
      </c>
      <c r="AI186" s="10">
        <f t="shared" si="3"/>
        <v>-5.1000000000000014</v>
      </c>
      <c r="AJ186" s="10">
        <f t="shared" si="4"/>
        <v>-0.95157524496737911</v>
      </c>
    </row>
    <row r="187" spans="1:36" ht="13.5" customHeight="1" x14ac:dyDescent="0.2">
      <c r="A187" s="10">
        <v>70</v>
      </c>
      <c r="B187" s="10">
        <f t="shared" si="0"/>
        <v>-30</v>
      </c>
      <c r="C187" s="10">
        <f t="shared" ref="C187:AF187" si="73">RANK(C73,C$4:C$113,1)+(COUNT($B$4:$B$113)+1-RANK(C73,C$4:C$113,0)-RANK(C73,C$4:C$113,1))/2</f>
        <v>18</v>
      </c>
      <c r="D187" s="10">
        <f t="shared" si="73"/>
        <v>54</v>
      </c>
      <c r="E187" s="10">
        <f t="shared" si="73"/>
        <v>95</v>
      </c>
      <c r="F187" s="10">
        <f t="shared" si="73"/>
        <v>93</v>
      </c>
      <c r="G187" s="10">
        <f t="shared" si="73"/>
        <v>9</v>
      </c>
      <c r="H187" s="10">
        <f t="shared" si="73"/>
        <v>52</v>
      </c>
      <c r="I187" s="10">
        <f t="shared" si="73"/>
        <v>81</v>
      </c>
      <c r="J187" s="10">
        <f t="shared" si="73"/>
        <v>60</v>
      </c>
      <c r="K187" s="10">
        <f t="shared" si="73"/>
        <v>28</v>
      </c>
      <c r="L187" s="10">
        <f t="shared" si="73"/>
        <v>90</v>
      </c>
      <c r="M187" s="10">
        <f t="shared" si="73"/>
        <v>87</v>
      </c>
      <c r="N187" s="10">
        <f t="shared" si="73"/>
        <v>69</v>
      </c>
      <c r="O187" s="10">
        <f t="shared" si="73"/>
        <v>61</v>
      </c>
      <c r="P187" s="10">
        <f t="shared" si="73"/>
        <v>65</v>
      </c>
      <c r="Q187" s="10">
        <f t="shared" si="73"/>
        <v>18</v>
      </c>
      <c r="R187" s="10">
        <f t="shared" si="73"/>
        <v>56</v>
      </c>
      <c r="S187" s="10">
        <f t="shared" si="73"/>
        <v>31</v>
      </c>
      <c r="T187" s="10">
        <f t="shared" si="73"/>
        <v>89</v>
      </c>
      <c r="U187" s="10">
        <f t="shared" si="73"/>
        <v>103</v>
      </c>
      <c r="V187" s="10">
        <f t="shared" si="73"/>
        <v>36</v>
      </c>
      <c r="W187" s="10">
        <f t="shared" si="73"/>
        <v>27</v>
      </c>
      <c r="X187" s="10">
        <f t="shared" si="73"/>
        <v>82</v>
      </c>
      <c r="Y187" s="10">
        <f t="shared" si="73"/>
        <v>25</v>
      </c>
      <c r="Z187" s="10">
        <f t="shared" si="73"/>
        <v>31</v>
      </c>
      <c r="AA187" s="10">
        <f t="shared" si="73"/>
        <v>76</v>
      </c>
      <c r="AB187" s="10">
        <f t="shared" si="73"/>
        <v>20</v>
      </c>
      <c r="AC187" s="10">
        <f t="shared" si="73"/>
        <v>13</v>
      </c>
      <c r="AD187" s="10">
        <f t="shared" si="73"/>
        <v>78</v>
      </c>
      <c r="AE187" s="10">
        <f t="shared" si="73"/>
        <v>36</v>
      </c>
      <c r="AF187" s="10">
        <f t="shared" si="73"/>
        <v>28</v>
      </c>
      <c r="AG187" s="10">
        <f t="shared" si="2"/>
        <v>-30</v>
      </c>
      <c r="AH187" s="10">
        <v>70</v>
      </c>
      <c r="AI187" s="10">
        <f t="shared" si="3"/>
        <v>-1.7999999999999972</v>
      </c>
      <c r="AJ187" s="10">
        <f t="shared" si="4"/>
        <v>-0.33585008645907433</v>
      </c>
    </row>
    <row r="188" spans="1:36" ht="13.5" customHeight="1" x14ac:dyDescent="0.2">
      <c r="A188" s="10">
        <v>71</v>
      </c>
      <c r="B188" s="10">
        <f t="shared" si="0"/>
        <v>-29</v>
      </c>
      <c r="C188" s="10">
        <f t="shared" ref="C188:AF188" si="74">RANK(C74,C$4:C$113,1)+(COUNT($B$4:$B$113)+1-RANK(C74,C$4:C$113,0)-RANK(C74,C$4:C$113,1))/2</f>
        <v>20</v>
      </c>
      <c r="D188" s="10">
        <f t="shared" si="74"/>
        <v>68</v>
      </c>
      <c r="E188" s="10">
        <f t="shared" si="74"/>
        <v>73</v>
      </c>
      <c r="F188" s="10">
        <f t="shared" si="74"/>
        <v>45</v>
      </c>
      <c r="G188" s="10">
        <f t="shared" si="74"/>
        <v>77</v>
      </c>
      <c r="H188" s="10">
        <f t="shared" si="74"/>
        <v>33</v>
      </c>
      <c r="I188" s="10">
        <f t="shared" si="74"/>
        <v>76</v>
      </c>
      <c r="J188" s="10">
        <f t="shared" si="74"/>
        <v>18</v>
      </c>
      <c r="K188" s="10">
        <f t="shared" si="74"/>
        <v>87</v>
      </c>
      <c r="L188" s="10">
        <f t="shared" si="74"/>
        <v>83</v>
      </c>
      <c r="M188" s="10">
        <f t="shared" si="74"/>
        <v>43</v>
      </c>
      <c r="N188" s="10">
        <f t="shared" si="74"/>
        <v>65</v>
      </c>
      <c r="O188" s="10">
        <f t="shared" si="74"/>
        <v>81</v>
      </c>
      <c r="P188" s="10">
        <f t="shared" si="74"/>
        <v>14</v>
      </c>
      <c r="Q188" s="10">
        <f t="shared" si="74"/>
        <v>21</v>
      </c>
      <c r="R188" s="10">
        <f t="shared" si="74"/>
        <v>27</v>
      </c>
      <c r="S188" s="10">
        <f t="shared" si="74"/>
        <v>83</v>
      </c>
      <c r="T188" s="10">
        <f t="shared" si="74"/>
        <v>33</v>
      </c>
      <c r="U188" s="10">
        <f t="shared" si="74"/>
        <v>58</v>
      </c>
      <c r="V188" s="10">
        <f t="shared" si="74"/>
        <v>52</v>
      </c>
      <c r="W188" s="10">
        <f t="shared" si="74"/>
        <v>72</v>
      </c>
      <c r="X188" s="10">
        <f t="shared" si="74"/>
        <v>48</v>
      </c>
      <c r="Y188" s="10">
        <f t="shared" si="74"/>
        <v>24</v>
      </c>
      <c r="Z188" s="10">
        <f t="shared" si="74"/>
        <v>11</v>
      </c>
      <c r="AA188" s="10">
        <f t="shared" si="74"/>
        <v>46</v>
      </c>
      <c r="AB188" s="10">
        <f t="shared" si="74"/>
        <v>77</v>
      </c>
      <c r="AC188" s="10">
        <f t="shared" si="74"/>
        <v>56</v>
      </c>
      <c r="AD188" s="10">
        <f t="shared" si="74"/>
        <v>48</v>
      </c>
      <c r="AE188" s="10">
        <f t="shared" si="74"/>
        <v>38</v>
      </c>
      <c r="AF188" s="10">
        <f t="shared" si="74"/>
        <v>75</v>
      </c>
      <c r="AG188" s="10">
        <f t="shared" si="2"/>
        <v>-29</v>
      </c>
      <c r="AH188" s="10">
        <v>71</v>
      </c>
      <c r="AI188" s="10">
        <f t="shared" si="3"/>
        <v>-3.7666666666666657</v>
      </c>
      <c r="AJ188" s="10">
        <f t="shared" si="4"/>
        <v>-0.70279740314584171</v>
      </c>
    </row>
    <row r="189" spans="1:36" ht="13.5" customHeight="1" x14ac:dyDescent="0.2">
      <c r="A189" s="10">
        <v>72</v>
      </c>
      <c r="B189" s="10">
        <f t="shared" si="0"/>
        <v>-28</v>
      </c>
      <c r="C189" s="10">
        <f t="shared" ref="C189:AF189" si="75">RANK(C75,C$4:C$113,1)+(COUNT($B$4:$B$113)+1-RANK(C75,C$4:C$113,0)-RANK(C75,C$4:C$113,1))/2</f>
        <v>17</v>
      </c>
      <c r="D189" s="10">
        <f t="shared" si="75"/>
        <v>97</v>
      </c>
      <c r="E189" s="10">
        <f t="shared" si="75"/>
        <v>98</v>
      </c>
      <c r="F189" s="10">
        <f t="shared" si="75"/>
        <v>39</v>
      </c>
      <c r="G189" s="10">
        <f t="shared" si="75"/>
        <v>46</v>
      </c>
      <c r="H189" s="10">
        <f t="shared" si="75"/>
        <v>26</v>
      </c>
      <c r="I189" s="10">
        <f t="shared" si="75"/>
        <v>63</v>
      </c>
      <c r="J189" s="10">
        <f t="shared" si="75"/>
        <v>39</v>
      </c>
      <c r="K189" s="10">
        <f t="shared" si="75"/>
        <v>4</v>
      </c>
      <c r="L189" s="10">
        <f t="shared" si="75"/>
        <v>50</v>
      </c>
      <c r="M189" s="10">
        <f t="shared" si="75"/>
        <v>31</v>
      </c>
      <c r="N189" s="10">
        <f t="shared" si="75"/>
        <v>83</v>
      </c>
      <c r="O189" s="10">
        <f t="shared" si="75"/>
        <v>53</v>
      </c>
      <c r="P189" s="10">
        <f t="shared" si="75"/>
        <v>27</v>
      </c>
      <c r="Q189" s="10">
        <f t="shared" si="75"/>
        <v>79</v>
      </c>
      <c r="R189" s="10">
        <f t="shared" si="75"/>
        <v>58</v>
      </c>
      <c r="S189" s="10">
        <f t="shared" si="75"/>
        <v>7</v>
      </c>
      <c r="T189" s="10">
        <f t="shared" si="75"/>
        <v>76</v>
      </c>
      <c r="U189" s="10">
        <f t="shared" si="75"/>
        <v>28</v>
      </c>
      <c r="V189" s="10">
        <f t="shared" si="75"/>
        <v>59</v>
      </c>
      <c r="W189" s="10">
        <f t="shared" si="75"/>
        <v>88</v>
      </c>
      <c r="X189" s="10">
        <f t="shared" si="75"/>
        <v>99</v>
      </c>
      <c r="Y189" s="10">
        <f t="shared" si="75"/>
        <v>86</v>
      </c>
      <c r="Z189" s="10">
        <f t="shared" si="75"/>
        <v>45</v>
      </c>
      <c r="AA189" s="10">
        <f t="shared" si="75"/>
        <v>3</v>
      </c>
      <c r="AB189" s="10">
        <f t="shared" si="75"/>
        <v>99</v>
      </c>
      <c r="AC189" s="10">
        <f t="shared" si="75"/>
        <v>43</v>
      </c>
      <c r="AD189" s="10">
        <f t="shared" si="75"/>
        <v>20</v>
      </c>
      <c r="AE189" s="10">
        <f t="shared" si="75"/>
        <v>85</v>
      </c>
      <c r="AF189" s="10">
        <f t="shared" si="75"/>
        <v>102</v>
      </c>
      <c r="AG189" s="10">
        <f t="shared" si="2"/>
        <v>-28</v>
      </c>
      <c r="AH189" s="10">
        <v>72</v>
      </c>
      <c r="AI189" s="10">
        <f t="shared" si="3"/>
        <v>-0.5</v>
      </c>
      <c r="AJ189" s="10">
        <f t="shared" si="4"/>
        <v>-9.3291690683076356E-2</v>
      </c>
    </row>
    <row r="190" spans="1:36" ht="13.5" customHeight="1" x14ac:dyDescent="0.2">
      <c r="A190" s="10">
        <v>73</v>
      </c>
      <c r="B190" s="10">
        <f t="shared" si="0"/>
        <v>-27</v>
      </c>
      <c r="C190" s="10">
        <f t="shared" ref="C190:AF190" si="76">RANK(C76,C$4:C$113,1)+(COUNT($B$4:$B$113)+1-RANK(C76,C$4:C$113,0)-RANK(C76,C$4:C$113,1))/2</f>
        <v>32</v>
      </c>
      <c r="D190" s="10">
        <f t="shared" si="76"/>
        <v>103</v>
      </c>
      <c r="E190" s="10">
        <f t="shared" si="76"/>
        <v>79</v>
      </c>
      <c r="F190" s="10">
        <f t="shared" si="76"/>
        <v>57</v>
      </c>
      <c r="G190" s="10">
        <f t="shared" si="76"/>
        <v>15</v>
      </c>
      <c r="H190" s="10">
        <f t="shared" si="76"/>
        <v>16</v>
      </c>
      <c r="I190" s="10">
        <f t="shared" si="76"/>
        <v>22</v>
      </c>
      <c r="J190" s="10">
        <f t="shared" si="76"/>
        <v>22</v>
      </c>
      <c r="K190" s="10">
        <f t="shared" si="76"/>
        <v>43</v>
      </c>
      <c r="L190" s="10">
        <f t="shared" si="76"/>
        <v>100</v>
      </c>
      <c r="M190" s="10">
        <f t="shared" si="76"/>
        <v>57</v>
      </c>
      <c r="N190" s="10">
        <f t="shared" si="76"/>
        <v>12</v>
      </c>
      <c r="O190" s="10">
        <f t="shared" si="76"/>
        <v>99</v>
      </c>
      <c r="P190" s="10">
        <f t="shared" si="76"/>
        <v>35</v>
      </c>
      <c r="Q190" s="10">
        <f t="shared" si="76"/>
        <v>3</v>
      </c>
      <c r="R190" s="10">
        <f t="shared" si="76"/>
        <v>52</v>
      </c>
      <c r="S190" s="10">
        <f t="shared" si="76"/>
        <v>47</v>
      </c>
      <c r="T190" s="10">
        <f t="shared" si="76"/>
        <v>19</v>
      </c>
      <c r="U190" s="10">
        <f t="shared" si="76"/>
        <v>95</v>
      </c>
      <c r="V190" s="10">
        <f t="shared" si="76"/>
        <v>43</v>
      </c>
      <c r="W190" s="10">
        <f t="shared" si="76"/>
        <v>28</v>
      </c>
      <c r="X190" s="10">
        <f t="shared" si="76"/>
        <v>21</v>
      </c>
      <c r="Y190" s="10">
        <f t="shared" si="76"/>
        <v>49</v>
      </c>
      <c r="Z190" s="10">
        <f t="shared" si="76"/>
        <v>70</v>
      </c>
      <c r="AA190" s="10">
        <f t="shared" si="76"/>
        <v>4</v>
      </c>
      <c r="AB190" s="10">
        <f t="shared" si="76"/>
        <v>58</v>
      </c>
      <c r="AC190" s="10">
        <f t="shared" si="76"/>
        <v>51</v>
      </c>
      <c r="AD190" s="10">
        <f t="shared" si="76"/>
        <v>102</v>
      </c>
      <c r="AE190" s="10">
        <f t="shared" si="76"/>
        <v>87</v>
      </c>
      <c r="AF190" s="10">
        <f t="shared" si="76"/>
        <v>106</v>
      </c>
      <c r="AG190" s="10">
        <f t="shared" si="2"/>
        <v>-27</v>
      </c>
      <c r="AH190" s="10">
        <v>73</v>
      </c>
      <c r="AI190" s="10">
        <f t="shared" si="3"/>
        <v>-4.6000000000000014</v>
      </c>
      <c r="AJ190" s="10">
        <f t="shared" si="4"/>
        <v>-0.8582835542843027</v>
      </c>
    </row>
    <row r="191" spans="1:36" ht="13.5" customHeight="1" x14ac:dyDescent="0.2">
      <c r="A191" s="10">
        <v>74</v>
      </c>
      <c r="B191" s="10">
        <f t="shared" si="0"/>
        <v>-26</v>
      </c>
      <c r="C191" s="10">
        <f t="shared" ref="C191:AF191" si="77">RANK(C77,C$4:C$113,1)+(COUNT($B$4:$B$113)+1-RANK(C77,C$4:C$113,0)-RANK(C77,C$4:C$113,1))/2</f>
        <v>77</v>
      </c>
      <c r="D191" s="10">
        <f t="shared" si="77"/>
        <v>23</v>
      </c>
      <c r="E191" s="10">
        <f t="shared" si="77"/>
        <v>10</v>
      </c>
      <c r="F191" s="10">
        <f t="shared" si="77"/>
        <v>62</v>
      </c>
      <c r="G191" s="10">
        <f t="shared" si="77"/>
        <v>96</v>
      </c>
      <c r="H191" s="10">
        <f t="shared" si="77"/>
        <v>81</v>
      </c>
      <c r="I191" s="10">
        <f t="shared" si="77"/>
        <v>25</v>
      </c>
      <c r="J191" s="10">
        <f t="shared" si="77"/>
        <v>92</v>
      </c>
      <c r="K191" s="10">
        <f t="shared" si="77"/>
        <v>94</v>
      </c>
      <c r="L191" s="10">
        <f t="shared" si="77"/>
        <v>11</v>
      </c>
      <c r="M191" s="10">
        <f t="shared" si="77"/>
        <v>19</v>
      </c>
      <c r="N191" s="10">
        <f t="shared" si="77"/>
        <v>41</v>
      </c>
      <c r="O191" s="10">
        <f t="shared" si="77"/>
        <v>51</v>
      </c>
      <c r="P191" s="10">
        <f t="shared" si="77"/>
        <v>105</v>
      </c>
      <c r="Q191" s="10">
        <f t="shared" si="77"/>
        <v>41</v>
      </c>
      <c r="R191" s="10">
        <f t="shared" si="77"/>
        <v>46</v>
      </c>
      <c r="S191" s="10">
        <f t="shared" si="77"/>
        <v>57</v>
      </c>
      <c r="T191" s="10">
        <f t="shared" si="77"/>
        <v>47</v>
      </c>
      <c r="U191" s="10">
        <f t="shared" si="77"/>
        <v>39</v>
      </c>
      <c r="V191" s="10">
        <f t="shared" si="77"/>
        <v>77</v>
      </c>
      <c r="W191" s="10">
        <f t="shared" si="77"/>
        <v>66</v>
      </c>
      <c r="X191" s="10">
        <f t="shared" si="77"/>
        <v>106</v>
      </c>
      <c r="Y191" s="10">
        <f t="shared" si="77"/>
        <v>37</v>
      </c>
      <c r="Z191" s="10">
        <f t="shared" si="77"/>
        <v>55</v>
      </c>
      <c r="AA191" s="10">
        <f t="shared" si="77"/>
        <v>38</v>
      </c>
      <c r="AB191" s="10">
        <f t="shared" si="77"/>
        <v>62</v>
      </c>
      <c r="AC191" s="10">
        <f t="shared" si="77"/>
        <v>28</v>
      </c>
      <c r="AD191" s="10">
        <f t="shared" si="77"/>
        <v>62</v>
      </c>
      <c r="AE191" s="10">
        <f t="shared" si="77"/>
        <v>11</v>
      </c>
      <c r="AF191" s="10">
        <f t="shared" si="77"/>
        <v>37</v>
      </c>
      <c r="AG191" s="10">
        <f t="shared" si="2"/>
        <v>-26</v>
      </c>
      <c r="AH191" s="10">
        <v>74</v>
      </c>
      <c r="AI191" s="10">
        <f t="shared" si="3"/>
        <v>-2.2999999999999972</v>
      </c>
      <c r="AJ191" s="10">
        <f t="shared" si="4"/>
        <v>-0.42914177714215068</v>
      </c>
    </row>
    <row r="192" spans="1:36" ht="13.5" customHeight="1" x14ac:dyDescent="0.2">
      <c r="A192" s="10">
        <v>75</v>
      </c>
      <c r="B192" s="10">
        <f t="shared" si="0"/>
        <v>-25</v>
      </c>
      <c r="C192" s="10">
        <f t="shared" ref="C192:AF192" si="78">RANK(C78,C$4:C$113,1)+(COUNT($B$4:$B$113)+1-RANK(C78,C$4:C$113,0)-RANK(C78,C$4:C$113,1))/2</f>
        <v>26</v>
      </c>
      <c r="D192" s="10">
        <f t="shared" si="78"/>
        <v>61</v>
      </c>
      <c r="E192" s="10">
        <f t="shared" si="78"/>
        <v>105</v>
      </c>
      <c r="F192" s="10">
        <f t="shared" si="78"/>
        <v>72</v>
      </c>
      <c r="G192" s="10">
        <f t="shared" si="78"/>
        <v>45</v>
      </c>
      <c r="H192" s="10">
        <f t="shared" si="78"/>
        <v>73</v>
      </c>
      <c r="I192" s="10">
        <f t="shared" si="78"/>
        <v>38</v>
      </c>
      <c r="J192" s="10">
        <f t="shared" si="78"/>
        <v>40</v>
      </c>
      <c r="K192" s="10">
        <f t="shared" si="78"/>
        <v>20</v>
      </c>
      <c r="L192" s="10">
        <f t="shared" si="78"/>
        <v>70</v>
      </c>
      <c r="M192" s="10">
        <f t="shared" si="78"/>
        <v>41</v>
      </c>
      <c r="N192" s="10">
        <f t="shared" si="78"/>
        <v>77</v>
      </c>
      <c r="O192" s="10">
        <f t="shared" si="78"/>
        <v>29</v>
      </c>
      <c r="P192" s="10">
        <f t="shared" si="78"/>
        <v>89</v>
      </c>
      <c r="Q192" s="10">
        <f t="shared" si="78"/>
        <v>26</v>
      </c>
      <c r="R192" s="10">
        <f t="shared" si="78"/>
        <v>64</v>
      </c>
      <c r="S192" s="10">
        <f t="shared" si="78"/>
        <v>34</v>
      </c>
      <c r="T192" s="10">
        <f t="shared" si="78"/>
        <v>46</v>
      </c>
      <c r="U192" s="10">
        <f t="shared" si="78"/>
        <v>26</v>
      </c>
      <c r="V192" s="10">
        <f t="shared" si="78"/>
        <v>9</v>
      </c>
      <c r="W192" s="10">
        <f t="shared" si="78"/>
        <v>12</v>
      </c>
      <c r="X192" s="10">
        <f t="shared" si="78"/>
        <v>43</v>
      </c>
      <c r="Y192" s="10">
        <f t="shared" si="78"/>
        <v>56</v>
      </c>
      <c r="Z192" s="10">
        <f t="shared" si="78"/>
        <v>97</v>
      </c>
      <c r="AA192" s="10">
        <f t="shared" si="78"/>
        <v>65</v>
      </c>
      <c r="AB192" s="10">
        <f t="shared" si="78"/>
        <v>81</v>
      </c>
      <c r="AC192" s="10">
        <f t="shared" si="78"/>
        <v>53</v>
      </c>
      <c r="AD192" s="10">
        <f t="shared" si="78"/>
        <v>30</v>
      </c>
      <c r="AE192" s="10">
        <f t="shared" si="78"/>
        <v>88</v>
      </c>
      <c r="AF192" s="10">
        <f t="shared" si="78"/>
        <v>71</v>
      </c>
      <c r="AG192" s="10">
        <f t="shared" si="2"/>
        <v>-25</v>
      </c>
      <c r="AH192" s="10">
        <v>75</v>
      </c>
      <c r="AI192" s="10">
        <f t="shared" si="3"/>
        <v>-2.6000000000000014</v>
      </c>
      <c r="AJ192" s="10">
        <f t="shared" si="4"/>
        <v>-0.48511679155199733</v>
      </c>
    </row>
    <row r="193" spans="1:42" ht="13.5" customHeight="1" x14ac:dyDescent="0.2">
      <c r="A193" s="10">
        <v>76</v>
      </c>
      <c r="B193" s="10">
        <f t="shared" si="0"/>
        <v>-24</v>
      </c>
      <c r="C193" s="10">
        <f t="shared" ref="C193:AF193" si="79">RANK(C79,C$4:C$113,1)+(COUNT($B$4:$B$113)+1-RANK(C79,C$4:C$113,0)-RANK(C79,C$4:C$113,1))/2</f>
        <v>86</v>
      </c>
      <c r="D193" s="10">
        <f t="shared" si="79"/>
        <v>19</v>
      </c>
      <c r="E193" s="10">
        <f t="shared" si="79"/>
        <v>48</v>
      </c>
      <c r="F193" s="10">
        <f t="shared" si="79"/>
        <v>50</v>
      </c>
      <c r="G193" s="10">
        <f t="shared" si="79"/>
        <v>30</v>
      </c>
      <c r="H193" s="10">
        <f t="shared" si="79"/>
        <v>82</v>
      </c>
      <c r="I193" s="10">
        <f t="shared" si="79"/>
        <v>85</v>
      </c>
      <c r="J193" s="10">
        <f t="shared" si="79"/>
        <v>38</v>
      </c>
      <c r="K193" s="10">
        <f t="shared" si="79"/>
        <v>57</v>
      </c>
      <c r="L193" s="10">
        <f t="shared" si="79"/>
        <v>92</v>
      </c>
      <c r="M193" s="10">
        <f t="shared" si="79"/>
        <v>104</v>
      </c>
      <c r="N193" s="10">
        <f t="shared" si="79"/>
        <v>35</v>
      </c>
      <c r="O193" s="10">
        <f t="shared" si="79"/>
        <v>40</v>
      </c>
      <c r="P193" s="10">
        <f t="shared" si="79"/>
        <v>55</v>
      </c>
      <c r="Q193" s="10">
        <f t="shared" si="79"/>
        <v>13</v>
      </c>
      <c r="R193" s="10">
        <f t="shared" si="79"/>
        <v>51</v>
      </c>
      <c r="S193" s="10">
        <f t="shared" si="79"/>
        <v>81</v>
      </c>
      <c r="T193" s="10">
        <f t="shared" si="79"/>
        <v>58</v>
      </c>
      <c r="U193" s="10">
        <f t="shared" si="79"/>
        <v>3</v>
      </c>
      <c r="V193" s="10">
        <f t="shared" si="79"/>
        <v>56</v>
      </c>
      <c r="W193" s="10">
        <f t="shared" si="79"/>
        <v>78</v>
      </c>
      <c r="X193" s="10">
        <f t="shared" si="79"/>
        <v>22</v>
      </c>
      <c r="Y193" s="10">
        <f t="shared" si="79"/>
        <v>102</v>
      </c>
      <c r="Z193" s="10">
        <f t="shared" si="79"/>
        <v>74</v>
      </c>
      <c r="AA193" s="10">
        <f t="shared" si="79"/>
        <v>30</v>
      </c>
      <c r="AB193" s="10">
        <f t="shared" si="79"/>
        <v>73</v>
      </c>
      <c r="AC193" s="10">
        <f t="shared" si="79"/>
        <v>81</v>
      </c>
      <c r="AD193" s="10">
        <f t="shared" si="79"/>
        <v>54</v>
      </c>
      <c r="AE193" s="10">
        <f t="shared" si="79"/>
        <v>21</v>
      </c>
      <c r="AF193" s="10">
        <f t="shared" si="79"/>
        <v>42</v>
      </c>
      <c r="AG193" s="10">
        <f t="shared" si="2"/>
        <v>-24</v>
      </c>
      <c r="AH193" s="10">
        <v>76</v>
      </c>
      <c r="AI193" s="10">
        <f t="shared" si="3"/>
        <v>-0.1666666666666643</v>
      </c>
      <c r="AJ193" s="10">
        <f t="shared" si="4"/>
        <v>-3.1097230227691675E-2</v>
      </c>
    </row>
    <row r="194" spans="1:42" ht="13.5" customHeight="1" x14ac:dyDescent="0.2">
      <c r="A194" s="10">
        <v>77</v>
      </c>
      <c r="B194" s="10">
        <f t="shared" si="0"/>
        <v>-23</v>
      </c>
      <c r="C194" s="10">
        <f t="shared" ref="C194:AF194" si="80">RANK(C80,C$4:C$113,1)+(COUNT($B$4:$B$113)+1-RANK(C80,C$4:C$113,0)-RANK(C80,C$4:C$113,1))/2</f>
        <v>84</v>
      </c>
      <c r="D194" s="10">
        <f t="shared" si="80"/>
        <v>24</v>
      </c>
      <c r="E194" s="10">
        <f t="shared" si="80"/>
        <v>91</v>
      </c>
      <c r="F194" s="10">
        <f t="shared" si="80"/>
        <v>49</v>
      </c>
      <c r="G194" s="10">
        <f t="shared" si="80"/>
        <v>48</v>
      </c>
      <c r="H194" s="10">
        <f t="shared" si="80"/>
        <v>79</v>
      </c>
      <c r="I194" s="10">
        <f t="shared" si="80"/>
        <v>100</v>
      </c>
      <c r="J194" s="10">
        <f t="shared" si="80"/>
        <v>11</v>
      </c>
      <c r="K194" s="10">
        <f t="shared" si="80"/>
        <v>67</v>
      </c>
      <c r="L194" s="10">
        <f t="shared" si="80"/>
        <v>103</v>
      </c>
      <c r="M194" s="10">
        <f t="shared" si="80"/>
        <v>62</v>
      </c>
      <c r="N194" s="10">
        <f t="shared" si="80"/>
        <v>56</v>
      </c>
      <c r="O194" s="10">
        <f t="shared" si="80"/>
        <v>49</v>
      </c>
      <c r="P194" s="10">
        <f t="shared" si="80"/>
        <v>28</v>
      </c>
      <c r="Q194" s="10">
        <f t="shared" si="80"/>
        <v>40</v>
      </c>
      <c r="R194" s="10">
        <f t="shared" si="80"/>
        <v>41</v>
      </c>
      <c r="S194" s="10">
        <f t="shared" si="80"/>
        <v>25</v>
      </c>
      <c r="T194" s="10">
        <f t="shared" si="80"/>
        <v>64</v>
      </c>
      <c r="U194" s="10">
        <f t="shared" si="80"/>
        <v>40</v>
      </c>
      <c r="V194" s="10">
        <f t="shared" si="80"/>
        <v>47</v>
      </c>
      <c r="W194" s="10">
        <f t="shared" si="80"/>
        <v>20</v>
      </c>
      <c r="X194" s="10">
        <f t="shared" si="80"/>
        <v>78</v>
      </c>
      <c r="Y194" s="10">
        <f t="shared" si="80"/>
        <v>44</v>
      </c>
      <c r="Z194" s="10">
        <f t="shared" si="80"/>
        <v>67</v>
      </c>
      <c r="AA194" s="10">
        <f t="shared" si="80"/>
        <v>28</v>
      </c>
      <c r="AB194" s="10">
        <f t="shared" si="80"/>
        <v>87</v>
      </c>
      <c r="AC194" s="10">
        <f t="shared" si="80"/>
        <v>18</v>
      </c>
      <c r="AD194" s="10">
        <f t="shared" si="80"/>
        <v>10</v>
      </c>
      <c r="AE194" s="10">
        <f t="shared" si="80"/>
        <v>58</v>
      </c>
      <c r="AF194" s="10">
        <f t="shared" si="80"/>
        <v>45</v>
      </c>
      <c r="AG194" s="10">
        <f t="shared" si="2"/>
        <v>-23</v>
      </c>
      <c r="AH194" s="10">
        <v>77</v>
      </c>
      <c r="AI194" s="10">
        <f t="shared" si="3"/>
        <v>-3.3999999999999986</v>
      </c>
      <c r="AJ194" s="10">
        <f t="shared" si="4"/>
        <v>-0.63438349664491889</v>
      </c>
    </row>
    <row r="195" spans="1:42" ht="13.5" customHeight="1" x14ac:dyDescent="0.2">
      <c r="A195" s="10">
        <v>78</v>
      </c>
      <c r="B195" s="10">
        <f t="shared" si="0"/>
        <v>-22</v>
      </c>
      <c r="C195" s="10">
        <f t="shared" ref="C195:AF195" si="81">RANK(C81,C$4:C$113,1)+(COUNT($B$4:$B$113)+1-RANK(C81,C$4:C$113,0)-RANK(C81,C$4:C$113,1))/2</f>
        <v>56</v>
      </c>
      <c r="D195" s="10">
        <f t="shared" si="81"/>
        <v>85</v>
      </c>
      <c r="E195" s="10">
        <f t="shared" si="81"/>
        <v>1</v>
      </c>
      <c r="F195" s="10">
        <f t="shared" si="81"/>
        <v>101</v>
      </c>
      <c r="G195" s="10">
        <f t="shared" si="81"/>
        <v>54</v>
      </c>
      <c r="H195" s="10">
        <f t="shared" si="81"/>
        <v>48</v>
      </c>
      <c r="I195" s="10">
        <f t="shared" si="81"/>
        <v>97</v>
      </c>
      <c r="J195" s="10">
        <f t="shared" si="81"/>
        <v>80</v>
      </c>
      <c r="K195" s="10">
        <f t="shared" si="81"/>
        <v>63</v>
      </c>
      <c r="L195" s="10">
        <f t="shared" si="81"/>
        <v>38</v>
      </c>
      <c r="M195" s="10">
        <f t="shared" si="81"/>
        <v>110</v>
      </c>
      <c r="N195" s="10">
        <f t="shared" si="81"/>
        <v>96</v>
      </c>
      <c r="O195" s="10">
        <f t="shared" si="81"/>
        <v>56</v>
      </c>
      <c r="P195" s="10">
        <f t="shared" si="81"/>
        <v>12</v>
      </c>
      <c r="Q195" s="10">
        <f t="shared" si="81"/>
        <v>93</v>
      </c>
      <c r="R195" s="10">
        <f t="shared" si="81"/>
        <v>107</v>
      </c>
      <c r="S195" s="10">
        <f t="shared" si="81"/>
        <v>50</v>
      </c>
      <c r="T195" s="10">
        <f t="shared" si="81"/>
        <v>108</v>
      </c>
      <c r="U195" s="10">
        <f t="shared" si="81"/>
        <v>37</v>
      </c>
      <c r="V195" s="10">
        <f t="shared" si="81"/>
        <v>96</v>
      </c>
      <c r="W195" s="10">
        <f t="shared" si="81"/>
        <v>77</v>
      </c>
      <c r="X195" s="10">
        <f t="shared" si="81"/>
        <v>81</v>
      </c>
      <c r="Y195" s="10">
        <f t="shared" si="81"/>
        <v>90</v>
      </c>
      <c r="Z195" s="10">
        <f t="shared" si="81"/>
        <v>63</v>
      </c>
      <c r="AA195" s="10">
        <f t="shared" si="81"/>
        <v>14</v>
      </c>
      <c r="AB195" s="10">
        <f t="shared" si="81"/>
        <v>21</v>
      </c>
      <c r="AC195" s="10">
        <f t="shared" si="81"/>
        <v>6</v>
      </c>
      <c r="AD195" s="10">
        <f t="shared" si="81"/>
        <v>83</v>
      </c>
      <c r="AE195" s="10">
        <f t="shared" si="81"/>
        <v>35</v>
      </c>
      <c r="AF195" s="10">
        <f t="shared" si="81"/>
        <v>88</v>
      </c>
      <c r="AG195" s="10">
        <f t="shared" si="2"/>
        <v>-22</v>
      </c>
      <c r="AH195" s="10">
        <v>78</v>
      </c>
      <c r="AI195" s="10">
        <f t="shared" si="3"/>
        <v>9.36666666666666</v>
      </c>
      <c r="AJ195" s="10">
        <f t="shared" si="4"/>
        <v>1.7476643387962958</v>
      </c>
    </row>
    <row r="196" spans="1:42" ht="13.5" customHeight="1" x14ac:dyDescent="0.2">
      <c r="A196" s="10">
        <v>79</v>
      </c>
      <c r="B196" s="10">
        <f t="shared" si="0"/>
        <v>-21</v>
      </c>
      <c r="C196" s="10">
        <f t="shared" ref="C196:AF196" si="82">RANK(C82,C$4:C$113,1)+(COUNT($B$4:$B$113)+1-RANK(C82,C$4:C$113,0)-RANK(C82,C$4:C$113,1))/2</f>
        <v>103</v>
      </c>
      <c r="D196" s="10">
        <f t="shared" si="82"/>
        <v>93</v>
      </c>
      <c r="E196" s="10">
        <f t="shared" si="82"/>
        <v>6</v>
      </c>
      <c r="F196" s="10">
        <f t="shared" si="82"/>
        <v>32</v>
      </c>
      <c r="G196" s="10">
        <f t="shared" si="82"/>
        <v>109</v>
      </c>
      <c r="H196" s="10">
        <f t="shared" si="82"/>
        <v>22</v>
      </c>
      <c r="I196" s="10">
        <f t="shared" si="82"/>
        <v>67</v>
      </c>
      <c r="J196" s="10">
        <f t="shared" si="82"/>
        <v>90</v>
      </c>
      <c r="K196" s="10">
        <f t="shared" si="82"/>
        <v>73</v>
      </c>
      <c r="L196" s="10">
        <f t="shared" si="82"/>
        <v>24</v>
      </c>
      <c r="M196" s="10">
        <f t="shared" si="82"/>
        <v>2</v>
      </c>
      <c r="N196" s="10">
        <f t="shared" si="82"/>
        <v>105</v>
      </c>
      <c r="O196" s="10">
        <f t="shared" si="82"/>
        <v>50</v>
      </c>
      <c r="P196" s="10">
        <f t="shared" si="82"/>
        <v>15</v>
      </c>
      <c r="Q196" s="10">
        <f t="shared" si="82"/>
        <v>37</v>
      </c>
      <c r="R196" s="10">
        <f t="shared" si="82"/>
        <v>62</v>
      </c>
      <c r="S196" s="10">
        <f t="shared" si="82"/>
        <v>54</v>
      </c>
      <c r="T196" s="10">
        <f t="shared" si="82"/>
        <v>36</v>
      </c>
      <c r="U196" s="10">
        <f t="shared" si="82"/>
        <v>57</v>
      </c>
      <c r="V196" s="10">
        <f t="shared" si="82"/>
        <v>85</v>
      </c>
      <c r="W196" s="10">
        <f t="shared" si="82"/>
        <v>51</v>
      </c>
      <c r="X196" s="10">
        <f t="shared" si="82"/>
        <v>28</v>
      </c>
      <c r="Y196" s="10">
        <f t="shared" si="82"/>
        <v>72</v>
      </c>
      <c r="Z196" s="10">
        <f t="shared" si="82"/>
        <v>88</v>
      </c>
      <c r="AA196" s="10">
        <f t="shared" si="82"/>
        <v>80</v>
      </c>
      <c r="AB196" s="10">
        <f t="shared" si="82"/>
        <v>91</v>
      </c>
      <c r="AC196" s="10">
        <f t="shared" si="82"/>
        <v>69</v>
      </c>
      <c r="AD196" s="10">
        <f t="shared" si="82"/>
        <v>94</v>
      </c>
      <c r="AE196" s="10">
        <f t="shared" si="82"/>
        <v>28</v>
      </c>
      <c r="AF196" s="10">
        <f t="shared" si="82"/>
        <v>50</v>
      </c>
      <c r="AG196" s="10">
        <f t="shared" si="2"/>
        <v>-21</v>
      </c>
      <c r="AH196" s="10">
        <v>79</v>
      </c>
      <c r="AI196" s="10">
        <f t="shared" si="3"/>
        <v>3.6000000000000014</v>
      </c>
      <c r="AJ196" s="10">
        <f t="shared" si="4"/>
        <v>0.67170017291814998</v>
      </c>
    </row>
    <row r="197" spans="1:42" ht="13.5" customHeight="1" x14ac:dyDescent="0.2">
      <c r="A197" s="10">
        <v>80</v>
      </c>
      <c r="B197" s="10">
        <f t="shared" si="0"/>
        <v>-20</v>
      </c>
      <c r="C197" s="10">
        <f t="shared" ref="C197:AF197" si="83">RANK(C83,C$4:C$113,1)+(COUNT($B$4:$B$113)+1-RANK(C83,C$4:C$113,0)-RANK(C83,C$4:C$113,1))/2</f>
        <v>29</v>
      </c>
      <c r="D197" s="10">
        <f t="shared" si="83"/>
        <v>48</v>
      </c>
      <c r="E197" s="10">
        <f t="shared" si="83"/>
        <v>63</v>
      </c>
      <c r="F197" s="10">
        <f t="shared" si="83"/>
        <v>106</v>
      </c>
      <c r="G197" s="10">
        <f t="shared" si="83"/>
        <v>104</v>
      </c>
      <c r="H197" s="10">
        <f t="shared" si="83"/>
        <v>25</v>
      </c>
      <c r="I197" s="10">
        <f t="shared" si="83"/>
        <v>69</v>
      </c>
      <c r="J197" s="10">
        <f t="shared" si="83"/>
        <v>5</v>
      </c>
      <c r="K197" s="10">
        <f t="shared" si="83"/>
        <v>36</v>
      </c>
      <c r="L197" s="10">
        <f t="shared" si="83"/>
        <v>49</v>
      </c>
      <c r="M197" s="10">
        <f t="shared" si="83"/>
        <v>27</v>
      </c>
      <c r="N197" s="10">
        <f t="shared" si="83"/>
        <v>48</v>
      </c>
      <c r="O197" s="10">
        <f t="shared" si="83"/>
        <v>73</v>
      </c>
      <c r="P197" s="10">
        <f t="shared" si="83"/>
        <v>86</v>
      </c>
      <c r="Q197" s="10">
        <f t="shared" si="83"/>
        <v>22</v>
      </c>
      <c r="R197" s="10">
        <f t="shared" si="83"/>
        <v>94</v>
      </c>
      <c r="S197" s="10">
        <f t="shared" si="83"/>
        <v>41</v>
      </c>
      <c r="T197" s="10">
        <f t="shared" si="83"/>
        <v>84</v>
      </c>
      <c r="U197" s="10">
        <f t="shared" si="83"/>
        <v>33</v>
      </c>
      <c r="V197" s="10">
        <f t="shared" si="83"/>
        <v>45</v>
      </c>
      <c r="W197" s="10">
        <f t="shared" si="83"/>
        <v>105</v>
      </c>
      <c r="X197" s="10">
        <f t="shared" si="83"/>
        <v>44</v>
      </c>
      <c r="Y197" s="10">
        <f t="shared" si="83"/>
        <v>70</v>
      </c>
      <c r="Z197" s="10">
        <f t="shared" si="83"/>
        <v>57</v>
      </c>
      <c r="AA197" s="10">
        <f t="shared" si="83"/>
        <v>68</v>
      </c>
      <c r="AB197" s="10">
        <f t="shared" si="83"/>
        <v>63</v>
      </c>
      <c r="AC197" s="10">
        <f t="shared" si="83"/>
        <v>66</v>
      </c>
      <c r="AD197" s="10">
        <f t="shared" si="83"/>
        <v>23</v>
      </c>
      <c r="AE197" s="10">
        <f t="shared" si="83"/>
        <v>94</v>
      </c>
      <c r="AF197" s="10">
        <f t="shared" si="83"/>
        <v>29</v>
      </c>
      <c r="AG197" s="10">
        <f t="shared" si="2"/>
        <v>-20</v>
      </c>
      <c r="AH197" s="10">
        <v>80</v>
      </c>
      <c r="AI197" s="10">
        <f t="shared" si="3"/>
        <v>1.3666666666666671</v>
      </c>
      <c r="AJ197" s="10">
        <f t="shared" si="4"/>
        <v>0.25499728786707543</v>
      </c>
    </row>
    <row r="198" spans="1:42" ht="13.5" customHeight="1" x14ac:dyDescent="0.2">
      <c r="A198" s="10">
        <v>81</v>
      </c>
      <c r="B198" s="10">
        <f t="shared" si="0"/>
        <v>-19</v>
      </c>
      <c r="C198" s="10">
        <f t="shared" ref="C198:AF198" si="84">RANK(C84,C$4:C$113,1)+(COUNT($B$4:$B$113)+1-RANK(C84,C$4:C$113,0)-RANK(C84,C$4:C$113,1))/2</f>
        <v>68</v>
      </c>
      <c r="D198" s="10">
        <f t="shared" si="84"/>
        <v>67</v>
      </c>
      <c r="E198" s="10">
        <f t="shared" si="84"/>
        <v>101</v>
      </c>
      <c r="F198" s="10">
        <f t="shared" si="84"/>
        <v>8</v>
      </c>
      <c r="G198" s="10">
        <f t="shared" si="84"/>
        <v>102</v>
      </c>
      <c r="H198" s="10">
        <f t="shared" si="84"/>
        <v>71</v>
      </c>
      <c r="I198" s="10">
        <f t="shared" si="84"/>
        <v>65</v>
      </c>
      <c r="J198" s="10">
        <f t="shared" si="84"/>
        <v>93</v>
      </c>
      <c r="K198" s="10">
        <f t="shared" si="84"/>
        <v>22</v>
      </c>
      <c r="L198" s="10">
        <f t="shared" si="84"/>
        <v>45</v>
      </c>
      <c r="M198" s="10">
        <f t="shared" si="84"/>
        <v>15</v>
      </c>
      <c r="N198" s="10">
        <f t="shared" si="84"/>
        <v>2</v>
      </c>
      <c r="O198" s="10">
        <f t="shared" si="84"/>
        <v>47</v>
      </c>
      <c r="P198" s="10">
        <f t="shared" si="84"/>
        <v>75</v>
      </c>
      <c r="Q198" s="10">
        <f t="shared" si="84"/>
        <v>101</v>
      </c>
      <c r="R198" s="10">
        <f t="shared" si="84"/>
        <v>92</v>
      </c>
      <c r="S198" s="10">
        <f t="shared" si="84"/>
        <v>36</v>
      </c>
      <c r="T198" s="10">
        <f t="shared" si="84"/>
        <v>51</v>
      </c>
      <c r="U198" s="10">
        <f t="shared" si="84"/>
        <v>19</v>
      </c>
      <c r="V198" s="10">
        <f t="shared" si="84"/>
        <v>15</v>
      </c>
      <c r="W198" s="10">
        <f t="shared" si="84"/>
        <v>56</v>
      </c>
      <c r="X198" s="10">
        <f t="shared" si="84"/>
        <v>98</v>
      </c>
      <c r="Y198" s="10">
        <f t="shared" si="84"/>
        <v>39</v>
      </c>
      <c r="Z198" s="10">
        <f t="shared" si="84"/>
        <v>8</v>
      </c>
      <c r="AA198" s="10">
        <f t="shared" si="84"/>
        <v>101</v>
      </c>
      <c r="AB198" s="10">
        <f t="shared" si="84"/>
        <v>70</v>
      </c>
      <c r="AC198" s="10">
        <f t="shared" si="84"/>
        <v>40</v>
      </c>
      <c r="AD198" s="10">
        <f t="shared" si="84"/>
        <v>27</v>
      </c>
      <c r="AE198" s="10">
        <f t="shared" si="84"/>
        <v>37</v>
      </c>
      <c r="AF198" s="10">
        <f t="shared" si="84"/>
        <v>101</v>
      </c>
      <c r="AG198" s="10">
        <f t="shared" si="2"/>
        <v>-19</v>
      </c>
      <c r="AH198" s="10">
        <v>81</v>
      </c>
      <c r="AI198" s="10">
        <f t="shared" si="3"/>
        <v>0.23333333333333428</v>
      </c>
      <c r="AJ198" s="10">
        <f t="shared" si="4"/>
        <v>4.353612231876914E-2</v>
      </c>
    </row>
    <row r="199" spans="1:42" ht="13.5" customHeight="1" x14ac:dyDescent="0.2">
      <c r="A199" s="10">
        <v>82</v>
      </c>
      <c r="B199" s="10">
        <f t="shared" si="0"/>
        <v>-18</v>
      </c>
      <c r="C199" s="10">
        <f t="shared" ref="C199:AF199" si="85">RANK(C85,C$4:C$113,1)+(COUNT($B$4:$B$113)+1-RANK(C85,C$4:C$113,0)-RANK(C85,C$4:C$113,1))/2</f>
        <v>74</v>
      </c>
      <c r="D199" s="10">
        <f t="shared" si="85"/>
        <v>39</v>
      </c>
      <c r="E199" s="10">
        <f t="shared" si="85"/>
        <v>12</v>
      </c>
      <c r="F199" s="10">
        <f t="shared" si="85"/>
        <v>87</v>
      </c>
      <c r="G199" s="10">
        <f t="shared" si="85"/>
        <v>42</v>
      </c>
      <c r="H199" s="10">
        <f t="shared" si="85"/>
        <v>38</v>
      </c>
      <c r="I199" s="10">
        <f t="shared" si="85"/>
        <v>45</v>
      </c>
      <c r="J199" s="10">
        <f t="shared" si="85"/>
        <v>59</v>
      </c>
      <c r="K199" s="10">
        <f t="shared" si="85"/>
        <v>88</v>
      </c>
      <c r="L199" s="10">
        <f t="shared" si="85"/>
        <v>73</v>
      </c>
      <c r="M199" s="10">
        <f t="shared" si="85"/>
        <v>81</v>
      </c>
      <c r="N199" s="10">
        <f t="shared" si="85"/>
        <v>55</v>
      </c>
      <c r="O199" s="10">
        <f t="shared" si="85"/>
        <v>35</v>
      </c>
      <c r="P199" s="10">
        <f t="shared" si="85"/>
        <v>94</v>
      </c>
      <c r="Q199" s="10">
        <f t="shared" si="85"/>
        <v>33</v>
      </c>
      <c r="R199" s="10">
        <f t="shared" si="85"/>
        <v>96</v>
      </c>
      <c r="S199" s="10">
        <f t="shared" si="85"/>
        <v>44</v>
      </c>
      <c r="T199" s="10">
        <f t="shared" si="85"/>
        <v>61</v>
      </c>
      <c r="U199" s="10">
        <f t="shared" si="85"/>
        <v>86</v>
      </c>
      <c r="V199" s="10">
        <f t="shared" si="85"/>
        <v>62</v>
      </c>
      <c r="W199" s="10">
        <f t="shared" si="85"/>
        <v>74</v>
      </c>
      <c r="X199" s="10">
        <f t="shared" si="85"/>
        <v>51</v>
      </c>
      <c r="Y199" s="10">
        <f t="shared" si="85"/>
        <v>69</v>
      </c>
      <c r="Z199" s="10">
        <f t="shared" si="85"/>
        <v>20</v>
      </c>
      <c r="AA199" s="10">
        <f t="shared" si="85"/>
        <v>87</v>
      </c>
      <c r="AB199" s="10">
        <f t="shared" si="85"/>
        <v>5</v>
      </c>
      <c r="AC199" s="10">
        <f t="shared" si="85"/>
        <v>4</v>
      </c>
      <c r="AD199" s="10">
        <f t="shared" si="85"/>
        <v>55</v>
      </c>
      <c r="AE199" s="10">
        <f t="shared" si="85"/>
        <v>24</v>
      </c>
      <c r="AF199" s="10">
        <f t="shared" si="85"/>
        <v>25</v>
      </c>
      <c r="AG199" s="10">
        <f t="shared" si="2"/>
        <v>-18</v>
      </c>
      <c r="AH199" s="10">
        <v>82</v>
      </c>
      <c r="AI199" s="10">
        <f t="shared" si="3"/>
        <v>-1.56666666666667</v>
      </c>
      <c r="AJ199" s="10">
        <f t="shared" si="4"/>
        <v>-0.29231396414030653</v>
      </c>
    </row>
    <row r="200" spans="1:42" ht="13.5" customHeight="1" x14ac:dyDescent="0.2">
      <c r="A200" s="10">
        <v>83</v>
      </c>
      <c r="B200" s="10">
        <f t="shared" si="0"/>
        <v>-17</v>
      </c>
      <c r="C200" s="10">
        <f t="shared" ref="C200:AF200" si="86">RANK(C86,C$4:C$113,1)+(COUNT($B$4:$B$113)+1-RANK(C86,C$4:C$113,0)-RANK(C86,C$4:C$113,1))/2</f>
        <v>76</v>
      </c>
      <c r="D200" s="10">
        <f t="shared" si="86"/>
        <v>17</v>
      </c>
      <c r="E200" s="10">
        <f t="shared" si="86"/>
        <v>88</v>
      </c>
      <c r="F200" s="10">
        <f t="shared" si="86"/>
        <v>99</v>
      </c>
      <c r="G200" s="10">
        <f t="shared" si="86"/>
        <v>82</v>
      </c>
      <c r="H200" s="10">
        <f t="shared" si="86"/>
        <v>66</v>
      </c>
      <c r="I200" s="10">
        <f t="shared" si="86"/>
        <v>87</v>
      </c>
      <c r="J200" s="10">
        <f t="shared" si="86"/>
        <v>63</v>
      </c>
      <c r="K200" s="10">
        <f t="shared" si="86"/>
        <v>21</v>
      </c>
      <c r="L200" s="10">
        <f t="shared" si="86"/>
        <v>79</v>
      </c>
      <c r="M200" s="10">
        <f t="shared" si="86"/>
        <v>21</v>
      </c>
      <c r="N200" s="10">
        <f t="shared" si="86"/>
        <v>38</v>
      </c>
      <c r="O200" s="10">
        <f t="shared" si="86"/>
        <v>71</v>
      </c>
      <c r="P200" s="10">
        <f t="shared" si="86"/>
        <v>91</v>
      </c>
      <c r="Q200" s="10">
        <f t="shared" si="86"/>
        <v>12</v>
      </c>
      <c r="R200" s="10">
        <f t="shared" si="86"/>
        <v>82</v>
      </c>
      <c r="S200" s="10">
        <f t="shared" si="86"/>
        <v>79</v>
      </c>
      <c r="T200" s="10">
        <f t="shared" si="86"/>
        <v>16</v>
      </c>
      <c r="U200" s="10">
        <f t="shared" si="86"/>
        <v>50</v>
      </c>
      <c r="V200" s="10">
        <f t="shared" si="86"/>
        <v>31</v>
      </c>
      <c r="W200" s="10">
        <f t="shared" si="86"/>
        <v>8</v>
      </c>
      <c r="X200" s="10">
        <f t="shared" si="86"/>
        <v>72</v>
      </c>
      <c r="Y200" s="10">
        <f t="shared" si="86"/>
        <v>59</v>
      </c>
      <c r="Z200" s="10">
        <f t="shared" si="86"/>
        <v>36</v>
      </c>
      <c r="AA200" s="10">
        <f t="shared" si="86"/>
        <v>35</v>
      </c>
      <c r="AB200" s="10">
        <f t="shared" si="86"/>
        <v>82</v>
      </c>
      <c r="AC200" s="10">
        <f t="shared" si="86"/>
        <v>21</v>
      </c>
      <c r="AD200" s="10">
        <f t="shared" si="86"/>
        <v>9</v>
      </c>
      <c r="AE200" s="10">
        <f t="shared" si="86"/>
        <v>108</v>
      </c>
      <c r="AF200" s="10">
        <f t="shared" si="86"/>
        <v>77</v>
      </c>
      <c r="AG200" s="10">
        <f t="shared" si="2"/>
        <v>-17</v>
      </c>
      <c r="AH200" s="10">
        <v>83</v>
      </c>
      <c r="AI200" s="10">
        <f t="shared" si="3"/>
        <v>0.36666666666666714</v>
      </c>
      <c r="AJ200" s="10">
        <f t="shared" si="4"/>
        <v>6.8413906500922744E-2</v>
      </c>
    </row>
    <row r="201" spans="1:42" ht="13.5" customHeight="1" x14ac:dyDescent="0.2">
      <c r="A201" s="10">
        <v>84</v>
      </c>
      <c r="B201" s="10">
        <f t="shared" si="0"/>
        <v>-16</v>
      </c>
      <c r="C201" s="10">
        <f t="shared" ref="C201:AF201" si="87">RANK(C87,C$4:C$113,1)+(COUNT($B$4:$B$113)+1-RANK(C87,C$4:C$113,0)-RANK(C87,C$4:C$113,1))/2</f>
        <v>67</v>
      </c>
      <c r="D201" s="10">
        <f t="shared" si="87"/>
        <v>57</v>
      </c>
      <c r="E201" s="10">
        <f t="shared" si="87"/>
        <v>57</v>
      </c>
      <c r="F201" s="10">
        <f t="shared" si="87"/>
        <v>12</v>
      </c>
      <c r="G201" s="10">
        <f t="shared" si="87"/>
        <v>94</v>
      </c>
      <c r="H201" s="10">
        <f t="shared" si="87"/>
        <v>30</v>
      </c>
      <c r="I201" s="10">
        <f t="shared" si="87"/>
        <v>70</v>
      </c>
      <c r="J201" s="10">
        <f t="shared" si="87"/>
        <v>32</v>
      </c>
      <c r="K201" s="10">
        <f t="shared" si="87"/>
        <v>75</v>
      </c>
      <c r="L201" s="10">
        <f t="shared" si="87"/>
        <v>72</v>
      </c>
      <c r="M201" s="10">
        <f t="shared" si="87"/>
        <v>55</v>
      </c>
      <c r="N201" s="10">
        <f t="shared" si="87"/>
        <v>70</v>
      </c>
      <c r="O201" s="10">
        <f t="shared" si="87"/>
        <v>46</v>
      </c>
      <c r="P201" s="10">
        <f t="shared" si="87"/>
        <v>23</v>
      </c>
      <c r="Q201" s="10">
        <f t="shared" si="87"/>
        <v>80</v>
      </c>
      <c r="R201" s="10">
        <f t="shared" si="87"/>
        <v>59</v>
      </c>
      <c r="S201" s="10">
        <f t="shared" si="87"/>
        <v>10</v>
      </c>
      <c r="T201" s="10">
        <f t="shared" si="87"/>
        <v>75</v>
      </c>
      <c r="U201" s="10">
        <f t="shared" si="87"/>
        <v>80</v>
      </c>
      <c r="V201" s="10">
        <f t="shared" si="87"/>
        <v>46</v>
      </c>
      <c r="W201" s="10">
        <f t="shared" si="87"/>
        <v>13</v>
      </c>
      <c r="X201" s="10">
        <f t="shared" si="87"/>
        <v>36</v>
      </c>
      <c r="Y201" s="10">
        <f t="shared" si="87"/>
        <v>63</v>
      </c>
      <c r="Z201" s="10">
        <f t="shared" si="87"/>
        <v>87</v>
      </c>
      <c r="AA201" s="10">
        <f t="shared" si="87"/>
        <v>43</v>
      </c>
      <c r="AB201" s="10">
        <f t="shared" si="87"/>
        <v>95</v>
      </c>
      <c r="AC201" s="10">
        <f t="shared" si="87"/>
        <v>24</v>
      </c>
      <c r="AD201" s="10">
        <f t="shared" si="87"/>
        <v>67</v>
      </c>
      <c r="AE201" s="10">
        <f t="shared" si="87"/>
        <v>31</v>
      </c>
      <c r="AF201" s="10">
        <f t="shared" si="87"/>
        <v>81</v>
      </c>
      <c r="AG201" s="10">
        <f t="shared" si="2"/>
        <v>-16</v>
      </c>
      <c r="AH201" s="10">
        <v>84</v>
      </c>
      <c r="AI201" s="10">
        <f t="shared" si="3"/>
        <v>-0.5</v>
      </c>
      <c r="AJ201" s="10">
        <f t="shared" si="4"/>
        <v>-9.3291690683076356E-2</v>
      </c>
    </row>
    <row r="202" spans="1:42" ht="13.5" customHeight="1" x14ac:dyDescent="0.2">
      <c r="A202" s="10">
        <v>85</v>
      </c>
      <c r="B202" s="10">
        <f t="shared" si="0"/>
        <v>-15</v>
      </c>
      <c r="C202" s="10">
        <f t="shared" ref="C202:AF202" si="88">RANK(C88,C$4:C$113,1)+(COUNT($B$4:$B$113)+1-RANK(C88,C$4:C$113,0)-RANK(C88,C$4:C$113,1))/2</f>
        <v>50</v>
      </c>
      <c r="D202" s="10">
        <f t="shared" si="88"/>
        <v>9</v>
      </c>
      <c r="E202" s="10">
        <f t="shared" si="88"/>
        <v>45</v>
      </c>
      <c r="F202" s="10">
        <f t="shared" si="88"/>
        <v>89</v>
      </c>
      <c r="G202" s="10">
        <f t="shared" si="88"/>
        <v>50</v>
      </c>
      <c r="H202" s="10">
        <f t="shared" si="88"/>
        <v>34</v>
      </c>
      <c r="I202" s="10">
        <f t="shared" si="88"/>
        <v>20</v>
      </c>
      <c r="J202" s="10">
        <f t="shared" si="88"/>
        <v>50</v>
      </c>
      <c r="K202" s="10">
        <f t="shared" si="88"/>
        <v>19</v>
      </c>
      <c r="L202" s="10">
        <f t="shared" si="88"/>
        <v>108</v>
      </c>
      <c r="M202" s="10">
        <f t="shared" si="88"/>
        <v>74</v>
      </c>
      <c r="N202" s="10">
        <f t="shared" si="88"/>
        <v>4</v>
      </c>
      <c r="O202" s="10">
        <f t="shared" si="88"/>
        <v>25</v>
      </c>
      <c r="P202" s="10">
        <f t="shared" si="88"/>
        <v>10</v>
      </c>
      <c r="Q202" s="10">
        <f t="shared" si="88"/>
        <v>38</v>
      </c>
      <c r="R202" s="10">
        <f t="shared" si="88"/>
        <v>76</v>
      </c>
      <c r="S202" s="10">
        <f t="shared" si="88"/>
        <v>56</v>
      </c>
      <c r="T202" s="10">
        <f t="shared" si="88"/>
        <v>69</v>
      </c>
      <c r="U202" s="10">
        <f t="shared" si="88"/>
        <v>92</v>
      </c>
      <c r="V202" s="10">
        <f t="shared" si="88"/>
        <v>67</v>
      </c>
      <c r="W202" s="10">
        <f t="shared" si="88"/>
        <v>98</v>
      </c>
      <c r="X202" s="10">
        <f t="shared" si="88"/>
        <v>52</v>
      </c>
      <c r="Y202" s="10">
        <f t="shared" si="88"/>
        <v>11</v>
      </c>
      <c r="Z202" s="10">
        <f t="shared" si="88"/>
        <v>35</v>
      </c>
      <c r="AA202" s="10">
        <f t="shared" si="88"/>
        <v>20</v>
      </c>
      <c r="AB202" s="10">
        <f t="shared" si="88"/>
        <v>36</v>
      </c>
      <c r="AC202" s="10">
        <f t="shared" si="88"/>
        <v>12</v>
      </c>
      <c r="AD202" s="10">
        <f t="shared" si="88"/>
        <v>59</v>
      </c>
      <c r="AE202" s="10">
        <f t="shared" si="88"/>
        <v>34</v>
      </c>
      <c r="AF202" s="10">
        <f t="shared" si="88"/>
        <v>66</v>
      </c>
      <c r="AG202" s="10">
        <f t="shared" si="2"/>
        <v>-15</v>
      </c>
      <c r="AH202" s="10">
        <v>85</v>
      </c>
      <c r="AI202" s="10">
        <f t="shared" si="3"/>
        <v>-8.56666666666667</v>
      </c>
      <c r="AJ202" s="10">
        <f t="shared" si="4"/>
        <v>-1.5983976337033754</v>
      </c>
    </row>
    <row r="203" spans="1:42" ht="13.5" customHeight="1" x14ac:dyDescent="0.2">
      <c r="A203" s="10">
        <v>86</v>
      </c>
      <c r="B203" s="10">
        <f t="shared" si="0"/>
        <v>-14</v>
      </c>
      <c r="C203" s="10">
        <f t="shared" ref="C203:AF203" si="89">RANK(C89,C$4:C$113,1)+(COUNT($B$4:$B$113)+1-RANK(C89,C$4:C$113,0)-RANK(C89,C$4:C$113,1))/2</f>
        <v>92</v>
      </c>
      <c r="D203" s="10">
        <f t="shared" si="89"/>
        <v>64</v>
      </c>
      <c r="E203" s="10">
        <f t="shared" si="89"/>
        <v>26</v>
      </c>
      <c r="F203" s="10">
        <f t="shared" si="89"/>
        <v>74</v>
      </c>
      <c r="G203" s="10">
        <f t="shared" si="89"/>
        <v>65</v>
      </c>
      <c r="H203" s="10">
        <f t="shared" si="89"/>
        <v>14</v>
      </c>
      <c r="I203" s="10">
        <f t="shared" si="89"/>
        <v>21</v>
      </c>
      <c r="J203" s="10">
        <f t="shared" si="89"/>
        <v>66</v>
      </c>
      <c r="K203" s="10">
        <f t="shared" si="89"/>
        <v>68</v>
      </c>
      <c r="L203" s="10">
        <f t="shared" si="89"/>
        <v>25</v>
      </c>
      <c r="M203" s="10">
        <f t="shared" si="89"/>
        <v>1</v>
      </c>
      <c r="N203" s="10">
        <f t="shared" si="89"/>
        <v>74</v>
      </c>
      <c r="O203" s="10">
        <f t="shared" si="89"/>
        <v>12</v>
      </c>
      <c r="P203" s="10">
        <f t="shared" si="89"/>
        <v>101</v>
      </c>
      <c r="Q203" s="10">
        <f t="shared" si="89"/>
        <v>45</v>
      </c>
      <c r="R203" s="10">
        <f t="shared" si="89"/>
        <v>9</v>
      </c>
      <c r="S203" s="10">
        <f t="shared" si="89"/>
        <v>84</v>
      </c>
      <c r="T203" s="10">
        <f t="shared" si="89"/>
        <v>6</v>
      </c>
      <c r="U203" s="10">
        <f t="shared" si="89"/>
        <v>55</v>
      </c>
      <c r="V203" s="10">
        <f t="shared" si="89"/>
        <v>90</v>
      </c>
      <c r="W203" s="10">
        <f t="shared" si="89"/>
        <v>16</v>
      </c>
      <c r="X203" s="10">
        <f t="shared" si="89"/>
        <v>100</v>
      </c>
      <c r="Y203" s="10">
        <f t="shared" si="89"/>
        <v>71</v>
      </c>
      <c r="Z203" s="10">
        <f t="shared" si="89"/>
        <v>108</v>
      </c>
      <c r="AA203" s="10">
        <f t="shared" si="89"/>
        <v>79</v>
      </c>
      <c r="AB203" s="10">
        <f t="shared" si="89"/>
        <v>65</v>
      </c>
      <c r="AC203" s="10">
        <f t="shared" si="89"/>
        <v>73</v>
      </c>
      <c r="AD203" s="10">
        <f t="shared" si="89"/>
        <v>47</v>
      </c>
      <c r="AE203" s="10">
        <f t="shared" si="89"/>
        <v>81</v>
      </c>
      <c r="AF203" s="10">
        <f t="shared" si="89"/>
        <v>9</v>
      </c>
      <c r="AG203" s="10">
        <f t="shared" si="2"/>
        <v>-14</v>
      </c>
      <c r="AH203" s="10">
        <v>86</v>
      </c>
      <c r="AI203" s="10">
        <f t="shared" si="3"/>
        <v>-0.79999999999999716</v>
      </c>
      <c r="AJ203" s="10">
        <f t="shared" si="4"/>
        <v>-0.14926670509292164</v>
      </c>
    </row>
    <row r="204" spans="1:42" ht="13.5" customHeight="1" x14ac:dyDescent="0.2">
      <c r="A204" s="10">
        <v>87</v>
      </c>
      <c r="B204" s="10">
        <f t="shared" si="0"/>
        <v>-13</v>
      </c>
      <c r="C204" s="10">
        <f t="shared" ref="C204:AF204" si="90">RANK(C90,C$4:C$113,1)+(COUNT($B$4:$B$113)+1-RANK(C90,C$4:C$113,0)-RANK(C90,C$4:C$113,1))/2</f>
        <v>52</v>
      </c>
      <c r="D204" s="10">
        <f t="shared" si="90"/>
        <v>15</v>
      </c>
      <c r="E204" s="10">
        <f t="shared" si="90"/>
        <v>58</v>
      </c>
      <c r="F204" s="10">
        <f t="shared" si="90"/>
        <v>55</v>
      </c>
      <c r="G204" s="10">
        <f t="shared" si="90"/>
        <v>43</v>
      </c>
      <c r="H204" s="10">
        <f t="shared" si="90"/>
        <v>15</v>
      </c>
      <c r="I204" s="10">
        <f t="shared" si="90"/>
        <v>64</v>
      </c>
      <c r="J204" s="10">
        <f t="shared" si="90"/>
        <v>41</v>
      </c>
      <c r="K204" s="10">
        <f t="shared" si="90"/>
        <v>78</v>
      </c>
      <c r="L204" s="10">
        <f t="shared" si="90"/>
        <v>82</v>
      </c>
      <c r="M204" s="10">
        <f t="shared" si="90"/>
        <v>24</v>
      </c>
      <c r="N204" s="10">
        <f t="shared" si="90"/>
        <v>52</v>
      </c>
      <c r="O204" s="10">
        <f t="shared" si="90"/>
        <v>11</v>
      </c>
      <c r="P204" s="10">
        <f t="shared" si="90"/>
        <v>92</v>
      </c>
      <c r="Q204" s="10">
        <f t="shared" si="90"/>
        <v>82</v>
      </c>
      <c r="R204" s="10">
        <f t="shared" si="90"/>
        <v>54</v>
      </c>
      <c r="S204" s="10">
        <f t="shared" si="90"/>
        <v>87</v>
      </c>
      <c r="T204" s="10">
        <f t="shared" si="90"/>
        <v>11</v>
      </c>
      <c r="U204" s="10">
        <f t="shared" si="90"/>
        <v>29</v>
      </c>
      <c r="V204" s="10">
        <f t="shared" si="90"/>
        <v>38</v>
      </c>
      <c r="W204" s="10">
        <f t="shared" si="90"/>
        <v>3</v>
      </c>
      <c r="X204" s="10">
        <f t="shared" si="90"/>
        <v>45</v>
      </c>
      <c r="Y204" s="10">
        <f t="shared" si="90"/>
        <v>92</v>
      </c>
      <c r="Z204" s="10">
        <f t="shared" si="90"/>
        <v>110</v>
      </c>
      <c r="AA204" s="10">
        <f t="shared" si="90"/>
        <v>89</v>
      </c>
      <c r="AB204" s="10">
        <f t="shared" si="90"/>
        <v>68</v>
      </c>
      <c r="AC204" s="10">
        <f t="shared" si="90"/>
        <v>22</v>
      </c>
      <c r="AD204" s="10">
        <f t="shared" si="90"/>
        <v>86</v>
      </c>
      <c r="AE204" s="10">
        <f t="shared" si="90"/>
        <v>57</v>
      </c>
      <c r="AF204" s="10">
        <f t="shared" si="90"/>
        <v>38</v>
      </c>
      <c r="AG204" s="10">
        <f t="shared" si="2"/>
        <v>-13</v>
      </c>
      <c r="AH204" s="10">
        <v>87</v>
      </c>
      <c r="AI204" s="10">
        <f t="shared" si="3"/>
        <v>-2.3999999999999986</v>
      </c>
      <c r="AJ204" s="10">
        <f t="shared" si="4"/>
        <v>-0.44780011527876623</v>
      </c>
      <c r="AM204" s="22" t="s">
        <v>49</v>
      </c>
      <c r="AN204" s="22" t="s">
        <v>50</v>
      </c>
      <c r="AO204" s="22" t="s">
        <v>56</v>
      </c>
      <c r="AP204" s="22" t="s">
        <v>33</v>
      </c>
    </row>
    <row r="205" spans="1:42" ht="13.5" customHeight="1" x14ac:dyDescent="0.2">
      <c r="A205" s="10">
        <v>88</v>
      </c>
      <c r="B205" s="10">
        <f t="shared" si="0"/>
        <v>-12</v>
      </c>
      <c r="C205" s="10">
        <f t="shared" ref="C205:AF205" si="91">RANK(C91,C$4:C$113,1)+(COUNT($B$4:$B$113)+1-RANK(C91,C$4:C$113,0)-RANK(C91,C$4:C$113,1))/2</f>
        <v>72</v>
      </c>
      <c r="D205" s="10">
        <f t="shared" si="91"/>
        <v>106</v>
      </c>
      <c r="E205" s="10">
        <f t="shared" si="91"/>
        <v>64</v>
      </c>
      <c r="F205" s="10">
        <f t="shared" si="91"/>
        <v>17</v>
      </c>
      <c r="G205" s="10">
        <f t="shared" si="91"/>
        <v>70</v>
      </c>
      <c r="H205" s="10">
        <f t="shared" si="91"/>
        <v>102</v>
      </c>
      <c r="I205" s="10">
        <f t="shared" si="91"/>
        <v>18</v>
      </c>
      <c r="J205" s="10">
        <f t="shared" si="91"/>
        <v>23</v>
      </c>
      <c r="K205" s="10">
        <f t="shared" si="91"/>
        <v>103</v>
      </c>
      <c r="L205" s="10">
        <f t="shared" si="91"/>
        <v>29</v>
      </c>
      <c r="M205" s="10">
        <f t="shared" si="91"/>
        <v>46</v>
      </c>
      <c r="N205" s="10">
        <f t="shared" si="91"/>
        <v>88</v>
      </c>
      <c r="O205" s="10">
        <f t="shared" si="91"/>
        <v>108</v>
      </c>
      <c r="P205" s="10">
        <f t="shared" si="91"/>
        <v>68</v>
      </c>
      <c r="Q205" s="10">
        <f t="shared" si="91"/>
        <v>98</v>
      </c>
      <c r="R205" s="10">
        <f t="shared" si="91"/>
        <v>68</v>
      </c>
      <c r="S205" s="10">
        <f t="shared" si="91"/>
        <v>89</v>
      </c>
      <c r="T205" s="10">
        <f t="shared" si="91"/>
        <v>53</v>
      </c>
      <c r="U205" s="10">
        <f t="shared" si="91"/>
        <v>89</v>
      </c>
      <c r="V205" s="10">
        <f t="shared" si="91"/>
        <v>89</v>
      </c>
      <c r="W205" s="10">
        <f t="shared" si="91"/>
        <v>55</v>
      </c>
      <c r="X205" s="10">
        <f t="shared" si="91"/>
        <v>7</v>
      </c>
      <c r="Y205" s="10">
        <f t="shared" si="91"/>
        <v>4</v>
      </c>
      <c r="Z205" s="10">
        <f t="shared" si="91"/>
        <v>52</v>
      </c>
      <c r="AA205" s="10">
        <f t="shared" si="91"/>
        <v>81</v>
      </c>
      <c r="AB205" s="10">
        <f t="shared" si="91"/>
        <v>74</v>
      </c>
      <c r="AC205" s="10">
        <f t="shared" si="91"/>
        <v>91</v>
      </c>
      <c r="AD205" s="10">
        <f t="shared" si="91"/>
        <v>44</v>
      </c>
      <c r="AE205" s="10">
        <f t="shared" si="91"/>
        <v>30</v>
      </c>
      <c r="AF205" s="10">
        <f t="shared" si="91"/>
        <v>18</v>
      </c>
      <c r="AG205" s="10">
        <f t="shared" si="2"/>
        <v>-12</v>
      </c>
      <c r="AH205" s="10">
        <v>88</v>
      </c>
      <c r="AI205" s="10">
        <f t="shared" si="3"/>
        <v>6.3666666666666671</v>
      </c>
      <c r="AJ205" s="10">
        <f t="shared" si="4"/>
        <v>1.1879141946978389</v>
      </c>
      <c r="AM205" s="10">
        <v>1</v>
      </c>
      <c r="AN205" s="29">
        <f t="shared" ref="AN205:AN209" si="92">AI215</f>
        <v>-1.43333333333333</v>
      </c>
      <c r="AO205" s="29">
        <f t="shared" ref="AO205:AO209" si="93">AN205/(SQRT(AM205)*$AL$114)</f>
        <v>-0.26743617995815161</v>
      </c>
      <c r="AP205" s="10">
        <v>-2</v>
      </c>
    </row>
    <row r="206" spans="1:42" ht="13.5" customHeight="1" x14ac:dyDescent="0.2">
      <c r="A206" s="10">
        <v>89</v>
      </c>
      <c r="B206" s="10">
        <f t="shared" si="0"/>
        <v>-11</v>
      </c>
      <c r="C206" s="10">
        <f t="shared" ref="C206:AF206" si="94">RANK(C92,C$4:C$113,1)+(COUNT($B$4:$B$113)+1-RANK(C92,C$4:C$113,0)-RANK(C92,C$4:C$113,1))/2</f>
        <v>58</v>
      </c>
      <c r="D206" s="10">
        <f t="shared" si="94"/>
        <v>2</v>
      </c>
      <c r="E206" s="10">
        <f t="shared" si="94"/>
        <v>25</v>
      </c>
      <c r="F206" s="10">
        <f t="shared" si="94"/>
        <v>30</v>
      </c>
      <c r="G206" s="10">
        <f t="shared" si="94"/>
        <v>56</v>
      </c>
      <c r="H206" s="10">
        <f t="shared" si="94"/>
        <v>75</v>
      </c>
      <c r="I206" s="10">
        <f t="shared" si="94"/>
        <v>79</v>
      </c>
      <c r="J206" s="10">
        <f t="shared" si="94"/>
        <v>79</v>
      </c>
      <c r="K206" s="10">
        <f t="shared" si="94"/>
        <v>42</v>
      </c>
      <c r="L206" s="10">
        <f t="shared" si="94"/>
        <v>2</v>
      </c>
      <c r="M206" s="10">
        <f t="shared" si="94"/>
        <v>105</v>
      </c>
      <c r="N206" s="10">
        <f t="shared" si="94"/>
        <v>78</v>
      </c>
      <c r="O206" s="10">
        <f t="shared" si="94"/>
        <v>103</v>
      </c>
      <c r="P206" s="10">
        <f t="shared" si="94"/>
        <v>39</v>
      </c>
      <c r="Q206" s="10">
        <f t="shared" si="94"/>
        <v>99</v>
      </c>
      <c r="R206" s="10">
        <f t="shared" si="94"/>
        <v>29</v>
      </c>
      <c r="S206" s="10">
        <f t="shared" si="94"/>
        <v>13</v>
      </c>
      <c r="T206" s="10">
        <f t="shared" si="94"/>
        <v>3</v>
      </c>
      <c r="U206" s="10">
        <f t="shared" si="94"/>
        <v>63</v>
      </c>
      <c r="V206" s="10">
        <f t="shared" si="94"/>
        <v>58</v>
      </c>
      <c r="W206" s="10">
        <f t="shared" si="94"/>
        <v>64</v>
      </c>
      <c r="X206" s="10">
        <f t="shared" si="94"/>
        <v>73</v>
      </c>
      <c r="Y206" s="10">
        <f t="shared" si="94"/>
        <v>91</v>
      </c>
      <c r="Z206" s="10">
        <f t="shared" si="94"/>
        <v>76</v>
      </c>
      <c r="AA206" s="10">
        <f t="shared" si="94"/>
        <v>53</v>
      </c>
      <c r="AB206" s="10">
        <f t="shared" si="94"/>
        <v>101</v>
      </c>
      <c r="AC206" s="10">
        <f t="shared" si="94"/>
        <v>106</v>
      </c>
      <c r="AD206" s="10">
        <f t="shared" si="94"/>
        <v>34</v>
      </c>
      <c r="AE206" s="10">
        <f t="shared" si="94"/>
        <v>106</v>
      </c>
      <c r="AF206" s="10">
        <f t="shared" si="94"/>
        <v>41</v>
      </c>
      <c r="AG206" s="10">
        <f t="shared" si="2"/>
        <v>-11</v>
      </c>
      <c r="AH206" s="10">
        <v>89</v>
      </c>
      <c r="AI206" s="10">
        <f t="shared" si="3"/>
        <v>3.93333333333333</v>
      </c>
      <c r="AJ206" s="10">
        <f t="shared" si="4"/>
        <v>0.73389463337353333</v>
      </c>
      <c r="AM206" s="10">
        <v>2</v>
      </c>
      <c r="AN206" s="29">
        <f t="shared" si="92"/>
        <v>3.1000000000000014</v>
      </c>
      <c r="AO206" s="29">
        <f t="shared" si="93"/>
        <v>0.40899656008423924</v>
      </c>
      <c r="AP206" s="10">
        <v>-1</v>
      </c>
    </row>
    <row r="207" spans="1:42" ht="13.5" customHeight="1" x14ac:dyDescent="0.2">
      <c r="A207" s="10">
        <v>90</v>
      </c>
      <c r="B207" s="10">
        <f t="shared" si="0"/>
        <v>-10</v>
      </c>
      <c r="C207" s="10">
        <f t="shared" ref="C207:AF207" si="95">RANK(C93,C$4:C$113,1)+(COUNT($B$4:$B$113)+1-RANK(C93,C$4:C$113,0)-RANK(C93,C$4:C$113,1))/2</f>
        <v>79</v>
      </c>
      <c r="D207" s="10">
        <f t="shared" si="95"/>
        <v>42</v>
      </c>
      <c r="E207" s="10">
        <f t="shared" si="95"/>
        <v>30</v>
      </c>
      <c r="F207" s="10">
        <f t="shared" si="95"/>
        <v>90</v>
      </c>
      <c r="G207" s="10">
        <f t="shared" si="95"/>
        <v>32</v>
      </c>
      <c r="H207" s="10">
        <f t="shared" si="95"/>
        <v>87</v>
      </c>
      <c r="I207" s="10">
        <f t="shared" si="95"/>
        <v>2</v>
      </c>
      <c r="J207" s="10">
        <f t="shared" si="95"/>
        <v>71</v>
      </c>
      <c r="K207" s="10">
        <f t="shared" si="95"/>
        <v>48</v>
      </c>
      <c r="L207" s="10">
        <f t="shared" si="95"/>
        <v>17</v>
      </c>
      <c r="M207" s="10">
        <f t="shared" si="95"/>
        <v>23</v>
      </c>
      <c r="N207" s="10">
        <f t="shared" si="95"/>
        <v>75</v>
      </c>
      <c r="O207" s="10">
        <f t="shared" si="95"/>
        <v>82</v>
      </c>
      <c r="P207" s="10">
        <f t="shared" si="95"/>
        <v>40</v>
      </c>
      <c r="Q207" s="10">
        <f t="shared" si="95"/>
        <v>44</v>
      </c>
      <c r="R207" s="10">
        <f t="shared" si="95"/>
        <v>22</v>
      </c>
      <c r="S207" s="10">
        <f t="shared" si="95"/>
        <v>98</v>
      </c>
      <c r="T207" s="10">
        <f t="shared" si="95"/>
        <v>35</v>
      </c>
      <c r="U207" s="10">
        <f t="shared" si="95"/>
        <v>90</v>
      </c>
      <c r="V207" s="10">
        <f t="shared" si="95"/>
        <v>83</v>
      </c>
      <c r="W207" s="10">
        <f t="shared" si="95"/>
        <v>101</v>
      </c>
      <c r="X207" s="10">
        <f t="shared" si="95"/>
        <v>23</v>
      </c>
      <c r="Y207" s="10">
        <f t="shared" si="95"/>
        <v>50</v>
      </c>
      <c r="Z207" s="10">
        <f t="shared" si="95"/>
        <v>30</v>
      </c>
      <c r="AA207" s="10">
        <f t="shared" si="95"/>
        <v>44</v>
      </c>
      <c r="AB207" s="10">
        <f t="shared" si="95"/>
        <v>64</v>
      </c>
      <c r="AC207" s="10">
        <f t="shared" si="95"/>
        <v>101</v>
      </c>
      <c r="AD207" s="10">
        <f t="shared" si="95"/>
        <v>51</v>
      </c>
      <c r="AE207" s="10">
        <f t="shared" si="95"/>
        <v>83</v>
      </c>
      <c r="AF207" s="10">
        <f t="shared" si="95"/>
        <v>15</v>
      </c>
      <c r="AG207" s="10">
        <f t="shared" si="2"/>
        <v>-10</v>
      </c>
      <c r="AH207" s="10">
        <v>90</v>
      </c>
      <c r="AI207" s="10">
        <f t="shared" si="3"/>
        <v>-0.43333333333333002</v>
      </c>
      <c r="AJ207" s="10">
        <f t="shared" si="4"/>
        <v>-8.0852798591998884E-2</v>
      </c>
      <c r="AK207" s="10">
        <v>-10</v>
      </c>
      <c r="AM207" s="10">
        <v>3</v>
      </c>
      <c r="AN207" s="29">
        <f t="shared" si="92"/>
        <v>-2.7000000000000028</v>
      </c>
      <c r="AO207" s="29">
        <f t="shared" si="93"/>
        <v>-0.29085470673675923</v>
      </c>
      <c r="AP207" s="10">
        <v>0</v>
      </c>
    </row>
    <row r="208" spans="1:42" ht="13.5" customHeight="1" x14ac:dyDescent="0.2">
      <c r="A208" s="10">
        <v>91</v>
      </c>
      <c r="B208" s="10">
        <f t="shared" si="0"/>
        <v>-9</v>
      </c>
      <c r="C208" s="10">
        <f t="shared" ref="C208:AF208" si="96">RANK(C94,C$4:C$113,1)+(COUNT($B$4:$B$113)+1-RANK(C94,C$4:C$113,0)-RANK(C94,C$4:C$113,1))/2</f>
        <v>7</v>
      </c>
      <c r="D208" s="10">
        <f t="shared" si="96"/>
        <v>88</v>
      </c>
      <c r="E208" s="10">
        <f t="shared" si="96"/>
        <v>34</v>
      </c>
      <c r="F208" s="10">
        <f t="shared" si="96"/>
        <v>67</v>
      </c>
      <c r="G208" s="10">
        <f t="shared" si="96"/>
        <v>16</v>
      </c>
      <c r="H208" s="10">
        <f t="shared" si="96"/>
        <v>60</v>
      </c>
      <c r="I208" s="10">
        <f t="shared" si="96"/>
        <v>16</v>
      </c>
      <c r="J208" s="10">
        <f t="shared" si="96"/>
        <v>102</v>
      </c>
      <c r="K208" s="10">
        <f t="shared" si="96"/>
        <v>47</v>
      </c>
      <c r="L208" s="10">
        <f t="shared" si="96"/>
        <v>20</v>
      </c>
      <c r="M208" s="10">
        <f t="shared" si="96"/>
        <v>80</v>
      </c>
      <c r="N208" s="10">
        <f t="shared" si="96"/>
        <v>46</v>
      </c>
      <c r="O208" s="10">
        <f t="shared" si="96"/>
        <v>57</v>
      </c>
      <c r="P208" s="10">
        <f t="shared" si="96"/>
        <v>51</v>
      </c>
      <c r="Q208" s="10">
        <f t="shared" si="96"/>
        <v>35</v>
      </c>
      <c r="R208" s="10">
        <f t="shared" si="96"/>
        <v>75</v>
      </c>
      <c r="S208" s="10">
        <f t="shared" si="96"/>
        <v>61</v>
      </c>
      <c r="T208" s="10">
        <f t="shared" si="96"/>
        <v>101</v>
      </c>
      <c r="U208" s="10">
        <f t="shared" si="96"/>
        <v>47</v>
      </c>
      <c r="V208" s="10">
        <f t="shared" si="96"/>
        <v>99</v>
      </c>
      <c r="W208" s="10">
        <f t="shared" si="96"/>
        <v>15</v>
      </c>
      <c r="X208" s="10">
        <f t="shared" si="96"/>
        <v>77</v>
      </c>
      <c r="Y208" s="10">
        <f t="shared" si="96"/>
        <v>95</v>
      </c>
      <c r="Z208" s="10">
        <f t="shared" si="96"/>
        <v>41</v>
      </c>
      <c r="AA208" s="10">
        <f t="shared" si="96"/>
        <v>36</v>
      </c>
      <c r="AB208" s="10">
        <f t="shared" si="96"/>
        <v>53</v>
      </c>
      <c r="AC208" s="10">
        <f t="shared" si="96"/>
        <v>46</v>
      </c>
      <c r="AD208" s="10">
        <f t="shared" si="96"/>
        <v>7</v>
      </c>
      <c r="AE208" s="10">
        <f t="shared" si="96"/>
        <v>29</v>
      </c>
      <c r="AF208" s="10">
        <f t="shared" si="96"/>
        <v>31</v>
      </c>
      <c r="AG208" s="10">
        <f t="shared" si="2"/>
        <v>-9</v>
      </c>
      <c r="AH208" s="10">
        <v>91</v>
      </c>
      <c r="AI208" s="10">
        <f t="shared" si="3"/>
        <v>-4.2000000000000028</v>
      </c>
      <c r="AJ208" s="10">
        <f t="shared" si="4"/>
        <v>-0.78365020173784194</v>
      </c>
      <c r="AK208" s="10">
        <v>-9</v>
      </c>
      <c r="AM208" s="10">
        <v>4</v>
      </c>
      <c r="AN208" s="29">
        <f t="shared" si="92"/>
        <v>8.1333333333333329</v>
      </c>
      <c r="AO208" s="29">
        <f t="shared" si="93"/>
        <v>0.75877241755568758</v>
      </c>
      <c r="AP208" s="10">
        <v>1</v>
      </c>
    </row>
    <row r="209" spans="1:42" ht="13.5" customHeight="1" x14ac:dyDescent="0.2">
      <c r="A209" s="10">
        <v>92</v>
      </c>
      <c r="B209" s="10">
        <f t="shared" si="0"/>
        <v>-8</v>
      </c>
      <c r="C209" s="10">
        <f t="shared" ref="C209:AF209" si="97">RANK(C95,C$4:C$113,1)+(COUNT($B$4:$B$113)+1-RANK(C95,C$4:C$113,0)-RANK(C95,C$4:C$113,1))/2</f>
        <v>94</v>
      </c>
      <c r="D209" s="10">
        <f t="shared" si="97"/>
        <v>27</v>
      </c>
      <c r="E209" s="10">
        <f t="shared" si="97"/>
        <v>54</v>
      </c>
      <c r="F209" s="10">
        <f t="shared" si="97"/>
        <v>105</v>
      </c>
      <c r="G209" s="10">
        <f t="shared" si="97"/>
        <v>4</v>
      </c>
      <c r="H209" s="10">
        <f t="shared" si="97"/>
        <v>18</v>
      </c>
      <c r="I209" s="10">
        <f t="shared" si="97"/>
        <v>14</v>
      </c>
      <c r="J209" s="10">
        <f t="shared" si="97"/>
        <v>36</v>
      </c>
      <c r="K209" s="10">
        <f t="shared" si="97"/>
        <v>46</v>
      </c>
      <c r="L209" s="10">
        <f t="shared" si="97"/>
        <v>60</v>
      </c>
      <c r="M209" s="10">
        <f t="shared" si="97"/>
        <v>12</v>
      </c>
      <c r="N209" s="10">
        <f t="shared" si="97"/>
        <v>10</v>
      </c>
      <c r="O209" s="10">
        <f t="shared" si="97"/>
        <v>28</v>
      </c>
      <c r="P209" s="10">
        <f t="shared" si="97"/>
        <v>6</v>
      </c>
      <c r="Q209" s="10">
        <f t="shared" si="97"/>
        <v>53</v>
      </c>
      <c r="R209" s="10">
        <f t="shared" si="97"/>
        <v>93</v>
      </c>
      <c r="S209" s="10">
        <f t="shared" si="97"/>
        <v>9</v>
      </c>
      <c r="T209" s="10">
        <f t="shared" si="97"/>
        <v>63</v>
      </c>
      <c r="U209" s="10">
        <f t="shared" si="97"/>
        <v>78</v>
      </c>
      <c r="V209" s="10">
        <f t="shared" si="97"/>
        <v>3</v>
      </c>
      <c r="W209" s="10">
        <f t="shared" si="97"/>
        <v>60</v>
      </c>
      <c r="X209" s="10">
        <f t="shared" si="97"/>
        <v>96</v>
      </c>
      <c r="Y209" s="10">
        <f t="shared" si="97"/>
        <v>6</v>
      </c>
      <c r="Z209" s="10">
        <f t="shared" si="97"/>
        <v>109</v>
      </c>
      <c r="AA209" s="10">
        <f t="shared" si="97"/>
        <v>41</v>
      </c>
      <c r="AB209" s="10">
        <f t="shared" si="97"/>
        <v>39</v>
      </c>
      <c r="AC209" s="10">
        <f t="shared" si="97"/>
        <v>27</v>
      </c>
      <c r="AD209" s="10">
        <f t="shared" si="97"/>
        <v>13</v>
      </c>
      <c r="AE209" s="10">
        <f t="shared" si="97"/>
        <v>7</v>
      </c>
      <c r="AF209" s="10">
        <f t="shared" si="97"/>
        <v>58</v>
      </c>
      <c r="AG209" s="10">
        <f t="shared" si="2"/>
        <v>-8</v>
      </c>
      <c r="AH209" s="10">
        <v>92</v>
      </c>
      <c r="AI209" s="10">
        <f t="shared" si="3"/>
        <v>-13.200000000000003</v>
      </c>
      <c r="AJ209" s="10">
        <f t="shared" si="4"/>
        <v>-2.4629006340332165</v>
      </c>
      <c r="AK209" s="10">
        <v>-8</v>
      </c>
      <c r="AM209" s="10">
        <v>5</v>
      </c>
      <c r="AN209" s="29">
        <f t="shared" si="92"/>
        <v>2.5</v>
      </c>
      <c r="AO209" s="29">
        <f t="shared" si="93"/>
        <v>0.20860656210324252</v>
      </c>
      <c r="AP209" s="10">
        <v>2</v>
      </c>
    </row>
    <row r="210" spans="1:42" ht="13.5" customHeight="1" x14ac:dyDescent="0.2">
      <c r="A210" s="10">
        <v>93</v>
      </c>
      <c r="B210" s="10">
        <f t="shared" si="0"/>
        <v>-7</v>
      </c>
      <c r="C210" s="10">
        <f t="shared" ref="C210:AF210" si="98">RANK(C96,C$4:C$113,1)+(COUNT($B$4:$B$113)+1-RANK(C96,C$4:C$113,0)-RANK(C96,C$4:C$113,1))/2</f>
        <v>49</v>
      </c>
      <c r="D210" s="10">
        <f t="shared" si="98"/>
        <v>21</v>
      </c>
      <c r="E210" s="10">
        <f t="shared" si="98"/>
        <v>33</v>
      </c>
      <c r="F210" s="10">
        <f t="shared" si="98"/>
        <v>83</v>
      </c>
      <c r="G210" s="10">
        <f t="shared" si="98"/>
        <v>103</v>
      </c>
      <c r="H210" s="10">
        <f t="shared" si="98"/>
        <v>101</v>
      </c>
      <c r="I210" s="10">
        <f t="shared" si="98"/>
        <v>19</v>
      </c>
      <c r="J210" s="10">
        <f t="shared" si="98"/>
        <v>95</v>
      </c>
      <c r="K210" s="10">
        <f t="shared" si="98"/>
        <v>105</v>
      </c>
      <c r="L210" s="10">
        <f t="shared" si="98"/>
        <v>9</v>
      </c>
      <c r="M210" s="10">
        <f t="shared" si="98"/>
        <v>108</v>
      </c>
      <c r="N210" s="10">
        <f t="shared" si="98"/>
        <v>7</v>
      </c>
      <c r="O210" s="10">
        <f t="shared" si="98"/>
        <v>69</v>
      </c>
      <c r="P210" s="10">
        <f t="shared" si="98"/>
        <v>71</v>
      </c>
      <c r="Q210" s="10">
        <f t="shared" si="98"/>
        <v>9</v>
      </c>
      <c r="R210" s="10">
        <f t="shared" si="98"/>
        <v>55</v>
      </c>
      <c r="S210" s="10">
        <f t="shared" si="98"/>
        <v>102</v>
      </c>
      <c r="T210" s="10">
        <f t="shared" si="98"/>
        <v>79</v>
      </c>
      <c r="U210" s="10">
        <f t="shared" si="98"/>
        <v>49</v>
      </c>
      <c r="V210" s="10">
        <f t="shared" si="98"/>
        <v>39</v>
      </c>
      <c r="W210" s="10">
        <f t="shared" si="98"/>
        <v>33</v>
      </c>
      <c r="X210" s="10">
        <f t="shared" si="98"/>
        <v>42</v>
      </c>
      <c r="Y210" s="10">
        <f t="shared" si="98"/>
        <v>14</v>
      </c>
      <c r="Z210" s="10">
        <f t="shared" si="98"/>
        <v>83</v>
      </c>
      <c r="AA210" s="10">
        <f t="shared" si="98"/>
        <v>108</v>
      </c>
      <c r="AB210" s="10">
        <f t="shared" si="98"/>
        <v>7</v>
      </c>
      <c r="AC210" s="10">
        <f t="shared" si="98"/>
        <v>90</v>
      </c>
      <c r="AD210" s="10">
        <f t="shared" si="98"/>
        <v>109</v>
      </c>
      <c r="AE210" s="10">
        <f t="shared" si="98"/>
        <v>5</v>
      </c>
      <c r="AF210" s="10">
        <f t="shared" si="98"/>
        <v>10</v>
      </c>
      <c r="AG210" s="10">
        <f t="shared" si="2"/>
        <v>-7</v>
      </c>
      <c r="AH210" s="10">
        <v>93</v>
      </c>
      <c r="AI210" s="10">
        <f t="shared" si="3"/>
        <v>1.3999999999999986</v>
      </c>
      <c r="AJ210" s="10">
        <f t="shared" si="4"/>
        <v>0.26121673391261352</v>
      </c>
      <c r="AK210" s="10">
        <v>-7</v>
      </c>
    </row>
    <row r="211" spans="1:42" ht="13.5" customHeight="1" x14ac:dyDescent="0.2">
      <c r="A211" s="10">
        <v>94</v>
      </c>
      <c r="B211" s="10">
        <f t="shared" si="0"/>
        <v>-6</v>
      </c>
      <c r="C211" s="10">
        <f t="shared" ref="C211:AF211" si="99">RANK(C97,C$4:C$113,1)+(COUNT($B$4:$B$113)+1-RANK(C97,C$4:C$113,0)-RANK(C97,C$4:C$113,1))/2</f>
        <v>96</v>
      </c>
      <c r="D211" s="10">
        <f t="shared" si="99"/>
        <v>51</v>
      </c>
      <c r="E211" s="10">
        <f t="shared" si="99"/>
        <v>100</v>
      </c>
      <c r="F211" s="10">
        <f t="shared" si="99"/>
        <v>3</v>
      </c>
      <c r="G211" s="10">
        <f t="shared" si="99"/>
        <v>98</v>
      </c>
      <c r="H211" s="10">
        <f t="shared" si="99"/>
        <v>94</v>
      </c>
      <c r="I211" s="10">
        <f t="shared" si="99"/>
        <v>102</v>
      </c>
      <c r="J211" s="10">
        <f t="shared" si="99"/>
        <v>7</v>
      </c>
      <c r="K211" s="10">
        <f t="shared" si="99"/>
        <v>70</v>
      </c>
      <c r="L211" s="10">
        <f t="shared" si="99"/>
        <v>76</v>
      </c>
      <c r="M211" s="10">
        <f t="shared" si="99"/>
        <v>109</v>
      </c>
      <c r="N211" s="10">
        <f t="shared" si="99"/>
        <v>82</v>
      </c>
      <c r="O211" s="10">
        <f t="shared" si="99"/>
        <v>77</v>
      </c>
      <c r="P211" s="10">
        <f t="shared" si="99"/>
        <v>9</v>
      </c>
      <c r="Q211" s="10">
        <f t="shared" si="99"/>
        <v>47</v>
      </c>
      <c r="R211" s="10">
        <f t="shared" si="99"/>
        <v>105</v>
      </c>
      <c r="S211" s="10">
        <f t="shared" si="99"/>
        <v>3</v>
      </c>
      <c r="T211" s="10">
        <f t="shared" si="99"/>
        <v>67</v>
      </c>
      <c r="U211" s="10">
        <f t="shared" si="99"/>
        <v>10</v>
      </c>
      <c r="V211" s="10">
        <f t="shared" si="99"/>
        <v>74</v>
      </c>
      <c r="W211" s="10">
        <f t="shared" si="99"/>
        <v>49</v>
      </c>
      <c r="X211" s="10">
        <f t="shared" si="99"/>
        <v>31</v>
      </c>
      <c r="Y211" s="10">
        <f t="shared" si="99"/>
        <v>64</v>
      </c>
      <c r="Z211" s="10">
        <f t="shared" si="99"/>
        <v>9</v>
      </c>
      <c r="AA211" s="10">
        <f t="shared" si="99"/>
        <v>45</v>
      </c>
      <c r="AB211" s="10">
        <f t="shared" si="99"/>
        <v>86</v>
      </c>
      <c r="AC211" s="10">
        <f t="shared" si="99"/>
        <v>84</v>
      </c>
      <c r="AD211" s="10">
        <f t="shared" si="99"/>
        <v>22</v>
      </c>
      <c r="AE211" s="10">
        <f t="shared" si="99"/>
        <v>89</v>
      </c>
      <c r="AF211" s="10">
        <f t="shared" si="99"/>
        <v>70</v>
      </c>
      <c r="AG211" s="10">
        <f t="shared" si="2"/>
        <v>-6</v>
      </c>
      <c r="AH211" s="10">
        <v>94</v>
      </c>
      <c r="AI211" s="10">
        <f t="shared" si="3"/>
        <v>5.4666666666666686</v>
      </c>
      <c r="AJ211" s="10">
        <f t="shared" si="4"/>
        <v>1.0199891514683017</v>
      </c>
      <c r="AK211" s="10">
        <v>-6</v>
      </c>
      <c r="AM211" s="22" t="s">
        <v>49</v>
      </c>
      <c r="AN211" s="22" t="s">
        <v>50</v>
      </c>
      <c r="AO211" s="22" t="s">
        <v>56</v>
      </c>
      <c r="AP211" s="22" t="s">
        <v>33</v>
      </c>
    </row>
    <row r="212" spans="1:42" ht="13.5" customHeight="1" x14ac:dyDescent="0.2">
      <c r="A212" s="10">
        <v>95</v>
      </c>
      <c r="B212" s="10">
        <f t="shared" si="0"/>
        <v>-5</v>
      </c>
      <c r="C212" s="10">
        <f t="shared" ref="C212:AF212" si="100">RANK(C98,C$4:C$113,1)+(COUNT($B$4:$B$113)+1-RANK(C98,C$4:C$113,0)-RANK(C98,C$4:C$113,1))/2</f>
        <v>30</v>
      </c>
      <c r="D212" s="10">
        <f t="shared" si="100"/>
        <v>26</v>
      </c>
      <c r="E212" s="10">
        <f t="shared" si="100"/>
        <v>65</v>
      </c>
      <c r="F212" s="10">
        <f t="shared" si="100"/>
        <v>14</v>
      </c>
      <c r="G212" s="10">
        <f t="shared" si="100"/>
        <v>85</v>
      </c>
      <c r="H212" s="10">
        <f t="shared" si="100"/>
        <v>86</v>
      </c>
      <c r="I212" s="10">
        <f t="shared" si="100"/>
        <v>4</v>
      </c>
      <c r="J212" s="10">
        <f t="shared" si="100"/>
        <v>86</v>
      </c>
      <c r="K212" s="10">
        <f t="shared" si="100"/>
        <v>108</v>
      </c>
      <c r="L212" s="10">
        <f t="shared" si="100"/>
        <v>32</v>
      </c>
      <c r="M212" s="10">
        <f t="shared" si="100"/>
        <v>35</v>
      </c>
      <c r="N212" s="10">
        <f t="shared" si="100"/>
        <v>73</v>
      </c>
      <c r="O212" s="10">
        <f t="shared" si="100"/>
        <v>32</v>
      </c>
      <c r="P212" s="10">
        <f t="shared" si="100"/>
        <v>16</v>
      </c>
      <c r="Q212" s="10">
        <f t="shared" si="100"/>
        <v>92</v>
      </c>
      <c r="R212" s="10">
        <f t="shared" si="100"/>
        <v>23</v>
      </c>
      <c r="S212" s="10">
        <f t="shared" si="100"/>
        <v>91</v>
      </c>
      <c r="T212" s="10">
        <f t="shared" si="100"/>
        <v>32</v>
      </c>
      <c r="U212" s="10">
        <f t="shared" si="100"/>
        <v>34</v>
      </c>
      <c r="V212" s="10">
        <f t="shared" si="100"/>
        <v>33</v>
      </c>
      <c r="W212" s="10">
        <f t="shared" si="100"/>
        <v>5</v>
      </c>
      <c r="X212" s="10">
        <f t="shared" si="100"/>
        <v>92</v>
      </c>
      <c r="Y212" s="10">
        <f t="shared" si="100"/>
        <v>77</v>
      </c>
      <c r="Z212" s="10">
        <f t="shared" si="100"/>
        <v>49</v>
      </c>
      <c r="AA212" s="10">
        <f t="shared" si="100"/>
        <v>16</v>
      </c>
      <c r="AB212" s="10">
        <f t="shared" si="100"/>
        <v>100</v>
      </c>
      <c r="AC212" s="10">
        <f t="shared" si="100"/>
        <v>89</v>
      </c>
      <c r="AD212" s="10">
        <f t="shared" si="100"/>
        <v>76</v>
      </c>
      <c r="AE212" s="10">
        <f t="shared" si="100"/>
        <v>105</v>
      </c>
      <c r="AF212" s="10">
        <f t="shared" si="100"/>
        <v>82</v>
      </c>
      <c r="AG212" s="10">
        <f t="shared" si="2"/>
        <v>-5</v>
      </c>
      <c r="AH212" s="10">
        <v>95</v>
      </c>
      <c r="AI212" s="10">
        <f t="shared" si="3"/>
        <v>0.76666666666666572</v>
      </c>
      <c r="AJ212" s="10">
        <f t="shared" si="4"/>
        <v>0.14304725904738355</v>
      </c>
      <c r="AK212" s="10">
        <v>-5</v>
      </c>
      <c r="AM212" s="10">
        <v>1</v>
      </c>
      <c r="AN212" s="29">
        <f>AI217</f>
        <v>-2.7000000000000028</v>
      </c>
      <c r="AO212" s="29">
        <f t="shared" ref="AO212:AO214" si="101">AN212/(SQRT(AM212)*$AL$114)</f>
        <v>-0.50377512968861282</v>
      </c>
      <c r="AP212" s="10">
        <v>0</v>
      </c>
    </row>
    <row r="213" spans="1:42" ht="13.5" customHeight="1" x14ac:dyDescent="0.2">
      <c r="A213" s="10">
        <v>96</v>
      </c>
      <c r="B213" s="10">
        <f t="shared" si="0"/>
        <v>-4</v>
      </c>
      <c r="C213" s="10">
        <f t="shared" ref="C213:AF213" si="102">RANK(C99,C$4:C$113,1)+(COUNT($B$4:$B$113)+1-RANK(C99,C$4:C$113,0)-RANK(C99,C$4:C$113,1))/2</f>
        <v>25</v>
      </c>
      <c r="D213" s="10">
        <f t="shared" si="102"/>
        <v>56</v>
      </c>
      <c r="E213" s="10">
        <f t="shared" si="102"/>
        <v>71</v>
      </c>
      <c r="F213" s="10">
        <f t="shared" si="102"/>
        <v>81</v>
      </c>
      <c r="G213" s="10">
        <f t="shared" si="102"/>
        <v>62</v>
      </c>
      <c r="H213" s="10">
        <f t="shared" si="102"/>
        <v>1</v>
      </c>
      <c r="I213" s="10">
        <f t="shared" si="102"/>
        <v>104</v>
      </c>
      <c r="J213" s="10">
        <f t="shared" si="102"/>
        <v>21</v>
      </c>
      <c r="K213" s="10">
        <f t="shared" si="102"/>
        <v>77</v>
      </c>
      <c r="L213" s="10">
        <f t="shared" si="102"/>
        <v>57</v>
      </c>
      <c r="M213" s="10">
        <f t="shared" si="102"/>
        <v>25</v>
      </c>
      <c r="N213" s="10">
        <f t="shared" si="102"/>
        <v>15</v>
      </c>
      <c r="O213" s="10">
        <f t="shared" si="102"/>
        <v>64</v>
      </c>
      <c r="P213" s="10">
        <f t="shared" si="102"/>
        <v>73</v>
      </c>
      <c r="Q213" s="10">
        <f t="shared" si="102"/>
        <v>48</v>
      </c>
      <c r="R213" s="10">
        <f t="shared" si="102"/>
        <v>69</v>
      </c>
      <c r="S213" s="10">
        <f t="shared" si="102"/>
        <v>15</v>
      </c>
      <c r="T213" s="10">
        <f t="shared" si="102"/>
        <v>17</v>
      </c>
      <c r="U213" s="10">
        <f t="shared" si="102"/>
        <v>25</v>
      </c>
      <c r="V213" s="10">
        <f t="shared" si="102"/>
        <v>42</v>
      </c>
      <c r="W213" s="10">
        <f t="shared" si="102"/>
        <v>91</v>
      </c>
      <c r="X213" s="10">
        <f t="shared" si="102"/>
        <v>85</v>
      </c>
      <c r="Y213" s="10">
        <f t="shared" si="102"/>
        <v>107</v>
      </c>
      <c r="Z213" s="10">
        <f t="shared" si="102"/>
        <v>18</v>
      </c>
      <c r="AA213" s="10">
        <f t="shared" si="102"/>
        <v>55</v>
      </c>
      <c r="AB213" s="10">
        <f t="shared" si="102"/>
        <v>83</v>
      </c>
      <c r="AC213" s="10">
        <f t="shared" si="102"/>
        <v>8</v>
      </c>
      <c r="AD213" s="10">
        <f t="shared" si="102"/>
        <v>52</v>
      </c>
      <c r="AE213" s="10">
        <f t="shared" si="102"/>
        <v>100</v>
      </c>
      <c r="AF213" s="10">
        <f t="shared" si="102"/>
        <v>100</v>
      </c>
      <c r="AG213" s="10">
        <f t="shared" si="2"/>
        <v>-4</v>
      </c>
      <c r="AH213" s="10">
        <v>96</v>
      </c>
      <c r="AI213" s="10">
        <f t="shared" si="3"/>
        <v>-0.60000000000000142</v>
      </c>
      <c r="AJ213" s="10">
        <f t="shared" si="4"/>
        <v>-0.11195002881969189</v>
      </c>
      <c r="AK213" s="10">
        <v>-4</v>
      </c>
      <c r="AM213" s="10">
        <v>2</v>
      </c>
      <c r="AN213" s="29">
        <f t="shared" ref="AN213:AN214" si="103">AN212+AI218</f>
        <v>5.43333333333333</v>
      </c>
      <c r="AO213" s="29">
        <f t="shared" si="101"/>
        <v>0.71684343326592392</v>
      </c>
      <c r="AP213" s="10">
        <v>1</v>
      </c>
    </row>
    <row r="214" spans="1:42" ht="13.5" customHeight="1" x14ac:dyDescent="0.2">
      <c r="A214" s="10">
        <v>97</v>
      </c>
      <c r="B214" s="10">
        <f t="shared" si="0"/>
        <v>-3</v>
      </c>
      <c r="C214" s="10">
        <f t="shared" ref="C214:AF214" si="104">RANK(C100,C$4:C$113,1)+(COUNT($B$4:$B$113)+1-RANK(C100,C$4:C$113,0)-RANK(C100,C$4:C$113,1))/2</f>
        <v>3</v>
      </c>
      <c r="D214" s="10">
        <f t="shared" si="104"/>
        <v>109</v>
      </c>
      <c r="E214" s="10">
        <f t="shared" si="104"/>
        <v>107</v>
      </c>
      <c r="F214" s="10">
        <f t="shared" si="104"/>
        <v>4</v>
      </c>
      <c r="G214" s="10">
        <f t="shared" si="104"/>
        <v>1</v>
      </c>
      <c r="H214" s="10">
        <f t="shared" si="104"/>
        <v>107</v>
      </c>
      <c r="I214" s="10">
        <f t="shared" si="104"/>
        <v>78</v>
      </c>
      <c r="J214" s="10">
        <f t="shared" si="104"/>
        <v>46</v>
      </c>
      <c r="K214" s="10">
        <f t="shared" si="104"/>
        <v>99</v>
      </c>
      <c r="L214" s="10">
        <f t="shared" si="104"/>
        <v>74</v>
      </c>
      <c r="M214" s="10">
        <f t="shared" si="104"/>
        <v>9</v>
      </c>
      <c r="N214" s="10">
        <f t="shared" si="104"/>
        <v>29</v>
      </c>
      <c r="O214" s="10">
        <f t="shared" si="104"/>
        <v>31</v>
      </c>
      <c r="P214" s="10">
        <f t="shared" si="104"/>
        <v>2</v>
      </c>
      <c r="Q214" s="10">
        <f t="shared" si="104"/>
        <v>110</v>
      </c>
      <c r="R214" s="10">
        <f t="shared" si="104"/>
        <v>13</v>
      </c>
      <c r="S214" s="10">
        <f t="shared" si="104"/>
        <v>46</v>
      </c>
      <c r="T214" s="10">
        <f t="shared" si="104"/>
        <v>43</v>
      </c>
      <c r="U214" s="10">
        <f t="shared" si="104"/>
        <v>45</v>
      </c>
      <c r="V214" s="10">
        <f t="shared" si="104"/>
        <v>37</v>
      </c>
      <c r="W214" s="10">
        <f t="shared" si="104"/>
        <v>103</v>
      </c>
      <c r="X214" s="10">
        <f t="shared" si="104"/>
        <v>13</v>
      </c>
      <c r="Y214" s="10">
        <f t="shared" si="104"/>
        <v>2</v>
      </c>
      <c r="Z214" s="10">
        <f t="shared" si="104"/>
        <v>64</v>
      </c>
      <c r="AA214" s="10">
        <f t="shared" si="104"/>
        <v>2</v>
      </c>
      <c r="AB214" s="10">
        <f t="shared" si="104"/>
        <v>110</v>
      </c>
      <c r="AC214" s="10">
        <f t="shared" si="104"/>
        <v>5</v>
      </c>
      <c r="AD214" s="10">
        <f t="shared" si="104"/>
        <v>88</v>
      </c>
      <c r="AE214" s="10">
        <f t="shared" si="104"/>
        <v>79</v>
      </c>
      <c r="AF214" s="10">
        <f t="shared" si="104"/>
        <v>2</v>
      </c>
      <c r="AG214" s="10">
        <f t="shared" si="2"/>
        <v>-3</v>
      </c>
      <c r="AH214" s="10">
        <v>97</v>
      </c>
      <c r="AI214" s="10">
        <f t="shared" si="3"/>
        <v>-6.7999999999999972</v>
      </c>
      <c r="AJ214" s="10">
        <f t="shared" si="4"/>
        <v>-1.2687669932898378</v>
      </c>
      <c r="AK214" s="10">
        <v>-3</v>
      </c>
      <c r="AM214" s="10">
        <v>3</v>
      </c>
      <c r="AN214" s="29">
        <f t="shared" si="103"/>
        <v>7.93333333333333</v>
      </c>
      <c r="AO214" s="29">
        <f t="shared" si="101"/>
        <v>0.85461012596726671</v>
      </c>
      <c r="AP214" s="10">
        <v>2</v>
      </c>
    </row>
    <row r="215" spans="1:42" ht="13.5" customHeight="1" x14ac:dyDescent="0.2">
      <c r="A215" s="10">
        <v>98</v>
      </c>
      <c r="B215" s="10">
        <f t="shared" si="0"/>
        <v>-2</v>
      </c>
      <c r="C215" s="10">
        <f t="shared" ref="C215:AF215" si="105">RANK(C101,C$4:C$113,1)+(COUNT($B$4:$B$113)+1-RANK(C101,C$4:C$113,0)-RANK(C101,C$4:C$113,1))/2</f>
        <v>16</v>
      </c>
      <c r="D215" s="10">
        <f t="shared" si="105"/>
        <v>5</v>
      </c>
      <c r="E215" s="10">
        <f t="shared" si="105"/>
        <v>37</v>
      </c>
      <c r="F215" s="10">
        <f t="shared" si="105"/>
        <v>104</v>
      </c>
      <c r="G215" s="10">
        <f t="shared" si="105"/>
        <v>100</v>
      </c>
      <c r="H215" s="10">
        <f t="shared" si="105"/>
        <v>2</v>
      </c>
      <c r="I215" s="10">
        <f t="shared" si="105"/>
        <v>66</v>
      </c>
      <c r="J215" s="10">
        <f t="shared" si="105"/>
        <v>83</v>
      </c>
      <c r="K215" s="10">
        <f t="shared" si="105"/>
        <v>14</v>
      </c>
      <c r="L215" s="10">
        <f t="shared" si="105"/>
        <v>30</v>
      </c>
      <c r="M215" s="10">
        <f t="shared" si="105"/>
        <v>84</v>
      </c>
      <c r="N215" s="10">
        <f t="shared" si="105"/>
        <v>21</v>
      </c>
      <c r="O215" s="10">
        <f t="shared" si="105"/>
        <v>88</v>
      </c>
      <c r="P215" s="10">
        <f t="shared" si="105"/>
        <v>31</v>
      </c>
      <c r="Q215" s="10">
        <f t="shared" si="105"/>
        <v>4</v>
      </c>
      <c r="R215" s="10">
        <f t="shared" si="105"/>
        <v>106</v>
      </c>
      <c r="S215" s="10">
        <f t="shared" si="105"/>
        <v>51</v>
      </c>
      <c r="T215" s="10">
        <f t="shared" si="105"/>
        <v>95</v>
      </c>
      <c r="U215" s="10">
        <f t="shared" si="105"/>
        <v>32</v>
      </c>
      <c r="V215" s="10">
        <f t="shared" si="105"/>
        <v>12</v>
      </c>
      <c r="W215" s="10">
        <f t="shared" si="105"/>
        <v>24</v>
      </c>
      <c r="X215" s="10">
        <f t="shared" si="105"/>
        <v>53</v>
      </c>
      <c r="Y215" s="10">
        <f t="shared" si="105"/>
        <v>85</v>
      </c>
      <c r="Z215" s="10">
        <f t="shared" si="105"/>
        <v>68</v>
      </c>
      <c r="AA215" s="10">
        <f t="shared" si="105"/>
        <v>78</v>
      </c>
      <c r="AB215" s="10">
        <f t="shared" si="105"/>
        <v>9</v>
      </c>
      <c r="AC215" s="10">
        <f t="shared" si="105"/>
        <v>95</v>
      </c>
      <c r="AD215" s="10">
        <f t="shared" si="105"/>
        <v>69</v>
      </c>
      <c r="AE215" s="10">
        <f t="shared" si="105"/>
        <v>76</v>
      </c>
      <c r="AF215" s="10">
        <f t="shared" si="105"/>
        <v>84</v>
      </c>
      <c r="AG215" s="10">
        <f t="shared" si="2"/>
        <v>-2</v>
      </c>
      <c r="AH215" s="10">
        <v>98</v>
      </c>
      <c r="AI215" s="10">
        <f t="shared" si="3"/>
        <v>-1.43333333333333</v>
      </c>
      <c r="AJ215" s="10">
        <f t="shared" si="4"/>
        <v>-0.26743617995815161</v>
      </c>
      <c r="AK215" s="10">
        <v>-2</v>
      </c>
    </row>
    <row r="216" spans="1:42" ht="13.5" customHeight="1" x14ac:dyDescent="0.2">
      <c r="A216" s="10">
        <v>99</v>
      </c>
      <c r="B216" s="10">
        <f t="shared" si="0"/>
        <v>-1</v>
      </c>
      <c r="C216" s="10">
        <f t="shared" ref="C216:AF216" si="106">RANK(C102,C$4:C$113,1)+(COUNT($B$4:$B$113)+1-RANK(C102,C$4:C$113,0)-RANK(C102,C$4:C$113,1))/2</f>
        <v>82</v>
      </c>
      <c r="D216" s="10">
        <f t="shared" si="106"/>
        <v>33</v>
      </c>
      <c r="E216" s="10">
        <f t="shared" si="106"/>
        <v>32</v>
      </c>
      <c r="F216" s="10">
        <f t="shared" si="106"/>
        <v>26</v>
      </c>
      <c r="G216" s="10">
        <f t="shared" si="106"/>
        <v>28</v>
      </c>
      <c r="H216" s="10">
        <f t="shared" si="106"/>
        <v>29</v>
      </c>
      <c r="I216" s="10">
        <f t="shared" si="106"/>
        <v>88</v>
      </c>
      <c r="J216" s="10">
        <f t="shared" si="106"/>
        <v>31</v>
      </c>
      <c r="K216" s="10">
        <f t="shared" si="106"/>
        <v>101</v>
      </c>
      <c r="L216" s="10">
        <f t="shared" si="106"/>
        <v>48</v>
      </c>
      <c r="M216" s="10">
        <f t="shared" si="106"/>
        <v>72</v>
      </c>
      <c r="N216" s="10">
        <f t="shared" si="106"/>
        <v>109</v>
      </c>
      <c r="O216" s="10">
        <f t="shared" si="106"/>
        <v>26</v>
      </c>
      <c r="P216" s="10">
        <f t="shared" si="106"/>
        <v>82</v>
      </c>
      <c r="Q216" s="10">
        <f t="shared" si="106"/>
        <v>57</v>
      </c>
      <c r="R216" s="10">
        <f t="shared" si="106"/>
        <v>35</v>
      </c>
      <c r="S216" s="10">
        <f t="shared" si="106"/>
        <v>40</v>
      </c>
      <c r="T216" s="10">
        <f t="shared" si="106"/>
        <v>27</v>
      </c>
      <c r="U216" s="10">
        <f t="shared" si="106"/>
        <v>91</v>
      </c>
      <c r="V216" s="10">
        <f t="shared" si="106"/>
        <v>76</v>
      </c>
      <c r="W216" s="10">
        <f t="shared" si="106"/>
        <v>39</v>
      </c>
      <c r="X216" s="10">
        <f t="shared" si="106"/>
        <v>33</v>
      </c>
      <c r="Y216" s="10">
        <f t="shared" si="106"/>
        <v>82</v>
      </c>
      <c r="Z216" s="10">
        <f t="shared" si="106"/>
        <v>59</v>
      </c>
      <c r="AA216" s="10">
        <f t="shared" si="106"/>
        <v>88</v>
      </c>
      <c r="AB216" s="10">
        <f t="shared" si="106"/>
        <v>6</v>
      </c>
      <c r="AC216" s="10">
        <f t="shared" si="106"/>
        <v>100</v>
      </c>
      <c r="AD216" s="10">
        <f t="shared" si="106"/>
        <v>82</v>
      </c>
      <c r="AE216" s="10">
        <f t="shared" si="106"/>
        <v>69</v>
      </c>
      <c r="AF216" s="10">
        <f t="shared" si="106"/>
        <v>87</v>
      </c>
      <c r="AG216" s="10">
        <f t="shared" si="2"/>
        <v>-1</v>
      </c>
      <c r="AH216" s="10">
        <v>99</v>
      </c>
      <c r="AI216" s="10">
        <f t="shared" si="3"/>
        <v>3.1000000000000014</v>
      </c>
      <c r="AJ216" s="10">
        <f t="shared" si="4"/>
        <v>0.57840848223507368</v>
      </c>
      <c r="AK216" s="10">
        <v>-1</v>
      </c>
      <c r="AM216" s="22" t="s">
        <v>49</v>
      </c>
      <c r="AN216" s="22" t="s">
        <v>50</v>
      </c>
      <c r="AO216" s="22" t="s">
        <v>56</v>
      </c>
      <c r="AP216" s="22" t="s">
        <v>33</v>
      </c>
    </row>
    <row r="217" spans="1:42" ht="13.5" customHeight="1" x14ac:dyDescent="0.2">
      <c r="A217" s="10">
        <v>100</v>
      </c>
      <c r="B217" s="10">
        <f t="shared" si="0"/>
        <v>0</v>
      </c>
      <c r="C217" s="10">
        <f t="shared" ref="C217:AF217" si="107">RANK(C103,C$4:C$113,1)+(COUNT($B$4:$B$113)+1-RANK(C103,C$4:C$113,0)-RANK(C103,C$4:C$113,1))/2</f>
        <v>1</v>
      </c>
      <c r="D217" s="10">
        <f t="shared" si="107"/>
        <v>110</v>
      </c>
      <c r="E217" s="10">
        <f t="shared" si="107"/>
        <v>108</v>
      </c>
      <c r="F217" s="10">
        <f t="shared" si="107"/>
        <v>25</v>
      </c>
      <c r="G217" s="10">
        <f t="shared" si="107"/>
        <v>47</v>
      </c>
      <c r="H217" s="10">
        <f t="shared" si="107"/>
        <v>93</v>
      </c>
      <c r="I217" s="10">
        <f t="shared" si="107"/>
        <v>23</v>
      </c>
      <c r="J217" s="10">
        <f t="shared" si="107"/>
        <v>61</v>
      </c>
      <c r="K217" s="10">
        <f t="shared" si="107"/>
        <v>102</v>
      </c>
      <c r="L217" s="10">
        <f t="shared" si="107"/>
        <v>3</v>
      </c>
      <c r="M217" s="10">
        <f t="shared" si="107"/>
        <v>3</v>
      </c>
      <c r="N217" s="10">
        <f t="shared" si="107"/>
        <v>108</v>
      </c>
      <c r="O217" s="10">
        <f t="shared" si="107"/>
        <v>110</v>
      </c>
      <c r="P217" s="10">
        <f t="shared" si="107"/>
        <v>1</v>
      </c>
      <c r="Q217" s="10">
        <f t="shared" si="107"/>
        <v>36</v>
      </c>
      <c r="R217" s="10">
        <f t="shared" si="107"/>
        <v>5</v>
      </c>
      <c r="S217" s="10">
        <f t="shared" si="107"/>
        <v>73</v>
      </c>
      <c r="T217" s="10">
        <f t="shared" si="107"/>
        <v>100</v>
      </c>
      <c r="U217" s="10">
        <f t="shared" si="107"/>
        <v>106</v>
      </c>
      <c r="V217" s="10">
        <f t="shared" si="107"/>
        <v>107</v>
      </c>
      <c r="W217" s="10">
        <f t="shared" si="107"/>
        <v>9</v>
      </c>
      <c r="X217" s="10">
        <f t="shared" si="107"/>
        <v>1</v>
      </c>
      <c r="Y217" s="10">
        <f t="shared" si="107"/>
        <v>1</v>
      </c>
      <c r="Z217" s="10">
        <f t="shared" si="107"/>
        <v>3</v>
      </c>
      <c r="AA217" s="10">
        <f t="shared" si="107"/>
        <v>110</v>
      </c>
      <c r="AB217" s="10">
        <f t="shared" si="107"/>
        <v>13</v>
      </c>
      <c r="AC217" s="10">
        <f t="shared" si="107"/>
        <v>98</v>
      </c>
      <c r="AD217" s="10">
        <f t="shared" si="107"/>
        <v>110</v>
      </c>
      <c r="AE217" s="10">
        <f t="shared" si="107"/>
        <v>16</v>
      </c>
      <c r="AF217" s="10">
        <f t="shared" si="107"/>
        <v>1</v>
      </c>
      <c r="AG217" s="10">
        <f t="shared" si="2"/>
        <v>0</v>
      </c>
      <c r="AH217" s="10">
        <v>100</v>
      </c>
      <c r="AI217" s="10">
        <f t="shared" si="3"/>
        <v>-2.7000000000000028</v>
      </c>
      <c r="AJ217" s="30">
        <f t="shared" si="4"/>
        <v>-0.50377512968861282</v>
      </c>
      <c r="AK217" s="30">
        <v>0</v>
      </c>
      <c r="AM217" s="10">
        <v>1</v>
      </c>
      <c r="AN217" s="29">
        <f>AI217</f>
        <v>-2.7000000000000028</v>
      </c>
      <c r="AO217" s="29">
        <f t="shared" ref="AO217:AO218" si="108">AN217/(SQRT(AM217)*$AL$114)</f>
        <v>-0.50377512968861282</v>
      </c>
      <c r="AP217" s="10">
        <v>0</v>
      </c>
    </row>
    <row r="218" spans="1:42" ht="13.5" customHeight="1" x14ac:dyDescent="0.2">
      <c r="A218" s="10">
        <v>101</v>
      </c>
      <c r="B218" s="10">
        <f t="shared" si="0"/>
        <v>1</v>
      </c>
      <c r="C218" s="10">
        <f t="shared" ref="C218:AF218" si="109">RANK(C104,C$4:C$113,1)+(COUNT($B$4:$B$113)+1-RANK(C104,C$4:C$113,0)-RANK(C104,C$4:C$113,1))/2</f>
        <v>110</v>
      </c>
      <c r="D218" s="10">
        <f t="shared" si="109"/>
        <v>1</v>
      </c>
      <c r="E218" s="10">
        <f t="shared" si="109"/>
        <v>104</v>
      </c>
      <c r="F218" s="10">
        <f t="shared" si="109"/>
        <v>27</v>
      </c>
      <c r="G218" s="10">
        <f t="shared" si="109"/>
        <v>10</v>
      </c>
      <c r="H218" s="10">
        <f t="shared" si="109"/>
        <v>106</v>
      </c>
      <c r="I218" s="10">
        <f t="shared" si="109"/>
        <v>73</v>
      </c>
      <c r="J218" s="10">
        <f t="shared" si="109"/>
        <v>52</v>
      </c>
      <c r="K218" s="10">
        <f t="shared" si="109"/>
        <v>90</v>
      </c>
      <c r="L218" s="10">
        <f t="shared" si="109"/>
        <v>16</v>
      </c>
      <c r="M218" s="10">
        <f t="shared" si="109"/>
        <v>88</v>
      </c>
      <c r="N218" s="10">
        <f t="shared" si="109"/>
        <v>104</v>
      </c>
      <c r="O218" s="10">
        <f t="shared" si="109"/>
        <v>4</v>
      </c>
      <c r="P218" s="10">
        <f t="shared" si="109"/>
        <v>36</v>
      </c>
      <c r="Q218" s="10">
        <f t="shared" si="109"/>
        <v>62</v>
      </c>
      <c r="R218" s="10">
        <f t="shared" si="109"/>
        <v>1</v>
      </c>
      <c r="S218" s="10">
        <f t="shared" si="109"/>
        <v>22</v>
      </c>
      <c r="T218" s="10">
        <f t="shared" si="109"/>
        <v>5</v>
      </c>
      <c r="U218" s="10">
        <f t="shared" si="109"/>
        <v>104</v>
      </c>
      <c r="V218" s="10">
        <f t="shared" si="109"/>
        <v>104</v>
      </c>
      <c r="W218" s="10">
        <f t="shared" si="109"/>
        <v>30</v>
      </c>
      <c r="X218" s="10">
        <f t="shared" si="109"/>
        <v>109</v>
      </c>
      <c r="Y218" s="10">
        <f t="shared" si="109"/>
        <v>106</v>
      </c>
      <c r="Z218" s="10">
        <f t="shared" si="109"/>
        <v>51</v>
      </c>
      <c r="AA218" s="10">
        <f t="shared" si="109"/>
        <v>50</v>
      </c>
      <c r="AB218" s="10">
        <f t="shared" si="109"/>
        <v>76</v>
      </c>
      <c r="AC218" s="10">
        <f t="shared" si="109"/>
        <v>109</v>
      </c>
      <c r="AD218" s="10">
        <f t="shared" si="109"/>
        <v>53</v>
      </c>
      <c r="AE218" s="10">
        <f t="shared" si="109"/>
        <v>109</v>
      </c>
      <c r="AF218" s="10">
        <f t="shared" si="109"/>
        <v>97</v>
      </c>
      <c r="AG218" s="10">
        <f t="shared" si="2"/>
        <v>1</v>
      </c>
      <c r="AH218" s="10">
        <v>101</v>
      </c>
      <c r="AI218" s="10">
        <f t="shared" si="3"/>
        <v>8.1333333333333329</v>
      </c>
      <c r="AJ218" s="10">
        <f t="shared" si="4"/>
        <v>1.5175448351113752</v>
      </c>
      <c r="AK218" s="10">
        <v>1</v>
      </c>
      <c r="AM218" s="10">
        <v>2</v>
      </c>
      <c r="AN218" s="29">
        <f>AN217+AI218</f>
        <v>5.43333333333333</v>
      </c>
      <c r="AO218" s="29">
        <f t="shared" si="108"/>
        <v>0.71684343326592392</v>
      </c>
      <c r="AP218" s="10">
        <v>1</v>
      </c>
    </row>
    <row r="219" spans="1:42" ht="13.5" customHeight="1" x14ac:dyDescent="0.2">
      <c r="A219" s="10">
        <v>102</v>
      </c>
      <c r="B219" s="10">
        <f t="shared" si="0"/>
        <v>2</v>
      </c>
      <c r="C219" s="10">
        <f t="shared" ref="C219:AF219" si="110">RANK(C105,C$4:C$113,1)+(COUNT($B$4:$B$113)+1-RANK(C105,C$4:C$113,0)-RANK(C105,C$4:C$113,1))/2</f>
        <v>101</v>
      </c>
      <c r="D219" s="10">
        <f t="shared" si="110"/>
        <v>3</v>
      </c>
      <c r="E219" s="10">
        <f t="shared" si="110"/>
        <v>11</v>
      </c>
      <c r="F219" s="10">
        <f t="shared" si="110"/>
        <v>69</v>
      </c>
      <c r="G219" s="10">
        <f t="shared" si="110"/>
        <v>29</v>
      </c>
      <c r="H219" s="10">
        <f t="shared" si="110"/>
        <v>74</v>
      </c>
      <c r="I219" s="10">
        <f t="shared" si="110"/>
        <v>103</v>
      </c>
      <c r="J219" s="10">
        <f t="shared" si="110"/>
        <v>34</v>
      </c>
      <c r="K219" s="10">
        <f t="shared" si="110"/>
        <v>27</v>
      </c>
      <c r="L219" s="10">
        <f t="shared" si="110"/>
        <v>106</v>
      </c>
      <c r="M219" s="10">
        <f t="shared" si="110"/>
        <v>89</v>
      </c>
      <c r="N219" s="10">
        <f t="shared" si="110"/>
        <v>34</v>
      </c>
      <c r="O219" s="10">
        <f t="shared" si="110"/>
        <v>42</v>
      </c>
      <c r="P219" s="10">
        <f t="shared" si="110"/>
        <v>110</v>
      </c>
      <c r="Q219" s="10">
        <f t="shared" si="110"/>
        <v>51</v>
      </c>
      <c r="R219" s="10">
        <f t="shared" si="110"/>
        <v>84</v>
      </c>
      <c r="S219" s="10">
        <f t="shared" si="110"/>
        <v>64</v>
      </c>
      <c r="T219" s="10">
        <f t="shared" si="110"/>
        <v>72</v>
      </c>
      <c r="U219" s="10">
        <f t="shared" si="110"/>
        <v>23</v>
      </c>
      <c r="V219" s="10">
        <f t="shared" si="110"/>
        <v>34</v>
      </c>
      <c r="W219" s="10">
        <f t="shared" si="110"/>
        <v>92</v>
      </c>
      <c r="X219" s="10">
        <f t="shared" si="110"/>
        <v>80</v>
      </c>
      <c r="Y219" s="10">
        <f t="shared" si="110"/>
        <v>99</v>
      </c>
      <c r="Z219" s="10">
        <f t="shared" si="110"/>
        <v>54</v>
      </c>
      <c r="AA219" s="10">
        <f t="shared" si="110"/>
        <v>1</v>
      </c>
      <c r="AB219" s="10">
        <f t="shared" si="110"/>
        <v>44</v>
      </c>
      <c r="AC219" s="10">
        <f t="shared" si="110"/>
        <v>74</v>
      </c>
      <c r="AD219" s="10">
        <f t="shared" si="110"/>
        <v>29</v>
      </c>
      <c r="AE219" s="10">
        <f t="shared" si="110"/>
        <v>43</v>
      </c>
      <c r="AF219" s="10">
        <f t="shared" si="110"/>
        <v>64</v>
      </c>
      <c r="AG219" s="10">
        <f t="shared" si="2"/>
        <v>2</v>
      </c>
      <c r="AH219" s="10">
        <v>102</v>
      </c>
      <c r="AI219" s="10">
        <f t="shared" si="3"/>
        <v>2.5</v>
      </c>
      <c r="AJ219" s="10">
        <f t="shared" si="4"/>
        <v>0.46645845341538178</v>
      </c>
      <c r="AK219" s="10">
        <v>2</v>
      </c>
      <c r="AN219" s="29"/>
      <c r="AO219" s="29"/>
    </row>
    <row r="220" spans="1:42" ht="13.5" customHeight="1" x14ac:dyDescent="0.2">
      <c r="A220" s="10">
        <v>103</v>
      </c>
      <c r="B220" s="10">
        <f t="shared" si="0"/>
        <v>3</v>
      </c>
      <c r="C220" s="10">
        <f t="shared" ref="C220:AF220" si="111">RANK(C106,C$4:C$113,1)+(COUNT($B$4:$B$113)+1-RANK(C106,C$4:C$113,0)-RANK(C106,C$4:C$113,1))/2</f>
        <v>59</v>
      </c>
      <c r="D220" s="10">
        <f t="shared" si="111"/>
        <v>105</v>
      </c>
      <c r="E220" s="10">
        <f t="shared" si="111"/>
        <v>20</v>
      </c>
      <c r="F220" s="10">
        <f t="shared" si="111"/>
        <v>66</v>
      </c>
      <c r="G220" s="10">
        <f t="shared" si="111"/>
        <v>95</v>
      </c>
      <c r="H220" s="10">
        <f t="shared" si="111"/>
        <v>49</v>
      </c>
      <c r="I220" s="10">
        <f t="shared" si="111"/>
        <v>29</v>
      </c>
      <c r="J220" s="10">
        <f t="shared" si="111"/>
        <v>47</v>
      </c>
      <c r="K220" s="10">
        <f t="shared" si="111"/>
        <v>84</v>
      </c>
      <c r="L220" s="10">
        <f t="shared" si="111"/>
        <v>6</v>
      </c>
      <c r="M220" s="10">
        <f t="shared" si="111"/>
        <v>8</v>
      </c>
      <c r="N220" s="10">
        <f t="shared" si="111"/>
        <v>101</v>
      </c>
      <c r="O220" s="10">
        <f t="shared" si="111"/>
        <v>79</v>
      </c>
      <c r="P220" s="10">
        <f t="shared" si="111"/>
        <v>4</v>
      </c>
      <c r="Q220" s="10">
        <f t="shared" si="111"/>
        <v>15</v>
      </c>
      <c r="R220" s="10">
        <f t="shared" si="111"/>
        <v>74</v>
      </c>
      <c r="S220" s="10">
        <f t="shared" si="111"/>
        <v>55</v>
      </c>
      <c r="T220" s="10">
        <f t="shared" si="111"/>
        <v>40</v>
      </c>
      <c r="U220" s="10">
        <f t="shared" si="111"/>
        <v>46</v>
      </c>
      <c r="V220" s="10">
        <f t="shared" si="111"/>
        <v>54</v>
      </c>
      <c r="W220" s="10">
        <f t="shared" si="111"/>
        <v>70</v>
      </c>
      <c r="X220" s="10">
        <f t="shared" si="111"/>
        <v>61</v>
      </c>
      <c r="Y220" s="10">
        <f t="shared" si="111"/>
        <v>76</v>
      </c>
      <c r="Z220" s="10">
        <f t="shared" si="111"/>
        <v>56</v>
      </c>
      <c r="AA220" s="10">
        <f t="shared" si="111"/>
        <v>31</v>
      </c>
      <c r="AB220" s="10">
        <f t="shared" si="111"/>
        <v>102</v>
      </c>
      <c r="AC220" s="10">
        <f t="shared" si="111"/>
        <v>68</v>
      </c>
      <c r="AD220" s="10">
        <f t="shared" si="111"/>
        <v>14</v>
      </c>
      <c r="AE220" s="10">
        <f t="shared" si="111"/>
        <v>61</v>
      </c>
      <c r="AF220" s="10">
        <f t="shared" si="111"/>
        <v>73</v>
      </c>
      <c r="AG220" s="10">
        <f t="shared" si="2"/>
        <v>3</v>
      </c>
      <c r="AH220" s="10">
        <v>103</v>
      </c>
      <c r="AI220" s="10">
        <f t="shared" si="3"/>
        <v>-0.56666666666666998</v>
      </c>
      <c r="AJ220" s="10">
        <f t="shared" si="4"/>
        <v>-0.10573058277415381</v>
      </c>
      <c r="AK220" s="10">
        <v>3</v>
      </c>
      <c r="AM220" s="22" t="s">
        <v>49</v>
      </c>
      <c r="AN220" s="22" t="s">
        <v>50</v>
      </c>
      <c r="AO220" s="22" t="s">
        <v>56</v>
      </c>
      <c r="AP220" s="22" t="s">
        <v>33</v>
      </c>
    </row>
    <row r="221" spans="1:42" ht="13.5" customHeight="1" x14ac:dyDescent="0.2">
      <c r="A221" s="10">
        <v>104</v>
      </c>
      <c r="B221" s="10">
        <f t="shared" si="0"/>
        <v>4</v>
      </c>
      <c r="C221" s="10">
        <f t="shared" ref="C221:AF221" si="112">RANK(C107,C$4:C$113,1)+(COUNT($B$4:$B$113)+1-RANK(C107,C$4:C$113,0)-RANK(C107,C$4:C$113,1))/2</f>
        <v>36</v>
      </c>
      <c r="D221" s="10">
        <f t="shared" si="112"/>
        <v>87</v>
      </c>
      <c r="E221" s="10">
        <f t="shared" si="112"/>
        <v>29</v>
      </c>
      <c r="F221" s="10">
        <f t="shared" si="112"/>
        <v>35</v>
      </c>
      <c r="G221" s="10">
        <f t="shared" si="112"/>
        <v>8</v>
      </c>
      <c r="H221" s="10">
        <f t="shared" si="112"/>
        <v>62</v>
      </c>
      <c r="I221" s="10">
        <f t="shared" si="112"/>
        <v>110</v>
      </c>
      <c r="J221" s="10">
        <f t="shared" si="112"/>
        <v>9</v>
      </c>
      <c r="K221" s="10">
        <f t="shared" si="112"/>
        <v>29</v>
      </c>
      <c r="L221" s="10">
        <f t="shared" si="112"/>
        <v>75</v>
      </c>
      <c r="M221" s="10">
        <f t="shared" si="112"/>
        <v>90</v>
      </c>
      <c r="N221" s="10">
        <f t="shared" si="112"/>
        <v>84</v>
      </c>
      <c r="O221" s="10">
        <f t="shared" si="112"/>
        <v>3</v>
      </c>
      <c r="P221" s="10">
        <f t="shared" si="112"/>
        <v>25</v>
      </c>
      <c r="Q221" s="10">
        <f t="shared" si="112"/>
        <v>91</v>
      </c>
      <c r="R221" s="10">
        <f t="shared" si="112"/>
        <v>50</v>
      </c>
      <c r="S221" s="10">
        <f t="shared" si="112"/>
        <v>68</v>
      </c>
      <c r="T221" s="10">
        <f t="shared" si="112"/>
        <v>24</v>
      </c>
      <c r="U221" s="10">
        <f t="shared" si="112"/>
        <v>99</v>
      </c>
      <c r="V221" s="10">
        <f t="shared" si="112"/>
        <v>27</v>
      </c>
      <c r="W221" s="10">
        <f t="shared" si="112"/>
        <v>21</v>
      </c>
      <c r="X221" s="10">
        <f t="shared" si="112"/>
        <v>46</v>
      </c>
      <c r="Y221" s="10">
        <f t="shared" si="112"/>
        <v>105</v>
      </c>
      <c r="Z221" s="10">
        <f t="shared" si="112"/>
        <v>12</v>
      </c>
      <c r="AA221" s="10">
        <f t="shared" si="112"/>
        <v>99</v>
      </c>
      <c r="AB221" s="10">
        <f t="shared" si="112"/>
        <v>38</v>
      </c>
      <c r="AC221" s="10">
        <f t="shared" si="112"/>
        <v>45</v>
      </c>
      <c r="AD221" s="10">
        <f t="shared" si="112"/>
        <v>58</v>
      </c>
      <c r="AE221" s="10">
        <f t="shared" si="112"/>
        <v>101</v>
      </c>
      <c r="AF221" s="10">
        <f t="shared" si="112"/>
        <v>91</v>
      </c>
      <c r="AG221" s="10">
        <f t="shared" si="2"/>
        <v>4</v>
      </c>
      <c r="AH221" s="10">
        <v>104</v>
      </c>
      <c r="AI221" s="10">
        <f t="shared" si="3"/>
        <v>-0.26666666666666572</v>
      </c>
      <c r="AJ221" s="10">
        <f t="shared" si="4"/>
        <v>-4.9755568364307209E-2</v>
      </c>
      <c r="AK221" s="10">
        <v>4</v>
      </c>
      <c r="AM221" s="10">
        <v>1</v>
      </c>
      <c r="AN221" s="29">
        <f>AI216</f>
        <v>3.1000000000000014</v>
      </c>
      <c r="AO221" s="29">
        <f t="shared" ref="AO221:AO222" si="113">AN221/(SQRT(AM221)*$AL$114)</f>
        <v>0.57840848223507368</v>
      </c>
      <c r="AP221" s="10">
        <v>-1</v>
      </c>
    </row>
    <row r="222" spans="1:42" ht="13.5" customHeight="1" x14ac:dyDescent="0.2">
      <c r="A222" s="10">
        <v>105</v>
      </c>
      <c r="B222" s="10">
        <f t="shared" si="0"/>
        <v>5</v>
      </c>
      <c r="C222" s="10">
        <f t="shared" ref="C222:AF222" si="114">RANK(C108,C$4:C$113,1)+(COUNT($B$4:$B$113)+1-RANK(C108,C$4:C$113,0)-RANK(C108,C$4:C$113,1))/2</f>
        <v>97</v>
      </c>
      <c r="D222" s="10">
        <f t="shared" si="114"/>
        <v>58</v>
      </c>
      <c r="E222" s="10">
        <f t="shared" si="114"/>
        <v>78</v>
      </c>
      <c r="F222" s="10">
        <f t="shared" si="114"/>
        <v>77</v>
      </c>
      <c r="G222" s="10">
        <f t="shared" si="114"/>
        <v>6</v>
      </c>
      <c r="H222" s="10">
        <f t="shared" si="114"/>
        <v>109</v>
      </c>
      <c r="I222" s="10">
        <f t="shared" si="114"/>
        <v>105</v>
      </c>
      <c r="J222" s="10">
        <f t="shared" si="114"/>
        <v>89</v>
      </c>
      <c r="K222" s="10">
        <f t="shared" si="114"/>
        <v>100</v>
      </c>
      <c r="L222" s="10">
        <f t="shared" si="114"/>
        <v>62</v>
      </c>
      <c r="M222" s="10">
        <f t="shared" si="114"/>
        <v>70</v>
      </c>
      <c r="N222" s="10">
        <f t="shared" si="114"/>
        <v>62</v>
      </c>
      <c r="O222" s="10">
        <f t="shared" si="114"/>
        <v>14</v>
      </c>
      <c r="P222" s="10">
        <f t="shared" si="114"/>
        <v>97</v>
      </c>
      <c r="Q222" s="10">
        <f t="shared" si="114"/>
        <v>5</v>
      </c>
      <c r="R222" s="10">
        <f t="shared" si="114"/>
        <v>33</v>
      </c>
      <c r="S222" s="10">
        <f t="shared" si="114"/>
        <v>75</v>
      </c>
      <c r="T222" s="10">
        <f t="shared" si="114"/>
        <v>18</v>
      </c>
      <c r="U222" s="10">
        <f t="shared" si="114"/>
        <v>107</v>
      </c>
      <c r="V222" s="10">
        <f t="shared" si="114"/>
        <v>17</v>
      </c>
      <c r="W222" s="10">
        <f t="shared" si="114"/>
        <v>6</v>
      </c>
      <c r="X222" s="10">
        <f t="shared" si="114"/>
        <v>60</v>
      </c>
      <c r="Y222" s="10">
        <f t="shared" si="114"/>
        <v>3</v>
      </c>
      <c r="Z222" s="10">
        <f t="shared" si="114"/>
        <v>4</v>
      </c>
      <c r="AA222" s="10">
        <f t="shared" si="114"/>
        <v>106</v>
      </c>
      <c r="AB222" s="10">
        <f t="shared" si="114"/>
        <v>23</v>
      </c>
      <c r="AC222" s="10">
        <f t="shared" si="114"/>
        <v>9</v>
      </c>
      <c r="AD222" s="10">
        <f t="shared" si="114"/>
        <v>50</v>
      </c>
      <c r="AE222" s="10">
        <f t="shared" si="114"/>
        <v>62</v>
      </c>
      <c r="AF222" s="10">
        <f t="shared" si="114"/>
        <v>59</v>
      </c>
      <c r="AG222" s="10">
        <f t="shared" si="2"/>
        <v>5</v>
      </c>
      <c r="AH222" s="10">
        <v>105</v>
      </c>
      <c r="AI222" s="10">
        <f t="shared" si="3"/>
        <v>-0.13333333333333286</v>
      </c>
      <c r="AJ222" s="10">
        <f t="shared" si="4"/>
        <v>-2.4877784182153605E-2</v>
      </c>
      <c r="AK222" s="10">
        <v>5</v>
      </c>
      <c r="AM222" s="10">
        <v>2</v>
      </c>
      <c r="AN222" s="29">
        <f>AN221+AI217</f>
        <v>0.39999999999999858</v>
      </c>
      <c r="AO222" s="29">
        <f t="shared" si="113"/>
        <v>5.2773749688288726E-2</v>
      </c>
      <c r="AP222" s="10">
        <v>0</v>
      </c>
    </row>
    <row r="223" spans="1:42" ht="13.5" customHeight="1" x14ac:dyDescent="0.2">
      <c r="A223" s="10">
        <v>106</v>
      </c>
      <c r="B223" s="10">
        <f t="shared" si="0"/>
        <v>6</v>
      </c>
      <c r="C223" s="10">
        <f t="shared" ref="C223:AF223" si="115">RANK(C109,C$4:C$113,1)+(COUNT($B$4:$B$113)+1-RANK(C109,C$4:C$113,0)-RANK(C109,C$4:C$113,1))/2</f>
        <v>64</v>
      </c>
      <c r="D223" s="10">
        <f t="shared" si="115"/>
        <v>34</v>
      </c>
      <c r="E223" s="10">
        <f t="shared" si="115"/>
        <v>2</v>
      </c>
      <c r="F223" s="10">
        <f t="shared" si="115"/>
        <v>19</v>
      </c>
      <c r="G223" s="10">
        <f t="shared" si="115"/>
        <v>36</v>
      </c>
      <c r="H223" s="10">
        <f t="shared" si="115"/>
        <v>44</v>
      </c>
      <c r="I223" s="10">
        <f t="shared" si="115"/>
        <v>5</v>
      </c>
      <c r="J223" s="10">
        <f t="shared" si="115"/>
        <v>94</v>
      </c>
      <c r="K223" s="10">
        <f t="shared" si="115"/>
        <v>11</v>
      </c>
      <c r="L223" s="10">
        <f t="shared" si="115"/>
        <v>39</v>
      </c>
      <c r="M223" s="10">
        <f t="shared" si="115"/>
        <v>58</v>
      </c>
      <c r="N223" s="10">
        <f t="shared" si="115"/>
        <v>17</v>
      </c>
      <c r="O223" s="10">
        <f t="shared" si="115"/>
        <v>78</v>
      </c>
      <c r="P223" s="10">
        <f t="shared" si="115"/>
        <v>58</v>
      </c>
      <c r="Q223" s="10">
        <f t="shared" si="115"/>
        <v>103</v>
      </c>
      <c r="R223" s="10">
        <f t="shared" si="115"/>
        <v>14</v>
      </c>
      <c r="S223" s="10">
        <f t="shared" si="115"/>
        <v>106</v>
      </c>
      <c r="T223" s="10">
        <f t="shared" si="115"/>
        <v>105</v>
      </c>
      <c r="U223" s="10">
        <f t="shared" si="115"/>
        <v>109</v>
      </c>
      <c r="V223" s="10">
        <f t="shared" si="115"/>
        <v>80</v>
      </c>
      <c r="W223" s="10">
        <f t="shared" si="115"/>
        <v>109</v>
      </c>
      <c r="X223" s="10">
        <f t="shared" si="115"/>
        <v>2</v>
      </c>
      <c r="Y223" s="10">
        <f t="shared" si="115"/>
        <v>28</v>
      </c>
      <c r="Z223" s="10">
        <f t="shared" si="115"/>
        <v>82</v>
      </c>
      <c r="AA223" s="10">
        <f t="shared" si="115"/>
        <v>97</v>
      </c>
      <c r="AB223" s="10">
        <f t="shared" si="115"/>
        <v>30</v>
      </c>
      <c r="AC223" s="10">
        <f t="shared" si="115"/>
        <v>63</v>
      </c>
      <c r="AD223" s="10">
        <f t="shared" si="115"/>
        <v>33</v>
      </c>
      <c r="AE223" s="10">
        <f t="shared" si="115"/>
        <v>1</v>
      </c>
      <c r="AF223" s="10">
        <f t="shared" si="115"/>
        <v>5</v>
      </c>
      <c r="AG223" s="10">
        <f t="shared" si="2"/>
        <v>6</v>
      </c>
      <c r="AH223" s="10">
        <v>106</v>
      </c>
      <c r="AI223" s="10">
        <f t="shared" si="3"/>
        <v>-4.6333333333333329</v>
      </c>
      <c r="AJ223" s="10">
        <f t="shared" si="4"/>
        <v>-0.86450300032984073</v>
      </c>
      <c r="AK223" s="10">
        <v>6</v>
      </c>
    </row>
    <row r="224" spans="1:42" ht="13.5" customHeight="1" x14ac:dyDescent="0.2">
      <c r="A224" s="10">
        <v>107</v>
      </c>
      <c r="B224" s="10">
        <f t="shared" si="0"/>
        <v>7</v>
      </c>
      <c r="C224" s="10">
        <f t="shared" ref="C224:AF224" si="116">RANK(C110,C$4:C$113,1)+(COUNT($B$4:$B$113)+1-RANK(C110,C$4:C$113,0)-RANK(C110,C$4:C$113,1))/2</f>
        <v>21</v>
      </c>
      <c r="D224" s="10">
        <f t="shared" si="116"/>
        <v>14</v>
      </c>
      <c r="E224" s="10">
        <f t="shared" si="116"/>
        <v>28</v>
      </c>
      <c r="F224" s="10">
        <f t="shared" si="116"/>
        <v>97</v>
      </c>
      <c r="G224" s="10">
        <f t="shared" si="116"/>
        <v>91</v>
      </c>
      <c r="H224" s="10">
        <f t="shared" si="116"/>
        <v>4</v>
      </c>
      <c r="I224" s="10">
        <f t="shared" si="116"/>
        <v>42</v>
      </c>
      <c r="J224" s="10">
        <f t="shared" si="116"/>
        <v>101</v>
      </c>
      <c r="K224" s="10">
        <f t="shared" si="116"/>
        <v>10</v>
      </c>
      <c r="L224" s="10">
        <f t="shared" si="116"/>
        <v>68</v>
      </c>
      <c r="M224" s="10">
        <f t="shared" si="116"/>
        <v>42</v>
      </c>
      <c r="N224" s="10">
        <f t="shared" si="116"/>
        <v>25</v>
      </c>
      <c r="O224" s="10">
        <f t="shared" si="116"/>
        <v>54</v>
      </c>
      <c r="P224" s="10">
        <f t="shared" si="116"/>
        <v>74</v>
      </c>
      <c r="Q224" s="10">
        <f t="shared" si="116"/>
        <v>23</v>
      </c>
      <c r="R224" s="10">
        <f t="shared" si="116"/>
        <v>91</v>
      </c>
      <c r="S224" s="10">
        <f t="shared" si="116"/>
        <v>63</v>
      </c>
      <c r="T224" s="10">
        <f t="shared" si="116"/>
        <v>103</v>
      </c>
      <c r="U224" s="10">
        <f t="shared" si="116"/>
        <v>22</v>
      </c>
      <c r="V224" s="10">
        <f t="shared" si="116"/>
        <v>11</v>
      </c>
      <c r="W224" s="10">
        <f t="shared" si="116"/>
        <v>94</v>
      </c>
      <c r="X224" s="10">
        <f t="shared" si="116"/>
        <v>64</v>
      </c>
      <c r="Y224" s="10">
        <f t="shared" si="116"/>
        <v>10</v>
      </c>
      <c r="Z224" s="10">
        <f t="shared" si="116"/>
        <v>77</v>
      </c>
      <c r="AA224" s="10">
        <f t="shared" si="116"/>
        <v>84</v>
      </c>
      <c r="AB224" s="10">
        <f t="shared" si="116"/>
        <v>17</v>
      </c>
      <c r="AC224" s="10">
        <f t="shared" si="116"/>
        <v>37</v>
      </c>
      <c r="AD224" s="10">
        <f t="shared" si="116"/>
        <v>60</v>
      </c>
      <c r="AE224" s="10">
        <f t="shared" si="116"/>
        <v>3</v>
      </c>
      <c r="AF224" s="10">
        <f t="shared" si="116"/>
        <v>89</v>
      </c>
      <c r="AG224" s="10">
        <f t="shared" si="2"/>
        <v>7</v>
      </c>
      <c r="AH224" s="10">
        <v>107</v>
      </c>
      <c r="AI224" s="10">
        <f t="shared" si="3"/>
        <v>-4.8666666666666671</v>
      </c>
      <c r="AJ224" s="10">
        <f t="shared" si="4"/>
        <v>-0.90803912264860998</v>
      </c>
      <c r="AK224" s="10">
        <v>7</v>
      </c>
    </row>
    <row r="225" spans="1:37" ht="13.5" customHeight="1" x14ac:dyDescent="0.2">
      <c r="A225" s="10">
        <v>108</v>
      </c>
      <c r="B225" s="10">
        <f t="shared" si="0"/>
        <v>8</v>
      </c>
      <c r="C225" s="10">
        <f t="shared" ref="C225:AF225" si="117">RANK(C111,C$4:C$113,1)+(COUNT($B$4:$B$113)+1-RANK(C111,C$4:C$113,0)-RANK(C111,C$4:C$113,1))/2</f>
        <v>73</v>
      </c>
      <c r="D225" s="10">
        <f t="shared" si="117"/>
        <v>63</v>
      </c>
      <c r="E225" s="10">
        <f t="shared" si="117"/>
        <v>7</v>
      </c>
      <c r="F225" s="10">
        <f t="shared" si="117"/>
        <v>38</v>
      </c>
      <c r="G225" s="10">
        <f t="shared" si="117"/>
        <v>49</v>
      </c>
      <c r="H225" s="10">
        <f t="shared" si="117"/>
        <v>88</v>
      </c>
      <c r="I225" s="10">
        <f t="shared" si="117"/>
        <v>32</v>
      </c>
      <c r="J225" s="10">
        <f t="shared" si="117"/>
        <v>56</v>
      </c>
      <c r="K225" s="10">
        <f t="shared" si="117"/>
        <v>89</v>
      </c>
      <c r="L225" s="10">
        <f t="shared" si="117"/>
        <v>97</v>
      </c>
      <c r="M225" s="10">
        <f t="shared" si="117"/>
        <v>101</v>
      </c>
      <c r="N225" s="10">
        <f t="shared" si="117"/>
        <v>45</v>
      </c>
      <c r="O225" s="10">
        <f t="shared" si="117"/>
        <v>44</v>
      </c>
      <c r="P225" s="10">
        <f t="shared" si="117"/>
        <v>66</v>
      </c>
      <c r="Q225" s="10">
        <f t="shared" si="117"/>
        <v>69</v>
      </c>
      <c r="R225" s="10">
        <f t="shared" si="117"/>
        <v>42</v>
      </c>
      <c r="S225" s="10">
        <f t="shared" si="117"/>
        <v>76</v>
      </c>
      <c r="T225" s="10">
        <f t="shared" si="117"/>
        <v>93</v>
      </c>
      <c r="U225" s="10">
        <f t="shared" si="117"/>
        <v>88</v>
      </c>
      <c r="V225" s="10">
        <f t="shared" si="117"/>
        <v>92</v>
      </c>
      <c r="W225" s="10">
        <f t="shared" si="117"/>
        <v>29</v>
      </c>
      <c r="X225" s="10">
        <f t="shared" si="117"/>
        <v>79</v>
      </c>
      <c r="Y225" s="10">
        <f t="shared" si="117"/>
        <v>29</v>
      </c>
      <c r="Z225" s="10">
        <f t="shared" si="117"/>
        <v>15</v>
      </c>
      <c r="AA225" s="10">
        <f t="shared" si="117"/>
        <v>13</v>
      </c>
      <c r="AB225" s="10">
        <f t="shared" si="117"/>
        <v>4</v>
      </c>
      <c r="AC225" s="10">
        <f t="shared" si="117"/>
        <v>58</v>
      </c>
      <c r="AD225" s="10">
        <f t="shared" si="117"/>
        <v>42</v>
      </c>
      <c r="AE225" s="10">
        <f t="shared" si="117"/>
        <v>27</v>
      </c>
      <c r="AF225" s="10">
        <f t="shared" si="117"/>
        <v>85</v>
      </c>
      <c r="AG225" s="10">
        <f t="shared" si="2"/>
        <v>8</v>
      </c>
      <c r="AH225" s="10">
        <v>108</v>
      </c>
      <c r="AI225" s="10">
        <f t="shared" si="3"/>
        <v>0.79999999999999716</v>
      </c>
      <c r="AJ225" s="10">
        <f t="shared" si="4"/>
        <v>0.14926670509292164</v>
      </c>
      <c r="AK225" s="10">
        <v>8</v>
      </c>
    </row>
    <row r="226" spans="1:37" ht="13.5" customHeight="1" x14ac:dyDescent="0.2">
      <c r="A226" s="10">
        <v>109</v>
      </c>
      <c r="B226" s="10">
        <f t="shared" si="0"/>
        <v>9</v>
      </c>
      <c r="C226" s="10">
        <f t="shared" ref="C226:AF226" si="118">RANK(C112,C$4:C$113,1)+(COUNT($B$4:$B$113)+1-RANK(C112,C$4:C$113,0)-RANK(C112,C$4:C$113,1))/2</f>
        <v>100</v>
      </c>
      <c r="D226" s="10">
        <f t="shared" si="118"/>
        <v>29</v>
      </c>
      <c r="E226" s="10">
        <f t="shared" si="118"/>
        <v>56</v>
      </c>
      <c r="F226" s="10">
        <f t="shared" si="118"/>
        <v>58</v>
      </c>
      <c r="G226" s="10">
        <f t="shared" si="118"/>
        <v>52</v>
      </c>
      <c r="H226" s="10">
        <f t="shared" si="118"/>
        <v>97</v>
      </c>
      <c r="I226" s="10">
        <f t="shared" si="118"/>
        <v>59</v>
      </c>
      <c r="J226" s="10">
        <f t="shared" si="118"/>
        <v>27</v>
      </c>
      <c r="K226" s="10">
        <f t="shared" si="118"/>
        <v>64</v>
      </c>
      <c r="L226" s="10">
        <f t="shared" si="118"/>
        <v>67</v>
      </c>
      <c r="M226" s="10">
        <f t="shared" si="118"/>
        <v>64</v>
      </c>
      <c r="N226" s="10">
        <f t="shared" si="118"/>
        <v>47</v>
      </c>
      <c r="O226" s="10">
        <f t="shared" si="118"/>
        <v>52</v>
      </c>
      <c r="P226" s="10">
        <f t="shared" si="118"/>
        <v>45</v>
      </c>
      <c r="Q226" s="10">
        <f t="shared" si="118"/>
        <v>78</v>
      </c>
      <c r="R226" s="10">
        <f t="shared" si="118"/>
        <v>73</v>
      </c>
      <c r="S226" s="10">
        <f t="shared" si="118"/>
        <v>96</v>
      </c>
      <c r="T226" s="10">
        <f t="shared" si="118"/>
        <v>25</v>
      </c>
      <c r="U226" s="10">
        <f t="shared" si="118"/>
        <v>20</v>
      </c>
      <c r="V226" s="10">
        <f t="shared" si="118"/>
        <v>41</v>
      </c>
      <c r="W226" s="10">
        <f t="shared" si="118"/>
        <v>76</v>
      </c>
      <c r="X226" s="10">
        <f t="shared" si="118"/>
        <v>68</v>
      </c>
      <c r="Y226" s="10">
        <f t="shared" si="118"/>
        <v>65</v>
      </c>
      <c r="Z226" s="10">
        <f t="shared" si="118"/>
        <v>99</v>
      </c>
      <c r="AA226" s="10">
        <f t="shared" si="118"/>
        <v>77</v>
      </c>
      <c r="AB226" s="10">
        <f t="shared" si="118"/>
        <v>59</v>
      </c>
      <c r="AC226" s="10">
        <f t="shared" si="118"/>
        <v>57</v>
      </c>
      <c r="AD226" s="10">
        <f t="shared" si="118"/>
        <v>17</v>
      </c>
      <c r="AE226" s="10">
        <f t="shared" si="118"/>
        <v>50</v>
      </c>
      <c r="AF226" s="10">
        <f t="shared" si="118"/>
        <v>30</v>
      </c>
      <c r="AG226" s="10">
        <f t="shared" si="2"/>
        <v>9</v>
      </c>
      <c r="AH226" s="10">
        <v>109</v>
      </c>
      <c r="AI226" s="10">
        <f t="shared" si="3"/>
        <v>2.7666666666666657</v>
      </c>
      <c r="AJ226" s="10">
        <f t="shared" si="4"/>
        <v>0.516214021779689</v>
      </c>
      <c r="AK226" s="10">
        <v>9</v>
      </c>
    </row>
    <row r="227" spans="1:37" ht="13.5" customHeight="1" x14ac:dyDescent="0.2">
      <c r="A227" s="10">
        <v>110</v>
      </c>
      <c r="B227" s="10">
        <f t="shared" si="0"/>
        <v>10</v>
      </c>
      <c r="C227" s="10">
        <f t="shared" ref="C227:AF227" si="119">RANK(C113,C$4:C$113,1)+(COUNT($B$4:$B$113)+1-RANK(C113,C$4:C$113,0)-RANK(C113,C$4:C$113,1))/2</f>
        <v>35</v>
      </c>
      <c r="D227" s="10">
        <f t="shared" si="119"/>
        <v>74</v>
      </c>
      <c r="E227" s="10">
        <f t="shared" si="119"/>
        <v>93</v>
      </c>
      <c r="F227" s="10">
        <f t="shared" si="119"/>
        <v>6</v>
      </c>
      <c r="G227" s="10">
        <f t="shared" si="119"/>
        <v>37</v>
      </c>
      <c r="H227" s="10">
        <f t="shared" si="119"/>
        <v>108</v>
      </c>
      <c r="I227" s="10">
        <f t="shared" si="119"/>
        <v>96</v>
      </c>
      <c r="J227" s="10">
        <f t="shared" si="119"/>
        <v>57</v>
      </c>
      <c r="K227" s="10">
        <f t="shared" si="119"/>
        <v>25</v>
      </c>
      <c r="L227" s="10">
        <f t="shared" si="119"/>
        <v>61</v>
      </c>
      <c r="M227" s="10">
        <f t="shared" si="119"/>
        <v>106</v>
      </c>
      <c r="N227" s="10">
        <f t="shared" si="119"/>
        <v>1</v>
      </c>
      <c r="O227" s="10">
        <f t="shared" si="119"/>
        <v>45</v>
      </c>
      <c r="P227" s="10">
        <f t="shared" si="119"/>
        <v>93</v>
      </c>
      <c r="Q227" s="10">
        <f t="shared" si="119"/>
        <v>54</v>
      </c>
      <c r="R227" s="10">
        <f t="shared" si="119"/>
        <v>53</v>
      </c>
      <c r="S227" s="10">
        <f t="shared" si="119"/>
        <v>65</v>
      </c>
      <c r="T227" s="10">
        <f t="shared" si="119"/>
        <v>39</v>
      </c>
      <c r="U227" s="10">
        <f t="shared" si="119"/>
        <v>98</v>
      </c>
      <c r="V227" s="10">
        <f t="shared" si="119"/>
        <v>7</v>
      </c>
      <c r="W227" s="10">
        <f t="shared" si="119"/>
        <v>32</v>
      </c>
      <c r="X227" s="10">
        <f t="shared" si="119"/>
        <v>59</v>
      </c>
      <c r="Y227" s="10">
        <f t="shared" si="119"/>
        <v>15</v>
      </c>
      <c r="Z227" s="10">
        <f t="shared" si="119"/>
        <v>2</v>
      </c>
      <c r="AA227" s="10">
        <f t="shared" si="119"/>
        <v>95</v>
      </c>
      <c r="AB227" s="10">
        <f t="shared" si="119"/>
        <v>24</v>
      </c>
      <c r="AC227" s="10">
        <f t="shared" si="119"/>
        <v>38</v>
      </c>
      <c r="AD227" s="10">
        <f t="shared" si="119"/>
        <v>106</v>
      </c>
      <c r="AE227" s="10">
        <f t="shared" si="119"/>
        <v>15</v>
      </c>
      <c r="AF227" s="10">
        <f t="shared" si="119"/>
        <v>48</v>
      </c>
      <c r="AG227" s="10">
        <f t="shared" si="2"/>
        <v>10</v>
      </c>
      <c r="AH227" s="10">
        <v>110</v>
      </c>
      <c r="AI227" s="10">
        <f t="shared" si="3"/>
        <v>-2.6000000000000014</v>
      </c>
      <c r="AJ227" s="10">
        <f t="shared" si="4"/>
        <v>-0.48511679155199733</v>
      </c>
      <c r="AK227" s="10">
        <v>10</v>
      </c>
    </row>
    <row r="228" spans="1:37" ht="13.5" customHeight="1" x14ac:dyDescent="0.2">
      <c r="C228" s="10">
        <f t="shared" ref="C228:AF228" si="120">SUM(C118:C227)</f>
        <v>6105</v>
      </c>
      <c r="D228" s="10">
        <f t="shared" si="120"/>
        <v>6105</v>
      </c>
      <c r="E228" s="10">
        <f t="shared" si="120"/>
        <v>6105</v>
      </c>
      <c r="F228" s="10">
        <f t="shared" si="120"/>
        <v>6105</v>
      </c>
      <c r="G228" s="10">
        <f t="shared" si="120"/>
        <v>6105</v>
      </c>
      <c r="H228" s="10">
        <f t="shared" si="120"/>
        <v>6105</v>
      </c>
      <c r="I228" s="10">
        <f t="shared" si="120"/>
        <v>6105</v>
      </c>
      <c r="J228" s="10">
        <f t="shared" si="120"/>
        <v>6105</v>
      </c>
      <c r="K228" s="10">
        <f t="shared" si="120"/>
        <v>6105</v>
      </c>
      <c r="L228" s="10">
        <f t="shared" si="120"/>
        <v>6105</v>
      </c>
      <c r="M228" s="10">
        <f t="shared" si="120"/>
        <v>6105</v>
      </c>
      <c r="N228" s="10">
        <f t="shared" si="120"/>
        <v>6105</v>
      </c>
      <c r="O228" s="10">
        <f t="shared" si="120"/>
        <v>6105</v>
      </c>
      <c r="P228" s="10">
        <f t="shared" si="120"/>
        <v>6105</v>
      </c>
      <c r="Q228" s="10">
        <f t="shared" si="120"/>
        <v>6105</v>
      </c>
      <c r="R228" s="10">
        <f t="shared" si="120"/>
        <v>6105</v>
      </c>
      <c r="S228" s="10">
        <f t="shared" si="120"/>
        <v>6105</v>
      </c>
      <c r="T228" s="10">
        <f t="shared" si="120"/>
        <v>6105</v>
      </c>
      <c r="U228" s="10">
        <f t="shared" si="120"/>
        <v>6105</v>
      </c>
      <c r="V228" s="10">
        <f t="shared" si="120"/>
        <v>6105</v>
      </c>
      <c r="W228" s="10">
        <f t="shared" si="120"/>
        <v>6105</v>
      </c>
      <c r="X228" s="10">
        <f t="shared" si="120"/>
        <v>6105</v>
      </c>
      <c r="Y228" s="10">
        <f t="shared" si="120"/>
        <v>6105</v>
      </c>
      <c r="Z228" s="10">
        <f t="shared" si="120"/>
        <v>6105</v>
      </c>
      <c r="AA228" s="10">
        <f t="shared" si="120"/>
        <v>6105</v>
      </c>
      <c r="AB228" s="10">
        <f t="shared" si="120"/>
        <v>6105</v>
      </c>
      <c r="AC228" s="10">
        <f t="shared" si="120"/>
        <v>6105</v>
      </c>
      <c r="AD228" s="10">
        <f t="shared" si="120"/>
        <v>6105</v>
      </c>
      <c r="AE228" s="10">
        <f t="shared" si="120"/>
        <v>6105</v>
      </c>
      <c r="AF228" s="10">
        <f t="shared" si="120"/>
        <v>6105</v>
      </c>
    </row>
    <row r="229" spans="1:37" ht="13.5" customHeight="1" x14ac:dyDescent="0.2">
      <c r="C229" s="10">
        <f t="shared" ref="C229:AF229" si="121">AVERAGE(C118:C227)</f>
        <v>55.5</v>
      </c>
      <c r="D229" s="10">
        <f t="shared" si="121"/>
        <v>55.5</v>
      </c>
      <c r="E229" s="10">
        <f t="shared" si="121"/>
        <v>55.5</v>
      </c>
      <c r="F229" s="10">
        <f t="shared" si="121"/>
        <v>55.5</v>
      </c>
      <c r="G229" s="10">
        <f t="shared" si="121"/>
        <v>55.5</v>
      </c>
      <c r="H229" s="10">
        <f t="shared" si="121"/>
        <v>55.5</v>
      </c>
      <c r="I229" s="10">
        <f t="shared" si="121"/>
        <v>55.5</v>
      </c>
      <c r="J229" s="10">
        <f t="shared" si="121"/>
        <v>55.5</v>
      </c>
      <c r="K229" s="10">
        <f t="shared" si="121"/>
        <v>55.5</v>
      </c>
      <c r="L229" s="10">
        <f t="shared" si="121"/>
        <v>55.5</v>
      </c>
      <c r="M229" s="10">
        <f t="shared" si="121"/>
        <v>55.5</v>
      </c>
      <c r="N229" s="10">
        <f t="shared" si="121"/>
        <v>55.5</v>
      </c>
      <c r="O229" s="10">
        <f t="shared" si="121"/>
        <v>55.5</v>
      </c>
      <c r="P229" s="10">
        <f t="shared" si="121"/>
        <v>55.5</v>
      </c>
      <c r="Q229" s="10">
        <f t="shared" si="121"/>
        <v>55.5</v>
      </c>
      <c r="R229" s="10">
        <f t="shared" si="121"/>
        <v>55.5</v>
      </c>
      <c r="S229" s="10">
        <f t="shared" si="121"/>
        <v>55.5</v>
      </c>
      <c r="T229" s="10">
        <f t="shared" si="121"/>
        <v>55.5</v>
      </c>
      <c r="U229" s="10">
        <f t="shared" si="121"/>
        <v>55.5</v>
      </c>
      <c r="V229" s="10">
        <f t="shared" si="121"/>
        <v>55.5</v>
      </c>
      <c r="W229" s="10">
        <f t="shared" si="121"/>
        <v>55.5</v>
      </c>
      <c r="X229" s="10">
        <f t="shared" si="121"/>
        <v>55.5</v>
      </c>
      <c r="Y229" s="10">
        <f t="shared" si="121"/>
        <v>55.5</v>
      </c>
      <c r="Z229" s="10">
        <f t="shared" si="121"/>
        <v>55.5</v>
      </c>
      <c r="AA229" s="10">
        <f t="shared" si="121"/>
        <v>55.5</v>
      </c>
      <c r="AB229" s="10">
        <f t="shared" si="121"/>
        <v>55.5</v>
      </c>
      <c r="AC229" s="10">
        <f t="shared" si="121"/>
        <v>55.5</v>
      </c>
      <c r="AD229" s="10">
        <f t="shared" si="121"/>
        <v>55.5</v>
      </c>
      <c r="AE229" s="10">
        <f t="shared" si="121"/>
        <v>55.5</v>
      </c>
      <c r="AF229" s="10">
        <f t="shared" si="121"/>
        <v>55.5</v>
      </c>
    </row>
    <row r="230" spans="1:37" ht="13.5" customHeight="1" x14ac:dyDescent="0.2">
      <c r="C230" s="10">
        <f t="shared" ref="C230:AF230" si="122">COUNT(C118:C227)</f>
        <v>110</v>
      </c>
      <c r="D230" s="10">
        <f t="shared" si="122"/>
        <v>110</v>
      </c>
      <c r="E230" s="10">
        <f t="shared" si="122"/>
        <v>110</v>
      </c>
      <c r="F230" s="10">
        <f t="shared" si="122"/>
        <v>110</v>
      </c>
      <c r="G230" s="10">
        <f t="shared" si="122"/>
        <v>110</v>
      </c>
      <c r="H230" s="10">
        <f t="shared" si="122"/>
        <v>110</v>
      </c>
      <c r="I230" s="10">
        <f t="shared" si="122"/>
        <v>110</v>
      </c>
      <c r="J230" s="10">
        <f t="shared" si="122"/>
        <v>110</v>
      </c>
      <c r="K230" s="10">
        <f t="shared" si="122"/>
        <v>110</v>
      </c>
      <c r="L230" s="10">
        <f t="shared" si="122"/>
        <v>110</v>
      </c>
      <c r="M230" s="10">
        <f t="shared" si="122"/>
        <v>110</v>
      </c>
      <c r="N230" s="10">
        <f t="shared" si="122"/>
        <v>110</v>
      </c>
      <c r="O230" s="10">
        <f t="shared" si="122"/>
        <v>110</v>
      </c>
      <c r="P230" s="10">
        <f t="shared" si="122"/>
        <v>110</v>
      </c>
      <c r="Q230" s="10">
        <f t="shared" si="122"/>
        <v>110</v>
      </c>
      <c r="R230" s="10">
        <f t="shared" si="122"/>
        <v>110</v>
      </c>
      <c r="S230" s="10">
        <f t="shared" si="122"/>
        <v>110</v>
      </c>
      <c r="T230" s="10">
        <f t="shared" si="122"/>
        <v>110</v>
      </c>
      <c r="U230" s="10">
        <f t="shared" si="122"/>
        <v>110</v>
      </c>
      <c r="V230" s="10">
        <f t="shared" si="122"/>
        <v>110</v>
      </c>
      <c r="W230" s="10">
        <f t="shared" si="122"/>
        <v>110</v>
      </c>
      <c r="X230" s="10">
        <f t="shared" si="122"/>
        <v>110</v>
      </c>
      <c r="Y230" s="10">
        <f t="shared" si="122"/>
        <v>110</v>
      </c>
      <c r="Z230" s="10">
        <f t="shared" si="122"/>
        <v>110</v>
      </c>
      <c r="AA230" s="10">
        <f t="shared" si="122"/>
        <v>110</v>
      </c>
      <c r="AB230" s="10">
        <f t="shared" si="122"/>
        <v>110</v>
      </c>
      <c r="AC230" s="10">
        <f t="shared" si="122"/>
        <v>110</v>
      </c>
      <c r="AD230" s="10">
        <f t="shared" si="122"/>
        <v>110</v>
      </c>
      <c r="AE230" s="10">
        <f t="shared" si="122"/>
        <v>110</v>
      </c>
      <c r="AF230" s="10">
        <f t="shared" si="122"/>
        <v>110</v>
      </c>
    </row>
    <row r="231" spans="1:37" ht="13.5" customHeight="1" x14ac:dyDescent="0.2"/>
    <row r="232" spans="1:37" ht="13.5" customHeight="1" x14ac:dyDescent="0.2"/>
    <row r="233" spans="1:37" ht="13.5" customHeight="1" x14ac:dyDescent="0.2"/>
    <row r="234" spans="1:37" ht="13.5" customHeight="1" x14ac:dyDescent="0.2"/>
    <row r="235" spans="1:37" ht="13.5" customHeight="1" x14ac:dyDescent="0.2"/>
    <row r="236" spans="1:37" ht="13.5" customHeight="1" x14ac:dyDescent="0.2"/>
    <row r="237" spans="1:37" ht="13.5" customHeight="1" x14ac:dyDescent="0.2"/>
    <row r="238" spans="1:37" ht="13.5" customHeight="1" x14ac:dyDescent="0.2"/>
    <row r="239" spans="1:37" ht="13.5" customHeight="1" x14ac:dyDescent="0.2"/>
    <row r="240" spans="1:37" ht="13.5" customHeight="1" x14ac:dyDescent="0.2"/>
    <row r="241" s="11" customFormat="1" ht="13.5" customHeight="1" x14ac:dyDescent="0.2"/>
    <row r="242" s="11" customFormat="1" ht="13.5" customHeight="1" x14ac:dyDescent="0.2"/>
    <row r="243" s="11" customFormat="1" ht="13.5" customHeight="1" x14ac:dyDescent="0.2"/>
    <row r="244" s="11" customFormat="1" ht="13.5" customHeight="1" x14ac:dyDescent="0.2"/>
    <row r="245" s="11" customFormat="1" ht="13.5" customHeight="1" x14ac:dyDescent="0.2"/>
    <row r="246" s="11" customFormat="1" ht="13.5" customHeight="1" x14ac:dyDescent="0.2"/>
    <row r="247" s="11" customFormat="1" ht="13.5" customHeight="1" x14ac:dyDescent="0.2"/>
    <row r="248" s="11" customFormat="1" ht="13.5" customHeight="1" x14ac:dyDescent="0.2"/>
    <row r="249" s="11" customFormat="1" ht="13.5" customHeight="1" x14ac:dyDescent="0.2"/>
    <row r="250" s="11" customFormat="1" ht="13.5" customHeight="1" x14ac:dyDescent="0.2"/>
    <row r="251" s="11" customFormat="1" ht="13.5" customHeight="1" x14ac:dyDescent="0.2"/>
    <row r="252" s="11" customFormat="1" ht="13.5" customHeight="1" x14ac:dyDescent="0.2"/>
    <row r="253" s="11" customFormat="1" ht="13.5" customHeight="1" x14ac:dyDescent="0.2"/>
    <row r="254" s="11" customFormat="1" ht="13.5" customHeight="1" x14ac:dyDescent="0.2"/>
    <row r="255" s="11" customFormat="1" ht="13.5" customHeight="1" x14ac:dyDescent="0.2"/>
    <row r="256" s="11" customFormat="1" ht="13.5" customHeight="1" x14ac:dyDescent="0.2"/>
    <row r="257" s="11" customFormat="1" ht="13.5" customHeight="1" x14ac:dyDescent="0.2"/>
    <row r="258" s="11" customFormat="1" ht="13.5" customHeight="1" x14ac:dyDescent="0.2"/>
    <row r="259" s="11" customFormat="1" ht="13.5" customHeight="1" x14ac:dyDescent="0.2"/>
    <row r="260" s="11" customFormat="1" ht="13.5" customHeight="1" x14ac:dyDescent="0.2"/>
    <row r="261" s="11" customFormat="1" ht="13.5" customHeight="1" x14ac:dyDescent="0.2"/>
    <row r="262" s="11" customFormat="1" ht="13.5" customHeight="1" x14ac:dyDescent="0.2"/>
    <row r="263" s="11" customFormat="1" ht="13.5" customHeight="1" x14ac:dyDescent="0.2"/>
    <row r="264" s="11" customFormat="1" ht="13.5" customHeight="1" x14ac:dyDescent="0.2"/>
    <row r="265" s="11" customFormat="1" ht="13.5" customHeight="1" x14ac:dyDescent="0.2"/>
    <row r="266" s="11" customFormat="1" ht="13.5" customHeight="1" x14ac:dyDescent="0.2"/>
    <row r="267" s="11" customFormat="1" ht="13.5" customHeight="1" x14ac:dyDescent="0.2"/>
    <row r="268" s="11" customFormat="1" ht="13.5" customHeight="1" x14ac:dyDescent="0.2"/>
    <row r="269" s="11" customFormat="1" ht="13.5" customHeight="1" x14ac:dyDescent="0.2"/>
    <row r="270" s="11" customFormat="1" ht="13.5" customHeight="1" x14ac:dyDescent="0.2"/>
    <row r="271" s="11" customFormat="1" ht="13.5" customHeight="1" x14ac:dyDescent="0.2"/>
    <row r="272" s="11" customFormat="1" ht="13.5" customHeight="1" x14ac:dyDescent="0.2"/>
    <row r="273" s="11" customFormat="1" ht="13.5" customHeight="1" x14ac:dyDescent="0.2"/>
    <row r="274" s="11" customFormat="1" ht="13.5" customHeight="1" x14ac:dyDescent="0.2"/>
    <row r="275" s="11" customFormat="1" ht="13.5" customHeight="1" x14ac:dyDescent="0.2"/>
    <row r="276" s="11" customFormat="1" ht="13.5" customHeight="1" x14ac:dyDescent="0.2"/>
    <row r="277" s="11" customFormat="1" ht="13.5" customHeight="1" x14ac:dyDescent="0.2"/>
    <row r="278" s="11" customFormat="1" ht="13.5" customHeight="1" x14ac:dyDescent="0.2"/>
    <row r="279" s="11" customFormat="1" ht="13.5" customHeight="1" x14ac:dyDescent="0.2"/>
    <row r="280" s="11" customFormat="1" ht="13.5" customHeight="1" x14ac:dyDescent="0.2"/>
    <row r="281" s="11" customFormat="1" ht="13.5" customHeight="1" x14ac:dyDescent="0.2"/>
    <row r="282" s="11" customFormat="1" ht="13.5" customHeight="1" x14ac:dyDescent="0.2"/>
    <row r="283" s="11" customFormat="1" ht="13.5" customHeight="1" x14ac:dyDescent="0.2"/>
    <row r="284" s="11" customFormat="1" ht="13.5" customHeight="1" x14ac:dyDescent="0.2"/>
    <row r="285" s="11" customFormat="1" ht="13.5" customHeight="1" x14ac:dyDescent="0.2"/>
    <row r="286" s="11" customFormat="1" ht="13.5" customHeight="1" x14ac:dyDescent="0.2"/>
    <row r="287" s="11" customFormat="1" ht="13.5" customHeight="1" x14ac:dyDescent="0.2"/>
    <row r="288" s="11" customFormat="1" ht="13.5" customHeight="1" x14ac:dyDescent="0.2"/>
    <row r="289" s="11" customFormat="1" ht="13.5" customHeight="1" x14ac:dyDescent="0.2"/>
    <row r="290" s="11" customFormat="1" ht="13.5" customHeight="1" x14ac:dyDescent="0.2"/>
    <row r="291" s="11" customFormat="1" ht="13.5" customHeight="1" x14ac:dyDescent="0.2"/>
    <row r="292" s="11" customFormat="1" ht="13.5" customHeight="1" x14ac:dyDescent="0.2"/>
    <row r="293" s="11" customFormat="1" ht="13.5" customHeight="1" x14ac:dyDescent="0.2"/>
    <row r="294" s="11" customFormat="1" ht="13.5" customHeight="1" x14ac:dyDescent="0.2"/>
    <row r="295" s="11" customFormat="1" ht="13.5" customHeight="1" x14ac:dyDescent="0.2"/>
    <row r="296" s="11" customFormat="1" ht="13.5" customHeight="1" x14ac:dyDescent="0.2"/>
    <row r="297" s="11" customFormat="1" ht="13.5" customHeight="1" x14ac:dyDescent="0.2"/>
    <row r="298" s="11" customFormat="1" ht="13.5" customHeight="1" x14ac:dyDescent="0.2"/>
    <row r="299" s="11" customFormat="1" ht="13.5" customHeight="1" x14ac:dyDescent="0.2"/>
    <row r="300" s="11" customFormat="1" ht="13.5" customHeight="1" x14ac:dyDescent="0.2"/>
    <row r="301" s="11" customFormat="1" ht="13.5" customHeight="1" x14ac:dyDescent="0.2"/>
    <row r="302" s="11" customFormat="1" ht="13.5" customHeight="1" x14ac:dyDescent="0.2"/>
    <row r="303" s="11" customFormat="1" ht="13.5" customHeight="1" x14ac:dyDescent="0.2"/>
    <row r="304" s="11" customFormat="1" ht="13.5" customHeight="1" x14ac:dyDescent="0.2"/>
    <row r="305" s="11" customFormat="1" ht="13.5" customHeight="1" x14ac:dyDescent="0.2"/>
    <row r="306" s="11" customFormat="1" ht="13.5" customHeight="1" x14ac:dyDescent="0.2"/>
    <row r="307" s="11" customFormat="1" ht="13.5" customHeight="1" x14ac:dyDescent="0.2"/>
    <row r="308" s="11" customFormat="1" ht="13.5" customHeight="1" x14ac:dyDescent="0.2"/>
    <row r="309" s="11" customFormat="1" ht="13.5" customHeight="1" x14ac:dyDescent="0.2"/>
    <row r="310" s="11" customFormat="1" ht="13.5" customHeight="1" x14ac:dyDescent="0.2"/>
    <row r="311" s="11" customFormat="1" ht="13.5" customHeight="1" x14ac:dyDescent="0.2"/>
    <row r="312" s="11" customFormat="1" ht="13.5" customHeight="1" x14ac:dyDescent="0.2"/>
    <row r="313" s="11" customFormat="1" ht="13.5" customHeight="1" x14ac:dyDescent="0.2"/>
    <row r="314" s="11" customFormat="1" ht="13.5" customHeight="1" x14ac:dyDescent="0.2"/>
    <row r="315" s="11" customFormat="1" ht="13.5" customHeight="1" x14ac:dyDescent="0.2"/>
    <row r="316" s="11" customFormat="1" ht="13.5" customHeight="1" x14ac:dyDescent="0.2"/>
    <row r="317" s="11" customFormat="1" ht="13.5" customHeight="1" x14ac:dyDescent="0.2"/>
    <row r="318" s="11" customFormat="1" ht="13.5" customHeight="1" x14ac:dyDescent="0.2"/>
    <row r="319" s="11" customFormat="1" ht="13.5" customHeight="1" x14ac:dyDescent="0.2"/>
    <row r="320" s="11" customFormat="1" ht="13.5" customHeight="1" x14ac:dyDescent="0.2"/>
    <row r="321" s="11" customFormat="1" ht="13.5" customHeight="1" x14ac:dyDescent="0.2"/>
    <row r="322" s="11" customFormat="1" ht="13.5" customHeight="1" x14ac:dyDescent="0.2"/>
    <row r="323" s="11" customFormat="1" ht="13.5" customHeight="1" x14ac:dyDescent="0.2"/>
    <row r="324" s="11" customFormat="1" ht="13.5" customHeight="1" x14ac:dyDescent="0.2"/>
    <row r="325" s="11" customFormat="1" ht="13.5" customHeight="1" x14ac:dyDescent="0.2"/>
    <row r="326" s="11" customFormat="1" ht="13.5" customHeight="1" x14ac:dyDescent="0.2"/>
    <row r="327" s="11" customFormat="1" ht="13.5" customHeight="1" x14ac:dyDescent="0.2"/>
    <row r="328" s="11" customFormat="1" ht="13.5" customHeight="1" x14ac:dyDescent="0.2"/>
    <row r="329" s="11" customFormat="1" ht="13.5" customHeight="1" x14ac:dyDescent="0.2"/>
    <row r="330" s="11" customFormat="1" ht="13.5" customHeight="1" x14ac:dyDescent="0.2"/>
    <row r="331" s="11" customFormat="1" ht="13.5" customHeight="1" x14ac:dyDescent="0.2"/>
    <row r="332" s="11" customFormat="1" ht="13.5" customHeight="1" x14ac:dyDescent="0.2"/>
    <row r="333" s="11" customFormat="1" ht="13.5" customHeight="1" x14ac:dyDescent="0.2"/>
    <row r="334" s="11" customFormat="1" ht="13.5" customHeight="1" x14ac:dyDescent="0.2"/>
    <row r="335" s="11" customFormat="1" ht="13.5" customHeight="1" x14ac:dyDescent="0.2"/>
    <row r="336" s="11" customFormat="1" ht="13.5" customHeight="1" x14ac:dyDescent="0.2"/>
    <row r="337" s="11" customFormat="1" ht="13.5" customHeight="1" x14ac:dyDescent="0.2"/>
    <row r="338" s="11" customFormat="1" ht="13.5" customHeight="1" x14ac:dyDescent="0.2"/>
    <row r="339" s="11" customFormat="1" ht="13.5" customHeight="1" x14ac:dyDescent="0.2"/>
    <row r="340" s="11" customFormat="1" ht="13.5" customHeight="1" x14ac:dyDescent="0.2"/>
    <row r="341" s="11" customFormat="1" ht="13.5" customHeight="1" x14ac:dyDescent="0.2"/>
    <row r="342" s="11" customFormat="1" ht="13.5" customHeight="1" x14ac:dyDescent="0.2"/>
    <row r="343" s="11" customFormat="1" ht="13.5" customHeight="1" x14ac:dyDescent="0.2"/>
    <row r="344" s="11" customFormat="1" ht="13.5" customHeight="1" x14ac:dyDescent="0.2"/>
    <row r="345" s="11" customFormat="1" ht="13.5" customHeight="1" x14ac:dyDescent="0.2"/>
    <row r="346" s="11" customFormat="1" ht="13.5" customHeight="1" x14ac:dyDescent="0.2"/>
    <row r="347" s="11" customFormat="1" ht="13.5" customHeight="1" x14ac:dyDescent="0.2"/>
    <row r="348" s="11" customFormat="1" ht="13.5" customHeight="1" x14ac:dyDescent="0.2"/>
    <row r="349" s="11" customFormat="1" ht="13.5" customHeight="1" x14ac:dyDescent="0.2"/>
    <row r="350" s="11" customFormat="1" ht="13.5" customHeight="1" x14ac:dyDescent="0.2"/>
    <row r="351" s="11" customFormat="1" ht="13.5" customHeight="1" x14ac:dyDescent="0.2"/>
    <row r="352" s="11" customFormat="1" ht="13.5" customHeight="1" x14ac:dyDescent="0.2"/>
    <row r="353" s="11" customFormat="1" ht="13.5" customHeight="1" x14ac:dyDescent="0.2"/>
    <row r="354" s="11" customFormat="1" ht="13.5" customHeight="1" x14ac:dyDescent="0.2"/>
    <row r="355" s="11" customFormat="1" ht="13.5" customHeight="1" x14ac:dyDescent="0.2"/>
    <row r="356" s="11" customFormat="1" ht="13.5" customHeight="1" x14ac:dyDescent="0.2"/>
    <row r="357" s="11" customFormat="1" ht="13.5" customHeight="1" x14ac:dyDescent="0.2"/>
    <row r="358" s="11" customFormat="1" ht="13.5" customHeight="1" x14ac:dyDescent="0.2"/>
    <row r="359" s="11" customFormat="1" ht="13.5" customHeight="1" x14ac:dyDescent="0.2"/>
    <row r="360" s="11" customFormat="1" ht="13.5" customHeight="1" x14ac:dyDescent="0.2"/>
    <row r="361" s="11" customFormat="1" ht="13.5" customHeight="1" x14ac:dyDescent="0.2"/>
    <row r="362" s="11" customFormat="1" ht="13.5" customHeight="1" x14ac:dyDescent="0.2"/>
    <row r="363" s="11" customFormat="1" ht="13.5" customHeight="1" x14ac:dyDescent="0.2"/>
    <row r="364" s="11" customFormat="1" ht="13.5" customHeight="1" x14ac:dyDescent="0.2"/>
    <row r="365" s="11" customFormat="1" ht="13.5" customHeight="1" x14ac:dyDescent="0.2"/>
    <row r="366" s="11" customFormat="1" ht="13.5" customHeight="1" x14ac:dyDescent="0.2"/>
    <row r="367" s="11" customFormat="1" ht="13.5" customHeight="1" x14ac:dyDescent="0.2"/>
    <row r="368" s="11" customFormat="1" ht="13.5" customHeight="1" x14ac:dyDescent="0.2"/>
    <row r="369" s="11" customFormat="1" ht="13.5" customHeight="1" x14ac:dyDescent="0.2"/>
    <row r="370" s="11" customFormat="1" ht="13.5" customHeight="1" x14ac:dyDescent="0.2"/>
    <row r="371" s="11" customFormat="1" ht="13.5" customHeight="1" x14ac:dyDescent="0.2"/>
    <row r="372" s="11" customFormat="1" ht="13.5" customHeight="1" x14ac:dyDescent="0.2"/>
    <row r="373" s="11" customFormat="1" ht="13.5" customHeight="1" x14ac:dyDescent="0.2"/>
    <row r="374" s="11" customFormat="1" ht="13.5" customHeight="1" x14ac:dyDescent="0.2"/>
    <row r="375" s="11" customFormat="1" ht="13.5" customHeight="1" x14ac:dyDescent="0.2"/>
    <row r="376" s="11" customFormat="1" ht="13.5" customHeight="1" x14ac:dyDescent="0.2"/>
    <row r="377" s="11" customFormat="1" ht="13.5" customHeight="1" x14ac:dyDescent="0.2"/>
    <row r="378" s="11" customFormat="1" ht="13.5" customHeight="1" x14ac:dyDescent="0.2"/>
    <row r="379" s="11" customFormat="1" ht="13.5" customHeight="1" x14ac:dyDescent="0.2"/>
    <row r="380" s="11" customFormat="1" ht="13.5" customHeight="1" x14ac:dyDescent="0.2"/>
    <row r="381" s="11" customFormat="1" ht="13.5" customHeight="1" x14ac:dyDescent="0.2"/>
    <row r="382" s="11" customFormat="1" ht="13.5" customHeight="1" x14ac:dyDescent="0.2"/>
    <row r="383" s="11" customFormat="1" ht="13.5" customHeight="1" x14ac:dyDescent="0.2"/>
    <row r="384" s="11" customFormat="1" ht="13.5" customHeight="1" x14ac:dyDescent="0.2"/>
    <row r="385" s="11" customFormat="1" ht="13.5" customHeight="1" x14ac:dyDescent="0.2"/>
    <row r="386" s="11" customFormat="1" ht="13.5" customHeight="1" x14ac:dyDescent="0.2"/>
    <row r="387" s="11" customFormat="1" ht="13.5" customHeight="1" x14ac:dyDescent="0.2"/>
    <row r="388" s="11" customFormat="1" ht="13.5" customHeight="1" x14ac:dyDescent="0.2"/>
    <row r="389" s="11" customFormat="1" ht="13.5" customHeight="1" x14ac:dyDescent="0.2"/>
    <row r="390" s="11" customFormat="1" ht="13.5" customHeight="1" x14ac:dyDescent="0.2"/>
    <row r="391" s="11" customFormat="1" ht="13.5" customHeight="1" x14ac:dyDescent="0.2"/>
    <row r="392" s="11" customFormat="1" ht="13.5" customHeight="1" x14ac:dyDescent="0.2"/>
    <row r="393" s="11" customFormat="1" ht="13.5" customHeight="1" x14ac:dyDescent="0.2"/>
    <row r="394" s="11" customFormat="1" ht="13.5" customHeight="1" x14ac:dyDescent="0.2"/>
    <row r="395" s="11" customFormat="1" ht="13.5" customHeight="1" x14ac:dyDescent="0.2"/>
    <row r="396" s="11" customFormat="1" ht="13.5" customHeight="1" x14ac:dyDescent="0.2"/>
    <row r="397" s="11" customFormat="1" ht="13.5" customHeight="1" x14ac:dyDescent="0.2"/>
    <row r="398" s="11" customFormat="1" ht="13.5" customHeight="1" x14ac:dyDescent="0.2"/>
    <row r="399" s="11" customFormat="1" ht="13.5" customHeight="1" x14ac:dyDescent="0.2"/>
    <row r="400" s="11" customFormat="1" ht="13.5" customHeight="1" x14ac:dyDescent="0.2"/>
    <row r="401" s="11" customFormat="1" ht="13.5" customHeight="1" x14ac:dyDescent="0.2"/>
    <row r="402" s="11" customFormat="1" ht="13.5" customHeight="1" x14ac:dyDescent="0.2"/>
    <row r="403" s="11" customFormat="1" ht="13.5" customHeight="1" x14ac:dyDescent="0.2"/>
    <row r="404" s="11" customFormat="1" ht="13.5" customHeight="1" x14ac:dyDescent="0.2"/>
    <row r="405" s="11" customFormat="1" ht="13.5" customHeight="1" x14ac:dyDescent="0.2"/>
    <row r="406" s="11" customFormat="1" ht="13.5" customHeight="1" x14ac:dyDescent="0.2"/>
    <row r="407" s="11" customFormat="1" ht="13.5" customHeight="1" x14ac:dyDescent="0.2"/>
    <row r="408" s="11" customFormat="1" ht="13.5" customHeight="1" x14ac:dyDescent="0.2"/>
    <row r="409" s="11" customFormat="1" ht="13.5" customHeight="1" x14ac:dyDescent="0.2"/>
    <row r="410" s="11" customFormat="1" ht="13.5" customHeight="1" x14ac:dyDescent="0.2"/>
    <row r="411" s="11" customFormat="1" ht="13.5" customHeight="1" x14ac:dyDescent="0.2"/>
    <row r="412" s="11" customFormat="1" ht="13.5" customHeight="1" x14ac:dyDescent="0.2"/>
    <row r="413" s="11" customFormat="1" ht="13.5" customHeight="1" x14ac:dyDescent="0.2"/>
    <row r="414" s="11" customFormat="1" ht="13.5" customHeight="1" x14ac:dyDescent="0.2"/>
    <row r="415" s="11" customFormat="1" ht="13.5" customHeight="1" x14ac:dyDescent="0.2"/>
    <row r="416" s="11" customFormat="1" ht="13.5" customHeight="1" x14ac:dyDescent="0.2"/>
    <row r="417" s="11" customFormat="1" ht="13.5" customHeight="1" x14ac:dyDescent="0.2"/>
    <row r="418" s="11" customFormat="1" ht="13.5" customHeight="1" x14ac:dyDescent="0.2"/>
    <row r="419" s="11" customFormat="1" ht="13.5" customHeight="1" x14ac:dyDescent="0.2"/>
    <row r="420" s="11" customFormat="1" ht="13.5" customHeight="1" x14ac:dyDescent="0.2"/>
    <row r="421" s="11" customFormat="1" ht="13.5" customHeight="1" x14ac:dyDescent="0.2"/>
    <row r="422" s="11" customFormat="1" ht="13.5" customHeight="1" x14ac:dyDescent="0.2"/>
    <row r="423" s="11" customFormat="1" ht="13.5" customHeight="1" x14ac:dyDescent="0.2"/>
    <row r="424" s="11" customFormat="1" ht="13.5" customHeight="1" x14ac:dyDescent="0.2"/>
    <row r="425" s="11" customFormat="1" ht="13.5" customHeight="1" x14ac:dyDescent="0.2"/>
    <row r="426" s="11" customFormat="1" ht="13.5" customHeight="1" x14ac:dyDescent="0.2"/>
    <row r="427" s="11" customFormat="1" ht="13.5" customHeight="1" x14ac:dyDescent="0.2"/>
    <row r="428" s="11" customFormat="1" ht="13.5" customHeight="1" x14ac:dyDescent="0.2"/>
    <row r="429" s="11" customFormat="1" ht="13.5" customHeight="1" x14ac:dyDescent="0.2"/>
    <row r="430" s="11" customFormat="1" ht="13.5" customHeight="1" x14ac:dyDescent="0.2"/>
    <row r="431" s="11" customFormat="1" ht="13.5" customHeight="1" x14ac:dyDescent="0.2"/>
    <row r="432" s="11" customFormat="1" ht="13.5" customHeight="1" x14ac:dyDescent="0.2"/>
    <row r="433" s="11" customFormat="1" ht="13.5" customHeight="1" x14ac:dyDescent="0.2"/>
    <row r="434" s="11" customFormat="1" ht="13.5" customHeight="1" x14ac:dyDescent="0.2"/>
    <row r="435" s="11" customFormat="1" ht="13.5" customHeight="1" x14ac:dyDescent="0.2"/>
    <row r="436" s="11" customFormat="1" ht="13.5" customHeight="1" x14ac:dyDescent="0.2"/>
    <row r="437" s="11" customFormat="1" ht="13.5" customHeight="1" x14ac:dyDescent="0.2"/>
    <row r="438" s="11" customFormat="1" ht="13.5" customHeight="1" x14ac:dyDescent="0.2"/>
    <row r="439" s="11" customFormat="1" ht="13.5" customHeight="1" x14ac:dyDescent="0.2"/>
    <row r="440" s="11" customFormat="1" ht="13.5" customHeight="1" x14ac:dyDescent="0.2"/>
    <row r="441" s="11" customFormat="1" ht="13.5" customHeight="1" x14ac:dyDescent="0.2"/>
    <row r="442" s="11" customFormat="1" ht="13.5" customHeight="1" x14ac:dyDescent="0.2"/>
    <row r="443" s="11" customFormat="1" ht="13.5" customHeight="1" x14ac:dyDescent="0.2"/>
    <row r="444" s="11" customFormat="1" ht="13.5" customHeight="1" x14ac:dyDescent="0.2"/>
    <row r="445" s="11" customFormat="1" ht="13.5" customHeight="1" x14ac:dyDescent="0.2"/>
    <row r="446" s="11" customFormat="1" ht="13.5" customHeight="1" x14ac:dyDescent="0.2"/>
    <row r="447" s="11" customFormat="1" ht="13.5" customHeight="1" x14ac:dyDescent="0.2"/>
    <row r="448" s="11" customFormat="1" ht="13.5" customHeight="1" x14ac:dyDescent="0.2"/>
    <row r="449" s="11" customFormat="1" ht="13.5" customHeight="1" x14ac:dyDescent="0.2"/>
    <row r="450" s="11" customFormat="1" ht="13.5" customHeight="1" x14ac:dyDescent="0.2"/>
    <row r="451" s="11" customFormat="1" ht="13.5" customHeight="1" x14ac:dyDescent="0.2"/>
    <row r="452" s="11" customFormat="1" ht="13.5" customHeight="1" x14ac:dyDescent="0.2"/>
    <row r="453" s="11" customFormat="1" ht="13.5" customHeight="1" x14ac:dyDescent="0.2"/>
    <row r="454" s="11" customFormat="1" ht="13.5" customHeight="1" x14ac:dyDescent="0.2"/>
    <row r="455" s="11" customFormat="1" ht="13.5" customHeight="1" x14ac:dyDescent="0.2"/>
    <row r="456" s="11" customFormat="1" ht="13.5" customHeight="1" x14ac:dyDescent="0.2"/>
    <row r="457" s="11" customFormat="1" ht="13.5" customHeight="1" x14ac:dyDescent="0.2"/>
    <row r="458" s="11" customFormat="1" ht="13.5" customHeight="1" x14ac:dyDescent="0.2"/>
    <row r="459" s="11" customFormat="1" ht="13.5" customHeight="1" x14ac:dyDescent="0.2"/>
    <row r="460" s="11" customFormat="1" ht="13.5" customHeight="1" x14ac:dyDescent="0.2"/>
    <row r="461" s="11" customFormat="1" ht="13.5" customHeight="1" x14ac:dyDescent="0.2"/>
    <row r="462" s="11" customFormat="1" ht="13.5" customHeight="1" x14ac:dyDescent="0.2"/>
    <row r="463" s="11" customFormat="1" ht="13.5" customHeight="1" x14ac:dyDescent="0.2"/>
    <row r="464" s="11" customFormat="1" ht="13.5" customHeight="1" x14ac:dyDescent="0.2"/>
    <row r="465" s="11" customFormat="1" ht="13.5" customHeight="1" x14ac:dyDescent="0.2"/>
    <row r="466" s="11" customFormat="1" ht="13.5" customHeight="1" x14ac:dyDescent="0.2"/>
    <row r="467" s="11" customFormat="1" ht="13.5" customHeight="1" x14ac:dyDescent="0.2"/>
    <row r="468" s="11" customFormat="1" ht="13.5" customHeight="1" x14ac:dyDescent="0.2"/>
    <row r="469" s="11" customFormat="1" ht="13.5" customHeight="1" x14ac:dyDescent="0.2"/>
    <row r="470" s="11" customFormat="1" ht="13.5" customHeight="1" x14ac:dyDescent="0.2"/>
    <row r="471" s="11" customFormat="1" ht="13.5" customHeight="1" x14ac:dyDescent="0.2"/>
    <row r="472" s="11" customFormat="1" ht="13.5" customHeight="1" x14ac:dyDescent="0.2"/>
    <row r="473" s="11" customFormat="1" ht="13.5" customHeight="1" x14ac:dyDescent="0.2"/>
    <row r="474" s="11" customFormat="1" ht="13.5" customHeight="1" x14ac:dyDescent="0.2"/>
    <row r="475" s="11" customFormat="1" ht="13.5" customHeight="1" x14ac:dyDescent="0.2"/>
    <row r="476" s="11" customFormat="1" ht="13.5" customHeight="1" x14ac:dyDescent="0.2"/>
    <row r="477" s="11" customFormat="1" ht="13.5" customHeight="1" x14ac:dyDescent="0.2"/>
    <row r="478" s="11" customFormat="1" ht="13.5" customHeight="1" x14ac:dyDescent="0.2"/>
    <row r="479" s="11" customFormat="1" ht="13.5" customHeight="1" x14ac:dyDescent="0.2"/>
    <row r="480" s="11" customFormat="1" ht="13.5" customHeight="1" x14ac:dyDescent="0.2"/>
    <row r="481" s="11" customFormat="1" ht="13.5" customHeight="1" x14ac:dyDescent="0.2"/>
    <row r="482" s="11" customFormat="1" ht="13.5" customHeight="1" x14ac:dyDescent="0.2"/>
    <row r="483" s="11" customFormat="1" ht="13.5" customHeight="1" x14ac:dyDescent="0.2"/>
    <row r="484" s="11" customFormat="1" ht="13.5" customHeight="1" x14ac:dyDescent="0.2"/>
    <row r="485" s="11" customFormat="1" ht="13.5" customHeight="1" x14ac:dyDescent="0.2"/>
    <row r="486" s="11" customFormat="1" ht="13.5" customHeight="1" x14ac:dyDescent="0.2"/>
    <row r="487" s="11" customFormat="1" ht="13.5" customHeight="1" x14ac:dyDescent="0.2"/>
    <row r="488" s="11" customFormat="1" ht="13.5" customHeight="1" x14ac:dyDescent="0.2"/>
    <row r="489" s="11" customFormat="1" ht="13.5" customHeight="1" x14ac:dyDescent="0.2"/>
    <row r="490" s="11" customFormat="1" ht="13.5" customHeight="1" x14ac:dyDescent="0.2"/>
    <row r="491" s="11" customFormat="1" ht="13.5" customHeight="1" x14ac:dyDescent="0.2"/>
    <row r="492" s="11" customFormat="1" ht="13.5" customHeight="1" x14ac:dyDescent="0.2"/>
    <row r="493" s="11" customFormat="1" ht="13.5" customHeight="1" x14ac:dyDescent="0.2"/>
    <row r="494" s="11" customFormat="1" ht="13.5" customHeight="1" x14ac:dyDescent="0.2"/>
    <row r="495" s="11" customFormat="1" ht="13.5" customHeight="1" x14ac:dyDescent="0.2"/>
    <row r="496" s="11" customFormat="1" ht="13.5" customHeight="1" x14ac:dyDescent="0.2"/>
    <row r="497" s="11" customFormat="1" ht="13.5" customHeight="1" x14ac:dyDescent="0.2"/>
    <row r="498" s="11" customFormat="1" ht="13.5" customHeight="1" x14ac:dyDescent="0.2"/>
    <row r="499" s="11" customFormat="1" ht="13.5" customHeight="1" x14ac:dyDescent="0.2"/>
    <row r="500" s="11" customFormat="1" ht="13.5" customHeight="1" x14ac:dyDescent="0.2"/>
    <row r="501" s="11" customFormat="1" ht="13.5" customHeight="1" x14ac:dyDescent="0.2"/>
    <row r="502" s="11" customFormat="1" ht="13.5" customHeight="1" x14ac:dyDescent="0.2"/>
    <row r="503" s="11" customFormat="1" ht="13.5" customHeight="1" x14ac:dyDescent="0.2"/>
    <row r="504" s="11" customFormat="1" ht="13.5" customHeight="1" x14ac:dyDescent="0.2"/>
    <row r="505" s="11" customFormat="1" ht="13.5" customHeight="1" x14ac:dyDescent="0.2"/>
    <row r="506" s="11" customFormat="1" ht="13.5" customHeight="1" x14ac:dyDescent="0.2"/>
    <row r="507" s="11" customFormat="1" ht="13.5" customHeight="1" x14ac:dyDescent="0.2"/>
    <row r="508" s="11" customFormat="1" ht="13.5" customHeight="1" x14ac:dyDescent="0.2"/>
    <row r="509" s="11" customFormat="1" ht="13.5" customHeight="1" x14ac:dyDescent="0.2"/>
    <row r="510" s="11" customFormat="1" ht="13.5" customHeight="1" x14ac:dyDescent="0.2"/>
    <row r="511" s="11" customFormat="1" ht="13.5" customHeight="1" x14ac:dyDescent="0.2"/>
    <row r="512" s="11" customFormat="1" ht="13.5" customHeight="1" x14ac:dyDescent="0.2"/>
    <row r="513" s="11" customFormat="1" ht="13.5" customHeight="1" x14ac:dyDescent="0.2"/>
    <row r="514" s="11" customFormat="1" ht="13.5" customHeight="1" x14ac:dyDescent="0.2"/>
    <row r="515" s="11" customFormat="1" ht="13.5" customHeight="1" x14ac:dyDescent="0.2"/>
    <row r="516" s="11" customFormat="1" ht="13.5" customHeight="1" x14ac:dyDescent="0.2"/>
    <row r="517" s="11" customFormat="1" ht="13.5" customHeight="1" x14ac:dyDescent="0.2"/>
    <row r="518" s="11" customFormat="1" ht="13.5" customHeight="1" x14ac:dyDescent="0.2"/>
    <row r="519" s="11" customFormat="1" ht="13.5" customHeight="1" x14ac:dyDescent="0.2"/>
    <row r="520" s="11" customFormat="1" ht="13.5" customHeight="1" x14ac:dyDescent="0.2"/>
    <row r="521" s="11" customFormat="1" ht="13.5" customHeight="1" x14ac:dyDescent="0.2"/>
    <row r="522" s="11" customFormat="1" ht="13.5" customHeight="1" x14ac:dyDescent="0.2"/>
    <row r="523" s="11" customFormat="1" ht="13.5" customHeight="1" x14ac:dyDescent="0.2"/>
    <row r="524" s="11" customFormat="1" ht="13.5" customHeight="1" x14ac:dyDescent="0.2"/>
    <row r="525" s="11" customFormat="1" ht="13.5" customHeight="1" x14ac:dyDescent="0.2"/>
    <row r="526" s="11" customFormat="1" ht="13.5" customHeight="1" x14ac:dyDescent="0.2"/>
    <row r="527" s="11" customFormat="1" ht="13.5" customHeight="1" x14ac:dyDescent="0.2"/>
    <row r="528" s="11" customFormat="1" ht="13.5" customHeight="1" x14ac:dyDescent="0.2"/>
    <row r="529" s="11" customFormat="1" ht="13.5" customHeight="1" x14ac:dyDescent="0.2"/>
    <row r="530" s="11" customFormat="1" ht="13.5" customHeight="1" x14ac:dyDescent="0.2"/>
    <row r="531" s="11" customFormat="1" ht="13.5" customHeight="1" x14ac:dyDescent="0.2"/>
    <row r="532" s="11" customFormat="1" ht="13.5" customHeight="1" x14ac:dyDescent="0.2"/>
    <row r="533" s="11" customFormat="1" ht="13.5" customHeight="1" x14ac:dyDescent="0.2"/>
    <row r="534" s="11" customFormat="1" ht="13.5" customHeight="1" x14ac:dyDescent="0.2"/>
    <row r="535" s="11" customFormat="1" ht="13.5" customHeight="1" x14ac:dyDescent="0.2"/>
    <row r="536" s="11" customFormat="1" ht="13.5" customHeight="1" x14ac:dyDescent="0.2"/>
    <row r="537" s="11" customFormat="1" ht="13.5" customHeight="1" x14ac:dyDescent="0.2"/>
    <row r="538" s="11" customFormat="1" ht="13.5" customHeight="1" x14ac:dyDescent="0.2"/>
    <row r="539" s="11" customFormat="1" ht="13.5" customHeight="1" x14ac:dyDescent="0.2"/>
    <row r="540" s="11" customFormat="1" ht="13.5" customHeight="1" x14ac:dyDescent="0.2"/>
    <row r="541" s="11" customFormat="1" ht="13.5" customHeight="1" x14ac:dyDescent="0.2"/>
    <row r="542" s="11" customFormat="1" ht="13.5" customHeight="1" x14ac:dyDescent="0.2"/>
    <row r="543" s="11" customFormat="1" ht="13.5" customHeight="1" x14ac:dyDescent="0.2"/>
    <row r="544" s="11" customFormat="1" ht="13.5" customHeight="1" x14ac:dyDescent="0.2"/>
    <row r="545" s="11" customFormat="1" ht="13.5" customHeight="1" x14ac:dyDescent="0.2"/>
    <row r="546" s="11" customFormat="1" ht="13.5" customHeight="1" x14ac:dyDescent="0.2"/>
    <row r="547" s="11" customFormat="1" ht="13.5" customHeight="1" x14ac:dyDescent="0.2"/>
    <row r="548" s="11" customFormat="1" ht="13.5" customHeight="1" x14ac:dyDescent="0.2"/>
    <row r="549" s="11" customFormat="1" ht="13.5" customHeight="1" x14ac:dyDescent="0.2"/>
    <row r="550" s="11" customFormat="1" ht="13.5" customHeight="1" x14ac:dyDescent="0.2"/>
    <row r="551" s="11" customFormat="1" ht="13.5" customHeight="1" x14ac:dyDescent="0.2"/>
    <row r="552" s="11" customFormat="1" ht="13.5" customHeight="1" x14ac:dyDescent="0.2"/>
    <row r="553" s="11" customFormat="1" ht="13.5" customHeight="1" x14ac:dyDescent="0.2"/>
    <row r="554" s="11" customFormat="1" ht="13.5" customHeight="1" x14ac:dyDescent="0.2"/>
    <row r="555" s="11" customFormat="1" ht="13.5" customHeight="1" x14ac:dyDescent="0.2"/>
    <row r="556" s="11" customFormat="1" ht="13.5" customHeight="1" x14ac:dyDescent="0.2"/>
    <row r="557" s="11" customFormat="1" ht="13.5" customHeight="1" x14ac:dyDescent="0.2"/>
    <row r="558" s="11" customFormat="1" ht="13.5" customHeight="1" x14ac:dyDescent="0.2"/>
    <row r="559" s="11" customFormat="1" ht="13.5" customHeight="1" x14ac:dyDescent="0.2"/>
    <row r="560" s="11" customFormat="1" ht="13.5" customHeight="1" x14ac:dyDescent="0.2"/>
    <row r="561" s="11" customFormat="1" ht="13.5" customHeight="1" x14ac:dyDescent="0.2"/>
    <row r="562" s="11" customFormat="1" ht="13.5" customHeight="1" x14ac:dyDescent="0.2"/>
    <row r="563" s="11" customFormat="1" ht="13.5" customHeight="1" x14ac:dyDescent="0.2"/>
    <row r="564" s="11" customFormat="1" ht="13.5" customHeight="1" x14ac:dyDescent="0.2"/>
    <row r="565" s="11" customFormat="1" ht="13.5" customHeight="1" x14ac:dyDescent="0.2"/>
    <row r="566" s="11" customFormat="1" ht="13.5" customHeight="1" x14ac:dyDescent="0.2"/>
    <row r="567" s="11" customFormat="1" ht="13.5" customHeight="1" x14ac:dyDescent="0.2"/>
    <row r="568" s="11" customFormat="1" ht="13.5" customHeight="1" x14ac:dyDescent="0.2"/>
    <row r="569" s="11" customFormat="1" ht="13.5" customHeight="1" x14ac:dyDescent="0.2"/>
    <row r="570" s="11" customFormat="1" ht="13.5" customHeight="1" x14ac:dyDescent="0.2"/>
    <row r="571" s="11" customFormat="1" ht="13.5" customHeight="1" x14ac:dyDescent="0.2"/>
    <row r="572" s="11" customFormat="1" ht="13.5" customHeight="1" x14ac:dyDescent="0.2"/>
    <row r="573" s="11" customFormat="1" ht="13.5" customHeight="1" x14ac:dyDescent="0.2"/>
    <row r="574" s="11" customFormat="1" ht="13.5" customHeight="1" x14ac:dyDescent="0.2"/>
    <row r="575" s="11" customFormat="1" ht="13.5" customHeight="1" x14ac:dyDescent="0.2"/>
    <row r="576" s="11" customFormat="1" ht="13.5" customHeight="1" x14ac:dyDescent="0.2"/>
    <row r="577" s="11" customFormat="1" ht="13.5" customHeight="1" x14ac:dyDescent="0.2"/>
    <row r="578" s="11" customFormat="1" ht="13.5" customHeight="1" x14ac:dyDescent="0.2"/>
    <row r="579" s="11" customFormat="1" ht="13.5" customHeight="1" x14ac:dyDescent="0.2"/>
    <row r="580" s="11" customFormat="1" ht="13.5" customHeight="1" x14ac:dyDescent="0.2"/>
    <row r="581" s="11" customFormat="1" ht="13.5" customHeight="1" x14ac:dyDescent="0.2"/>
    <row r="582" s="11" customFormat="1" ht="13.5" customHeight="1" x14ac:dyDescent="0.2"/>
    <row r="583" s="11" customFormat="1" ht="13.5" customHeight="1" x14ac:dyDescent="0.2"/>
    <row r="584" s="11" customFormat="1" ht="13.5" customHeight="1" x14ac:dyDescent="0.2"/>
    <row r="585" s="11" customFormat="1" ht="13.5" customHeight="1" x14ac:dyDescent="0.2"/>
    <row r="586" s="11" customFormat="1" ht="13.5" customHeight="1" x14ac:dyDescent="0.2"/>
    <row r="587" s="11" customFormat="1" ht="13.5" customHeight="1" x14ac:dyDescent="0.2"/>
    <row r="588" s="11" customFormat="1" ht="13.5" customHeight="1" x14ac:dyDescent="0.2"/>
    <row r="589" s="11" customFormat="1" ht="13.5" customHeight="1" x14ac:dyDescent="0.2"/>
    <row r="590" s="11" customFormat="1" ht="13.5" customHeight="1" x14ac:dyDescent="0.2"/>
    <row r="591" s="11" customFormat="1" ht="13.5" customHeight="1" x14ac:dyDescent="0.2"/>
    <row r="592" s="11" customFormat="1" ht="13.5" customHeight="1" x14ac:dyDescent="0.2"/>
    <row r="593" s="11" customFormat="1" ht="13.5" customHeight="1" x14ac:dyDescent="0.2"/>
    <row r="594" s="11" customFormat="1" ht="13.5" customHeight="1" x14ac:dyDescent="0.2"/>
    <row r="595" s="11" customFormat="1" ht="13.5" customHeight="1" x14ac:dyDescent="0.2"/>
    <row r="596" s="11" customFormat="1" ht="13.5" customHeight="1" x14ac:dyDescent="0.2"/>
    <row r="597" s="11" customFormat="1" ht="13.5" customHeight="1" x14ac:dyDescent="0.2"/>
    <row r="598" s="11" customFormat="1" ht="13.5" customHeight="1" x14ac:dyDescent="0.2"/>
    <row r="599" s="11" customFormat="1" ht="13.5" customHeight="1" x14ac:dyDescent="0.2"/>
    <row r="600" s="11" customFormat="1" ht="13.5" customHeight="1" x14ac:dyDescent="0.2"/>
    <row r="601" s="11" customFormat="1" ht="13.5" customHeight="1" x14ac:dyDescent="0.2"/>
    <row r="602" s="11" customFormat="1" ht="13.5" customHeight="1" x14ac:dyDescent="0.2"/>
    <row r="603" s="11" customFormat="1" ht="13.5" customHeight="1" x14ac:dyDescent="0.2"/>
    <row r="604" s="11" customFormat="1" ht="13.5" customHeight="1" x14ac:dyDescent="0.2"/>
    <row r="605" s="11" customFormat="1" ht="13.5" customHeight="1" x14ac:dyDescent="0.2"/>
    <row r="606" s="11" customFormat="1" ht="13.5" customHeight="1" x14ac:dyDescent="0.2"/>
    <row r="607" s="11" customFormat="1" ht="13.5" customHeight="1" x14ac:dyDescent="0.2"/>
    <row r="608" s="11" customFormat="1" ht="13.5" customHeight="1" x14ac:dyDescent="0.2"/>
    <row r="609" s="11" customFormat="1" ht="13.5" customHeight="1" x14ac:dyDescent="0.2"/>
    <row r="610" s="11" customFormat="1" ht="13.5" customHeight="1" x14ac:dyDescent="0.2"/>
    <row r="611" s="11" customFormat="1" ht="13.5" customHeight="1" x14ac:dyDescent="0.2"/>
    <row r="612" s="11" customFormat="1" ht="13.5" customHeight="1" x14ac:dyDescent="0.2"/>
    <row r="613" s="11" customFormat="1" ht="13.5" customHeight="1" x14ac:dyDescent="0.2"/>
    <row r="614" s="11" customFormat="1" ht="13.5" customHeight="1" x14ac:dyDescent="0.2"/>
    <row r="615" s="11" customFormat="1" ht="13.5" customHeight="1" x14ac:dyDescent="0.2"/>
    <row r="616" s="11" customFormat="1" ht="13.5" customHeight="1" x14ac:dyDescent="0.2"/>
    <row r="617" s="11" customFormat="1" ht="13.5" customHeight="1" x14ac:dyDescent="0.2"/>
    <row r="618" s="11" customFormat="1" ht="13.5" customHeight="1" x14ac:dyDescent="0.2"/>
    <row r="619" s="11" customFormat="1" ht="13.5" customHeight="1" x14ac:dyDescent="0.2"/>
    <row r="620" s="11" customFormat="1" ht="13.5" customHeight="1" x14ac:dyDescent="0.2"/>
    <row r="621" s="11" customFormat="1" ht="13.5" customHeight="1" x14ac:dyDescent="0.2"/>
    <row r="622" s="11" customFormat="1" ht="13.5" customHeight="1" x14ac:dyDescent="0.2"/>
    <row r="623" s="11" customFormat="1" ht="13.5" customHeight="1" x14ac:dyDescent="0.2"/>
    <row r="624" s="11" customFormat="1" ht="13.5" customHeight="1" x14ac:dyDescent="0.2"/>
    <row r="625" s="11" customFormat="1" ht="13.5" customHeight="1" x14ac:dyDescent="0.2"/>
    <row r="626" s="11" customFormat="1" ht="13.5" customHeight="1" x14ac:dyDescent="0.2"/>
    <row r="627" s="11" customFormat="1" ht="13.5" customHeight="1" x14ac:dyDescent="0.2"/>
    <row r="628" s="11" customFormat="1" ht="13.5" customHeight="1" x14ac:dyDescent="0.2"/>
    <row r="629" s="11" customFormat="1" ht="13.5" customHeight="1" x14ac:dyDescent="0.2"/>
    <row r="630" s="11" customFormat="1" ht="13.5" customHeight="1" x14ac:dyDescent="0.2"/>
    <row r="631" s="11" customFormat="1" ht="13.5" customHeight="1" x14ac:dyDescent="0.2"/>
    <row r="632" s="11" customFormat="1" ht="13.5" customHeight="1" x14ac:dyDescent="0.2"/>
    <row r="633" s="11" customFormat="1" ht="13.5" customHeight="1" x14ac:dyDescent="0.2"/>
    <row r="634" s="11" customFormat="1" ht="13.5" customHeight="1" x14ac:dyDescent="0.2"/>
    <row r="635" s="11" customFormat="1" ht="13.5" customHeight="1" x14ac:dyDescent="0.2"/>
    <row r="636" s="11" customFormat="1" ht="13.5" customHeight="1" x14ac:dyDescent="0.2"/>
    <row r="637" s="11" customFormat="1" ht="13.5" customHeight="1" x14ac:dyDescent="0.2"/>
    <row r="638" s="11" customFormat="1" ht="13.5" customHeight="1" x14ac:dyDescent="0.2"/>
    <row r="639" s="11" customFormat="1" ht="13.5" customHeight="1" x14ac:dyDescent="0.2"/>
    <row r="640" s="11" customFormat="1" ht="13.5" customHeight="1" x14ac:dyDescent="0.2"/>
    <row r="641" s="11" customFormat="1" ht="13.5" customHeight="1" x14ac:dyDescent="0.2"/>
    <row r="642" s="11" customFormat="1" ht="13.5" customHeight="1" x14ac:dyDescent="0.2"/>
    <row r="643" s="11" customFormat="1" ht="13.5" customHeight="1" x14ac:dyDescent="0.2"/>
    <row r="644" s="11" customFormat="1" ht="13.5" customHeight="1" x14ac:dyDescent="0.2"/>
    <row r="645" s="11" customFormat="1" ht="13.5" customHeight="1" x14ac:dyDescent="0.2"/>
    <row r="646" s="11" customFormat="1" ht="13.5" customHeight="1" x14ac:dyDescent="0.2"/>
    <row r="647" s="11" customFormat="1" ht="13.5" customHeight="1" x14ac:dyDescent="0.2"/>
    <row r="648" s="11" customFormat="1" ht="13.5" customHeight="1" x14ac:dyDescent="0.2"/>
    <row r="649" s="11" customFormat="1" ht="13.5" customHeight="1" x14ac:dyDescent="0.2"/>
    <row r="650" s="11" customFormat="1" ht="13.5" customHeight="1" x14ac:dyDescent="0.2"/>
    <row r="651" s="11" customFormat="1" ht="13.5" customHeight="1" x14ac:dyDescent="0.2"/>
    <row r="652" s="11" customFormat="1" ht="13.5" customHeight="1" x14ac:dyDescent="0.2"/>
    <row r="653" s="11" customFormat="1" ht="13.5" customHeight="1" x14ac:dyDescent="0.2"/>
    <row r="654" s="11" customFormat="1" ht="13.5" customHeight="1" x14ac:dyDescent="0.2"/>
    <row r="655" s="11" customFormat="1" ht="13.5" customHeight="1" x14ac:dyDescent="0.2"/>
    <row r="656" s="11" customFormat="1" ht="13.5" customHeight="1" x14ac:dyDescent="0.2"/>
    <row r="657" s="11" customFormat="1" ht="13.5" customHeight="1" x14ac:dyDescent="0.2"/>
    <row r="658" s="11" customFormat="1" ht="13.5" customHeight="1" x14ac:dyDescent="0.2"/>
    <row r="659" s="11" customFormat="1" ht="13.5" customHeight="1" x14ac:dyDescent="0.2"/>
    <row r="660" s="11" customFormat="1" ht="13.5" customHeight="1" x14ac:dyDescent="0.2"/>
    <row r="661" s="11" customFormat="1" ht="13.5" customHeight="1" x14ac:dyDescent="0.2"/>
    <row r="662" s="11" customFormat="1" ht="13.5" customHeight="1" x14ac:dyDescent="0.2"/>
    <row r="663" s="11" customFormat="1" ht="13.5" customHeight="1" x14ac:dyDescent="0.2"/>
    <row r="664" s="11" customFormat="1" ht="13.5" customHeight="1" x14ac:dyDescent="0.2"/>
    <row r="665" s="11" customFormat="1" ht="13.5" customHeight="1" x14ac:dyDescent="0.2"/>
    <row r="666" s="11" customFormat="1" ht="13.5" customHeight="1" x14ac:dyDescent="0.2"/>
    <row r="667" s="11" customFormat="1" ht="13.5" customHeight="1" x14ac:dyDescent="0.2"/>
    <row r="668" s="11" customFormat="1" ht="13.5" customHeight="1" x14ac:dyDescent="0.2"/>
    <row r="669" s="11" customFormat="1" ht="13.5" customHeight="1" x14ac:dyDescent="0.2"/>
    <row r="670" s="11" customFormat="1" ht="13.5" customHeight="1" x14ac:dyDescent="0.2"/>
    <row r="671" s="11" customFormat="1" ht="13.5" customHeight="1" x14ac:dyDescent="0.2"/>
    <row r="672" s="11" customFormat="1" ht="13.5" customHeight="1" x14ac:dyDescent="0.2"/>
    <row r="673" s="11" customFormat="1" ht="13.5" customHeight="1" x14ac:dyDescent="0.2"/>
    <row r="674" s="11" customFormat="1" ht="13.5" customHeight="1" x14ac:dyDescent="0.2"/>
    <row r="675" s="11" customFormat="1" ht="13.5" customHeight="1" x14ac:dyDescent="0.2"/>
    <row r="676" s="11" customFormat="1" ht="13.5" customHeight="1" x14ac:dyDescent="0.2"/>
    <row r="677" s="11" customFormat="1" ht="13.5" customHeight="1" x14ac:dyDescent="0.2"/>
    <row r="678" s="11" customFormat="1" ht="13.5" customHeight="1" x14ac:dyDescent="0.2"/>
    <row r="679" s="11" customFormat="1" ht="13.5" customHeight="1" x14ac:dyDescent="0.2"/>
    <row r="680" s="11" customFormat="1" ht="13.5" customHeight="1" x14ac:dyDescent="0.2"/>
    <row r="681" s="11" customFormat="1" ht="13.5" customHeight="1" x14ac:dyDescent="0.2"/>
    <row r="682" s="11" customFormat="1" ht="13.5" customHeight="1" x14ac:dyDescent="0.2"/>
    <row r="683" s="11" customFormat="1" ht="13.5" customHeight="1" x14ac:dyDescent="0.2"/>
    <row r="684" s="11" customFormat="1" ht="13.5" customHeight="1" x14ac:dyDescent="0.2"/>
    <row r="685" s="11" customFormat="1" ht="13.5" customHeight="1" x14ac:dyDescent="0.2"/>
    <row r="686" s="11" customFormat="1" ht="13.5" customHeight="1" x14ac:dyDescent="0.2"/>
    <row r="687" s="11" customFormat="1" ht="13.5" customHeight="1" x14ac:dyDescent="0.2"/>
    <row r="688" s="11" customFormat="1" ht="13.5" customHeight="1" x14ac:dyDescent="0.2"/>
    <row r="689" s="11" customFormat="1" ht="13.5" customHeight="1" x14ac:dyDescent="0.2"/>
    <row r="690" s="11" customFormat="1" ht="13.5" customHeight="1" x14ac:dyDescent="0.2"/>
    <row r="691" s="11" customFormat="1" ht="13.5" customHeight="1" x14ac:dyDescent="0.2"/>
    <row r="692" s="11" customFormat="1" ht="13.5" customHeight="1" x14ac:dyDescent="0.2"/>
    <row r="693" s="11" customFormat="1" ht="13.5" customHeight="1" x14ac:dyDescent="0.2"/>
    <row r="694" s="11" customFormat="1" ht="13.5" customHeight="1" x14ac:dyDescent="0.2"/>
    <row r="695" s="11" customFormat="1" ht="13.5" customHeight="1" x14ac:dyDescent="0.2"/>
    <row r="696" s="11" customFormat="1" ht="13.5" customHeight="1" x14ac:dyDescent="0.2"/>
    <row r="697" s="11" customFormat="1" ht="13.5" customHeight="1" x14ac:dyDescent="0.2"/>
    <row r="698" s="11" customFormat="1" ht="13.5" customHeight="1" x14ac:dyDescent="0.2"/>
    <row r="699" s="11" customFormat="1" ht="13.5" customHeight="1" x14ac:dyDescent="0.2"/>
    <row r="700" s="11" customFormat="1" ht="13.5" customHeight="1" x14ac:dyDescent="0.2"/>
    <row r="701" s="11" customFormat="1" ht="13.5" customHeight="1" x14ac:dyDescent="0.2"/>
    <row r="702" s="11" customFormat="1" ht="13.5" customHeight="1" x14ac:dyDescent="0.2"/>
    <row r="703" s="11" customFormat="1" ht="13.5" customHeight="1" x14ac:dyDescent="0.2"/>
    <row r="704" s="11" customFormat="1" ht="13.5" customHeight="1" x14ac:dyDescent="0.2"/>
    <row r="705" s="11" customFormat="1" ht="13.5" customHeight="1" x14ac:dyDescent="0.2"/>
    <row r="706" s="11" customFormat="1" ht="13.5" customHeight="1" x14ac:dyDescent="0.2"/>
    <row r="707" s="11" customFormat="1" ht="13.5" customHeight="1" x14ac:dyDescent="0.2"/>
    <row r="708" s="11" customFormat="1" ht="13.5" customHeight="1" x14ac:dyDescent="0.2"/>
    <row r="709" s="11" customFormat="1" ht="13.5" customHeight="1" x14ac:dyDescent="0.2"/>
    <row r="710" s="11" customFormat="1" ht="13.5" customHeight="1" x14ac:dyDescent="0.2"/>
    <row r="711" s="11" customFormat="1" ht="13.5" customHeight="1" x14ac:dyDescent="0.2"/>
    <row r="712" s="11" customFormat="1" ht="13.5" customHeight="1" x14ac:dyDescent="0.2"/>
    <row r="713" s="11" customFormat="1" ht="13.5" customHeight="1" x14ac:dyDescent="0.2"/>
    <row r="714" s="11" customFormat="1" ht="13.5" customHeight="1" x14ac:dyDescent="0.2"/>
    <row r="715" s="11" customFormat="1" ht="13.5" customHeight="1" x14ac:dyDescent="0.2"/>
    <row r="716" s="11" customFormat="1" ht="13.5" customHeight="1" x14ac:dyDescent="0.2"/>
    <row r="717" s="11" customFormat="1" ht="13.5" customHeight="1" x14ac:dyDescent="0.2"/>
    <row r="718" s="11" customFormat="1" ht="13.5" customHeight="1" x14ac:dyDescent="0.2"/>
    <row r="719" s="11" customFormat="1" ht="13.5" customHeight="1" x14ac:dyDescent="0.2"/>
    <row r="720" s="11" customFormat="1" ht="13.5" customHeight="1" x14ac:dyDescent="0.2"/>
    <row r="721" s="11" customFormat="1" ht="13.5" customHeight="1" x14ac:dyDescent="0.2"/>
    <row r="722" s="11" customFormat="1" ht="13.5" customHeight="1" x14ac:dyDescent="0.2"/>
    <row r="723" s="11" customFormat="1" ht="13.5" customHeight="1" x14ac:dyDescent="0.2"/>
    <row r="724" s="11" customFormat="1" ht="13.5" customHeight="1" x14ac:dyDescent="0.2"/>
    <row r="725" s="11" customFormat="1" ht="13.5" customHeight="1" x14ac:dyDescent="0.2"/>
    <row r="726" s="11" customFormat="1" ht="13.5" customHeight="1" x14ac:dyDescent="0.2"/>
    <row r="727" s="11" customFormat="1" ht="13.5" customHeight="1" x14ac:dyDescent="0.2"/>
    <row r="728" s="11" customFormat="1" ht="13.5" customHeight="1" x14ac:dyDescent="0.2"/>
    <row r="729" s="11" customFormat="1" ht="13.5" customHeight="1" x14ac:dyDescent="0.2"/>
    <row r="730" s="11" customFormat="1" ht="13.5" customHeight="1" x14ac:dyDescent="0.2"/>
    <row r="731" s="11" customFormat="1" ht="13.5" customHeight="1" x14ac:dyDescent="0.2"/>
    <row r="732" s="11" customFormat="1" ht="13.5" customHeight="1" x14ac:dyDescent="0.2"/>
    <row r="733" s="11" customFormat="1" ht="13.5" customHeight="1" x14ac:dyDescent="0.2"/>
    <row r="734" s="11" customFormat="1" ht="13.5" customHeight="1" x14ac:dyDescent="0.2"/>
    <row r="735" s="11" customFormat="1" ht="13.5" customHeight="1" x14ac:dyDescent="0.2"/>
    <row r="736" s="11" customFormat="1" ht="13.5" customHeight="1" x14ac:dyDescent="0.2"/>
    <row r="737" s="11" customFormat="1" ht="13.5" customHeight="1" x14ac:dyDescent="0.2"/>
    <row r="738" s="11" customFormat="1" ht="13.5" customHeight="1" x14ac:dyDescent="0.2"/>
    <row r="739" s="11" customFormat="1" ht="13.5" customHeight="1" x14ac:dyDescent="0.2"/>
    <row r="740" s="11" customFormat="1" ht="13.5" customHeight="1" x14ac:dyDescent="0.2"/>
    <row r="741" s="11" customFormat="1" ht="13.5" customHeight="1" x14ac:dyDescent="0.2"/>
    <row r="742" s="11" customFormat="1" ht="13.5" customHeight="1" x14ac:dyDescent="0.2"/>
    <row r="743" s="11" customFormat="1" ht="13.5" customHeight="1" x14ac:dyDescent="0.2"/>
    <row r="744" s="11" customFormat="1" ht="13.5" customHeight="1" x14ac:dyDescent="0.2"/>
    <row r="745" s="11" customFormat="1" ht="13.5" customHeight="1" x14ac:dyDescent="0.2"/>
    <row r="746" s="11" customFormat="1" ht="13.5" customHeight="1" x14ac:dyDescent="0.2"/>
    <row r="747" s="11" customFormat="1" ht="13.5" customHeight="1" x14ac:dyDescent="0.2"/>
    <row r="748" s="11" customFormat="1" ht="13.5" customHeight="1" x14ac:dyDescent="0.2"/>
    <row r="749" s="11" customFormat="1" ht="13.5" customHeight="1" x14ac:dyDescent="0.2"/>
    <row r="750" s="11" customFormat="1" ht="13.5" customHeight="1" x14ac:dyDescent="0.2"/>
    <row r="751" s="11" customFormat="1" ht="13.5" customHeight="1" x14ac:dyDescent="0.2"/>
    <row r="752" s="11" customFormat="1" ht="13.5" customHeight="1" x14ac:dyDescent="0.2"/>
    <row r="753" s="11" customFormat="1" ht="13.5" customHeight="1" x14ac:dyDescent="0.2"/>
    <row r="754" s="11" customFormat="1" ht="13.5" customHeight="1" x14ac:dyDescent="0.2"/>
    <row r="755" s="11" customFormat="1" ht="13.5" customHeight="1" x14ac:dyDescent="0.2"/>
    <row r="756" s="11" customFormat="1" ht="13.5" customHeight="1" x14ac:dyDescent="0.2"/>
    <row r="757" s="11" customFormat="1" ht="13.5" customHeight="1" x14ac:dyDescent="0.2"/>
    <row r="758" s="11" customFormat="1" ht="13.5" customHeight="1" x14ac:dyDescent="0.2"/>
    <row r="759" s="11" customFormat="1" ht="13.5" customHeight="1" x14ac:dyDescent="0.2"/>
    <row r="760" s="11" customFormat="1" ht="13.5" customHeight="1" x14ac:dyDescent="0.2"/>
    <row r="761" s="11" customFormat="1" ht="13.5" customHeight="1" x14ac:dyDescent="0.2"/>
    <row r="762" s="11" customFormat="1" ht="13.5" customHeight="1" x14ac:dyDescent="0.2"/>
    <row r="763" s="11" customFormat="1" ht="13.5" customHeight="1" x14ac:dyDescent="0.2"/>
    <row r="764" s="11" customFormat="1" ht="13.5" customHeight="1" x14ac:dyDescent="0.2"/>
    <row r="765" s="11" customFormat="1" ht="13.5" customHeight="1" x14ac:dyDescent="0.2"/>
    <row r="766" s="11" customFormat="1" ht="13.5" customHeight="1" x14ac:dyDescent="0.2"/>
    <row r="767" s="11" customFormat="1" ht="13.5" customHeight="1" x14ac:dyDescent="0.2"/>
    <row r="768" s="11" customFormat="1" ht="13.5" customHeight="1" x14ac:dyDescent="0.2"/>
    <row r="769" s="11" customFormat="1" ht="13.5" customHeight="1" x14ac:dyDescent="0.2"/>
    <row r="770" s="11" customFormat="1" ht="13.5" customHeight="1" x14ac:dyDescent="0.2"/>
    <row r="771" s="11" customFormat="1" ht="13.5" customHeight="1" x14ac:dyDescent="0.2"/>
    <row r="772" s="11" customFormat="1" ht="13.5" customHeight="1" x14ac:dyDescent="0.2"/>
    <row r="773" s="11" customFormat="1" ht="13.5" customHeight="1" x14ac:dyDescent="0.2"/>
    <row r="774" s="11" customFormat="1" ht="13.5" customHeight="1" x14ac:dyDescent="0.2"/>
    <row r="775" s="11" customFormat="1" ht="13.5" customHeight="1" x14ac:dyDescent="0.2"/>
    <row r="776" s="11" customFormat="1" ht="13.5" customHeight="1" x14ac:dyDescent="0.2"/>
    <row r="777" s="11" customFormat="1" ht="13.5" customHeight="1" x14ac:dyDescent="0.2"/>
    <row r="778" s="11" customFormat="1" ht="13.5" customHeight="1" x14ac:dyDescent="0.2"/>
    <row r="779" s="11" customFormat="1" ht="13.5" customHeight="1" x14ac:dyDescent="0.2"/>
    <row r="780" s="11" customFormat="1" ht="13.5" customHeight="1" x14ac:dyDescent="0.2"/>
    <row r="781" s="11" customFormat="1" ht="13.5" customHeight="1" x14ac:dyDescent="0.2"/>
    <row r="782" s="11" customFormat="1" ht="13.5" customHeight="1" x14ac:dyDescent="0.2"/>
    <row r="783" s="11" customFormat="1" ht="13.5" customHeight="1" x14ac:dyDescent="0.2"/>
    <row r="784" s="11" customFormat="1" ht="13.5" customHeight="1" x14ac:dyDescent="0.2"/>
    <row r="785" s="11" customFormat="1" ht="13.5" customHeight="1" x14ac:dyDescent="0.2"/>
    <row r="786" s="11" customFormat="1" ht="13.5" customHeight="1" x14ac:dyDescent="0.2"/>
    <row r="787" s="11" customFormat="1" ht="13.5" customHeight="1" x14ac:dyDescent="0.2"/>
    <row r="788" s="11" customFormat="1" ht="13.5" customHeight="1" x14ac:dyDescent="0.2"/>
    <row r="789" s="11" customFormat="1" ht="13.5" customHeight="1" x14ac:dyDescent="0.2"/>
    <row r="790" s="11" customFormat="1" ht="13.5" customHeight="1" x14ac:dyDescent="0.2"/>
    <row r="791" s="11" customFormat="1" ht="13.5" customHeight="1" x14ac:dyDescent="0.2"/>
    <row r="792" s="11" customFormat="1" ht="13.5" customHeight="1" x14ac:dyDescent="0.2"/>
    <row r="793" s="11" customFormat="1" ht="13.5" customHeight="1" x14ac:dyDescent="0.2"/>
    <row r="794" s="11" customFormat="1" ht="13.5" customHeight="1" x14ac:dyDescent="0.2"/>
    <row r="795" s="11" customFormat="1" ht="13.5" customHeight="1" x14ac:dyDescent="0.2"/>
    <row r="796" s="11" customFormat="1" ht="13.5" customHeight="1" x14ac:dyDescent="0.2"/>
    <row r="797" s="11" customFormat="1" ht="13.5" customHeight="1" x14ac:dyDescent="0.2"/>
    <row r="798" s="11" customFormat="1" ht="13.5" customHeight="1" x14ac:dyDescent="0.2"/>
    <row r="799" s="11" customFormat="1" ht="13.5" customHeight="1" x14ac:dyDescent="0.2"/>
    <row r="800" s="11" customFormat="1" ht="13.5" customHeight="1" x14ac:dyDescent="0.2"/>
    <row r="801" s="11" customFormat="1" ht="13.5" customHeight="1" x14ac:dyDescent="0.2"/>
    <row r="802" s="11" customFormat="1" ht="13.5" customHeight="1" x14ac:dyDescent="0.2"/>
    <row r="803" s="11" customFormat="1" ht="13.5" customHeight="1" x14ac:dyDescent="0.2"/>
    <row r="804" s="11" customFormat="1" ht="13.5" customHeight="1" x14ac:dyDescent="0.2"/>
    <row r="805" s="11" customFormat="1" ht="13.5" customHeight="1" x14ac:dyDescent="0.2"/>
    <row r="806" s="11" customFormat="1" ht="13.5" customHeight="1" x14ac:dyDescent="0.2"/>
    <row r="807" s="11" customFormat="1" ht="13.5" customHeight="1" x14ac:dyDescent="0.2"/>
    <row r="808" s="11" customFormat="1" ht="13.5" customHeight="1" x14ac:dyDescent="0.2"/>
    <row r="809" s="11" customFormat="1" ht="13.5" customHeight="1" x14ac:dyDescent="0.2"/>
    <row r="810" s="11" customFormat="1" ht="13.5" customHeight="1" x14ac:dyDescent="0.2"/>
    <row r="811" s="11" customFormat="1" ht="13.5" customHeight="1" x14ac:dyDescent="0.2"/>
    <row r="812" s="11" customFormat="1" ht="13.5" customHeight="1" x14ac:dyDescent="0.2"/>
    <row r="813" s="11" customFormat="1" ht="13.5" customHeight="1" x14ac:dyDescent="0.2"/>
    <row r="814" s="11" customFormat="1" ht="13.5" customHeight="1" x14ac:dyDescent="0.2"/>
    <row r="815" s="11" customFormat="1" ht="13.5" customHeight="1" x14ac:dyDescent="0.2"/>
    <row r="816" s="11" customFormat="1" ht="13.5" customHeight="1" x14ac:dyDescent="0.2"/>
    <row r="817" s="11" customFormat="1" ht="13.5" customHeight="1" x14ac:dyDescent="0.2"/>
    <row r="818" s="11" customFormat="1" ht="13.5" customHeight="1" x14ac:dyDescent="0.2"/>
    <row r="819" s="11" customFormat="1" ht="13.5" customHeight="1" x14ac:dyDescent="0.2"/>
    <row r="820" s="11" customFormat="1" ht="13.5" customHeight="1" x14ac:dyDescent="0.2"/>
    <row r="821" s="11" customFormat="1" ht="13.5" customHeight="1" x14ac:dyDescent="0.2"/>
    <row r="822" s="11" customFormat="1" ht="13.5" customHeight="1" x14ac:dyDescent="0.2"/>
    <row r="823" s="11" customFormat="1" ht="13.5" customHeight="1" x14ac:dyDescent="0.2"/>
    <row r="824" s="11" customFormat="1" ht="13.5" customHeight="1" x14ac:dyDescent="0.2"/>
    <row r="825" s="11" customFormat="1" ht="13.5" customHeight="1" x14ac:dyDescent="0.2"/>
    <row r="826" s="11" customFormat="1" ht="13.5" customHeight="1" x14ac:dyDescent="0.2"/>
    <row r="827" s="11" customFormat="1" ht="13.5" customHeight="1" x14ac:dyDescent="0.2"/>
    <row r="828" s="11" customFormat="1" ht="13.5" customHeight="1" x14ac:dyDescent="0.2"/>
    <row r="829" s="11" customFormat="1" ht="13.5" customHeight="1" x14ac:dyDescent="0.2"/>
    <row r="830" s="11" customFormat="1" ht="13.5" customHeight="1" x14ac:dyDescent="0.2"/>
    <row r="831" s="11" customFormat="1" ht="13.5" customHeight="1" x14ac:dyDescent="0.2"/>
    <row r="832" s="11" customFormat="1" ht="13.5" customHeight="1" x14ac:dyDescent="0.2"/>
    <row r="833" s="11" customFormat="1" ht="13.5" customHeight="1" x14ac:dyDescent="0.2"/>
    <row r="834" s="11" customFormat="1" ht="13.5" customHeight="1" x14ac:dyDescent="0.2"/>
    <row r="835" s="11" customFormat="1" ht="13.5" customHeight="1" x14ac:dyDescent="0.2"/>
    <row r="836" s="11" customFormat="1" ht="13.5" customHeight="1" x14ac:dyDescent="0.2"/>
    <row r="837" s="11" customFormat="1" ht="13.5" customHeight="1" x14ac:dyDescent="0.2"/>
    <row r="838" s="11" customFormat="1" ht="13.5" customHeight="1" x14ac:dyDescent="0.2"/>
    <row r="839" s="11" customFormat="1" ht="13.5" customHeight="1" x14ac:dyDescent="0.2"/>
    <row r="840" s="11" customFormat="1" ht="13.5" customHeight="1" x14ac:dyDescent="0.2"/>
    <row r="841" s="11" customFormat="1" ht="13.5" customHeight="1" x14ac:dyDescent="0.2"/>
    <row r="842" s="11" customFormat="1" ht="13.5" customHeight="1" x14ac:dyDescent="0.2"/>
    <row r="843" s="11" customFormat="1" ht="13.5" customHeight="1" x14ac:dyDescent="0.2"/>
    <row r="844" s="11" customFormat="1" ht="13.5" customHeight="1" x14ac:dyDescent="0.2"/>
    <row r="845" s="11" customFormat="1" ht="13.5" customHeight="1" x14ac:dyDescent="0.2"/>
    <row r="846" s="11" customFormat="1" ht="13.5" customHeight="1" x14ac:dyDescent="0.2"/>
    <row r="847" s="11" customFormat="1" ht="13.5" customHeight="1" x14ac:dyDescent="0.2"/>
    <row r="848" s="11" customFormat="1" ht="13.5" customHeight="1" x14ac:dyDescent="0.2"/>
    <row r="849" s="11" customFormat="1" ht="13.5" customHeight="1" x14ac:dyDescent="0.2"/>
    <row r="850" s="11" customFormat="1" ht="13.5" customHeight="1" x14ac:dyDescent="0.2"/>
    <row r="851" s="11" customFormat="1" ht="13.5" customHeight="1" x14ac:dyDescent="0.2"/>
    <row r="852" s="11" customFormat="1" ht="13.5" customHeight="1" x14ac:dyDescent="0.2"/>
    <row r="853" s="11" customFormat="1" ht="13.5" customHeight="1" x14ac:dyDescent="0.2"/>
    <row r="854" s="11" customFormat="1" ht="13.5" customHeight="1" x14ac:dyDescent="0.2"/>
    <row r="855" s="11" customFormat="1" ht="13.5" customHeight="1" x14ac:dyDescent="0.2"/>
    <row r="856" s="11" customFormat="1" ht="13.5" customHeight="1" x14ac:dyDescent="0.2"/>
    <row r="857" s="11" customFormat="1" ht="13.5" customHeight="1" x14ac:dyDescent="0.2"/>
    <row r="858" s="11" customFormat="1" ht="13.5" customHeight="1" x14ac:dyDescent="0.2"/>
    <row r="859" s="11" customFormat="1" ht="13.5" customHeight="1" x14ac:dyDescent="0.2"/>
    <row r="860" s="11" customFormat="1" ht="13.5" customHeight="1" x14ac:dyDescent="0.2"/>
    <row r="861" s="11" customFormat="1" ht="13.5" customHeight="1" x14ac:dyDescent="0.2"/>
    <row r="862" s="11" customFormat="1" ht="13.5" customHeight="1" x14ac:dyDescent="0.2"/>
    <row r="863" s="11" customFormat="1" ht="13.5" customHeight="1" x14ac:dyDescent="0.2"/>
    <row r="864" s="11" customFormat="1" ht="13.5" customHeight="1" x14ac:dyDescent="0.2"/>
    <row r="865" s="11" customFormat="1" ht="13.5" customHeight="1" x14ac:dyDescent="0.2"/>
    <row r="866" s="11" customFormat="1" ht="13.5" customHeight="1" x14ac:dyDescent="0.2"/>
    <row r="867" s="11" customFormat="1" ht="13.5" customHeight="1" x14ac:dyDescent="0.2"/>
    <row r="868" s="11" customFormat="1" ht="13.5" customHeight="1" x14ac:dyDescent="0.2"/>
    <row r="869" s="11" customFormat="1" ht="13.5" customHeight="1" x14ac:dyDescent="0.2"/>
    <row r="870" s="11" customFormat="1" ht="13.5" customHeight="1" x14ac:dyDescent="0.2"/>
    <row r="871" s="11" customFormat="1" ht="13.5" customHeight="1" x14ac:dyDescent="0.2"/>
    <row r="872" s="11" customFormat="1" ht="13.5" customHeight="1" x14ac:dyDescent="0.2"/>
    <row r="873" s="11" customFormat="1" ht="13.5" customHeight="1" x14ac:dyDescent="0.2"/>
    <row r="874" s="11" customFormat="1" ht="13.5" customHeight="1" x14ac:dyDescent="0.2"/>
    <row r="875" s="11" customFormat="1" ht="13.5" customHeight="1" x14ac:dyDescent="0.2"/>
    <row r="876" s="11" customFormat="1" ht="13.5" customHeight="1" x14ac:dyDescent="0.2"/>
    <row r="877" s="11" customFormat="1" ht="13.5" customHeight="1" x14ac:dyDescent="0.2"/>
    <row r="878" s="11" customFormat="1" ht="13.5" customHeight="1" x14ac:dyDescent="0.2"/>
    <row r="879" s="11" customFormat="1" ht="13.5" customHeight="1" x14ac:dyDescent="0.2"/>
    <row r="880" s="11" customFormat="1" ht="13.5" customHeight="1" x14ac:dyDescent="0.2"/>
    <row r="881" s="11" customFormat="1" ht="13.5" customHeight="1" x14ac:dyDescent="0.2"/>
    <row r="882" s="11" customFormat="1" ht="13.5" customHeight="1" x14ac:dyDescent="0.2"/>
    <row r="883" s="11" customFormat="1" ht="13.5" customHeight="1" x14ac:dyDescent="0.2"/>
    <row r="884" s="11" customFormat="1" ht="13.5" customHeight="1" x14ac:dyDescent="0.2"/>
    <row r="885" s="11" customFormat="1" ht="13.5" customHeight="1" x14ac:dyDescent="0.2"/>
    <row r="886" s="11" customFormat="1" ht="13.5" customHeight="1" x14ac:dyDescent="0.2"/>
    <row r="887" s="11" customFormat="1" ht="13.5" customHeight="1" x14ac:dyDescent="0.2"/>
    <row r="888" s="11" customFormat="1" ht="13.5" customHeight="1" x14ac:dyDescent="0.2"/>
    <row r="889" s="11" customFormat="1" ht="13.5" customHeight="1" x14ac:dyDescent="0.2"/>
    <row r="890" s="11" customFormat="1" ht="13.5" customHeight="1" x14ac:dyDescent="0.2"/>
    <row r="891" s="11" customFormat="1" ht="13.5" customHeight="1" x14ac:dyDescent="0.2"/>
    <row r="892" s="11" customFormat="1" ht="13.5" customHeight="1" x14ac:dyDescent="0.2"/>
    <row r="893" s="11" customFormat="1" ht="13.5" customHeight="1" x14ac:dyDescent="0.2"/>
    <row r="894" s="11" customFormat="1" ht="13.5" customHeight="1" x14ac:dyDescent="0.2"/>
    <row r="895" s="11" customFormat="1" ht="13.5" customHeight="1" x14ac:dyDescent="0.2"/>
    <row r="896" s="11" customFormat="1" ht="13.5" customHeight="1" x14ac:dyDescent="0.2"/>
    <row r="897" s="11" customFormat="1" ht="13.5" customHeight="1" x14ac:dyDescent="0.2"/>
    <row r="898" s="11" customFormat="1" ht="13.5" customHeight="1" x14ac:dyDescent="0.2"/>
    <row r="899" s="11" customFormat="1" ht="13.5" customHeight="1" x14ac:dyDescent="0.2"/>
    <row r="900" s="11" customFormat="1" ht="13.5" customHeight="1" x14ac:dyDescent="0.2"/>
    <row r="901" s="11" customFormat="1" ht="13.5" customHeight="1" x14ac:dyDescent="0.2"/>
    <row r="902" s="11" customFormat="1" ht="13.5" customHeight="1" x14ac:dyDescent="0.2"/>
    <row r="903" s="11" customFormat="1" ht="13.5" customHeight="1" x14ac:dyDescent="0.2"/>
    <row r="904" s="11" customFormat="1" ht="13.5" customHeight="1" x14ac:dyDescent="0.2"/>
    <row r="905" s="11" customFormat="1" ht="13.5" customHeight="1" x14ac:dyDescent="0.2"/>
    <row r="906" s="11" customFormat="1" ht="13.5" customHeight="1" x14ac:dyDescent="0.2"/>
    <row r="907" s="11" customFormat="1" ht="13.5" customHeight="1" x14ac:dyDescent="0.2"/>
    <row r="908" s="11" customFormat="1" ht="13.5" customHeight="1" x14ac:dyDescent="0.2"/>
    <row r="909" s="11" customFormat="1" ht="13.5" customHeight="1" x14ac:dyDescent="0.2"/>
    <row r="910" s="11" customFormat="1" ht="13.5" customHeight="1" x14ac:dyDescent="0.2"/>
    <row r="911" s="11" customFormat="1" ht="13.5" customHeight="1" x14ac:dyDescent="0.2"/>
    <row r="912" s="11" customFormat="1" ht="13.5" customHeight="1" x14ac:dyDescent="0.2"/>
    <row r="913" s="11" customFormat="1" ht="13.5" customHeight="1" x14ac:dyDescent="0.2"/>
    <row r="914" s="11" customFormat="1" ht="13.5" customHeight="1" x14ac:dyDescent="0.2"/>
    <row r="915" s="11" customFormat="1" ht="13.5" customHeight="1" x14ac:dyDescent="0.2"/>
    <row r="916" s="11" customFormat="1" ht="13.5" customHeight="1" x14ac:dyDescent="0.2"/>
    <row r="917" s="11" customFormat="1" ht="13.5" customHeight="1" x14ac:dyDescent="0.2"/>
    <row r="918" s="11" customFormat="1" ht="13.5" customHeight="1" x14ac:dyDescent="0.2"/>
    <row r="919" s="11" customFormat="1" ht="13.5" customHeight="1" x14ac:dyDescent="0.2"/>
    <row r="920" s="11" customFormat="1" ht="13.5" customHeight="1" x14ac:dyDescent="0.2"/>
    <row r="921" s="11" customFormat="1" ht="13.5" customHeight="1" x14ac:dyDescent="0.2"/>
    <row r="922" s="11" customFormat="1" ht="13.5" customHeight="1" x14ac:dyDescent="0.2"/>
    <row r="923" s="11" customFormat="1" ht="13.5" customHeight="1" x14ac:dyDescent="0.2"/>
    <row r="924" s="11" customFormat="1" ht="13.5" customHeight="1" x14ac:dyDescent="0.2"/>
    <row r="925" s="11" customFormat="1" ht="13.5" customHeight="1" x14ac:dyDescent="0.2"/>
    <row r="926" s="11" customFormat="1" ht="13.5" customHeight="1" x14ac:dyDescent="0.2"/>
    <row r="927" s="11" customFormat="1" ht="13.5" customHeight="1" x14ac:dyDescent="0.2"/>
    <row r="928" s="11" customFormat="1" ht="13.5" customHeight="1" x14ac:dyDescent="0.2"/>
    <row r="929" s="11" customFormat="1" ht="13.5" customHeight="1" x14ac:dyDescent="0.2"/>
    <row r="930" s="11" customFormat="1" ht="13.5" customHeight="1" x14ac:dyDescent="0.2"/>
    <row r="931" s="11" customFormat="1" ht="13.5" customHeight="1" x14ac:dyDescent="0.2"/>
    <row r="932" s="11" customFormat="1" ht="13.5" customHeight="1" x14ac:dyDescent="0.2"/>
    <row r="933" s="11" customFormat="1" ht="13.5" customHeight="1" x14ac:dyDescent="0.2"/>
    <row r="934" s="11" customFormat="1" ht="13.5" customHeight="1" x14ac:dyDescent="0.2"/>
    <row r="935" s="11" customFormat="1" ht="13.5" customHeight="1" x14ac:dyDescent="0.2"/>
    <row r="936" s="11" customFormat="1" ht="13.5" customHeight="1" x14ac:dyDescent="0.2"/>
    <row r="937" s="11" customFormat="1" ht="13.5" customHeight="1" x14ac:dyDescent="0.2"/>
    <row r="938" s="11" customFormat="1" ht="13.5" customHeight="1" x14ac:dyDescent="0.2"/>
    <row r="939" s="11" customFormat="1" ht="13.5" customHeight="1" x14ac:dyDescent="0.2"/>
    <row r="940" s="11" customFormat="1" ht="13.5" customHeight="1" x14ac:dyDescent="0.2"/>
    <row r="941" s="11" customFormat="1" ht="13.5" customHeight="1" x14ac:dyDescent="0.2"/>
    <row r="942" s="11" customFormat="1" ht="13.5" customHeight="1" x14ac:dyDescent="0.2"/>
    <row r="943" s="11" customFormat="1" ht="13.5" customHeight="1" x14ac:dyDescent="0.2"/>
    <row r="944" s="11" customFormat="1" ht="13.5" customHeight="1" x14ac:dyDescent="0.2"/>
    <row r="945" s="11" customFormat="1" ht="13.5" customHeight="1" x14ac:dyDescent="0.2"/>
    <row r="946" s="11" customFormat="1" ht="13.5" customHeight="1" x14ac:dyDescent="0.2"/>
    <row r="947" s="11" customFormat="1" ht="13.5" customHeight="1" x14ac:dyDescent="0.2"/>
    <row r="948" s="11" customFormat="1" ht="13.5" customHeight="1" x14ac:dyDescent="0.2"/>
    <row r="949" s="11" customFormat="1" ht="13.5" customHeight="1" x14ac:dyDescent="0.2"/>
    <row r="950" s="11" customFormat="1" ht="13.5" customHeight="1" x14ac:dyDescent="0.2"/>
    <row r="951" s="11" customFormat="1" ht="13.5" customHeight="1" x14ac:dyDescent="0.2"/>
    <row r="952" s="11" customFormat="1" ht="13.5" customHeight="1" x14ac:dyDescent="0.2"/>
    <row r="953" s="11" customFormat="1" ht="13.5" customHeight="1" x14ac:dyDescent="0.2"/>
    <row r="954" s="11" customFormat="1" ht="13.5" customHeight="1" x14ac:dyDescent="0.2"/>
    <row r="955" s="11" customFormat="1" ht="13.5" customHeight="1" x14ac:dyDescent="0.2"/>
    <row r="956" s="11" customFormat="1" ht="13.5" customHeight="1" x14ac:dyDescent="0.2"/>
    <row r="957" s="11" customFormat="1" ht="13.5" customHeight="1" x14ac:dyDescent="0.2"/>
    <row r="958" s="11" customFormat="1" ht="13.5" customHeight="1" x14ac:dyDescent="0.2"/>
    <row r="959" s="11" customFormat="1" ht="13.5" customHeight="1" x14ac:dyDescent="0.2"/>
    <row r="960" s="11" customFormat="1" ht="13.5" customHeight="1" x14ac:dyDescent="0.2"/>
    <row r="961" s="11" customFormat="1" ht="13.5" customHeight="1" x14ac:dyDescent="0.2"/>
    <row r="962" s="11" customFormat="1" ht="13.5" customHeight="1" x14ac:dyDescent="0.2"/>
    <row r="963" s="11" customFormat="1" ht="13.5" customHeight="1" x14ac:dyDescent="0.2"/>
    <row r="964" s="11" customFormat="1" ht="13.5" customHeight="1" x14ac:dyDescent="0.2"/>
    <row r="965" s="11" customFormat="1" ht="13.5" customHeight="1" x14ac:dyDescent="0.2"/>
    <row r="966" s="11" customFormat="1" ht="13.5" customHeight="1" x14ac:dyDescent="0.2"/>
    <row r="967" s="11" customFormat="1" ht="13.5" customHeight="1" x14ac:dyDescent="0.2"/>
    <row r="968" s="11" customFormat="1" ht="13.5" customHeight="1" x14ac:dyDescent="0.2"/>
    <row r="969" s="11" customFormat="1" ht="13.5" customHeight="1" x14ac:dyDescent="0.2"/>
    <row r="970" s="11" customFormat="1" ht="13.5" customHeight="1" x14ac:dyDescent="0.2"/>
    <row r="971" s="11" customFormat="1" ht="13.5" customHeight="1" x14ac:dyDescent="0.2"/>
    <row r="972" s="11" customFormat="1" ht="13.5" customHeight="1" x14ac:dyDescent="0.2"/>
    <row r="973" s="11" customFormat="1" ht="13.5" customHeight="1" x14ac:dyDescent="0.2"/>
    <row r="974" s="11" customFormat="1" ht="13.5" customHeight="1" x14ac:dyDescent="0.2"/>
    <row r="975" s="11" customFormat="1" ht="13.5" customHeight="1" x14ac:dyDescent="0.2"/>
    <row r="976" s="11" customFormat="1" ht="13.5" customHeight="1" x14ac:dyDescent="0.2"/>
    <row r="977" s="11" customFormat="1" ht="13.5" customHeight="1" x14ac:dyDescent="0.2"/>
    <row r="978" s="11" customFormat="1" ht="13.5" customHeight="1" x14ac:dyDescent="0.2"/>
    <row r="979" s="11" customFormat="1" ht="13.5" customHeight="1" x14ac:dyDescent="0.2"/>
    <row r="980" s="11" customFormat="1" ht="13.5" customHeight="1" x14ac:dyDescent="0.2"/>
    <row r="981" s="11" customFormat="1" ht="13.5" customHeight="1" x14ac:dyDescent="0.2"/>
    <row r="982" s="11" customFormat="1" ht="13.5" customHeight="1" x14ac:dyDescent="0.2"/>
    <row r="983" s="11" customFormat="1" ht="13.5" customHeight="1" x14ac:dyDescent="0.2"/>
    <row r="984" s="11" customFormat="1" ht="13.5" customHeight="1" x14ac:dyDescent="0.2"/>
    <row r="985" s="11" customFormat="1" ht="13.5" customHeight="1" x14ac:dyDescent="0.2"/>
    <row r="986" s="11" customFormat="1" ht="13.5" customHeight="1" x14ac:dyDescent="0.2"/>
    <row r="987" s="11" customFormat="1" ht="13.5" customHeight="1" x14ac:dyDescent="0.2"/>
    <row r="988" s="11" customFormat="1" ht="13.5" customHeight="1" x14ac:dyDescent="0.2"/>
    <row r="989" s="11" customFormat="1" ht="13.5" customHeight="1" x14ac:dyDescent="0.2"/>
    <row r="990" s="11" customFormat="1" ht="13.5" customHeight="1" x14ac:dyDescent="0.2"/>
    <row r="991" s="11" customFormat="1" ht="13.5" customHeight="1" x14ac:dyDescent="0.2"/>
    <row r="992" s="11" customFormat="1" ht="13.5" customHeight="1" x14ac:dyDescent="0.2"/>
    <row r="993" s="11" customFormat="1" ht="13.5" customHeight="1" x14ac:dyDescent="0.2"/>
    <row r="994" s="11" customFormat="1" ht="13.5" customHeight="1" x14ac:dyDescent="0.2"/>
    <row r="995" s="11" customFormat="1" ht="13.5" customHeight="1" x14ac:dyDescent="0.2"/>
    <row r="996" s="11" customFormat="1" ht="13.5" customHeight="1" x14ac:dyDescent="0.2"/>
    <row r="997" s="11" customFormat="1" ht="13.5" customHeight="1" x14ac:dyDescent="0.2"/>
    <row r="998" s="11" customFormat="1" ht="13.5" customHeight="1" x14ac:dyDescent="0.2"/>
    <row r="999" s="11" customFormat="1" ht="13.5" customHeight="1" x14ac:dyDescent="0.2"/>
    <row r="1000" s="11" customFormat="1" ht="13.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994"/>
  <sheetViews>
    <sheetView workbookViewId="0">
      <selection sqref="A1:XFD1048576"/>
    </sheetView>
  </sheetViews>
  <sheetFormatPr baseColWidth="10" defaultColWidth="12.625" defaultRowHeight="15" customHeight="1" x14ac:dyDescent="0.2"/>
  <cols>
    <col min="1" max="1" width="12.625" style="11"/>
    <col min="2" max="33" width="9.375" style="11" customWidth="1"/>
    <col min="34" max="34" width="13.625" style="11" customWidth="1"/>
    <col min="35" max="35" width="13.125" style="11" customWidth="1"/>
    <col min="36" max="36" width="15.125" style="11" customWidth="1"/>
    <col min="37" max="37" width="9.375" style="11" customWidth="1"/>
    <col min="38" max="16384" width="12.625" style="11"/>
  </cols>
  <sheetData>
    <row r="1" spans="1:35" x14ac:dyDescent="0.2">
      <c r="A1" s="9" t="s">
        <v>32</v>
      </c>
      <c r="B1" s="9" t="s">
        <v>0</v>
      </c>
      <c r="C1" s="10" t="str">
        <f>AAR!D1</f>
        <v>3M</v>
      </c>
      <c r="D1" s="10" t="str">
        <f>AAR!E1</f>
        <v>Amex</v>
      </c>
      <c r="E1" s="10" t="str">
        <f>AAR!F1</f>
        <v>Amgen</v>
      </c>
      <c r="F1" s="10" t="str">
        <f>AAR!G1</f>
        <v>Apple</v>
      </c>
      <c r="G1" s="10" t="str">
        <f>AAR!H1</f>
        <v>Carterpillar</v>
      </c>
      <c r="H1" s="10" t="str">
        <f>AAR!I1</f>
        <v>Chevron</v>
      </c>
      <c r="I1" s="10" t="str">
        <f>AAR!J1</f>
        <v>Cisco</v>
      </c>
      <c r="J1" s="10" t="str">
        <f>AAR!K1</f>
        <v>Dow</v>
      </c>
      <c r="K1" s="10" t="str">
        <f>AAR!L1</f>
        <v>Honey Well</v>
      </c>
      <c r="L1" s="10" t="str">
        <f>AAR!M1</f>
        <v>Intel</v>
      </c>
      <c r="M1" s="10" t="str">
        <f>AAR!N1</f>
        <v>IBM</v>
      </c>
      <c r="N1" s="10" t="str">
        <f>AAR!O1</f>
        <v>Johnson</v>
      </c>
      <c r="O1" s="10" t="str">
        <f>AAR!P1</f>
        <v>JP Morgan</v>
      </c>
      <c r="P1" s="10" t="str">
        <f>AAR!Q1</f>
        <v>McDonald's</v>
      </c>
      <c r="Q1" s="10" t="str">
        <f>AAR!R1</f>
        <v>Merck</v>
      </c>
      <c r="R1" s="10" t="str">
        <f>AAR!S1</f>
        <v>Microsoft</v>
      </c>
      <c r="S1" s="10" t="str">
        <f>AAR!T1</f>
        <v>Nike</v>
      </c>
      <c r="T1" s="10" t="str">
        <f>AAR!U1</f>
        <v>Salesforce</v>
      </c>
      <c r="U1" s="10" t="str">
        <f>AAR!V1</f>
        <v>Boeing</v>
      </c>
      <c r="V1" s="10" t="str">
        <f>AAR!W1</f>
        <v>Coca Cola</v>
      </c>
      <c r="W1" s="10" t="str">
        <f>AAR!X1</f>
        <v>Goldman Sachs</v>
      </c>
      <c r="X1" s="10" t="str">
        <f>AAR!Y1</f>
        <v>Home Depot</v>
      </c>
      <c r="Y1" s="10" t="str">
        <f>AAR!Z1</f>
        <v>Procter and Gamble</v>
      </c>
      <c r="Z1" s="10" t="str">
        <f>AAR!AA1</f>
        <v>Travelers</v>
      </c>
      <c r="AA1" s="10" t="str">
        <f>AAR!AB1</f>
        <v>Disney</v>
      </c>
      <c r="AB1" s="10" t="str">
        <f>AAR!AC1</f>
        <v>United Health</v>
      </c>
      <c r="AC1" s="10" t="str">
        <f>AAR!AD1</f>
        <v>Verizon</v>
      </c>
      <c r="AD1" s="10" t="str">
        <f>AAR!AE1</f>
        <v>Visa</v>
      </c>
      <c r="AE1" s="10" t="str">
        <f>AAR!AF1</f>
        <v>Wallgreens</v>
      </c>
      <c r="AF1" s="10" t="str">
        <f>AAR!AG1</f>
        <v>Wallmart</v>
      </c>
      <c r="AG1" s="10" t="s">
        <v>31</v>
      </c>
      <c r="AH1" s="10"/>
      <c r="AI1" s="10"/>
    </row>
    <row r="2" spans="1:35" x14ac:dyDescent="0.2">
      <c r="A2" s="12">
        <v>44000</v>
      </c>
      <c r="B2" s="9" t="s">
        <v>33</v>
      </c>
      <c r="C2" s="10" t="s">
        <v>57</v>
      </c>
      <c r="D2" s="10" t="s">
        <v>57</v>
      </c>
      <c r="E2" s="10" t="s">
        <v>57</v>
      </c>
      <c r="F2" s="10" t="s">
        <v>57</v>
      </c>
      <c r="G2" s="10" t="s">
        <v>57</v>
      </c>
      <c r="H2" s="10" t="s">
        <v>57</v>
      </c>
      <c r="I2" s="10" t="s">
        <v>57</v>
      </c>
      <c r="J2" s="10" t="s">
        <v>57</v>
      </c>
      <c r="K2" s="10" t="s">
        <v>57</v>
      </c>
      <c r="L2" s="10" t="s">
        <v>57</v>
      </c>
      <c r="M2" s="10" t="s">
        <v>57</v>
      </c>
      <c r="N2" s="10" t="s">
        <v>57</v>
      </c>
      <c r="O2" s="10" t="s">
        <v>57</v>
      </c>
      <c r="P2" s="10" t="s">
        <v>57</v>
      </c>
      <c r="Q2" s="10" t="s">
        <v>57</v>
      </c>
      <c r="R2" s="10" t="s">
        <v>57</v>
      </c>
      <c r="S2" s="10" t="s">
        <v>57</v>
      </c>
      <c r="T2" s="10" t="s">
        <v>57</v>
      </c>
      <c r="U2" s="10" t="s">
        <v>57</v>
      </c>
      <c r="V2" s="10" t="s">
        <v>57</v>
      </c>
      <c r="W2" s="10" t="s">
        <v>57</v>
      </c>
      <c r="X2" s="10" t="s">
        <v>57</v>
      </c>
      <c r="Y2" s="10" t="s">
        <v>57</v>
      </c>
      <c r="Z2" s="10" t="s">
        <v>57</v>
      </c>
      <c r="AA2" s="10" t="s">
        <v>57</v>
      </c>
      <c r="AB2" s="10" t="s">
        <v>57</v>
      </c>
      <c r="AC2" s="10" t="s">
        <v>57</v>
      </c>
      <c r="AD2" s="10" t="s">
        <v>57</v>
      </c>
      <c r="AE2" s="10" t="s">
        <v>57</v>
      </c>
      <c r="AF2" s="10" t="s">
        <v>57</v>
      </c>
      <c r="AG2" s="10" t="s">
        <v>58</v>
      </c>
      <c r="AH2" s="10" t="s">
        <v>59</v>
      </c>
      <c r="AI2" s="10"/>
    </row>
    <row r="3" spans="1:35" x14ac:dyDescent="0.2">
      <c r="A3" s="12">
        <v>44001</v>
      </c>
      <c r="B3" s="10">
        <f>AAR!B3</f>
        <v>-99</v>
      </c>
      <c r="C3" s="10">
        <f>ABS(AAR!D3)</f>
        <v>3.9572754237466E-3</v>
      </c>
      <c r="D3" s="10">
        <f>ABS(AAR!E3)</f>
        <v>6.2317417096915207E-3</v>
      </c>
      <c r="E3" s="10">
        <f>ABS(AAR!F3)</f>
        <v>2.7859099232138675E-2</v>
      </c>
      <c r="F3" s="10">
        <f>ABS(AAR!G3)</f>
        <v>3.5605280129835659E-3</v>
      </c>
      <c r="G3" s="10">
        <f>ABS(AAR!H3)</f>
        <v>6.6354628614707727E-4</v>
      </c>
      <c r="H3" s="10">
        <f>ABS(AAR!I3)</f>
        <v>1.1227783145341133E-2</v>
      </c>
      <c r="I3" s="10">
        <f>ABS(AAR!J3)</f>
        <v>1.4109004210969413E-2</v>
      </c>
      <c r="J3" s="10">
        <f>ABS(AAR!K3)</f>
        <v>8.4842746602031794E-4</v>
      </c>
      <c r="K3" s="10">
        <f>ABS(AAR!L3)</f>
        <v>1.5275647607172316E-2</v>
      </c>
      <c r="L3" s="10">
        <f>ABS(AAR!M3)</f>
        <v>5.3136647931258975E-3</v>
      </c>
      <c r="M3" s="10">
        <f>ABS(AAR!N3)</f>
        <v>4.4120807477389581E-3</v>
      </c>
      <c r="N3" s="10">
        <f>ABS(AAR!O3)</f>
        <v>7.8706048386691999E-3</v>
      </c>
      <c r="O3" s="10">
        <f>ABS(AAR!P3)</f>
        <v>8.1372417327061491E-3</v>
      </c>
      <c r="P3" s="10">
        <f>ABS(AAR!Q3)</f>
        <v>6.212987635518025E-3</v>
      </c>
      <c r="Q3" s="10">
        <f>ABS(AAR!R3)</f>
        <v>2.3403743621679202E-2</v>
      </c>
      <c r="R3" s="10">
        <f>ABS(AAR!S3)</f>
        <v>3.7921652835478234E-3</v>
      </c>
      <c r="S3" s="10">
        <f>ABS(AAR!T3)</f>
        <v>1.6497918180915901E-2</v>
      </c>
      <c r="T3" s="10">
        <f>ABS(AAR!U3)</f>
        <v>1.9319902078555606E-3</v>
      </c>
      <c r="U3" s="10">
        <f>ABS(AAR!V3)</f>
        <v>1.1615431948275391E-2</v>
      </c>
      <c r="V3" s="10">
        <f>ABS(AAR!W3)</f>
        <v>1.5712765876638113E-2</v>
      </c>
      <c r="W3" s="10">
        <f>ABS(AAR!X3)</f>
        <v>7.3664257175135237E-3</v>
      </c>
      <c r="X3" s="10">
        <f>ABS(AAR!Y3)</f>
        <v>1.0962469563081927E-3</v>
      </c>
      <c r="Y3" s="10">
        <f>ABS(AAR!Z3)</f>
        <v>1.5448080598171403E-3</v>
      </c>
      <c r="Z3" s="10">
        <f>ABS(AAR!AA3)</f>
        <v>5.4351767004494908E-3</v>
      </c>
      <c r="AA3" s="10">
        <f>ABS(AAR!AB3)</f>
        <v>1.4291983669304911E-2</v>
      </c>
      <c r="AB3" s="10">
        <f>ABS(AAR!AC3)</f>
        <v>1.2606670700519991E-2</v>
      </c>
      <c r="AC3" s="10">
        <f>ABS(AAR!AD3)</f>
        <v>7.6365374480302037E-3</v>
      </c>
      <c r="AD3" s="10">
        <f>ABS(AAR!AE3)</f>
        <v>5.3314277201982688E-4</v>
      </c>
      <c r="AE3" s="10">
        <f>ABS(AAR!AF3)</f>
        <v>5.2603317022920995E-2</v>
      </c>
      <c r="AF3" s="10">
        <f>ABS(AAR!AG3)</f>
        <v>1.6898826634334698E-2</v>
      </c>
      <c r="AG3" s="10">
        <f t="shared" ref="AG3:AG138" si="0">AVERAGE(C3:AF3)</f>
        <v>1.0288226121403324E-2</v>
      </c>
      <c r="AH3" s="31">
        <f t="shared" ref="AH3:AH138" si="1">AG3-$AJ$98</f>
        <v>1.8469209641262304E-3</v>
      </c>
      <c r="AI3" s="10" t="e">
        <f>AAR!#REF!</f>
        <v>#REF!</v>
      </c>
    </row>
    <row r="4" spans="1:35" x14ac:dyDescent="0.2">
      <c r="A4" s="12">
        <v>44004</v>
      </c>
      <c r="B4" s="10">
        <f>AAR!B4</f>
        <v>-98</v>
      </c>
      <c r="C4" s="10">
        <f>ABS(AAR!D4)</f>
        <v>3.3006628061014263E-3</v>
      </c>
      <c r="D4" s="10">
        <f>ABS(AAR!E4)</f>
        <v>1.1433773941616585E-2</v>
      </c>
      <c r="E4" s="10">
        <f>ABS(AAR!F4)</f>
        <v>2.1465766118800304E-2</v>
      </c>
      <c r="F4" s="10">
        <f>ABS(AAR!G4)</f>
        <v>9.5742757614715145E-3</v>
      </c>
      <c r="G4" s="10">
        <f>ABS(AAR!H4)</f>
        <v>5.4990125334705292E-3</v>
      </c>
      <c r="H4" s="10">
        <f>ABS(AAR!I4)</f>
        <v>9.2526034249043945E-3</v>
      </c>
      <c r="I4" s="10">
        <f>ABS(AAR!J4)</f>
        <v>1.3632629368646554E-3</v>
      </c>
      <c r="J4" s="10">
        <f>ABS(AAR!K4)</f>
        <v>1.657014750462053E-2</v>
      </c>
      <c r="K4" s="10">
        <f>ABS(AAR!L4)</f>
        <v>5.3252369765715343E-4</v>
      </c>
      <c r="L4" s="10">
        <f>ABS(AAR!M4)</f>
        <v>1.0993283749760413E-2</v>
      </c>
      <c r="M4" s="10">
        <f>ABS(AAR!N4)</f>
        <v>2.2364858889958247E-3</v>
      </c>
      <c r="N4" s="10">
        <f>ABS(AAR!O4)</f>
        <v>4.5685289848458235E-3</v>
      </c>
      <c r="O4" s="10">
        <f>ABS(AAR!P4)</f>
        <v>1.377751946131215E-2</v>
      </c>
      <c r="P4" s="10">
        <f>ABS(AAR!Q4)</f>
        <v>1.6903358709201427E-3</v>
      </c>
      <c r="Q4" s="10">
        <f>ABS(AAR!R4)</f>
        <v>1.2339697834474214E-2</v>
      </c>
      <c r="R4" s="10">
        <f>ABS(AAR!S4)</f>
        <v>1.7391525174619317E-3</v>
      </c>
      <c r="S4" s="10">
        <f>ABS(AAR!T4)</f>
        <v>2.6721400261697479E-2</v>
      </c>
      <c r="T4" s="10">
        <f>ABS(AAR!U4)</f>
        <v>1.9748445939938224E-2</v>
      </c>
      <c r="U4" s="10">
        <f>ABS(AAR!V4)</f>
        <v>7.1568319727795138E-3</v>
      </c>
      <c r="V4" s="10">
        <f>ABS(AAR!W4)</f>
        <v>8.9782418397285797E-3</v>
      </c>
      <c r="W4" s="10">
        <f>ABS(AAR!X4)</f>
        <v>1.8086608068646629E-3</v>
      </c>
      <c r="X4" s="10">
        <f>ABS(AAR!Y4)</f>
        <v>1.1496591108750582E-3</v>
      </c>
      <c r="Y4" s="10">
        <f>ABS(AAR!Z4)</f>
        <v>1.3675038257759453E-2</v>
      </c>
      <c r="Z4" s="10">
        <f>ABS(AAR!AA4)</f>
        <v>7.1510838514282516E-3</v>
      </c>
      <c r="AA4" s="10">
        <f>ABS(AAR!AB4)</f>
        <v>5.8042324065020537E-3</v>
      </c>
      <c r="AB4" s="10">
        <f>ABS(AAR!AC4)</f>
        <v>2.1478082351978189E-3</v>
      </c>
      <c r="AC4" s="10">
        <f>ABS(AAR!AD4)</f>
        <v>8.9456321562379915E-3</v>
      </c>
      <c r="AD4" s="10">
        <f>ABS(AAR!AE4)</f>
        <v>2.7964691259203898E-3</v>
      </c>
      <c r="AE4" s="10">
        <f>ABS(AAR!AF4)</f>
        <v>1.5051665133325717E-2</v>
      </c>
      <c r="AF4" s="10">
        <f>ABS(AAR!AG4)</f>
        <v>2.916174427713622E-4</v>
      </c>
      <c r="AG4" s="10">
        <f t="shared" si="0"/>
        <v>8.2587939858101388E-3</v>
      </c>
      <c r="AH4" s="31">
        <f t="shared" si="1"/>
        <v>-1.82511171466955E-4</v>
      </c>
      <c r="AI4" s="10" t="e">
        <f>AAR!#REF!</f>
        <v>#REF!</v>
      </c>
    </row>
    <row r="5" spans="1:35" x14ac:dyDescent="0.2">
      <c r="A5" s="12">
        <v>44005</v>
      </c>
      <c r="B5" s="10">
        <f>AAR!B5</f>
        <v>-97</v>
      </c>
      <c r="C5" s="10">
        <f>ABS(AAR!D5)</f>
        <v>7.2108838815658554E-3</v>
      </c>
      <c r="D5" s="10">
        <f>ABS(AAR!E5)</f>
        <v>3.4064642004119805E-3</v>
      </c>
      <c r="E5" s="10">
        <f>ABS(AAR!F5)</f>
        <v>6.3372574792389599E-3</v>
      </c>
      <c r="F5" s="10">
        <f>ABS(AAR!G5)</f>
        <v>5.5042227162442614E-4</v>
      </c>
      <c r="G5" s="10">
        <f>ABS(AAR!H5)</f>
        <v>5.0836070977446045E-3</v>
      </c>
      <c r="H5" s="10">
        <f>ABS(AAR!I5)</f>
        <v>2.0199779743478512E-3</v>
      </c>
      <c r="I5" s="10">
        <f>ABS(AAR!J5)</f>
        <v>4.0061442508174828E-3</v>
      </c>
      <c r="J5" s="10">
        <f>ABS(AAR!K5)</f>
        <v>5.669575471922093E-3</v>
      </c>
      <c r="K5" s="10">
        <f>ABS(AAR!L5)</f>
        <v>1.9663790305186977E-3</v>
      </c>
      <c r="L5" s="10">
        <f>ABS(AAR!M5)</f>
        <v>3.3531586471828847E-3</v>
      </c>
      <c r="M5" s="10">
        <f>ABS(AAR!N5)</f>
        <v>1.209732004636609E-2</v>
      </c>
      <c r="N5" s="10">
        <f>ABS(AAR!O5)</f>
        <v>7.6781887094201032E-3</v>
      </c>
      <c r="O5" s="10">
        <f>ABS(AAR!P5)</f>
        <v>1.6083543114190812E-2</v>
      </c>
      <c r="P5" s="10">
        <f>ABS(AAR!Q5)</f>
        <v>6.9747615061331678E-3</v>
      </c>
      <c r="Q5" s="10">
        <f>ABS(AAR!R5)</f>
        <v>2.5756928324898679E-4</v>
      </c>
      <c r="R5" s="10">
        <f>ABS(AAR!S5)</f>
        <v>1.2078843808833575E-2</v>
      </c>
      <c r="S5" s="10">
        <f>ABS(AAR!T5)</f>
        <v>1.7079038593830278E-2</v>
      </c>
      <c r="T5" s="10">
        <f>ABS(AAR!U5)</f>
        <v>3.4547996295297138E-2</v>
      </c>
      <c r="U5" s="10">
        <f>ABS(AAR!V5)</f>
        <v>2.7767451609562832E-3</v>
      </c>
      <c r="V5" s="10">
        <f>ABS(AAR!W5)</f>
        <v>3.5167764907418223E-3</v>
      </c>
      <c r="W5" s="10">
        <f>ABS(AAR!X5)</f>
        <v>6.8895651511008326E-3</v>
      </c>
      <c r="X5" s="10">
        <f>ABS(AAR!Y5)</f>
        <v>2.6530383523465234E-3</v>
      </c>
      <c r="Y5" s="10">
        <f>ABS(AAR!Z5)</f>
        <v>4.5839896515108029E-3</v>
      </c>
      <c r="Z5" s="10">
        <f>ABS(AAR!AA5)</f>
        <v>2.1224403944959495E-3</v>
      </c>
      <c r="AA5" s="10">
        <f>ABS(AAR!AB5)</f>
        <v>1.7658117848648762E-3</v>
      </c>
      <c r="AB5" s="10">
        <f>ABS(AAR!AC5)</f>
        <v>1.1956833485266133E-2</v>
      </c>
      <c r="AC5" s="10">
        <f>ABS(AAR!AD5)</f>
        <v>1.3793016607209966E-2</v>
      </c>
      <c r="AD5" s="10">
        <f>ABS(AAR!AE5)</f>
        <v>7.0974850593695776E-3</v>
      </c>
      <c r="AE5" s="10">
        <f>ABS(AAR!AF5)</f>
        <v>2.954508221217479E-3</v>
      </c>
      <c r="AF5" s="10">
        <f>ABS(AAR!AG5)</f>
        <v>1.2346891239972371E-2</v>
      </c>
      <c r="AG5" s="10">
        <f t="shared" si="0"/>
        <v>7.2952744420582537E-3</v>
      </c>
      <c r="AH5" s="31">
        <f t="shared" si="1"/>
        <v>-1.14603071521884E-3</v>
      </c>
      <c r="AI5" s="10" t="e">
        <f>AAR!#REF!</f>
        <v>#REF!</v>
      </c>
    </row>
    <row r="6" spans="1:35" x14ac:dyDescent="0.2">
      <c r="A6" s="12">
        <v>44006</v>
      </c>
      <c r="B6" s="10">
        <f>AAR!B6</f>
        <v>-96</v>
      </c>
      <c r="C6" s="10">
        <f>ABS(AAR!D6)</f>
        <v>5.0753193056492542E-3</v>
      </c>
      <c r="D6" s="10">
        <f>ABS(AAR!E6)</f>
        <v>4.4669827084012279E-3</v>
      </c>
      <c r="E6" s="10">
        <f>ABS(AAR!F6)</f>
        <v>5.2602316944135499E-3</v>
      </c>
      <c r="F6" s="10">
        <f>ABS(AAR!G6)</f>
        <v>6.7028959825769958E-3</v>
      </c>
      <c r="G6" s="10">
        <f>ABS(AAR!H6)</f>
        <v>3.7890655939179299E-3</v>
      </c>
      <c r="H6" s="10">
        <f>ABS(AAR!I6)</f>
        <v>1.5420914985096734E-5</v>
      </c>
      <c r="I6" s="10">
        <f>ABS(AAR!J6)</f>
        <v>2.2754296596077528E-3</v>
      </c>
      <c r="J6" s="10">
        <f>ABS(AAR!K6)</f>
        <v>2.6283444681874088E-2</v>
      </c>
      <c r="K6" s="10">
        <f>ABS(AAR!L6)</f>
        <v>6.4742567631970518E-3</v>
      </c>
      <c r="L6" s="10">
        <f>ABS(AAR!M6)</f>
        <v>1.2310315524902166E-2</v>
      </c>
      <c r="M6" s="10">
        <f>ABS(AAR!N6)</f>
        <v>3.732535696751145E-3</v>
      </c>
      <c r="N6" s="10">
        <f>ABS(AAR!O6)</f>
        <v>6.4131420382083151E-3</v>
      </c>
      <c r="O6" s="10">
        <f>ABS(AAR!P6)</f>
        <v>5.2203001722954598E-3</v>
      </c>
      <c r="P6" s="10">
        <f>ABS(AAR!Q6)</f>
        <v>4.0219728504810627E-3</v>
      </c>
      <c r="Q6" s="10">
        <f>ABS(AAR!R6)</f>
        <v>1.7271913113576457E-3</v>
      </c>
      <c r="R6" s="10">
        <f>ABS(AAR!S6)</f>
        <v>8.3674381490640368E-4</v>
      </c>
      <c r="S6" s="10">
        <f>ABS(AAR!T6)</f>
        <v>2.8818483496610946E-3</v>
      </c>
      <c r="T6" s="10">
        <f>ABS(AAR!U6)</f>
        <v>1.9282690139364629E-3</v>
      </c>
      <c r="U6" s="10">
        <f>ABS(AAR!V6)</f>
        <v>2.9298535339990009E-3</v>
      </c>
      <c r="V6" s="10">
        <f>ABS(AAR!W6)</f>
        <v>2.5567481555086868E-3</v>
      </c>
      <c r="W6" s="10">
        <f>ABS(AAR!X6)</f>
        <v>8.6623323100858129E-3</v>
      </c>
      <c r="X6" s="10">
        <f>ABS(AAR!Y6)</f>
        <v>2.8503500266152115E-3</v>
      </c>
      <c r="Y6" s="10">
        <f>ABS(AAR!Z6)</f>
        <v>1.4198014198056955E-4</v>
      </c>
      <c r="Z6" s="10">
        <f>ABS(AAR!AA6)</f>
        <v>7.7561717849574212E-3</v>
      </c>
      <c r="AA6" s="10">
        <f>ABS(AAR!AB6)</f>
        <v>1.488185541787335E-2</v>
      </c>
      <c r="AB6" s="10">
        <f>ABS(AAR!AC6)</f>
        <v>3.4646498587438228E-3</v>
      </c>
      <c r="AC6" s="10">
        <f>ABS(AAR!AD6)</f>
        <v>4.7832004189074552E-3</v>
      </c>
      <c r="AD6" s="10">
        <f>ABS(AAR!AE6)</f>
        <v>9.1498450354946456E-3</v>
      </c>
      <c r="AE6" s="10">
        <f>ABS(AAR!AF6)</f>
        <v>3.3311876931321274E-3</v>
      </c>
      <c r="AF6" s="10">
        <f>ABS(AAR!AG6)</f>
        <v>9.7027508210177464E-5</v>
      </c>
      <c r="AG6" s="10">
        <f t="shared" si="0"/>
        <v>5.3340189320876981E-3</v>
      </c>
      <c r="AH6" s="31">
        <f t="shared" si="1"/>
        <v>-3.1072862251893957E-3</v>
      </c>
      <c r="AI6" s="10" t="e">
        <f>AAR!#REF!</f>
        <v>#REF!</v>
      </c>
    </row>
    <row r="7" spans="1:35" x14ac:dyDescent="0.2">
      <c r="A7" s="12">
        <v>44007</v>
      </c>
      <c r="B7" s="10">
        <f>AAR!B7</f>
        <v>-95</v>
      </c>
      <c r="C7" s="10">
        <f>ABS(AAR!D7)</f>
        <v>3.6689151653257236E-3</v>
      </c>
      <c r="D7" s="10">
        <f>ABS(AAR!E7)</f>
        <v>3.4064563931533384E-4</v>
      </c>
      <c r="E7" s="10">
        <f>ABS(AAR!F7)</f>
        <v>3.0266453751061941E-3</v>
      </c>
      <c r="F7" s="10">
        <f>ABS(AAR!G7)</f>
        <v>5.2582786320102496E-3</v>
      </c>
      <c r="G7" s="10">
        <f>ABS(AAR!H7)</f>
        <v>3.8791215875481622E-3</v>
      </c>
      <c r="H7" s="10">
        <f>ABS(AAR!I7)</f>
        <v>5.4829953899002935E-3</v>
      </c>
      <c r="I7" s="10">
        <f>ABS(AAR!J7)</f>
        <v>3.9416882241845117E-3</v>
      </c>
      <c r="J7" s="10">
        <f>ABS(AAR!K7)</f>
        <v>5.2333257563133354E-3</v>
      </c>
      <c r="K7" s="10">
        <f>ABS(AAR!L7)</f>
        <v>5.9973779869472339E-3</v>
      </c>
      <c r="L7" s="10">
        <f>ABS(AAR!M7)</f>
        <v>1.3086521345775547E-2</v>
      </c>
      <c r="M7" s="10">
        <f>ABS(AAR!N7)</f>
        <v>1.0675333173131065E-2</v>
      </c>
      <c r="N7" s="10">
        <f>ABS(AAR!O7)</f>
        <v>7.0057247963339663E-3</v>
      </c>
      <c r="O7" s="10">
        <f>ABS(AAR!P7)</f>
        <v>1.1902677732425645E-2</v>
      </c>
      <c r="P7" s="10">
        <f>ABS(AAR!Q7)</f>
        <v>1.2113315655480187E-2</v>
      </c>
      <c r="Q7" s="10">
        <f>ABS(AAR!R7)</f>
        <v>6.0316593360775633E-4</v>
      </c>
      <c r="R7" s="10">
        <f>ABS(AAR!S7)</f>
        <v>5.7995623802856036E-3</v>
      </c>
      <c r="S7" s="10">
        <f>ABS(AAR!T7)</f>
        <v>5.2451400213449975E-3</v>
      </c>
      <c r="T7" s="10">
        <f>ABS(AAR!U7)</f>
        <v>3.4895717493112228E-3</v>
      </c>
      <c r="U7" s="10">
        <f>ABS(AAR!V7)</f>
        <v>3.9227303527209365E-2</v>
      </c>
      <c r="V7" s="10">
        <f>ABS(AAR!W7)</f>
        <v>5.3919823282377131E-3</v>
      </c>
      <c r="W7" s="10">
        <f>ABS(AAR!X7)</f>
        <v>2.0457829763398196E-2</v>
      </c>
      <c r="X7" s="10">
        <f>ABS(AAR!Y7)</f>
        <v>7.0910752078536445E-3</v>
      </c>
      <c r="Y7" s="10">
        <f>ABS(AAR!Z7)</f>
        <v>9.1060783244164556E-3</v>
      </c>
      <c r="Z7" s="10">
        <f>ABS(AAR!AA7)</f>
        <v>7.7918893970786197E-3</v>
      </c>
      <c r="AA7" s="10">
        <f>ABS(AAR!AB7)</f>
        <v>5.9262502850342272E-3</v>
      </c>
      <c r="AB7" s="10">
        <f>ABS(AAR!AC7)</f>
        <v>1.8445093954527196E-2</v>
      </c>
      <c r="AC7" s="10">
        <f>ABS(AAR!AD7)</f>
        <v>1.7337884863577553E-3</v>
      </c>
      <c r="AD7" s="10">
        <f>ABS(AAR!AE7)</f>
        <v>3.0352370466402885E-3</v>
      </c>
      <c r="AE7" s="10">
        <f>ABS(AAR!AF7)</f>
        <v>2.0333847164723945E-4</v>
      </c>
      <c r="AF7" s="10">
        <f>ABS(AAR!AG7)</f>
        <v>6.9173009174662769E-3</v>
      </c>
      <c r="AG7" s="10">
        <f t="shared" si="0"/>
        <v>7.7359058084738013E-3</v>
      </c>
      <c r="AH7" s="31">
        <f t="shared" si="1"/>
        <v>-7.0539934880329246E-4</v>
      </c>
      <c r="AI7" s="10" t="e">
        <f>AAR!#REF!</f>
        <v>#REF!</v>
      </c>
    </row>
    <row r="8" spans="1:35" x14ac:dyDescent="0.2">
      <c r="A8" s="12">
        <v>44008</v>
      </c>
      <c r="B8" s="10">
        <f>AAR!B8</f>
        <v>-94</v>
      </c>
      <c r="C8" s="10">
        <f>ABS(AAR!D8)</f>
        <v>8.7340916932144436E-3</v>
      </c>
      <c r="D8" s="10">
        <f>ABS(AAR!E8)</f>
        <v>1.2510680479862632E-2</v>
      </c>
      <c r="E8" s="10">
        <f>ABS(AAR!F8)</f>
        <v>8.9700395122416753E-4</v>
      </c>
      <c r="F8" s="10">
        <f>ABS(AAR!G8)</f>
        <v>2.4419607063155824E-3</v>
      </c>
      <c r="G8" s="10">
        <f>ABS(AAR!H8)</f>
        <v>6.1756112387229903E-3</v>
      </c>
      <c r="H8" s="10">
        <f>ABS(AAR!I8)</f>
        <v>2.4972711910263221E-4</v>
      </c>
      <c r="I8" s="10">
        <f>ABS(AAR!J8)</f>
        <v>3.5546221893180643E-2</v>
      </c>
      <c r="J8" s="10">
        <f>ABS(AAR!K8)</f>
        <v>2.1538043632744232E-2</v>
      </c>
      <c r="K8" s="10">
        <f>ABS(AAR!L8)</f>
        <v>1.087186377781775E-3</v>
      </c>
      <c r="L8" s="10">
        <f>ABS(AAR!M8)</f>
        <v>2.9153876895330576E-3</v>
      </c>
      <c r="M8" s="10">
        <f>ABS(AAR!N8)</f>
        <v>1.6920468920436985E-3</v>
      </c>
      <c r="N8" s="10">
        <f>ABS(AAR!O8)</f>
        <v>9.2980759342166201E-4</v>
      </c>
      <c r="O8" s="10">
        <f>ABS(AAR!P8)</f>
        <v>2.3656131301414487E-2</v>
      </c>
      <c r="P8" s="10">
        <f>ABS(AAR!Q8)</f>
        <v>2.2409383987283364E-3</v>
      </c>
      <c r="Q8" s="10">
        <f>ABS(AAR!R8)</f>
        <v>7.9945286961701952E-3</v>
      </c>
      <c r="R8" s="10">
        <f>ABS(AAR!S8)</f>
        <v>2.1585628917576677E-2</v>
      </c>
      <c r="S8" s="10">
        <f>ABS(AAR!T8)</f>
        <v>4.476566682620052E-2</v>
      </c>
      <c r="T8" s="10">
        <f>ABS(AAR!U8)</f>
        <v>3.3621300778472141E-2</v>
      </c>
      <c r="U8" s="10">
        <f>ABS(AAR!V8)</f>
        <v>2.6577263740213762E-2</v>
      </c>
      <c r="V8" s="10">
        <f>ABS(AAR!W8)</f>
        <v>8.3834315526162204E-3</v>
      </c>
      <c r="W8" s="10">
        <f>ABS(AAR!X8)</f>
        <v>5.156243933892133E-2</v>
      </c>
      <c r="X8" s="10">
        <f>ABS(AAR!Y8)</f>
        <v>8.512441387915428E-3</v>
      </c>
      <c r="Y8" s="10">
        <f>ABS(AAR!Z8)</f>
        <v>1.0253870084294106E-2</v>
      </c>
      <c r="Z8" s="10">
        <f>ABS(AAR!AA8)</f>
        <v>5.0119763332211187E-4</v>
      </c>
      <c r="AA8" s="10">
        <f>ABS(AAR!AB8)</f>
        <v>1.9875613071831152E-2</v>
      </c>
      <c r="AB8" s="10">
        <f>ABS(AAR!AC8)</f>
        <v>3.1409095993434333E-3</v>
      </c>
      <c r="AC8" s="10">
        <f>ABS(AAR!AD8)</f>
        <v>8.789444291992108E-3</v>
      </c>
      <c r="AD8" s="10">
        <f>ABS(AAR!AE8)</f>
        <v>8.0614904541254952E-3</v>
      </c>
      <c r="AE8" s="10">
        <f>ABS(AAR!AF8)</f>
        <v>2.1916320654431776E-3</v>
      </c>
      <c r="AF8" s="10">
        <f>ABS(AAR!AG8)</f>
        <v>4.146329804181708E-3</v>
      </c>
      <c r="AG8" s="10">
        <f t="shared" si="0"/>
        <v>1.2685934240330331E-2</v>
      </c>
      <c r="AH8" s="31">
        <f t="shared" si="1"/>
        <v>4.2446290830532377E-3</v>
      </c>
      <c r="AI8" s="10" t="e">
        <f>AAR!#REF!</f>
        <v>#REF!</v>
      </c>
    </row>
    <row r="9" spans="1:35" x14ac:dyDescent="0.2">
      <c r="A9" s="12">
        <v>44011</v>
      </c>
      <c r="B9" s="10">
        <f>AAR!B9</f>
        <v>-93</v>
      </c>
      <c r="C9" s="10">
        <f>ABS(AAR!D9)</f>
        <v>6.6118948837776033E-3</v>
      </c>
      <c r="D9" s="10">
        <f>ABS(AAR!E9)</f>
        <v>2.0546340159184693E-2</v>
      </c>
      <c r="E9" s="10">
        <f>ABS(AAR!F9)</f>
        <v>1.3319783751288991E-2</v>
      </c>
      <c r="F9" s="10">
        <f>ABS(AAR!G9)</f>
        <v>1.8587730391340547E-3</v>
      </c>
      <c r="G9" s="10">
        <f>ABS(AAR!H9)</f>
        <v>5.0687946671941903E-3</v>
      </c>
      <c r="H9" s="10">
        <f>ABS(AAR!I9)</f>
        <v>9.4727805875587743E-3</v>
      </c>
      <c r="I9" s="10">
        <f>ABS(AAR!J9)</f>
        <v>1.535349335504434E-2</v>
      </c>
      <c r="J9" s="10">
        <f>ABS(AAR!K9)</f>
        <v>4.9681097337293326E-3</v>
      </c>
      <c r="K9" s="10">
        <f>ABS(AAR!L9)</f>
        <v>5.0200009805790764E-3</v>
      </c>
      <c r="L9" s="10">
        <f>ABS(AAR!M9)</f>
        <v>1.0619805901491062E-2</v>
      </c>
      <c r="M9" s="10">
        <f>ABS(AAR!N9)</f>
        <v>7.5446601214529917E-3</v>
      </c>
      <c r="N9" s="10">
        <f>ABS(AAR!O9)</f>
        <v>5.6722667865593233E-3</v>
      </c>
      <c r="O9" s="10">
        <f>ABS(AAR!P9)</f>
        <v>1.7853026827450821E-2</v>
      </c>
      <c r="P9" s="10">
        <f>ABS(AAR!Q9)</f>
        <v>8.2926866361740861E-4</v>
      </c>
      <c r="Q9" s="10">
        <f>ABS(AAR!R9)</f>
        <v>2.2479470868821076E-3</v>
      </c>
      <c r="R9" s="10">
        <f>ABS(AAR!S9)</f>
        <v>7.2204968626004441E-3</v>
      </c>
      <c r="S9" s="10">
        <f>ABS(AAR!T9)</f>
        <v>6.0838141091421744E-4</v>
      </c>
      <c r="T9" s="10">
        <f>ABS(AAR!U9)</f>
        <v>7.3846614994022858E-3</v>
      </c>
      <c r="U9" s="10">
        <f>ABS(AAR!V9)</f>
        <v>8.3351650144725981E-2</v>
      </c>
      <c r="V9" s="10">
        <f>ABS(AAR!W9)</f>
        <v>1.934390126961949E-5</v>
      </c>
      <c r="W9" s="10">
        <f>ABS(AAR!X9)</f>
        <v>1.9298348201047325E-3</v>
      </c>
      <c r="X9" s="10">
        <f>ABS(AAR!Y9)</f>
        <v>4.6995100158277181E-4</v>
      </c>
      <c r="Y9" s="10">
        <f>ABS(AAR!Z9)</f>
        <v>1.0338028426734817E-2</v>
      </c>
      <c r="Z9" s="10">
        <f>ABS(AAR!AA9)</f>
        <v>2.8446965525192498E-3</v>
      </c>
      <c r="AA9" s="10">
        <f>ABS(AAR!AB9)</f>
        <v>1.8266284099262634E-4</v>
      </c>
      <c r="AB9" s="10">
        <f>ABS(AAR!AC9)</f>
        <v>1.4607225488474079E-2</v>
      </c>
      <c r="AC9" s="10">
        <f>ABS(AAR!AD9)</f>
        <v>1.5409026843882317E-2</v>
      </c>
      <c r="AD9" s="10">
        <f>ABS(AAR!AE9)</f>
        <v>9.9358364303359804E-3</v>
      </c>
      <c r="AE9" s="10">
        <f>ABS(AAR!AF9)</f>
        <v>5.1115533508303938E-3</v>
      </c>
      <c r="AF9" s="10">
        <f>ABS(AAR!AG9)</f>
        <v>7.1526732013675234E-3</v>
      </c>
      <c r="AG9" s="10">
        <f t="shared" si="0"/>
        <v>9.7850989773560597E-3</v>
      </c>
      <c r="AH9" s="31">
        <f t="shared" si="1"/>
        <v>1.3437938200789659E-3</v>
      </c>
      <c r="AI9" s="10" t="e">
        <f>AAR!#REF!</f>
        <v>#REF!</v>
      </c>
    </row>
    <row r="10" spans="1:35" x14ac:dyDescent="0.2">
      <c r="A10" s="12">
        <v>44012</v>
      </c>
      <c r="B10" s="10">
        <f>AAR!B10</f>
        <v>-92</v>
      </c>
      <c r="C10" s="10">
        <f>ABS(AAR!D10)</f>
        <v>7.7330760703114322E-4</v>
      </c>
      <c r="D10" s="10">
        <f>ABS(AAR!E10)</f>
        <v>3.6043020116272701E-3</v>
      </c>
      <c r="E10" s="10">
        <f>ABS(AAR!F10)</f>
        <v>9.9973392446179015E-3</v>
      </c>
      <c r="F10" s="10">
        <f>ABS(AAR!G10)</f>
        <v>1.4441411776554704E-2</v>
      </c>
      <c r="G10" s="10">
        <f>ABS(AAR!H10)</f>
        <v>7.7790388679505815E-3</v>
      </c>
      <c r="H10" s="10">
        <f>ABS(AAR!I10)</f>
        <v>1.0520770956534404E-2</v>
      </c>
      <c r="I10" s="10">
        <f>ABS(AAR!J10)</f>
        <v>5.9665764515650704E-3</v>
      </c>
      <c r="J10" s="10">
        <f>ABS(AAR!K10)</f>
        <v>5.8992417646959961E-3</v>
      </c>
      <c r="K10" s="10">
        <f>ABS(AAR!L10)</f>
        <v>3.7730788557164925E-3</v>
      </c>
      <c r="L10" s="10">
        <f>ABS(AAR!M10)</f>
        <v>1.8031318236164714E-2</v>
      </c>
      <c r="M10" s="10">
        <f>ABS(AAR!N10)</f>
        <v>6.9734776926708205E-3</v>
      </c>
      <c r="N10" s="10">
        <f>ABS(AAR!O10)</f>
        <v>6.1082256823292227E-3</v>
      </c>
      <c r="O10" s="10">
        <f>ABS(AAR!P10)</f>
        <v>6.7229947823450173E-3</v>
      </c>
      <c r="P10" s="10">
        <f>ABS(AAR!Q10)</f>
        <v>5.2095013008867921E-3</v>
      </c>
      <c r="Q10" s="10">
        <f>ABS(AAR!R10)</f>
        <v>1.1086851598591272E-2</v>
      </c>
      <c r="R10" s="10">
        <f>ABS(AAR!S10)</f>
        <v>5.4799055510756194E-3</v>
      </c>
      <c r="S10" s="10">
        <f>ABS(AAR!T10)</f>
        <v>1.6830505363493536E-2</v>
      </c>
      <c r="T10" s="10">
        <f>ABS(AAR!U10)</f>
        <v>3.5934995469666421E-3</v>
      </c>
      <c r="U10" s="10">
        <f>ABS(AAR!V10)</f>
        <v>6.8733928286076482E-2</v>
      </c>
      <c r="V10" s="10">
        <f>ABS(AAR!W10)</f>
        <v>1.7066609864179868E-3</v>
      </c>
      <c r="W10" s="10">
        <f>ABS(AAR!X10)</f>
        <v>1.2970342900841467E-2</v>
      </c>
      <c r="X10" s="10">
        <f>ABS(AAR!Y10)</f>
        <v>8.7942543467960776E-3</v>
      </c>
      <c r="Y10" s="10">
        <f>ABS(AAR!Z10)</f>
        <v>1.0250346637881515E-2</v>
      </c>
      <c r="Z10" s="10">
        <f>ABS(AAR!AA10)</f>
        <v>5.2999898874718206E-3</v>
      </c>
      <c r="AA10" s="10">
        <f>ABS(AAR!AB10)</f>
        <v>9.6539079455221985E-3</v>
      </c>
      <c r="AB10" s="10">
        <f>ABS(AAR!AC10)</f>
        <v>9.5800329199097964E-3</v>
      </c>
      <c r="AC10" s="10">
        <f>ABS(AAR!AD10)</f>
        <v>5.4489048833577889E-3</v>
      </c>
      <c r="AD10" s="10">
        <f>ABS(AAR!AE10)</f>
        <v>7.8867295486797183E-4</v>
      </c>
      <c r="AE10" s="10">
        <f>ABS(AAR!AF10)</f>
        <v>1.2439359574472867E-3</v>
      </c>
      <c r="AF10" s="10">
        <f>ABS(AAR!AG10)</f>
        <v>4.6031941397738189E-3</v>
      </c>
      <c r="AG10" s="10">
        <f t="shared" si="0"/>
        <v>9.3955173045727116E-3</v>
      </c>
      <c r="AH10" s="31">
        <f t="shared" si="1"/>
        <v>9.5421214729561783E-4</v>
      </c>
      <c r="AI10" s="10" t="e">
        <f>AAR!#REF!</f>
        <v>#REF!</v>
      </c>
    </row>
    <row r="11" spans="1:35" x14ac:dyDescent="0.2">
      <c r="A11" s="12">
        <v>44013</v>
      </c>
      <c r="B11" s="10">
        <f>AAR!B11</f>
        <v>-91</v>
      </c>
      <c r="C11" s="10">
        <f>ABS(AAR!D11)</f>
        <v>9.4187114350237529E-5</v>
      </c>
      <c r="D11" s="10">
        <f>ABS(AAR!E11)</f>
        <v>4.6171518760338686E-3</v>
      </c>
      <c r="E11" s="10">
        <f>ABS(AAR!F11)</f>
        <v>5.0390360139945863E-2</v>
      </c>
      <c r="F11" s="10">
        <f>ABS(AAR!G11)</f>
        <v>2.1302745603725193E-2</v>
      </c>
      <c r="G11" s="10">
        <f>ABS(AAR!H11)</f>
        <v>2.522887484830514E-3</v>
      </c>
      <c r="H11" s="10">
        <f>ABS(AAR!I11)</f>
        <v>1.1855534868562001E-3</v>
      </c>
      <c r="I11" s="10">
        <f>ABS(AAR!J11)</f>
        <v>1.6153066955602154E-2</v>
      </c>
      <c r="J11" s="10">
        <f>ABS(AAR!K11)</f>
        <v>7.5069445246067667E-3</v>
      </c>
      <c r="K11" s="10">
        <f>ABS(AAR!L11)</f>
        <v>2.4471919755466201E-3</v>
      </c>
      <c r="L11" s="10">
        <f>ABS(AAR!M11)</f>
        <v>2.561748633261713E-3</v>
      </c>
      <c r="M11" s="10">
        <f>ABS(AAR!N11)</f>
        <v>5.2088096421253581E-3</v>
      </c>
      <c r="N11" s="10">
        <f>ABS(AAR!O11)</f>
        <v>1.6562044958193414E-3</v>
      </c>
      <c r="O11" s="10">
        <f>ABS(AAR!P11)</f>
        <v>8.1413076694919224E-3</v>
      </c>
      <c r="P11" s="10">
        <f>ABS(AAR!Q11)</f>
        <v>6.0870089488298008E-3</v>
      </c>
      <c r="Q11" s="10">
        <f>ABS(AAR!R11)</f>
        <v>6.0146913797722691E-3</v>
      </c>
      <c r="R11" s="10">
        <f>ABS(AAR!S11)</f>
        <v>1.1224558202101886E-2</v>
      </c>
      <c r="S11" s="10">
        <f>ABS(AAR!T11)</f>
        <v>1.0486589274950374E-2</v>
      </c>
      <c r="T11" s="10">
        <f>ABS(AAR!U11)</f>
        <v>6.873949758817284E-3</v>
      </c>
      <c r="U11" s="10">
        <f>ABS(AAR!V11)</f>
        <v>7.5107105464003662E-3</v>
      </c>
      <c r="V11" s="10">
        <f>ABS(AAR!W11)</f>
        <v>9.7557961392513402E-3</v>
      </c>
      <c r="W11" s="10">
        <f>ABS(AAR!X11)</f>
        <v>1.1454293257461392E-2</v>
      </c>
      <c r="X11" s="10">
        <f>ABS(AAR!Y11)</f>
        <v>8.9029695866604391E-3</v>
      </c>
      <c r="Y11" s="10">
        <f>ABS(AAR!Z11)</f>
        <v>2.8590023192148969E-3</v>
      </c>
      <c r="Z11" s="10">
        <f>ABS(AAR!AA11)</f>
        <v>2.3643320896890863E-3</v>
      </c>
      <c r="AA11" s="10">
        <f>ABS(AAR!AB11)</f>
        <v>2.8257780468615802E-2</v>
      </c>
      <c r="AB11" s="10">
        <f>ABS(AAR!AC11)</f>
        <v>1.6869112250575607E-2</v>
      </c>
      <c r="AC11" s="10">
        <f>ABS(AAR!AD11)</f>
        <v>3.377730672648867E-3</v>
      </c>
      <c r="AD11" s="10">
        <f>ABS(AAR!AE11)</f>
        <v>6.2027918823270595E-5</v>
      </c>
      <c r="AE11" s="10">
        <f>ABS(AAR!AF11)</f>
        <v>1.6867760675978553E-2</v>
      </c>
      <c r="AF11" s="10">
        <f>ABS(AAR!AG11)</f>
        <v>5.8879839749814431E-3</v>
      </c>
      <c r="AG11" s="10">
        <f t="shared" si="0"/>
        <v>9.2881485688989483E-3</v>
      </c>
      <c r="AH11" s="31">
        <f t="shared" si="1"/>
        <v>8.4684341162185456E-4</v>
      </c>
      <c r="AI11" s="10" t="e">
        <f>AAR!#REF!</f>
        <v>#REF!</v>
      </c>
    </row>
    <row r="12" spans="1:35" x14ac:dyDescent="0.2">
      <c r="A12" s="12">
        <v>44014</v>
      </c>
      <c r="B12" s="10">
        <f>AAR!B12</f>
        <v>-90</v>
      </c>
      <c r="C12" s="10">
        <f>ABS(AAR!D12)</f>
        <v>1.2721175315176525E-3</v>
      </c>
      <c r="D12" s="10">
        <f>ABS(AAR!E12)</f>
        <v>3.9049268107731079E-3</v>
      </c>
      <c r="E12" s="10">
        <f>ABS(AAR!F12)</f>
        <v>2.9985271137003468E-3</v>
      </c>
      <c r="F12" s="10">
        <f>ABS(AAR!G12)</f>
        <v>3.5306200097824404E-3</v>
      </c>
      <c r="G12" s="10">
        <f>ABS(AAR!H12)</f>
        <v>3.2778382965135272E-3</v>
      </c>
      <c r="H12" s="10">
        <f>ABS(AAR!I12)</f>
        <v>6.1739299714055037E-3</v>
      </c>
      <c r="I12" s="10">
        <f>ABS(AAR!J12)</f>
        <v>1.4376442689538369E-2</v>
      </c>
      <c r="J12" s="10">
        <f>ABS(AAR!K12)</f>
        <v>6.9817986712238465E-3</v>
      </c>
      <c r="K12" s="10">
        <f>ABS(AAR!L12)</f>
        <v>2.2128151313893021E-3</v>
      </c>
      <c r="L12" s="10">
        <f>ABS(AAR!M12)</f>
        <v>7.3142763798250089E-3</v>
      </c>
      <c r="M12" s="10">
        <f>ABS(AAR!N12)</f>
        <v>3.7932218158878237E-3</v>
      </c>
      <c r="N12" s="10">
        <f>ABS(AAR!O12)</f>
        <v>1.4694570491759068E-3</v>
      </c>
      <c r="O12" s="10">
        <f>ABS(AAR!P12)</f>
        <v>9.3936474023823876E-3</v>
      </c>
      <c r="P12" s="10">
        <f>ABS(AAR!Q12)</f>
        <v>8.4458391785044024E-3</v>
      </c>
      <c r="Q12" s="10">
        <f>ABS(AAR!R12)</f>
        <v>3.5271341681346003E-3</v>
      </c>
      <c r="R12" s="10">
        <f>ABS(AAR!S12)</f>
        <v>6.1280660349383193E-3</v>
      </c>
      <c r="S12" s="10">
        <f>ABS(AAR!T12)</f>
        <v>4.8609341189980986E-3</v>
      </c>
      <c r="T12" s="10">
        <f>ABS(AAR!U12)</f>
        <v>9.2303757332196264E-5</v>
      </c>
      <c r="U12" s="10">
        <f>ABS(AAR!V12)</f>
        <v>5.2875778237228008E-3</v>
      </c>
      <c r="V12" s="10">
        <f>ABS(AAR!W12)</f>
        <v>1.2035520309322074E-3</v>
      </c>
      <c r="W12" s="10">
        <f>ABS(AAR!X12)</f>
        <v>4.416119459626805E-3</v>
      </c>
      <c r="X12" s="10">
        <f>ABS(AAR!Y12)</f>
        <v>5.8452021021654886E-4</v>
      </c>
      <c r="Y12" s="10">
        <f>ABS(AAR!Z12)</f>
        <v>6.4458320135132828E-3</v>
      </c>
      <c r="Z12" s="10">
        <f>ABS(AAR!AA12)</f>
        <v>4.1614033478168284E-3</v>
      </c>
      <c r="AA12" s="10">
        <f>ABS(AAR!AB12)</f>
        <v>3.9766260627693917E-3</v>
      </c>
      <c r="AB12" s="10">
        <f>ABS(AAR!AC12)</f>
        <v>1.8143486629703743E-5</v>
      </c>
      <c r="AC12" s="10">
        <f>ABS(AAR!AD12)</f>
        <v>3.4158166401007098E-4</v>
      </c>
      <c r="AD12" s="10">
        <f>ABS(AAR!AE12)</f>
        <v>6.0628964033547436E-3</v>
      </c>
      <c r="AE12" s="10">
        <f>ABS(AAR!AF12)</f>
        <v>2.2440369254999596E-2</v>
      </c>
      <c r="AF12" s="10">
        <f>ABS(AAR!AG12)</f>
        <v>3.5858992384859125E-4</v>
      </c>
      <c r="AG12" s="10">
        <f t="shared" si="0"/>
        <v>4.8350369270821151E-3</v>
      </c>
      <c r="AH12" s="31">
        <f t="shared" si="1"/>
        <v>-3.6062682301949787E-3</v>
      </c>
      <c r="AI12" s="10" t="e">
        <f>AAR!#REF!</f>
        <v>#REF!</v>
      </c>
    </row>
    <row r="13" spans="1:35" x14ac:dyDescent="0.2">
      <c r="A13" s="12">
        <v>44018</v>
      </c>
      <c r="B13" s="10">
        <f>AAR!B13</f>
        <v>-89</v>
      </c>
      <c r="C13" s="10">
        <f>ABS(AAR!D13)</f>
        <v>1.2132230209893964E-2</v>
      </c>
      <c r="D13" s="10">
        <f>ABS(AAR!E13)</f>
        <v>5.4284023681226458E-3</v>
      </c>
      <c r="E13" s="10">
        <f>ABS(AAR!F13)</f>
        <v>8.214374921843997E-3</v>
      </c>
      <c r="F13" s="10">
        <f>ABS(AAR!G13)</f>
        <v>1.6407134153317179E-2</v>
      </c>
      <c r="G13" s="10">
        <f>ABS(AAR!H13)</f>
        <v>8.8402591235529279E-3</v>
      </c>
      <c r="H13" s="10">
        <f>ABS(AAR!I13)</f>
        <v>2.3381953213416875E-2</v>
      </c>
      <c r="I13" s="10">
        <f>ABS(AAR!J13)</f>
        <v>8.6955736417011938E-3</v>
      </c>
      <c r="J13" s="10">
        <f>ABS(AAR!K13)</f>
        <v>5.7693928930900272E-3</v>
      </c>
      <c r="K13" s="10">
        <f>ABS(AAR!L13)</f>
        <v>8.9484132259408655E-3</v>
      </c>
      <c r="L13" s="10">
        <f>ABS(AAR!M13)</f>
        <v>5.7382553114266885E-3</v>
      </c>
      <c r="M13" s="10">
        <f>ABS(AAR!N13)</f>
        <v>1.2658447291823451E-2</v>
      </c>
      <c r="N13" s="10">
        <f>ABS(AAR!O13)</f>
        <v>5.7049560990901048E-3</v>
      </c>
      <c r="O13" s="10">
        <f>ABS(AAR!P13)</f>
        <v>1.8200678667833481E-3</v>
      </c>
      <c r="P13" s="10">
        <f>ABS(AAR!Q13)</f>
        <v>1.4849919869751711E-2</v>
      </c>
      <c r="Q13" s="10">
        <f>ABS(AAR!R13)</f>
        <v>3.8967712453275719E-3</v>
      </c>
      <c r="R13" s="10">
        <f>ABS(AAR!S13)</f>
        <v>6.7999139736012668E-3</v>
      </c>
      <c r="S13" s="10">
        <f>ABS(AAR!T13)</f>
        <v>3.0569397360640464E-3</v>
      </c>
      <c r="T13" s="10">
        <f>ABS(AAR!U13)</f>
        <v>4.981456216177578E-3</v>
      </c>
      <c r="U13" s="10">
        <f>ABS(AAR!V13)</f>
        <v>3.6116252142087621E-3</v>
      </c>
      <c r="V13" s="10">
        <f>ABS(AAR!W13)</f>
        <v>7.9749092143326233E-3</v>
      </c>
      <c r="W13" s="10">
        <f>ABS(AAR!X13)</f>
        <v>2.0897815765687975E-2</v>
      </c>
      <c r="X13" s="10">
        <f>ABS(AAR!Y13)</f>
        <v>9.3391523379179157E-3</v>
      </c>
      <c r="Y13" s="10">
        <f>ABS(AAR!Z13)</f>
        <v>1.1052490433728027E-4</v>
      </c>
      <c r="Z13" s="10">
        <f>ABS(AAR!AA13)</f>
        <v>6.7681547075271846E-3</v>
      </c>
      <c r="AA13" s="10">
        <f>ABS(AAR!AB13)</f>
        <v>2.8446924809435725E-3</v>
      </c>
      <c r="AB13" s="10">
        <f>ABS(AAR!AC13)</f>
        <v>2.2375699032449337E-3</v>
      </c>
      <c r="AC13" s="10">
        <f>ABS(AAR!AD13)</f>
        <v>6.0521153533846586E-4</v>
      </c>
      <c r="AD13" s="10">
        <f>ABS(AAR!AE13)</f>
        <v>6.423913316623505E-3</v>
      </c>
      <c r="AE13" s="10">
        <f>ABS(AAR!AF13)</f>
        <v>4.3839716901289683E-3</v>
      </c>
      <c r="AF13" s="10">
        <f>ABS(AAR!AG13)</f>
        <v>7.0024213844380708E-3</v>
      </c>
      <c r="AG13" s="10">
        <f t="shared" si="0"/>
        <v>7.6508141271884895E-3</v>
      </c>
      <c r="AH13" s="31">
        <f t="shared" si="1"/>
        <v>-7.9049103008860429E-4</v>
      </c>
      <c r="AI13" s="10" t="e">
        <f>AAR!#REF!</f>
        <v>#REF!</v>
      </c>
    </row>
    <row r="14" spans="1:35" x14ac:dyDescent="0.2">
      <c r="A14" s="12">
        <v>44019</v>
      </c>
      <c r="B14" s="10">
        <f>AAR!B14</f>
        <v>-88</v>
      </c>
      <c r="C14" s="10">
        <f>ABS(AAR!D14)</f>
        <v>1.0093245230977363E-2</v>
      </c>
      <c r="D14" s="10">
        <f>ABS(AAR!E14)</f>
        <v>3.8805869190489187E-3</v>
      </c>
      <c r="E14" s="10">
        <f>ABS(AAR!F14)</f>
        <v>1.030174193303849E-2</v>
      </c>
      <c r="F14" s="10">
        <f>ABS(AAR!G14)</f>
        <v>9.5180014875490063E-3</v>
      </c>
      <c r="G14" s="10">
        <f>ABS(AAR!H14)</f>
        <v>1.517214251489972E-2</v>
      </c>
      <c r="H14" s="10">
        <f>ABS(AAR!I14)</f>
        <v>1.1218261001706342E-2</v>
      </c>
      <c r="I14" s="10">
        <f>ABS(AAR!J14)</f>
        <v>9.354302006850633E-3</v>
      </c>
      <c r="J14" s="10">
        <f>ABS(AAR!K14)</f>
        <v>2.4424072525633431E-2</v>
      </c>
      <c r="K14" s="10">
        <f>ABS(AAR!L14)</f>
        <v>1.4584502220767867E-2</v>
      </c>
      <c r="L14" s="10">
        <f>ABS(AAR!M14)</f>
        <v>1.475612940871074E-2</v>
      </c>
      <c r="M14" s="10">
        <f>ABS(AAR!N14)</f>
        <v>7.9992255846258672E-3</v>
      </c>
      <c r="N14" s="10">
        <f>ABS(AAR!O14)</f>
        <v>8.0565440198733535E-3</v>
      </c>
      <c r="O14" s="10">
        <f>ABS(AAR!P14)</f>
        <v>8.1421809335140601E-3</v>
      </c>
      <c r="P14" s="10">
        <f>ABS(AAR!Q14)</f>
        <v>1.2693605326867478E-3</v>
      </c>
      <c r="Q14" s="10">
        <f>ABS(AAR!R14)</f>
        <v>8.7098701431810067E-4</v>
      </c>
      <c r="R14" s="10">
        <f>ABS(AAR!S14)</f>
        <v>1.6247620735049387E-2</v>
      </c>
      <c r="S14" s="10">
        <f>ABS(AAR!T14)</f>
        <v>3.9807713985410345E-3</v>
      </c>
      <c r="T14" s="10">
        <f>ABS(AAR!U14)</f>
        <v>6.2829784677862514E-3</v>
      </c>
      <c r="U14" s="10">
        <f>ABS(AAR!V14)</f>
        <v>2.9658207762909422E-3</v>
      </c>
      <c r="V14" s="10">
        <f>ABS(AAR!W14)</f>
        <v>1.2660111480357185E-2</v>
      </c>
      <c r="W14" s="10">
        <f>ABS(AAR!X14)</f>
        <v>2.1083822687919068E-2</v>
      </c>
      <c r="X14" s="10">
        <f>ABS(AAR!Y14)</f>
        <v>2.6815515818185091E-3</v>
      </c>
      <c r="Y14" s="10">
        <f>ABS(AAR!Z14)</f>
        <v>7.7629082319918353E-3</v>
      </c>
      <c r="Z14" s="10">
        <f>ABS(AAR!AA14)</f>
        <v>5.1502923025784075E-4</v>
      </c>
      <c r="AA14" s="10">
        <f>ABS(AAR!AB14)</f>
        <v>5.5425682684439601E-3</v>
      </c>
      <c r="AB14" s="10">
        <f>ABS(AAR!AC14)</f>
        <v>4.2651903758864733E-3</v>
      </c>
      <c r="AC14" s="10">
        <f>ABS(AAR!AD14)</f>
        <v>7.3718416141792514E-3</v>
      </c>
      <c r="AD14" s="10">
        <f>ABS(AAR!AE14)</f>
        <v>5.380849192321735E-3</v>
      </c>
      <c r="AE14" s="10">
        <f>ABS(AAR!AF14)</f>
        <v>3.647155647607217E-3</v>
      </c>
      <c r="AF14" s="10">
        <f>ABS(AAR!AG14)</f>
        <v>4.826545501043196E-2</v>
      </c>
      <c r="AG14" s="10">
        <f t="shared" si="0"/>
        <v>9.9431652677694424E-3</v>
      </c>
      <c r="AH14" s="31">
        <f t="shared" si="1"/>
        <v>1.5018601104923486E-3</v>
      </c>
      <c r="AI14" s="10" t="e">
        <f>AAR!#REF!</f>
        <v>#REF!</v>
      </c>
    </row>
    <row r="15" spans="1:35" x14ac:dyDescent="0.2">
      <c r="A15" s="12">
        <v>44020</v>
      </c>
      <c r="B15" s="10">
        <f>AAR!B15</f>
        <v>-87</v>
      </c>
      <c r="C15" s="10">
        <f>ABS(AAR!D15)</f>
        <v>2.6561364920474643E-3</v>
      </c>
      <c r="D15" s="10">
        <f>ABS(AAR!E15)</f>
        <v>4.3755785065804345E-3</v>
      </c>
      <c r="E15" s="10">
        <f>ABS(AAR!F15)</f>
        <v>1.8343832541667703E-3</v>
      </c>
      <c r="F15" s="10">
        <f>ABS(AAR!G15)</f>
        <v>1.459767967360181E-2</v>
      </c>
      <c r="G15" s="10">
        <f>ABS(AAR!H15)</f>
        <v>8.5068433707950787E-3</v>
      </c>
      <c r="H15" s="10">
        <f>ABS(AAR!I15)</f>
        <v>5.6068818199024606E-4</v>
      </c>
      <c r="I15" s="10">
        <f>ABS(AAR!J15)</f>
        <v>6.9250900655278922E-3</v>
      </c>
      <c r="J15" s="10">
        <f>ABS(AAR!K15)</f>
        <v>2.7854705960187465E-2</v>
      </c>
      <c r="K15" s="10">
        <f>ABS(AAR!L15)</f>
        <v>1.7639358473863676E-3</v>
      </c>
      <c r="L15" s="10">
        <f>ABS(AAR!M15)</f>
        <v>1.0430934788027615E-4</v>
      </c>
      <c r="M15" s="10">
        <f>ABS(AAR!N15)</f>
        <v>2.5699070262739966E-3</v>
      </c>
      <c r="N15" s="10">
        <f>ABS(AAR!O15)</f>
        <v>4.9515265518255925E-4</v>
      </c>
      <c r="O15" s="10">
        <f>ABS(AAR!P15)</f>
        <v>7.6652016212320467E-3</v>
      </c>
      <c r="P15" s="10">
        <f>ABS(AAR!Q15)</f>
        <v>7.335293952783449E-3</v>
      </c>
      <c r="Q15" s="10">
        <f>ABS(AAR!R15)</f>
        <v>1.0280042613314687E-2</v>
      </c>
      <c r="R15" s="10">
        <f>ABS(AAR!S15)</f>
        <v>8.7314219945713416E-3</v>
      </c>
      <c r="S15" s="10">
        <f>ABS(AAR!T15)</f>
        <v>5.409806078482543E-3</v>
      </c>
      <c r="T15" s="10">
        <f>ABS(AAR!U15)</f>
        <v>4.7629810060136751E-4</v>
      </c>
      <c r="U15" s="10">
        <f>ABS(AAR!V15)</f>
        <v>4.3948158859622253E-3</v>
      </c>
      <c r="V15" s="10">
        <f>ABS(AAR!W15)</f>
        <v>7.0704717919677744E-3</v>
      </c>
      <c r="W15" s="10">
        <f>ABS(AAR!X15)</f>
        <v>1.0399313297694831E-2</v>
      </c>
      <c r="X15" s="10">
        <f>ABS(AAR!Y15)</f>
        <v>2.7321971727226734E-3</v>
      </c>
      <c r="Y15" s="10">
        <f>ABS(AAR!Z15)</f>
        <v>1.9170719958512411E-3</v>
      </c>
      <c r="Z15" s="10">
        <f>ABS(AAR!AA15)</f>
        <v>4.1401215391509236E-3</v>
      </c>
      <c r="AA15" s="10">
        <f>ABS(AAR!AB15)</f>
        <v>7.1704178933744388E-3</v>
      </c>
      <c r="AB15" s="10">
        <f>ABS(AAR!AC15)</f>
        <v>4.998871314413531E-3</v>
      </c>
      <c r="AC15" s="10">
        <f>ABS(AAR!AD15)</f>
        <v>2.6583045590744371E-3</v>
      </c>
      <c r="AD15" s="10">
        <f>ABS(AAR!AE15)</f>
        <v>4.5361418610699918E-3</v>
      </c>
      <c r="AE15" s="10">
        <f>ABS(AAR!AF15)</f>
        <v>1.3157018739928287E-3</v>
      </c>
      <c r="AF15" s="10">
        <f>ABS(AAR!AG15)</f>
        <v>2.3648440178192984E-2</v>
      </c>
      <c r="AG15" s="10">
        <f t="shared" si="0"/>
        <v>6.2374781368691222E-3</v>
      </c>
      <c r="AH15" s="31">
        <f t="shared" si="1"/>
        <v>-2.2038270204079715E-3</v>
      </c>
      <c r="AI15" s="10" t="e">
        <f>AAR!#REF!</f>
        <v>#REF!</v>
      </c>
    </row>
    <row r="16" spans="1:35" x14ac:dyDescent="0.2">
      <c r="A16" s="12">
        <v>44021</v>
      </c>
      <c r="B16" s="10">
        <f>AAR!B16</f>
        <v>-86</v>
      </c>
      <c r="C16" s="10">
        <f>ABS(AAR!D16)</f>
        <v>1.8142822248132448E-3</v>
      </c>
      <c r="D16" s="10">
        <f>ABS(AAR!E16)</f>
        <v>7.0939009097248894E-3</v>
      </c>
      <c r="E16" s="10">
        <f>ABS(AAR!F16)</f>
        <v>7.8965844744836831E-3</v>
      </c>
      <c r="F16" s="10">
        <f>ABS(AAR!G16)</f>
        <v>4.1839665594784565E-3</v>
      </c>
      <c r="G16" s="10">
        <f>ABS(AAR!H16)</f>
        <v>6.8000372776597512E-3</v>
      </c>
      <c r="H16" s="10">
        <f>ABS(AAR!I16)</f>
        <v>1.7913089529174645E-2</v>
      </c>
      <c r="I16" s="10">
        <f>ABS(AAR!J16)</f>
        <v>2.5357929795524169E-2</v>
      </c>
      <c r="J16" s="10">
        <f>ABS(AAR!K16)</f>
        <v>9.9704299849094208E-3</v>
      </c>
      <c r="K16" s="10">
        <f>ABS(AAR!L16)</f>
        <v>4.7185577832522009E-3</v>
      </c>
      <c r="L16" s="10">
        <f>ABS(AAR!M16)</f>
        <v>9.0296998047817018E-3</v>
      </c>
      <c r="M16" s="10">
        <f>ABS(AAR!N16)</f>
        <v>5.6530378962038746E-3</v>
      </c>
      <c r="N16" s="10">
        <f>ABS(AAR!O16)</f>
        <v>1.0158192635977732E-3</v>
      </c>
      <c r="O16" s="10">
        <f>ABS(AAR!P16)</f>
        <v>4.8032879718163599E-3</v>
      </c>
      <c r="P16" s="10">
        <f>ABS(AAR!Q16)</f>
        <v>3.7802804083085263E-3</v>
      </c>
      <c r="Q16" s="10">
        <f>ABS(AAR!R16)</f>
        <v>1.1165424604221074E-2</v>
      </c>
      <c r="R16" s="10">
        <f>ABS(AAR!S16)</f>
        <v>3.7933668680404501E-3</v>
      </c>
      <c r="S16" s="10">
        <f>ABS(AAR!T16)</f>
        <v>2.9837355116177251E-3</v>
      </c>
      <c r="T16" s="10">
        <f>ABS(AAR!U16)</f>
        <v>1.7784087189581933E-3</v>
      </c>
      <c r="U16" s="10">
        <f>ABS(AAR!V16)</f>
        <v>5.7601948868388972E-3</v>
      </c>
      <c r="V16" s="10">
        <f>ABS(AAR!W16)</f>
        <v>1.193188324412779E-2</v>
      </c>
      <c r="W16" s="10">
        <f>ABS(AAR!X16)</f>
        <v>2.5308770051193086E-3</v>
      </c>
      <c r="X16" s="10">
        <f>ABS(AAR!Y16)</f>
        <v>4.1115777167307875E-3</v>
      </c>
      <c r="Y16" s="10">
        <f>ABS(AAR!Z16)</f>
        <v>4.9546400386977314E-4</v>
      </c>
      <c r="Z16" s="10">
        <f>ABS(AAR!AA16)</f>
        <v>4.1748620444049429E-3</v>
      </c>
      <c r="AA16" s="10">
        <f>ABS(AAR!AB16)</f>
        <v>1.9117424260233759E-2</v>
      </c>
      <c r="AB16" s="10">
        <f>ABS(AAR!AC16)</f>
        <v>9.5714989642234939E-3</v>
      </c>
      <c r="AC16" s="10">
        <f>ABS(AAR!AD16)</f>
        <v>1.702172532389537E-2</v>
      </c>
      <c r="AD16" s="10">
        <f>ABS(AAR!AE16)</f>
        <v>4.2473765294738734E-3</v>
      </c>
      <c r="AE16" s="10">
        <f>ABS(AAR!AF16)</f>
        <v>5.2578291046835202E-2</v>
      </c>
      <c r="AF16" s="10">
        <f>ABS(AAR!AG16)</f>
        <v>1.9108249091533649E-2</v>
      </c>
      <c r="AG16" s="10">
        <f t="shared" si="0"/>
        <v>9.3467087901284336E-3</v>
      </c>
      <c r="AH16" s="31">
        <f t="shared" si="1"/>
        <v>9.0540363285133985E-4</v>
      </c>
      <c r="AI16" s="10" t="e">
        <f>AAR!#REF!</f>
        <v>#REF!</v>
      </c>
    </row>
    <row r="17" spans="1:35" x14ac:dyDescent="0.2">
      <c r="A17" s="12">
        <v>44022</v>
      </c>
      <c r="B17" s="10">
        <f>AAR!B17</f>
        <v>-85</v>
      </c>
      <c r="C17" s="10">
        <f>ABS(AAR!D17)</f>
        <v>2.2926991678879835E-3</v>
      </c>
      <c r="D17" s="10">
        <f>ABS(AAR!E17)</f>
        <v>2.8233535555513833E-3</v>
      </c>
      <c r="E17" s="10">
        <f>ABS(AAR!F17)</f>
        <v>3.8444726022699993E-3</v>
      </c>
      <c r="F17" s="10">
        <f>ABS(AAR!G17)</f>
        <v>2.0097742551878667E-3</v>
      </c>
      <c r="G17" s="10">
        <f>ABS(AAR!H17)</f>
        <v>9.009769483951692E-4</v>
      </c>
      <c r="H17" s="10">
        <f>ABS(AAR!I17)</f>
        <v>1.2900702194049252E-2</v>
      </c>
      <c r="I17" s="10">
        <f>ABS(AAR!J17)</f>
        <v>9.1958448703712177E-3</v>
      </c>
      <c r="J17" s="10">
        <f>ABS(AAR!K17)</f>
        <v>9.8692285923355182E-3</v>
      </c>
      <c r="K17" s="10">
        <f>ABS(AAR!L17)</f>
        <v>1.2569340914054171E-2</v>
      </c>
      <c r="L17" s="10">
        <f>ABS(AAR!M17)</f>
        <v>4.9970515228567915E-3</v>
      </c>
      <c r="M17" s="10">
        <f>ABS(AAR!N17)</f>
        <v>9.6691478441398634E-3</v>
      </c>
      <c r="N17" s="10">
        <f>ABS(AAR!O17)</f>
        <v>5.7102037297727115E-3</v>
      </c>
      <c r="O17" s="10">
        <f>ABS(AAR!P17)</f>
        <v>1.6663905265834854E-2</v>
      </c>
      <c r="P17" s="10">
        <f>ABS(AAR!Q17)</f>
        <v>3.0406428194735156E-3</v>
      </c>
      <c r="Q17" s="10">
        <f>ABS(AAR!R17)</f>
        <v>3.1175890439726192E-4</v>
      </c>
      <c r="R17" s="10">
        <f>ABS(AAR!S17)</f>
        <v>7.1265632746548239E-3</v>
      </c>
      <c r="S17" s="10">
        <f>ABS(AAR!T17)</f>
        <v>9.7453659912267402E-3</v>
      </c>
      <c r="T17" s="10">
        <f>ABS(AAR!U17)</f>
        <v>7.8552111657360438E-3</v>
      </c>
      <c r="U17" s="10">
        <f>ABS(AAR!V17)</f>
        <v>1.3110734296356313E-2</v>
      </c>
      <c r="V17" s="10">
        <f>ABS(AAR!W17)</f>
        <v>1.0740038678347386E-2</v>
      </c>
      <c r="W17" s="10">
        <f>ABS(AAR!X17)</f>
        <v>7.0470607622125161E-3</v>
      </c>
      <c r="X17" s="10">
        <f>ABS(AAR!Y17)</f>
        <v>2.4815425428531832E-3</v>
      </c>
      <c r="Y17" s="10">
        <f>ABS(AAR!Z17)</f>
        <v>6.7481088335703595E-3</v>
      </c>
      <c r="Z17" s="10">
        <f>ABS(AAR!AA17)</f>
        <v>1.2492211870904768E-3</v>
      </c>
      <c r="AA17" s="10">
        <f>ABS(AAR!AB17)</f>
        <v>2.2721421662703911E-4</v>
      </c>
      <c r="AB17" s="10">
        <f>ABS(AAR!AC17)</f>
        <v>1.2618366939408982E-2</v>
      </c>
      <c r="AC17" s="10">
        <f>ABS(AAR!AD17)</f>
        <v>3.0354981680706834E-3</v>
      </c>
      <c r="AD17" s="10">
        <f>ABS(AAR!AE17)</f>
        <v>7.480912558340852E-3</v>
      </c>
      <c r="AE17" s="10">
        <f>ABS(AAR!AF17)</f>
        <v>3.8315611828020797E-3</v>
      </c>
      <c r="AF17" s="10">
        <f>ABS(AAR!AG17)</f>
        <v>1.1708697088964539E-2</v>
      </c>
      <c r="AG17" s="10">
        <f t="shared" si="0"/>
        <v>6.7268400024279871E-3</v>
      </c>
      <c r="AH17" s="31">
        <f t="shared" si="1"/>
        <v>-1.7144651548491067E-3</v>
      </c>
      <c r="AI17" s="10" t="e">
        <f>AAR!#REF!</f>
        <v>#REF!</v>
      </c>
    </row>
    <row r="18" spans="1:35" x14ac:dyDescent="0.2">
      <c r="A18" s="12">
        <v>44025</v>
      </c>
      <c r="B18" s="10">
        <f>AAR!B18</f>
        <v>-84</v>
      </c>
      <c r="C18" s="10">
        <f>ABS(AAR!D18)</f>
        <v>5.7680701932396293E-3</v>
      </c>
      <c r="D18" s="10">
        <f>ABS(AAR!E18)</f>
        <v>2.0715270719642428E-3</v>
      </c>
      <c r="E18" s="10">
        <f>ABS(AAR!F18)</f>
        <v>3.6850161161501183E-3</v>
      </c>
      <c r="F18" s="10">
        <f>ABS(AAR!G18)</f>
        <v>6.2681252061535641E-3</v>
      </c>
      <c r="G18" s="10">
        <f>ABS(AAR!H18)</f>
        <v>1.1735172558027559E-2</v>
      </c>
      <c r="H18" s="10">
        <f>ABS(AAR!I18)</f>
        <v>9.7191185412151462E-4</v>
      </c>
      <c r="I18" s="10">
        <f>ABS(AAR!J18)</f>
        <v>2.0140163784997618E-2</v>
      </c>
      <c r="J18" s="10">
        <f>ABS(AAR!K18)</f>
        <v>1.5549044633532631E-3</v>
      </c>
      <c r="K18" s="10">
        <f>ABS(AAR!L18)</f>
        <v>1.4963127409234863E-3</v>
      </c>
      <c r="L18" s="10">
        <f>ABS(AAR!M18)</f>
        <v>3.1738527208031442E-2</v>
      </c>
      <c r="M18" s="10">
        <f>ABS(AAR!N18)</f>
        <v>6.8128976185184102E-3</v>
      </c>
      <c r="N18" s="10">
        <f>ABS(AAR!O18)</f>
        <v>1.6442215372248072E-2</v>
      </c>
      <c r="O18" s="10">
        <f>ABS(AAR!P18)</f>
        <v>1.5979709282709482E-2</v>
      </c>
      <c r="P18" s="10">
        <f>ABS(AAR!Q18)</f>
        <v>8.8644572741285546E-4</v>
      </c>
      <c r="Q18" s="10">
        <f>ABS(AAR!R18)</f>
        <v>1.2722552917751673E-3</v>
      </c>
      <c r="R18" s="10">
        <f>ABS(AAR!S18)</f>
        <v>1.7774144622978633E-2</v>
      </c>
      <c r="S18" s="10">
        <f>ABS(AAR!T18)</f>
        <v>6.6690719769080566E-3</v>
      </c>
      <c r="T18" s="10">
        <f>ABS(AAR!U18)</f>
        <v>1.1603351489205986E-2</v>
      </c>
      <c r="U18" s="10">
        <f>ABS(AAR!V18)</f>
        <v>2.3171226683474395E-2</v>
      </c>
      <c r="V18" s="10">
        <f>ABS(AAR!W18)</f>
        <v>1.2076082677250342E-3</v>
      </c>
      <c r="W18" s="10">
        <f>ABS(AAR!X18)</f>
        <v>2.0014213174999278E-2</v>
      </c>
      <c r="X18" s="10">
        <f>ABS(AAR!Y18)</f>
        <v>6.6492730330980744E-4</v>
      </c>
      <c r="Y18" s="10">
        <f>ABS(AAR!Z18)</f>
        <v>1.2969051857803686E-5</v>
      </c>
      <c r="Z18" s="10">
        <f>ABS(AAR!AA18)</f>
        <v>7.7499014602802896E-3</v>
      </c>
      <c r="AA18" s="10">
        <f>ABS(AAR!AB18)</f>
        <v>1.5081626439165725E-2</v>
      </c>
      <c r="AB18" s="10">
        <f>ABS(AAR!AC18)</f>
        <v>2.7801089198750281E-2</v>
      </c>
      <c r="AC18" s="10">
        <f>ABS(AAR!AD18)</f>
        <v>3.7059081865391617E-3</v>
      </c>
      <c r="AD18" s="10">
        <f>ABS(AAR!AE18)</f>
        <v>1.3296392136949397E-2</v>
      </c>
      <c r="AE18" s="10">
        <f>ABS(AAR!AF18)</f>
        <v>1.857187356860664E-2</v>
      </c>
      <c r="AF18" s="10">
        <f>ABS(AAR!AG18)</f>
        <v>7.2563597343516806E-4</v>
      </c>
      <c r="AG18" s="10">
        <f t="shared" si="0"/>
        <v>9.8291064674604026E-3</v>
      </c>
      <c r="AH18" s="31">
        <f t="shared" si="1"/>
        <v>1.3878013101833089E-3</v>
      </c>
      <c r="AI18" s="10" t="e">
        <f>AAR!#REF!</f>
        <v>#REF!</v>
      </c>
    </row>
    <row r="19" spans="1:35" x14ac:dyDescent="0.2">
      <c r="A19" s="12">
        <v>44026</v>
      </c>
      <c r="B19" s="10">
        <f>AAR!B19</f>
        <v>-83</v>
      </c>
      <c r="C19" s="10">
        <f>ABS(AAR!D19)</f>
        <v>3.2264307308371501E-3</v>
      </c>
      <c r="D19" s="10">
        <f>ABS(AAR!E19)</f>
        <v>1.5604894202183674E-2</v>
      </c>
      <c r="E19" s="10">
        <f>ABS(AAR!F19)</f>
        <v>5.6833009351750308E-3</v>
      </c>
      <c r="F19" s="10">
        <f>ABS(AAR!G19)</f>
        <v>9.2280141165281132E-3</v>
      </c>
      <c r="G19" s="10">
        <f>ABS(AAR!H19)</f>
        <v>2.3479633442038374E-2</v>
      </c>
      <c r="H19" s="10">
        <f>ABS(AAR!I19)</f>
        <v>6.5909357157677463E-3</v>
      </c>
      <c r="I19" s="10">
        <f>ABS(AAR!J19)</f>
        <v>4.8727859592778847E-3</v>
      </c>
      <c r="J19" s="10">
        <f>ABS(AAR!K19)</f>
        <v>3.892246327365026E-4</v>
      </c>
      <c r="K19" s="10">
        <f>ABS(AAR!L19)</f>
        <v>4.8451074035922546E-3</v>
      </c>
      <c r="L19" s="10">
        <f>ABS(AAR!M19)</f>
        <v>1.7331862729042861E-2</v>
      </c>
      <c r="M19" s="10">
        <f>ABS(AAR!N19)</f>
        <v>1.0689939532016879E-2</v>
      </c>
      <c r="N19" s="10">
        <f>ABS(AAR!O19)</f>
        <v>5.8544651579701384E-3</v>
      </c>
      <c r="O19" s="10">
        <f>ABS(AAR!P19)</f>
        <v>1.8285791209545588E-2</v>
      </c>
      <c r="P19" s="10">
        <f>ABS(AAR!Q19)</f>
        <v>1.7030219880643495E-2</v>
      </c>
      <c r="Q19" s="10">
        <f>ABS(AAR!R19)</f>
        <v>3.8367471544468838E-4</v>
      </c>
      <c r="R19" s="10">
        <f>ABS(AAR!S19)</f>
        <v>1.3718407520193054E-2</v>
      </c>
      <c r="S19" s="10">
        <f>ABS(AAR!T19)</f>
        <v>1.2914610977358375E-2</v>
      </c>
      <c r="T19" s="10">
        <f>ABS(AAR!U19)</f>
        <v>4.0326613364215511E-3</v>
      </c>
      <c r="U19" s="10">
        <f>ABS(AAR!V19)</f>
        <v>2.1447208965474005E-2</v>
      </c>
      <c r="V19" s="10">
        <f>ABS(AAR!W19)</f>
        <v>3.8132675300256887E-3</v>
      </c>
      <c r="W19" s="10">
        <f>ABS(AAR!X19)</f>
        <v>2.517021506638694E-3</v>
      </c>
      <c r="X19" s="10">
        <f>ABS(AAR!Y19)</f>
        <v>1.4554738108364444E-2</v>
      </c>
      <c r="Y19" s="10">
        <f>ABS(AAR!Z19)</f>
        <v>1.8184024582256989E-3</v>
      </c>
      <c r="Z19" s="10">
        <f>ABS(AAR!AA19)</f>
        <v>1.5289927899099966E-2</v>
      </c>
      <c r="AA19" s="10">
        <f>ABS(AAR!AB19)</f>
        <v>2.1033372387188262E-4</v>
      </c>
      <c r="AB19" s="10">
        <f>ABS(AAR!AC19)</f>
        <v>7.599121048850601E-3</v>
      </c>
      <c r="AC19" s="10">
        <f>ABS(AAR!AD19)</f>
        <v>7.190234291075584E-3</v>
      </c>
      <c r="AD19" s="10">
        <f>ABS(AAR!AE19)</f>
        <v>3.3047035214426139E-3</v>
      </c>
      <c r="AE19" s="10">
        <f>ABS(AAR!AF19)</f>
        <v>8.3358464488992121E-3</v>
      </c>
      <c r="AF19" s="10">
        <f>ABS(AAR!AG19)</f>
        <v>1.314780965505959E-2</v>
      </c>
      <c r="AG19" s="10">
        <f t="shared" si="0"/>
        <v>9.1130191784600453E-3</v>
      </c>
      <c r="AH19" s="31">
        <f t="shared" si="1"/>
        <v>6.7171402118295157E-4</v>
      </c>
      <c r="AI19" s="10" t="e">
        <f>AAR!#REF!</f>
        <v>#REF!</v>
      </c>
    </row>
    <row r="20" spans="1:35" x14ac:dyDescent="0.2">
      <c r="A20" s="12">
        <v>44027</v>
      </c>
      <c r="B20" s="10">
        <f>AAR!B20</f>
        <v>-82</v>
      </c>
      <c r="C20" s="10">
        <f>ABS(AAR!D20)</f>
        <v>9.7454197854160794E-3</v>
      </c>
      <c r="D20" s="10">
        <f>ABS(AAR!E20)</f>
        <v>9.5586196372636802E-3</v>
      </c>
      <c r="E20" s="10">
        <f>ABS(AAR!F20)</f>
        <v>7.9658624480589742E-3</v>
      </c>
      <c r="F20" s="10">
        <f>ABS(AAR!G20)</f>
        <v>1.6007443860780483E-3</v>
      </c>
      <c r="G20" s="10">
        <f>ABS(AAR!H20)</f>
        <v>6.560552242704595E-3</v>
      </c>
      <c r="H20" s="10">
        <f>ABS(AAR!I20)</f>
        <v>6.003586392638139E-3</v>
      </c>
      <c r="I20" s="10">
        <f>ABS(AAR!J20)</f>
        <v>5.3688552142316277E-3</v>
      </c>
      <c r="J20" s="10">
        <f>ABS(AAR!K20)</f>
        <v>2.0613449046537197E-3</v>
      </c>
      <c r="K20" s="10">
        <f>ABS(AAR!L20)</f>
        <v>9.3966100586008877E-3</v>
      </c>
      <c r="L20" s="10">
        <f>ABS(AAR!M20)</f>
        <v>1.8169571394256417E-3</v>
      </c>
      <c r="M20" s="10">
        <f>ABS(AAR!N20)</f>
        <v>8.9723502703778456E-3</v>
      </c>
      <c r="N20" s="10">
        <f>ABS(AAR!O20)</f>
        <v>2.5790314538753083E-3</v>
      </c>
      <c r="O20" s="10">
        <f>ABS(AAR!P20)</f>
        <v>2.6649470089608676E-3</v>
      </c>
      <c r="P20" s="10">
        <f>ABS(AAR!Q20)</f>
        <v>6.9434188326365515E-4</v>
      </c>
      <c r="Q20" s="10">
        <f>ABS(AAR!R20)</f>
        <v>8.5277458046453536E-3</v>
      </c>
      <c r="R20" s="10">
        <f>ABS(AAR!S20)</f>
        <v>5.5775422424979692E-3</v>
      </c>
      <c r="S20" s="10">
        <f>ABS(AAR!T20)</f>
        <v>9.4625881075629057E-3</v>
      </c>
      <c r="T20" s="10">
        <f>ABS(AAR!U20)</f>
        <v>1.4371550594342884E-2</v>
      </c>
      <c r="U20" s="10">
        <f>ABS(AAR!V20)</f>
        <v>2.2374827623188952E-2</v>
      </c>
      <c r="V20" s="10">
        <f>ABS(AAR!W20)</f>
        <v>3.9030984643555382E-3</v>
      </c>
      <c r="W20" s="10">
        <f>ABS(AAR!X20)</f>
        <v>2.0213518684588684E-4</v>
      </c>
      <c r="X20" s="10">
        <f>ABS(AAR!Y20)</f>
        <v>4.6538018713137494E-3</v>
      </c>
      <c r="Y20" s="10">
        <f>ABS(AAR!Z20)</f>
        <v>7.3428350368794767E-3</v>
      </c>
      <c r="Z20" s="10">
        <f>ABS(AAR!AA20)</f>
        <v>8.0530750306271326E-3</v>
      </c>
      <c r="AA20" s="10">
        <f>ABS(AAR!AB20)</f>
        <v>1.6973715659687895E-2</v>
      </c>
      <c r="AB20" s="10">
        <f>ABS(AAR!AC20)</f>
        <v>2.0420800173812564E-2</v>
      </c>
      <c r="AC20" s="10">
        <f>ABS(AAR!AD20)</f>
        <v>1.1107753976649553E-2</v>
      </c>
      <c r="AD20" s="10">
        <f>ABS(AAR!AE20)</f>
        <v>8.7839325611568046E-3</v>
      </c>
      <c r="AE20" s="10">
        <f>ABS(AAR!AF20)</f>
        <v>1.2905603299824351E-3</v>
      </c>
      <c r="AF20" s="10">
        <f>ABS(AAR!AG20)</f>
        <v>1.8027475030908046E-3</v>
      </c>
      <c r="AG20" s="10">
        <f t="shared" si="0"/>
        <v>7.3279310997396326E-3</v>
      </c>
      <c r="AH20" s="31">
        <f t="shared" si="1"/>
        <v>-1.1133740575374612E-3</v>
      </c>
      <c r="AI20" s="10" t="e">
        <f>AAR!#REF!</f>
        <v>#REF!</v>
      </c>
    </row>
    <row r="21" spans="1:35" ht="15.75" customHeight="1" x14ac:dyDescent="0.2">
      <c r="A21" s="12">
        <v>44028</v>
      </c>
      <c r="B21" s="10">
        <f>AAR!B21</f>
        <v>-81</v>
      </c>
      <c r="C21" s="10">
        <f>ABS(AAR!D21)</f>
        <v>7.1385633946043081E-3</v>
      </c>
      <c r="D21" s="10">
        <f>ABS(AAR!E21)</f>
        <v>1.1756799331191838E-2</v>
      </c>
      <c r="E21" s="10">
        <f>ABS(AAR!F21)</f>
        <v>1.9813749761128402E-2</v>
      </c>
      <c r="F21" s="10">
        <f>ABS(AAR!G21)</f>
        <v>5.8584040446910124E-3</v>
      </c>
      <c r="G21" s="10">
        <f>ABS(AAR!H21)</f>
        <v>1.3331991127552517E-3</v>
      </c>
      <c r="H21" s="10">
        <f>ABS(AAR!I21)</f>
        <v>4.1285963868934851E-3</v>
      </c>
      <c r="I21" s="10">
        <f>ABS(AAR!J21)</f>
        <v>9.548912423960991E-3</v>
      </c>
      <c r="J21" s="10">
        <f>ABS(AAR!K21)</f>
        <v>9.4350517466177779E-3</v>
      </c>
      <c r="K21" s="10">
        <f>ABS(AAR!L21)</f>
        <v>9.9012113734378154E-3</v>
      </c>
      <c r="L21" s="10">
        <f>ABS(AAR!M21)</f>
        <v>9.5816458237093453E-4</v>
      </c>
      <c r="M21" s="10">
        <f>ABS(AAR!N21)</f>
        <v>3.0150981975287537E-3</v>
      </c>
      <c r="N21" s="10">
        <f>ABS(AAR!O21)</f>
        <v>9.2589144113755569E-3</v>
      </c>
      <c r="O21" s="10">
        <f>ABS(AAR!P21)</f>
        <v>4.4990983096679137E-3</v>
      </c>
      <c r="P21" s="10">
        <f>ABS(AAR!Q21)</f>
        <v>3.7178646637247492E-3</v>
      </c>
      <c r="Q21" s="10">
        <f>ABS(AAR!R21)</f>
        <v>2.0980198199141193E-3</v>
      </c>
      <c r="R21" s="10">
        <f>ABS(AAR!S21)</f>
        <v>5.4085998282540557E-4</v>
      </c>
      <c r="S21" s="10">
        <f>ABS(AAR!T21)</f>
        <v>6.9311367782376098E-3</v>
      </c>
      <c r="T21" s="10">
        <f>ABS(AAR!U21)</f>
        <v>1.4959483675185885E-2</v>
      </c>
      <c r="U21" s="10">
        <f>ABS(AAR!V21)</f>
        <v>4.9920251581711594E-2</v>
      </c>
      <c r="V21" s="10">
        <f>ABS(AAR!W21)</f>
        <v>2.8807712109002763E-3</v>
      </c>
      <c r="W21" s="10">
        <f>ABS(AAR!X21)</f>
        <v>4.5696933544588612E-3</v>
      </c>
      <c r="X21" s="10">
        <f>ABS(AAR!Y21)</f>
        <v>6.4671618541353977E-3</v>
      </c>
      <c r="Y21" s="10">
        <f>ABS(AAR!Z21)</f>
        <v>5.6237162285242507E-3</v>
      </c>
      <c r="Z21" s="10">
        <f>ABS(AAR!AA21)</f>
        <v>1.5076195063378388E-2</v>
      </c>
      <c r="AA21" s="10">
        <f>ABS(AAR!AB21)</f>
        <v>7.575548678866454E-3</v>
      </c>
      <c r="AB21" s="10">
        <f>ABS(AAR!AC21)</f>
        <v>1.3073269144561667E-2</v>
      </c>
      <c r="AC21" s="10">
        <f>ABS(AAR!AD21)</f>
        <v>1.2843711533096954E-2</v>
      </c>
      <c r="AD21" s="10">
        <f>ABS(AAR!AE21)</f>
        <v>7.0497840974742664E-3</v>
      </c>
      <c r="AE21" s="10">
        <f>ABS(AAR!AF21)</f>
        <v>1.2904566578309944E-2</v>
      </c>
      <c r="AF21" s="10">
        <f>ABS(AAR!AG21)</f>
        <v>1.2203057565139395E-2</v>
      </c>
      <c r="AG21" s="10">
        <f t="shared" si="0"/>
        <v>9.1693618295556421E-3</v>
      </c>
      <c r="AH21" s="31">
        <f t="shared" si="1"/>
        <v>7.280566722785483E-4</v>
      </c>
      <c r="AI21" s="10" t="e">
        <f>AAR!#REF!</f>
        <v>#REF!</v>
      </c>
    </row>
    <row r="22" spans="1:35" ht="15.75" customHeight="1" x14ac:dyDescent="0.2">
      <c r="A22" s="12">
        <v>44029</v>
      </c>
      <c r="B22" s="10">
        <f>AAR!B22</f>
        <v>-80</v>
      </c>
      <c r="C22" s="10">
        <f>ABS(AAR!D22)</f>
        <v>3.1375230380192558E-3</v>
      </c>
      <c r="D22" s="10">
        <f>ABS(AAR!E22)</f>
        <v>4.7784090609107356E-3</v>
      </c>
      <c r="E22" s="10">
        <f>ABS(AAR!F22)</f>
        <v>6.6857632995837918E-3</v>
      </c>
      <c r="F22" s="10">
        <f>ABS(AAR!G22)</f>
        <v>6.2685020271498818E-3</v>
      </c>
      <c r="G22" s="10">
        <f>ABS(AAR!H22)</f>
        <v>9.0575060888950683E-3</v>
      </c>
      <c r="H22" s="10">
        <f>ABS(AAR!I22)</f>
        <v>2.5882545221316729E-3</v>
      </c>
      <c r="I22" s="10">
        <f>ABS(AAR!J22)</f>
        <v>2.1612511219771254E-2</v>
      </c>
      <c r="J22" s="10">
        <f>ABS(AAR!K22)</f>
        <v>3.5065550185600083E-4</v>
      </c>
      <c r="K22" s="10">
        <f>ABS(AAR!L22)</f>
        <v>1.5733934122515704E-2</v>
      </c>
      <c r="L22" s="10">
        <f>ABS(AAR!M22)</f>
        <v>1.6847372261310282E-2</v>
      </c>
      <c r="M22" s="10">
        <f>ABS(AAR!N22)</f>
        <v>8.970083002020738E-3</v>
      </c>
      <c r="N22" s="10">
        <f>ABS(AAR!O22)</f>
        <v>3.0198658011304822E-4</v>
      </c>
      <c r="O22" s="10">
        <f>ABS(AAR!P22)</f>
        <v>8.4855934841382586E-3</v>
      </c>
      <c r="P22" s="10">
        <f>ABS(AAR!Q22)</f>
        <v>3.4479812561634096E-3</v>
      </c>
      <c r="Q22" s="10">
        <f>ABS(AAR!R22)</f>
        <v>3.6960045193931497E-3</v>
      </c>
      <c r="R22" s="10">
        <f>ABS(AAR!S22)</f>
        <v>4.6813024744587258E-3</v>
      </c>
      <c r="S22" s="10">
        <f>ABS(AAR!T22)</f>
        <v>9.7947248107472761E-3</v>
      </c>
      <c r="T22" s="10">
        <f>ABS(AAR!U22)</f>
        <v>1.6996873169336915E-2</v>
      </c>
      <c r="U22" s="10">
        <f>ABS(AAR!V22)</f>
        <v>8.5263092929230254E-3</v>
      </c>
      <c r="V22" s="10">
        <f>ABS(AAR!W22)</f>
        <v>1.811115167023112E-2</v>
      </c>
      <c r="W22" s="10">
        <f>ABS(AAR!X22)</f>
        <v>5.3484352818189123E-3</v>
      </c>
      <c r="X22" s="10">
        <f>ABS(AAR!Y22)</f>
        <v>9.0837955132956633E-3</v>
      </c>
      <c r="Y22" s="10">
        <f>ABS(AAR!Z22)</f>
        <v>6.9685535118329525E-3</v>
      </c>
      <c r="Z22" s="10">
        <f>ABS(AAR!AA22)</f>
        <v>1.674373695535615E-3</v>
      </c>
      <c r="AA22" s="10">
        <f>ABS(AAR!AB22)</f>
        <v>1.1824833689046653E-4</v>
      </c>
      <c r="AB22" s="10">
        <f>ABS(AAR!AC22)</f>
        <v>1.8542299295970358E-4</v>
      </c>
      <c r="AC22" s="10">
        <f>ABS(AAR!AD22)</f>
        <v>1.011188271429665E-2</v>
      </c>
      <c r="AD22" s="10">
        <f>ABS(AAR!AE22)</f>
        <v>9.8821252736723039E-3</v>
      </c>
      <c r="AE22" s="10">
        <f>ABS(AAR!AF22)</f>
        <v>9.7446273910530706E-3</v>
      </c>
      <c r="AF22" s="10">
        <f>ABS(AAR!AG22)</f>
        <v>2.3534818608746295E-4</v>
      </c>
      <c r="AG22" s="10">
        <f t="shared" si="0"/>
        <v>7.4475084766370703E-3</v>
      </c>
      <c r="AH22" s="31">
        <f t="shared" si="1"/>
        <v>-9.9379668064002342E-4</v>
      </c>
      <c r="AI22" s="10" t="e">
        <f>AAR!#REF!</f>
        <v>#REF!</v>
      </c>
    </row>
    <row r="23" spans="1:35" ht="15.75" customHeight="1" x14ac:dyDescent="0.2">
      <c r="A23" s="12">
        <v>44032</v>
      </c>
      <c r="B23" s="10">
        <f>AAR!B23</f>
        <v>-79</v>
      </c>
      <c r="C23" s="10">
        <f>ABS(AAR!D23)</f>
        <v>1.5620575238815155E-2</v>
      </c>
      <c r="D23" s="10">
        <f>ABS(AAR!E23)</f>
        <v>1.2651127082009862E-3</v>
      </c>
      <c r="E23" s="10">
        <f>ABS(AAR!F23)</f>
        <v>5.8096381189645663E-4</v>
      </c>
      <c r="F23" s="10">
        <f>ABS(AAR!G23)</f>
        <v>5.4243013315030779E-3</v>
      </c>
      <c r="G23" s="10">
        <f>ABS(AAR!H23)</f>
        <v>7.6995157135273055E-3</v>
      </c>
      <c r="H23" s="10">
        <f>ABS(AAR!I23)</f>
        <v>1.1918148727623697E-2</v>
      </c>
      <c r="I23" s="10">
        <f>ABS(AAR!J23)</f>
        <v>6.2480499520982747E-3</v>
      </c>
      <c r="J23" s="10">
        <f>ABS(AAR!K23)</f>
        <v>1.821885171833415E-2</v>
      </c>
      <c r="K23" s="10">
        <f>ABS(AAR!L23)</f>
        <v>4.3094734127159277E-3</v>
      </c>
      <c r="L23" s="10">
        <f>ABS(AAR!M23)</f>
        <v>2.4123716419627791E-2</v>
      </c>
      <c r="M23" s="10">
        <f>ABS(AAR!N23)</f>
        <v>1.8012841494868832E-2</v>
      </c>
      <c r="N23" s="10">
        <f>ABS(AAR!O23)</f>
        <v>8.8902972931323735E-4</v>
      </c>
      <c r="O23" s="10">
        <f>ABS(AAR!P23)</f>
        <v>6.3027938214654279E-4</v>
      </c>
      <c r="P23" s="10">
        <f>ABS(AAR!Q23)</f>
        <v>7.8533572704263038E-4</v>
      </c>
      <c r="Q23" s="10">
        <f>ABS(AAR!R23)</f>
        <v>6.2670129619747141E-3</v>
      </c>
      <c r="R23" s="10">
        <f>ABS(AAR!S23)</f>
        <v>2.6234598005144407E-2</v>
      </c>
      <c r="S23" s="10">
        <f>ABS(AAR!T23)</f>
        <v>1.1077293819380583E-2</v>
      </c>
      <c r="T23" s="10">
        <f>ABS(AAR!U23)</f>
        <v>1.5588869964213849E-2</v>
      </c>
      <c r="U23" s="10">
        <f>ABS(AAR!V23)</f>
        <v>4.2225173307267865E-3</v>
      </c>
      <c r="V23" s="10">
        <f>ABS(AAR!W23)</f>
        <v>1.2382498292152429E-2</v>
      </c>
      <c r="W23" s="10">
        <f>ABS(AAR!X23)</f>
        <v>7.7112122980051729E-3</v>
      </c>
      <c r="X23" s="10">
        <f>ABS(AAR!Y23)</f>
        <v>4.9468151912087253E-3</v>
      </c>
      <c r="Y23" s="10">
        <f>ABS(AAR!Z23)</f>
        <v>5.2618763290241972E-3</v>
      </c>
      <c r="Z23" s="10">
        <f>ABS(AAR!AA23)</f>
        <v>4.2788075030103807E-3</v>
      </c>
      <c r="AA23" s="10">
        <f>ABS(AAR!AB23)</f>
        <v>1.0189615464888431E-2</v>
      </c>
      <c r="AB23" s="10">
        <f>ABS(AAR!AC23)</f>
        <v>1.0914012886380196E-2</v>
      </c>
      <c r="AC23" s="10">
        <f>ABS(AAR!AD23)</f>
        <v>5.9539673838928785E-3</v>
      </c>
      <c r="AD23" s="10">
        <f>ABS(AAR!AE23)</f>
        <v>1.266430122996634E-2</v>
      </c>
      <c r="AE23" s="10">
        <f>ABS(AAR!AF23)</f>
        <v>1.0700988570353351E-2</v>
      </c>
      <c r="AF23" s="10">
        <f>ABS(AAR!AG23)</f>
        <v>9.2557737533523962E-3</v>
      </c>
      <c r="AG23" s="10">
        <f t="shared" si="0"/>
        <v>9.1125452117129611E-3</v>
      </c>
      <c r="AH23" s="31">
        <f t="shared" si="1"/>
        <v>6.712400544358673E-4</v>
      </c>
      <c r="AI23" s="10" t="e">
        <f>AAR!#REF!</f>
        <v>#REF!</v>
      </c>
    </row>
    <row r="24" spans="1:35" ht="15.75" customHeight="1" x14ac:dyDescent="0.2">
      <c r="A24" s="12">
        <v>44033</v>
      </c>
      <c r="B24" s="10">
        <f>AAR!B24</f>
        <v>-78</v>
      </c>
      <c r="C24" s="10">
        <f>ABS(AAR!D24)</f>
        <v>7.7980127634012363E-3</v>
      </c>
      <c r="D24" s="10">
        <f>ABS(AAR!E24)</f>
        <v>1.2384816383653048E-2</v>
      </c>
      <c r="E24" s="10">
        <f>ABS(AAR!F24)</f>
        <v>9.5725325551897812E-3</v>
      </c>
      <c r="F24" s="10">
        <f>ABS(AAR!G24)</f>
        <v>1.951371317150254E-2</v>
      </c>
      <c r="G24" s="10">
        <f>ABS(AAR!H24)</f>
        <v>2.8785872582277197E-3</v>
      </c>
      <c r="H24" s="10">
        <f>ABS(AAR!I24)</f>
        <v>4.573387988247174E-2</v>
      </c>
      <c r="I24" s="10">
        <f>ABS(AAR!J24)</f>
        <v>5.1377197896498869E-3</v>
      </c>
      <c r="J24" s="10">
        <f>ABS(AAR!K24)</f>
        <v>9.9538407895293154E-3</v>
      </c>
      <c r="K24" s="10">
        <f>ABS(AAR!L24)</f>
        <v>1.5600602863737592E-3</v>
      </c>
      <c r="L24" s="10">
        <f>ABS(AAR!M24)</f>
        <v>1.6391280307843797E-2</v>
      </c>
      <c r="M24" s="10">
        <f>ABS(AAR!N24)</f>
        <v>1.1057477028665744E-3</v>
      </c>
      <c r="N24" s="10">
        <f>ABS(AAR!O24)</f>
        <v>2.3478420978133166E-4</v>
      </c>
      <c r="O24" s="10">
        <f>ABS(AAR!P24)</f>
        <v>2.6372928585910796E-3</v>
      </c>
      <c r="P24" s="10">
        <f>ABS(AAR!Q24)</f>
        <v>8.2837144576881766E-3</v>
      </c>
      <c r="Q24" s="10">
        <f>ABS(AAR!R24)</f>
        <v>6.0747194057778602E-3</v>
      </c>
      <c r="R24" s="10">
        <f>ABS(AAR!S24)</f>
        <v>2.1304469345404881E-2</v>
      </c>
      <c r="S24" s="10">
        <f>ABS(AAR!T24)</f>
        <v>3.2501373037293578E-2</v>
      </c>
      <c r="T24" s="10">
        <f>ABS(AAR!U24)</f>
        <v>3.0212542433295547E-2</v>
      </c>
      <c r="U24" s="10">
        <f>ABS(AAR!V24)</f>
        <v>9.5449078531319766E-3</v>
      </c>
      <c r="V24" s="10">
        <f>ABS(AAR!W24)</f>
        <v>1.5243886135240635E-2</v>
      </c>
      <c r="W24" s="10">
        <f>ABS(AAR!X24)</f>
        <v>1.9049576285370653E-2</v>
      </c>
      <c r="X24" s="10">
        <f>ABS(AAR!Y24)</f>
        <v>7.8756453356086456E-3</v>
      </c>
      <c r="Y24" s="10">
        <f>ABS(AAR!Z24)</f>
        <v>3.8338525908275262E-3</v>
      </c>
      <c r="Z24" s="10">
        <f>ABS(AAR!AA24)</f>
        <v>4.3002765568181372E-3</v>
      </c>
      <c r="AA24" s="10">
        <f>ABS(AAR!AB24)</f>
        <v>7.8389306800132931E-5</v>
      </c>
      <c r="AB24" s="10">
        <f>ABS(AAR!AC24)</f>
        <v>2.7904355409055807E-3</v>
      </c>
      <c r="AC24" s="10">
        <f>ABS(AAR!AD24)</f>
        <v>1.6169537568035788E-3</v>
      </c>
      <c r="AD24" s="10">
        <f>ABS(AAR!AE24)</f>
        <v>1.4569163216890679E-2</v>
      </c>
      <c r="AE24" s="10">
        <f>ABS(AAR!AF24)</f>
        <v>1.4667675230154534E-2</v>
      </c>
      <c r="AF24" s="10">
        <f>ABS(AAR!AG24)</f>
        <v>6.586831069888846E-3</v>
      </c>
      <c r="AG24" s="10">
        <f t="shared" si="0"/>
        <v>1.1114555983899425E-2</v>
      </c>
      <c r="AH24" s="31">
        <f t="shared" si="1"/>
        <v>2.6732508266223316E-3</v>
      </c>
      <c r="AI24" s="10" t="e">
        <f>AAR!#REF!</f>
        <v>#REF!</v>
      </c>
    </row>
    <row r="25" spans="1:35" ht="15.75" customHeight="1" x14ac:dyDescent="0.2">
      <c r="A25" s="12">
        <v>44034</v>
      </c>
      <c r="B25" s="10">
        <f>AAR!B25</f>
        <v>-77</v>
      </c>
      <c r="C25" s="10">
        <f>ABS(AAR!D25)</f>
        <v>1.691727638925309E-3</v>
      </c>
      <c r="D25" s="10">
        <f>ABS(AAR!E25)</f>
        <v>3.2540700181957261E-3</v>
      </c>
      <c r="E25" s="10">
        <f>ABS(AAR!F25)</f>
        <v>4.9049217046231389E-3</v>
      </c>
      <c r="F25" s="10">
        <f>ABS(AAR!G25)</f>
        <v>3.6115988249753417E-3</v>
      </c>
      <c r="G25" s="10">
        <f>ABS(AAR!H25)</f>
        <v>2.9850223640915403E-3</v>
      </c>
      <c r="H25" s="10">
        <f>ABS(AAR!I25)</f>
        <v>1.114779019990637E-3</v>
      </c>
      <c r="I25" s="10">
        <f>ABS(AAR!J25)</f>
        <v>2.2483441643069884E-3</v>
      </c>
      <c r="J25" s="10">
        <f>ABS(AAR!K25)</f>
        <v>2.4454445582301716E-2</v>
      </c>
      <c r="K25" s="10">
        <f>ABS(AAR!L25)</f>
        <v>7.5246289606690558E-3</v>
      </c>
      <c r="L25" s="10">
        <f>ABS(AAR!M25)</f>
        <v>1.5398541532177495E-3</v>
      </c>
      <c r="M25" s="10">
        <f>ABS(AAR!N25)</f>
        <v>1.0494278514563594E-2</v>
      </c>
      <c r="N25" s="10">
        <f>ABS(AAR!O25)</f>
        <v>2.7919925962560854E-3</v>
      </c>
      <c r="O25" s="10">
        <f>ABS(AAR!P25)</f>
        <v>7.0338861409526511E-3</v>
      </c>
      <c r="P25" s="10">
        <f>ABS(AAR!Q25)</f>
        <v>2.086613412830552E-2</v>
      </c>
      <c r="Q25" s="10">
        <f>ABS(AAR!R25)</f>
        <v>5.5089825386056609E-3</v>
      </c>
      <c r="R25" s="10">
        <f>ABS(AAR!S25)</f>
        <v>8.6397970563599491E-3</v>
      </c>
      <c r="S25" s="10">
        <f>ABS(AAR!T25)</f>
        <v>7.0556121174877575E-3</v>
      </c>
      <c r="T25" s="10">
        <f>ABS(AAR!U25)</f>
        <v>2.8857435776483628E-3</v>
      </c>
      <c r="U25" s="10">
        <f>ABS(AAR!V25)</f>
        <v>5.8773041779622099E-3</v>
      </c>
      <c r="V25" s="10">
        <f>ABS(AAR!W25)</f>
        <v>2.3649646340799607E-2</v>
      </c>
      <c r="W25" s="10">
        <f>ABS(AAR!X25)</f>
        <v>2.8687401414906648E-2</v>
      </c>
      <c r="X25" s="10">
        <f>ABS(AAR!Y25)</f>
        <v>1.8187498518342903E-3</v>
      </c>
      <c r="Y25" s="10">
        <f>ABS(AAR!Z25)</f>
        <v>5.6018138232975193E-3</v>
      </c>
      <c r="Z25" s="10">
        <f>ABS(AAR!AA25)</f>
        <v>1.5892547185035095E-2</v>
      </c>
      <c r="AA25" s="10">
        <f>ABS(AAR!AB25)</f>
        <v>6.2998051280857646E-3</v>
      </c>
      <c r="AB25" s="10">
        <f>ABS(AAR!AC25)</f>
        <v>4.0348798445732862E-3</v>
      </c>
      <c r="AC25" s="10">
        <f>ABS(AAR!AD25)</f>
        <v>5.9609709881945847E-3</v>
      </c>
      <c r="AD25" s="10">
        <f>ABS(AAR!AE25)</f>
        <v>5.1087621296514608E-3</v>
      </c>
      <c r="AE25" s="10">
        <f>ABS(AAR!AF25)</f>
        <v>5.6681088325835297E-3</v>
      </c>
      <c r="AF25" s="10">
        <f>ABS(AAR!AG25)</f>
        <v>7.2550880084600849E-3</v>
      </c>
      <c r="AG25" s="10">
        <f t="shared" si="0"/>
        <v>7.8153632275620288E-3</v>
      </c>
      <c r="AH25" s="31">
        <f t="shared" si="1"/>
        <v>-6.25941929715065E-4</v>
      </c>
      <c r="AI25" s="10" t="e">
        <f>AAR!#REF!</f>
        <v>#REF!</v>
      </c>
    </row>
    <row r="26" spans="1:35" ht="15.75" customHeight="1" x14ac:dyDescent="0.2">
      <c r="A26" s="12">
        <v>44035</v>
      </c>
      <c r="B26" s="10">
        <f>AAR!B26</f>
        <v>-76</v>
      </c>
      <c r="C26" s="10">
        <f>ABS(AAR!D26)</f>
        <v>1.4415155060251756E-2</v>
      </c>
      <c r="D26" s="10">
        <f>ABS(AAR!E26)</f>
        <v>1.4554721245258462E-2</v>
      </c>
      <c r="E26" s="10">
        <f>ABS(AAR!F26)</f>
        <v>4.2265398103000801E-3</v>
      </c>
      <c r="F26" s="10">
        <f>ABS(AAR!G26)</f>
        <v>1.9203126785572282E-2</v>
      </c>
      <c r="G26" s="10">
        <f>ABS(AAR!H26)</f>
        <v>1.0020233385449624E-2</v>
      </c>
      <c r="H26" s="10">
        <f>ABS(AAR!I26)</f>
        <v>1.4255108782771982E-2</v>
      </c>
      <c r="I26" s="10">
        <f>ABS(AAR!J26)</f>
        <v>2.1263462454490151E-2</v>
      </c>
      <c r="J26" s="10">
        <f>ABS(AAR!K26)</f>
        <v>1.9852814479252617E-2</v>
      </c>
      <c r="K26" s="10">
        <f>ABS(AAR!L26)</f>
        <v>9.5789408403047158E-3</v>
      </c>
      <c r="L26" s="10">
        <f>ABS(AAR!M26)</f>
        <v>1.9322426027944435E-3</v>
      </c>
      <c r="M26" s="10">
        <f>ABS(AAR!N26)</f>
        <v>1.3954780813840266E-3</v>
      </c>
      <c r="N26" s="10">
        <f>ABS(AAR!O26)</f>
        <v>5.8688758059999707E-3</v>
      </c>
      <c r="O26" s="10">
        <f>ABS(AAR!P26)</f>
        <v>1.4119487449067431E-2</v>
      </c>
      <c r="P26" s="10">
        <f>ABS(AAR!Q26)</f>
        <v>8.1355932460111004E-4</v>
      </c>
      <c r="Q26" s="10">
        <f>ABS(AAR!R26)</f>
        <v>4.7427897597985234E-4</v>
      </c>
      <c r="R26" s="10">
        <f>ABS(AAR!S26)</f>
        <v>2.3870344919098136E-2</v>
      </c>
      <c r="S26" s="10">
        <f>ABS(AAR!T26)</f>
        <v>1.9507773351622225E-3</v>
      </c>
      <c r="T26" s="10">
        <f>ABS(AAR!U26)</f>
        <v>1.7486671497104686E-4</v>
      </c>
      <c r="U26" s="10">
        <f>ABS(AAR!V26)</f>
        <v>2.7828136129398398E-3</v>
      </c>
      <c r="V26" s="10">
        <f>ABS(AAR!W26)</f>
        <v>5.6577324283375689E-3</v>
      </c>
      <c r="W26" s="10">
        <f>ABS(AAR!X26)</f>
        <v>6.7610620185088247E-4</v>
      </c>
      <c r="X26" s="10">
        <f>ABS(AAR!Y26)</f>
        <v>5.9361359436177989E-3</v>
      </c>
      <c r="Y26" s="10">
        <f>ABS(AAR!Z26)</f>
        <v>7.8444559476596645E-3</v>
      </c>
      <c r="Z26" s="10">
        <f>ABS(AAR!AA26)</f>
        <v>1.8851507538163934E-2</v>
      </c>
      <c r="AA26" s="10">
        <f>ABS(AAR!AB26)</f>
        <v>1.2916511953757828E-4</v>
      </c>
      <c r="AB26" s="10">
        <f>ABS(AAR!AC26)</f>
        <v>1.0763229192407402E-3</v>
      </c>
      <c r="AC26" s="10">
        <f>ABS(AAR!AD26)</f>
        <v>6.9423136169288416E-3</v>
      </c>
      <c r="AD26" s="10">
        <f>ABS(AAR!AE26)</f>
        <v>6.2928465092424272E-3</v>
      </c>
      <c r="AE26" s="10">
        <f>ABS(AAR!AF26)</f>
        <v>7.4082239134235471E-4</v>
      </c>
      <c r="AF26" s="10">
        <f>ABS(AAR!AG26)</f>
        <v>1.2166901771765298E-3</v>
      </c>
      <c r="AG26" s="10">
        <f t="shared" si="0"/>
        <v>7.8705642152916023E-3</v>
      </c>
      <c r="AH26" s="31">
        <f t="shared" si="1"/>
        <v>-5.7074094198549148E-4</v>
      </c>
      <c r="AI26" s="10" t="e">
        <f>AAR!#REF!</f>
        <v>#REF!</v>
      </c>
    </row>
    <row r="27" spans="1:35" ht="15.75" customHeight="1" x14ac:dyDescent="0.2">
      <c r="A27" s="12">
        <v>44036</v>
      </c>
      <c r="B27" s="10">
        <f>AAR!B27</f>
        <v>-75</v>
      </c>
      <c r="C27" s="10">
        <f>ABS(AAR!D27)</f>
        <v>5.3829982303416693E-3</v>
      </c>
      <c r="D27" s="10">
        <f>ABS(AAR!E27)</f>
        <v>1.66592574115919E-3</v>
      </c>
      <c r="E27" s="10">
        <f>ABS(AAR!F27)</f>
        <v>3.0036519365618138E-2</v>
      </c>
      <c r="F27" s="10">
        <f>ABS(AAR!G27)</f>
        <v>8.1861214380744493E-3</v>
      </c>
      <c r="G27" s="10">
        <f>ABS(AAR!H27)</f>
        <v>1.4624572182381881E-2</v>
      </c>
      <c r="H27" s="10">
        <f>ABS(AAR!I27)</f>
        <v>2.0448584643575751E-2</v>
      </c>
      <c r="I27" s="10">
        <f>ABS(AAR!J27)</f>
        <v>1.4487829006595256E-2</v>
      </c>
      <c r="J27" s="10">
        <f>ABS(AAR!K27)</f>
        <v>5.67015714137626E-3</v>
      </c>
      <c r="K27" s="10">
        <f>ABS(AAR!L27)</f>
        <v>1.9724210149601899E-2</v>
      </c>
      <c r="L27" s="10">
        <f>ABS(AAR!M27)</f>
        <v>0.13930347286424741</v>
      </c>
      <c r="M27" s="10">
        <f>ABS(AAR!N27)</f>
        <v>1.4779899383179917E-3</v>
      </c>
      <c r="N27" s="10">
        <f>ABS(AAR!O27)</f>
        <v>5.0272371942670906E-3</v>
      </c>
      <c r="O27" s="10">
        <f>ABS(AAR!P27)</f>
        <v>9.8583981920486001E-3</v>
      </c>
      <c r="P27" s="10">
        <f>ABS(AAR!Q27)</f>
        <v>7.0077610334312607E-3</v>
      </c>
      <c r="Q27" s="10">
        <f>ABS(AAR!R27)</f>
        <v>8.0466475023053333E-3</v>
      </c>
      <c r="R27" s="10">
        <f>ABS(AAR!S27)</f>
        <v>1.1470784699109353E-2</v>
      </c>
      <c r="S27" s="10">
        <f>ABS(AAR!T27)</f>
        <v>1.7817010705406186E-2</v>
      </c>
      <c r="T27" s="10">
        <f>ABS(AAR!U27)</f>
        <v>4.7651186823354862E-2</v>
      </c>
      <c r="U27" s="10">
        <f>ABS(AAR!V27)</f>
        <v>7.8627034971184024E-3</v>
      </c>
      <c r="V27" s="10">
        <f>ABS(AAR!W27)</f>
        <v>1.3988830528635371E-2</v>
      </c>
      <c r="W27" s="10">
        <f>ABS(AAR!X27)</f>
        <v>8.0995993876197513E-3</v>
      </c>
      <c r="X27" s="10">
        <f>ABS(AAR!Y27)</f>
        <v>7.3003762506805743E-3</v>
      </c>
      <c r="Y27" s="10">
        <f>ABS(AAR!Z27)</f>
        <v>3.9454502226925056E-3</v>
      </c>
      <c r="Z27" s="10">
        <f>ABS(AAR!AA27)</f>
        <v>8.459247421926365E-3</v>
      </c>
      <c r="AA27" s="10">
        <f>ABS(AAR!AB27)</f>
        <v>7.1378651230350528E-4</v>
      </c>
      <c r="AB27" s="10">
        <f>ABS(AAR!AC27)</f>
        <v>1.7980192022272815E-4</v>
      </c>
      <c r="AC27" s="10">
        <f>ABS(AAR!AD27)</f>
        <v>2.2829867866983603E-2</v>
      </c>
      <c r="AD27" s="10">
        <f>ABS(AAR!AE27)</f>
        <v>1.3571974299756625E-2</v>
      </c>
      <c r="AE27" s="10">
        <f>ABS(AAR!AF27)</f>
        <v>2.212233317485806E-2</v>
      </c>
      <c r="AF27" s="10">
        <f>ABS(AAR!AG27)</f>
        <v>4.4945729672328048E-3</v>
      </c>
      <c r="AG27" s="10">
        <f t="shared" si="0"/>
        <v>1.6048531696708095E-2</v>
      </c>
      <c r="AH27" s="31">
        <f t="shared" si="1"/>
        <v>7.6072265394310015E-3</v>
      </c>
      <c r="AI27" s="10" t="e">
        <f>AAR!#REF!</f>
        <v>#REF!</v>
      </c>
    </row>
    <row r="28" spans="1:35" ht="15.75" customHeight="1" x14ac:dyDescent="0.2">
      <c r="A28" s="12">
        <v>44039</v>
      </c>
      <c r="B28" s="10">
        <f>AAR!B28</f>
        <v>-74</v>
      </c>
      <c r="C28" s="10">
        <f>ABS(AAR!D28)</f>
        <v>1.0238073406439768E-2</v>
      </c>
      <c r="D28" s="10">
        <f>ABS(AAR!E28)</f>
        <v>3.7721593776534534E-3</v>
      </c>
      <c r="E28" s="10">
        <f>ABS(AAR!F28)</f>
        <v>1.0295181710524404E-2</v>
      </c>
      <c r="F28" s="10">
        <f>ABS(AAR!G28)</f>
        <v>3.8895607553282308E-3</v>
      </c>
      <c r="G28" s="10">
        <f>ABS(AAR!H28)</f>
        <v>4.2154423180791774E-3</v>
      </c>
      <c r="H28" s="10">
        <f>ABS(AAR!I28)</f>
        <v>1.258347857659293E-2</v>
      </c>
      <c r="I28" s="10">
        <f>ABS(AAR!J28)</f>
        <v>2.6459334086833628E-3</v>
      </c>
      <c r="J28" s="10">
        <f>ABS(AAR!K28)</f>
        <v>1.3626396007642438E-2</v>
      </c>
      <c r="K28" s="10">
        <f>ABS(AAR!L28)</f>
        <v>1.7433641121813587E-3</v>
      </c>
      <c r="L28" s="10">
        <f>ABS(AAR!M28)</f>
        <v>1.9931608799784031E-2</v>
      </c>
      <c r="M28" s="10">
        <f>ABS(AAR!N28)</f>
        <v>1.3678848045774079E-3</v>
      </c>
      <c r="N28" s="10">
        <f>ABS(AAR!O28)</f>
        <v>1.2621618884531529E-2</v>
      </c>
      <c r="O28" s="10">
        <f>ABS(AAR!P28)</f>
        <v>8.6186285077965649E-3</v>
      </c>
      <c r="P28" s="10">
        <f>ABS(AAR!Q28)</f>
        <v>1.4191700042530135E-2</v>
      </c>
      <c r="Q28" s="10">
        <f>ABS(AAR!R28)</f>
        <v>9.4706057278904285E-3</v>
      </c>
      <c r="R28" s="10">
        <f>ABS(AAR!S28)</f>
        <v>1.8077538816424037E-3</v>
      </c>
      <c r="S28" s="10">
        <f>ABS(AAR!T28)</f>
        <v>1.1643405956290731E-2</v>
      </c>
      <c r="T28" s="10">
        <f>ABS(AAR!U28)</f>
        <v>1.4033978674111183E-2</v>
      </c>
      <c r="U28" s="10">
        <f>ABS(AAR!V28)</f>
        <v>1.9715254911434308E-2</v>
      </c>
      <c r="V28" s="10">
        <f>ABS(AAR!W28)</f>
        <v>1.3423865755014784E-3</v>
      </c>
      <c r="W28" s="10">
        <f>ABS(AAR!X28)</f>
        <v>8.9689018866523293E-3</v>
      </c>
      <c r="X28" s="10">
        <f>ABS(AAR!Y28)</f>
        <v>6.204517526450311E-3</v>
      </c>
      <c r="Y28" s="10">
        <f>ABS(AAR!Z28)</f>
        <v>1.5080822773875274E-3</v>
      </c>
      <c r="Z28" s="10">
        <f>ABS(AAR!AA28)</f>
        <v>1.1541323958376568E-2</v>
      </c>
      <c r="AA28" s="10">
        <f>ABS(AAR!AB28)</f>
        <v>1.025636052075145E-2</v>
      </c>
      <c r="AB28" s="10">
        <f>ABS(AAR!AC28)</f>
        <v>5.2796601063253438E-3</v>
      </c>
      <c r="AC28" s="10">
        <f>ABS(AAR!AD28)</f>
        <v>1.3490255823894769E-4</v>
      </c>
      <c r="AD28" s="10">
        <f>ABS(AAR!AE28)</f>
        <v>4.2699591761808965E-3</v>
      </c>
      <c r="AE28" s="10">
        <f>ABS(AAR!AF28)</f>
        <v>1.2691164242275321E-2</v>
      </c>
      <c r="AF28" s="10">
        <f>ABS(AAR!AG28)</f>
        <v>4.799928609053605E-4</v>
      </c>
      <c r="AG28" s="10">
        <f t="shared" si="0"/>
        <v>7.969642718425313E-3</v>
      </c>
      <c r="AH28" s="31">
        <f t="shared" si="1"/>
        <v>-4.7166243885178073E-4</v>
      </c>
      <c r="AI28" s="10" t="e">
        <f>AAR!#REF!</f>
        <v>#REF!</v>
      </c>
    </row>
    <row r="29" spans="1:35" ht="15.75" customHeight="1" x14ac:dyDescent="0.2">
      <c r="A29" s="12">
        <v>44040</v>
      </c>
      <c r="B29" s="10">
        <f>AAR!B29</f>
        <v>-73</v>
      </c>
      <c r="C29" s="10">
        <f>ABS(AAR!D29)</f>
        <v>3.2698685164393955E-2</v>
      </c>
      <c r="D29" s="10">
        <f>ABS(AAR!E29)</f>
        <v>6.8051422457755112E-4</v>
      </c>
      <c r="E29" s="10">
        <f>ABS(AAR!F29)</f>
        <v>1.6541639363217384E-2</v>
      </c>
      <c r="F29" s="10">
        <f>ABS(AAR!G29)</f>
        <v>1.4668195277666777E-2</v>
      </c>
      <c r="G29" s="10">
        <f>ABS(AAR!H29)</f>
        <v>3.2785717437362524E-3</v>
      </c>
      <c r="H29" s="10">
        <f>ABS(AAR!I29)</f>
        <v>2.0766645320910205E-2</v>
      </c>
      <c r="I29" s="10">
        <f>ABS(AAR!J29)</f>
        <v>1.4380198942800584E-2</v>
      </c>
      <c r="J29" s="10">
        <f>ABS(AAR!K29)</f>
        <v>1.02158441650467E-2</v>
      </c>
      <c r="K29" s="10">
        <f>ABS(AAR!L29)</f>
        <v>2.3548203993666389E-2</v>
      </c>
      <c r="L29" s="10">
        <f>ABS(AAR!M29)</f>
        <v>1.0857600131060213E-2</v>
      </c>
      <c r="M29" s="10">
        <f>ABS(AAR!N29)</f>
        <v>8.6923372754940491E-4</v>
      </c>
      <c r="N29" s="10">
        <f>ABS(AAR!O29)</f>
        <v>2.7090205889819664E-3</v>
      </c>
      <c r="O29" s="10">
        <f>ABS(AAR!P29)</f>
        <v>1.0012515580267892E-2</v>
      </c>
      <c r="P29" s="10">
        <f>ABS(AAR!Q29)</f>
        <v>1.7371335275324321E-2</v>
      </c>
      <c r="Q29" s="10">
        <f>ABS(AAR!R29)</f>
        <v>1.6539702673404794E-2</v>
      </c>
      <c r="R29" s="10">
        <f>ABS(AAR!S29)</f>
        <v>5.9726399717225835E-3</v>
      </c>
      <c r="S29" s="10">
        <f>ABS(AAR!T29)</f>
        <v>7.6655834801767578E-3</v>
      </c>
      <c r="T29" s="10">
        <f>ABS(AAR!U29)</f>
        <v>4.6005123520401403E-3</v>
      </c>
      <c r="U29" s="10">
        <f>ABS(AAR!V29)</f>
        <v>2.2454446258002341E-2</v>
      </c>
      <c r="V29" s="10">
        <f>ABS(AAR!W29)</f>
        <v>1.0721201212235496E-3</v>
      </c>
      <c r="W29" s="10">
        <f>ABS(AAR!X29)</f>
        <v>9.5994779144959862E-4</v>
      </c>
      <c r="X29" s="10">
        <f>ABS(AAR!Y29)</f>
        <v>1.1727729679856568E-3</v>
      </c>
      <c r="Y29" s="10">
        <f>ABS(AAR!Z29)</f>
        <v>1.3978080852463933E-2</v>
      </c>
      <c r="Z29" s="10">
        <f>ABS(AAR!AA29)</f>
        <v>7.1531508985768896E-3</v>
      </c>
      <c r="AA29" s="10">
        <f>ABS(AAR!AB29)</f>
        <v>2.0070834763706259E-3</v>
      </c>
      <c r="AB29" s="10">
        <f>ABS(AAR!AC29)</f>
        <v>1.1685700942820794E-2</v>
      </c>
      <c r="AC29" s="10">
        <f>ABS(AAR!AD29)</f>
        <v>1.5452194400263592E-2</v>
      </c>
      <c r="AD29" s="10">
        <f>ABS(AAR!AE29)</f>
        <v>7.8891986044983039E-3</v>
      </c>
      <c r="AE29" s="10">
        <f>ABS(AAR!AF29)</f>
        <v>2.8784396214904147E-2</v>
      </c>
      <c r="AF29" s="10">
        <f>ABS(AAR!AG29)</f>
        <v>4.9690721589644377E-3</v>
      </c>
      <c r="AG29" s="10">
        <f t="shared" si="0"/>
        <v>1.1031826888802256E-2</v>
      </c>
      <c r="AH29" s="31">
        <f t="shared" si="1"/>
        <v>2.5905217315251618E-3</v>
      </c>
      <c r="AI29" s="10" t="e">
        <f>AAR!#REF!</f>
        <v>#REF!</v>
      </c>
    </row>
    <row r="30" spans="1:35" ht="15.75" customHeight="1" x14ac:dyDescent="0.2">
      <c r="A30" s="12">
        <v>44041</v>
      </c>
      <c r="B30" s="10">
        <f>AAR!B30</f>
        <v>-72</v>
      </c>
      <c r="C30" s="10">
        <f>ABS(AAR!D30)</f>
        <v>2.8645157543199526E-3</v>
      </c>
      <c r="D30" s="10">
        <f>ABS(AAR!E30)</f>
        <v>1.0557888998041425E-2</v>
      </c>
      <c r="E30" s="10">
        <f>ABS(AAR!F30)</f>
        <v>2.6393539318687369E-2</v>
      </c>
      <c r="F30" s="10">
        <f>ABS(AAR!G30)</f>
        <v>1.8765115456959375E-2</v>
      </c>
      <c r="G30" s="10">
        <f>ABS(AAR!H30)</f>
        <v>6.8372356612264699E-3</v>
      </c>
      <c r="H30" s="10">
        <f>ABS(AAR!I30)</f>
        <v>1.6044716217492681E-3</v>
      </c>
      <c r="I30" s="10">
        <f>ABS(AAR!J30)</f>
        <v>4.5998816949895816E-3</v>
      </c>
      <c r="J30" s="10">
        <f>ABS(AAR!K30)</f>
        <v>6.668764421834613E-3</v>
      </c>
      <c r="K30" s="10">
        <f>ABS(AAR!L30)</f>
        <v>6.089248917209928E-3</v>
      </c>
      <c r="L30" s="10">
        <f>ABS(AAR!M30)</f>
        <v>2.7160142401810985E-2</v>
      </c>
      <c r="M30" s="10">
        <f>ABS(AAR!N30)</f>
        <v>3.6288561992494413E-4</v>
      </c>
      <c r="N30" s="10">
        <f>ABS(AAR!O30)</f>
        <v>4.5344520124054703E-3</v>
      </c>
      <c r="O30" s="10">
        <f>ABS(AAR!P30)</f>
        <v>1.1489208272830315E-2</v>
      </c>
      <c r="P30" s="10">
        <f>ABS(AAR!Q30)</f>
        <v>3.4359729196683777E-3</v>
      </c>
      <c r="Q30" s="10">
        <f>ABS(AAR!R30)</f>
        <v>6.6261413623350703E-3</v>
      </c>
      <c r="R30" s="10">
        <f>ABS(AAR!S30)</f>
        <v>7.8059562771709366E-3</v>
      </c>
      <c r="S30" s="10">
        <f>ABS(AAR!T30)</f>
        <v>1.8383413107500926E-3</v>
      </c>
      <c r="T30" s="10">
        <f>ABS(AAR!U30)</f>
        <v>1.5594803263774302E-2</v>
      </c>
      <c r="U30" s="10">
        <f>ABS(AAR!V30)</f>
        <v>4.5404875445329965E-2</v>
      </c>
      <c r="V30" s="10">
        <f>ABS(AAR!W30)</f>
        <v>9.5609992146465164E-3</v>
      </c>
      <c r="W30" s="10">
        <f>ABS(AAR!X30)</f>
        <v>7.9728752329699566E-3</v>
      </c>
      <c r="X30" s="10">
        <f>ABS(AAR!Y30)</f>
        <v>5.3118526684312328E-3</v>
      </c>
      <c r="Y30" s="10">
        <f>ABS(AAR!Z30)</f>
        <v>1.8848513987706824E-3</v>
      </c>
      <c r="Z30" s="10">
        <f>ABS(AAR!AA30)</f>
        <v>3.5394323569604945E-3</v>
      </c>
      <c r="AA30" s="10">
        <f>ABS(AAR!AB30)</f>
        <v>1.0160081317778916E-2</v>
      </c>
      <c r="AB30" s="10">
        <f>ABS(AAR!AC30)</f>
        <v>1.7617847932983422E-2</v>
      </c>
      <c r="AC30" s="10">
        <f>ABS(AAR!AD30)</f>
        <v>3.4914773338002724E-3</v>
      </c>
      <c r="AD30" s="10">
        <f>ABS(AAR!AE30)</f>
        <v>4.0698486832781069E-3</v>
      </c>
      <c r="AE30" s="10">
        <f>ABS(AAR!AF30)</f>
        <v>2.0357104534888051E-4</v>
      </c>
      <c r="AF30" s="10">
        <f>ABS(AAR!AG30)</f>
        <v>8.75962692036872E-3</v>
      </c>
      <c r="AG30" s="10">
        <f t="shared" si="0"/>
        <v>9.3735301612118561E-3</v>
      </c>
      <c r="AH30" s="31">
        <f t="shared" si="1"/>
        <v>9.3222500393476231E-4</v>
      </c>
      <c r="AI30" s="10" t="e">
        <f>AAR!#REF!</f>
        <v>#REF!</v>
      </c>
    </row>
    <row r="31" spans="1:35" ht="15.75" customHeight="1" x14ac:dyDescent="0.2">
      <c r="A31" s="12">
        <v>44042</v>
      </c>
      <c r="B31" s="10">
        <f>AAR!B31</f>
        <v>-71</v>
      </c>
      <c r="C31" s="10">
        <f>ABS(AAR!D31)</f>
        <v>9.3112191989952568E-3</v>
      </c>
      <c r="D31" s="10">
        <f>ABS(AAR!E31)</f>
        <v>2.0053018126895555E-3</v>
      </c>
      <c r="E31" s="10">
        <f>ABS(AAR!F31)</f>
        <v>1.1725805872850881E-3</v>
      </c>
      <c r="F31" s="10">
        <f>ABS(AAR!G31)</f>
        <v>1.1027628589175461E-2</v>
      </c>
      <c r="G31" s="10">
        <f>ABS(AAR!H31)</f>
        <v>4.0593618864401097E-3</v>
      </c>
      <c r="H31" s="10">
        <f>ABS(AAR!I31)</f>
        <v>2.105762483556026E-2</v>
      </c>
      <c r="I31" s="10">
        <f>ABS(AAR!J31)</f>
        <v>6.4220440132063041E-3</v>
      </c>
      <c r="J31" s="10">
        <f>ABS(AAR!K31)</f>
        <v>1.0334037526281328E-2</v>
      </c>
      <c r="K31" s="10">
        <f>ABS(AAR!L31)</f>
        <v>1.5331688115376031E-2</v>
      </c>
      <c r="L31" s="10">
        <f>ABS(AAR!M31)</f>
        <v>2.3531398671097362E-3</v>
      </c>
      <c r="M31" s="10">
        <f>ABS(AAR!N31)</f>
        <v>1.0656891719728209E-2</v>
      </c>
      <c r="N31" s="10">
        <f>ABS(AAR!O31)</f>
        <v>5.4295831446627488E-3</v>
      </c>
      <c r="O31" s="10">
        <f>ABS(AAR!P31)</f>
        <v>4.9432915692737937E-3</v>
      </c>
      <c r="P31" s="10">
        <f>ABS(AAR!Q31)</f>
        <v>2.2466416594818942E-3</v>
      </c>
      <c r="Q31" s="10">
        <f>ABS(AAR!R31)</f>
        <v>1.0171412521433627E-3</v>
      </c>
      <c r="R31" s="10">
        <f>ABS(AAR!S31)</f>
        <v>1.3810428584334227E-4</v>
      </c>
      <c r="S31" s="10">
        <f>ABS(AAR!T31)</f>
        <v>4.1032316947445038E-3</v>
      </c>
      <c r="T31" s="10">
        <f>ABS(AAR!U31)</f>
        <v>8.1439481224272921E-4</v>
      </c>
      <c r="U31" s="10">
        <f>ABS(AAR!V31)</f>
        <v>2.4212240059337531E-4</v>
      </c>
      <c r="V31" s="10">
        <f>ABS(AAR!W31)</f>
        <v>2.9518891028496004E-3</v>
      </c>
      <c r="W31" s="10">
        <f>ABS(AAR!X31)</f>
        <v>7.8337883635953825E-3</v>
      </c>
      <c r="X31" s="10">
        <f>ABS(AAR!Y31)</f>
        <v>6.7864487193924801E-3</v>
      </c>
      <c r="Y31" s="10">
        <f>ABS(AAR!Z31)</f>
        <v>2.508261426994653E-2</v>
      </c>
      <c r="Z31" s="10">
        <f>ABS(AAR!AA31)</f>
        <v>1.5120639553246244E-2</v>
      </c>
      <c r="AA31" s="10">
        <f>ABS(AAR!AB31)</f>
        <v>1.6671942283861757E-3</v>
      </c>
      <c r="AB31" s="10">
        <f>ABS(AAR!AC31)</f>
        <v>2.3511137773661391E-3</v>
      </c>
      <c r="AC31" s="10">
        <f>ABS(AAR!AD31)</f>
        <v>7.3856847126754039E-4</v>
      </c>
      <c r="AD31" s="10">
        <f>ABS(AAR!AE31)</f>
        <v>1.609715289045232E-2</v>
      </c>
      <c r="AE31" s="10">
        <f>ABS(AAR!AF31)</f>
        <v>8.1235242593694097E-3</v>
      </c>
      <c r="AF31" s="10">
        <f>ABS(AAR!AG31)</f>
        <v>4.1067969111068907E-3</v>
      </c>
      <c r="AG31" s="10">
        <f t="shared" si="0"/>
        <v>6.7841919839270598E-3</v>
      </c>
      <c r="AH31" s="31">
        <f t="shared" si="1"/>
        <v>-1.657113173350034E-3</v>
      </c>
      <c r="AI31" s="10" t="e">
        <f>AAR!#REF!</f>
        <v>#REF!</v>
      </c>
    </row>
    <row r="32" spans="1:35" ht="15.75" customHeight="1" x14ac:dyDescent="0.2">
      <c r="A32" s="12">
        <v>44043</v>
      </c>
      <c r="B32" s="10">
        <f>AAR!B32</f>
        <v>-70</v>
      </c>
      <c r="C32" s="10">
        <f>ABS(AAR!D32)</f>
        <v>8.4244467765678191E-3</v>
      </c>
      <c r="D32" s="10">
        <f>ABS(AAR!E32)</f>
        <v>4.2374343141934837E-3</v>
      </c>
      <c r="E32" s="10">
        <f>ABS(AAR!F32)</f>
        <v>2.138048232453077E-2</v>
      </c>
      <c r="F32" s="10">
        <f>ABS(AAR!G32)</f>
        <v>6.3562212554677186E-2</v>
      </c>
      <c r="G32" s="10">
        <f>ABS(AAR!H32)</f>
        <v>2.3324665914641586E-2</v>
      </c>
      <c r="H32" s="10">
        <f>ABS(AAR!I32)</f>
        <v>1.89845222675478E-2</v>
      </c>
      <c r="I32" s="10">
        <f>ABS(AAR!J32)</f>
        <v>1.0057463925422862E-2</v>
      </c>
      <c r="J32" s="10">
        <f>ABS(AAR!K32)</f>
        <v>8.5798164239035205E-3</v>
      </c>
      <c r="K32" s="10">
        <f>ABS(AAR!L32)</f>
        <v>2.9781316113493129E-3</v>
      </c>
      <c r="L32" s="10">
        <f>ABS(AAR!M32)</f>
        <v>2.2491524963237693E-2</v>
      </c>
      <c r="M32" s="10">
        <f>ABS(AAR!N32)</f>
        <v>4.2328044137721326E-3</v>
      </c>
      <c r="N32" s="10">
        <f>ABS(AAR!O32)</f>
        <v>1.4627377960288636E-2</v>
      </c>
      <c r="O32" s="10">
        <f>ABS(AAR!P32)</f>
        <v>1.07666629485335E-2</v>
      </c>
      <c r="P32" s="10">
        <f>ABS(AAR!Q32)</f>
        <v>8.350063574668571E-3</v>
      </c>
      <c r="Q32" s="10">
        <f>ABS(AAR!R32)</f>
        <v>5.5201341382709601E-3</v>
      </c>
      <c r="R32" s="10">
        <f>ABS(AAR!S32)</f>
        <v>1.1087563634306994E-2</v>
      </c>
      <c r="S32" s="10">
        <f>ABS(AAR!T32)</f>
        <v>1.1625429904127928E-2</v>
      </c>
      <c r="T32" s="10">
        <f>ABS(AAR!U32)</f>
        <v>2.7977752287036351E-2</v>
      </c>
      <c r="U32" s="10">
        <f>ABS(AAR!V32)</f>
        <v>1.9682001502379178E-2</v>
      </c>
      <c r="V32" s="10">
        <f>ABS(AAR!W32)</f>
        <v>8.8583273798670051E-3</v>
      </c>
      <c r="W32" s="10">
        <f>ABS(AAR!X32)</f>
        <v>3.1989197908376156E-3</v>
      </c>
      <c r="X32" s="10">
        <f>ABS(AAR!Y32)</f>
        <v>1.168069048327321E-2</v>
      </c>
      <c r="Y32" s="10">
        <f>ABS(AAR!Z32)</f>
        <v>9.8664823063921749E-3</v>
      </c>
      <c r="Z32" s="10">
        <f>ABS(AAR!AA32)</f>
        <v>2.0802811080378857E-3</v>
      </c>
      <c r="AA32" s="10">
        <f>ABS(AAR!AB32)</f>
        <v>1.4889862928212434E-2</v>
      </c>
      <c r="AB32" s="10">
        <f>ABS(AAR!AC32)</f>
        <v>1.421238528673816E-2</v>
      </c>
      <c r="AC32" s="10">
        <f>ABS(AAR!AD32)</f>
        <v>1.1919850026356261E-3</v>
      </c>
      <c r="AD32" s="10">
        <f>ABS(AAR!AE32)</f>
        <v>2.3414550843836712E-2</v>
      </c>
      <c r="AE32" s="10">
        <f>ABS(AAR!AF32)</f>
        <v>1.5458328484389921E-2</v>
      </c>
      <c r="AF32" s="10">
        <f>ABS(AAR!AG32)</f>
        <v>1.096804334701957E-2</v>
      </c>
      <c r="AG32" s="10">
        <f t="shared" si="0"/>
        <v>1.3790344946689887E-2</v>
      </c>
      <c r="AH32" s="31">
        <f t="shared" si="1"/>
        <v>5.3490397894127937E-3</v>
      </c>
      <c r="AI32" s="10" t="e">
        <f>AAR!#REF!</f>
        <v>#REF!</v>
      </c>
    </row>
    <row r="33" spans="1:35" ht="15.75" customHeight="1" x14ac:dyDescent="0.2">
      <c r="A33" s="12">
        <v>44046</v>
      </c>
      <c r="B33" s="10">
        <f>AAR!B33</f>
        <v>-69</v>
      </c>
      <c r="C33" s="10">
        <f>ABS(AAR!D33)</f>
        <v>3.2006997595218772E-3</v>
      </c>
      <c r="D33" s="10">
        <f>ABS(AAR!E33)</f>
        <v>2.4346317564445815E-3</v>
      </c>
      <c r="E33" s="10">
        <f>ABS(AAR!F33)</f>
        <v>4.9624774780463211E-3</v>
      </c>
      <c r="F33" s="10">
        <f>ABS(AAR!G33)</f>
        <v>3.6644096024514711E-3</v>
      </c>
      <c r="G33" s="10">
        <f>ABS(AAR!H33)</f>
        <v>9.7704859999152311E-3</v>
      </c>
      <c r="H33" s="10">
        <f>ABS(AAR!I33)</f>
        <v>1.0537259259416705E-2</v>
      </c>
      <c r="I33" s="10">
        <f>ABS(AAR!J33)</f>
        <v>3.5522185510753522E-3</v>
      </c>
      <c r="J33" s="10">
        <f>ABS(AAR!K33)</f>
        <v>2.3134024376637759E-2</v>
      </c>
      <c r="K33" s="10">
        <f>ABS(AAR!L33)</f>
        <v>1.0943814386133229E-2</v>
      </c>
      <c r="L33" s="10">
        <f>ABS(AAR!M33)</f>
        <v>8.7339479583381733E-3</v>
      </c>
      <c r="M33" s="10">
        <f>ABS(AAR!N33)</f>
        <v>1.0616168775367854E-2</v>
      </c>
      <c r="N33" s="10">
        <f>ABS(AAR!O33)</f>
        <v>4.6246402228407989E-3</v>
      </c>
      <c r="O33" s="10">
        <f>ABS(AAR!P33)</f>
        <v>4.8283336047235626E-3</v>
      </c>
      <c r="P33" s="10">
        <f>ABS(AAR!Q33)</f>
        <v>4.1937215099546003E-3</v>
      </c>
      <c r="Q33" s="10">
        <f>ABS(AAR!R33)</f>
        <v>2.1679572892367334E-2</v>
      </c>
      <c r="R33" s="10">
        <f>ABS(AAR!S33)</f>
        <v>2.9403060158842476E-2</v>
      </c>
      <c r="S33" s="10">
        <f>ABS(AAR!T33)</f>
        <v>3.4572199493129651E-3</v>
      </c>
      <c r="T33" s="10">
        <f>ABS(AAR!U33)</f>
        <v>1.3538422704852469E-2</v>
      </c>
      <c r="U33" s="10">
        <f>ABS(AAR!V33)</f>
        <v>2.1013472266713899E-2</v>
      </c>
      <c r="V33" s="10">
        <f>ABS(AAR!W33)</f>
        <v>2.4175459906924473E-2</v>
      </c>
      <c r="W33" s="10">
        <f>ABS(AAR!X33)</f>
        <v>3.1240825971842129E-3</v>
      </c>
      <c r="X33" s="10">
        <f>ABS(AAR!Y33)</f>
        <v>8.4042413451711449E-3</v>
      </c>
      <c r="Y33" s="10">
        <f>ABS(AAR!Z33)</f>
        <v>5.1898810053509119E-3</v>
      </c>
      <c r="Z33" s="10">
        <f>ABS(AAR!AA33)</f>
        <v>9.505173041755231E-4</v>
      </c>
      <c r="AA33" s="10">
        <f>ABS(AAR!AB33)</f>
        <v>1.342395328574395E-2</v>
      </c>
      <c r="AB33" s="10">
        <f>ABS(AAR!AC33)</f>
        <v>5.7946519257895002E-3</v>
      </c>
      <c r="AC33" s="10">
        <f>ABS(AAR!AD33)</f>
        <v>6.4842713175081949E-3</v>
      </c>
      <c r="AD33" s="10">
        <f>ABS(AAR!AE33)</f>
        <v>1.1113695570232394E-2</v>
      </c>
      <c r="AE33" s="10">
        <f>ABS(AAR!AF33)</f>
        <v>1.4150930217781309E-2</v>
      </c>
      <c r="AF33" s="10">
        <f>ABS(AAR!AG33)</f>
        <v>1.0679658119251622E-2</v>
      </c>
      <c r="AG33" s="10">
        <f t="shared" si="0"/>
        <v>9.9259974602689989E-3</v>
      </c>
      <c r="AH33" s="31">
        <f t="shared" si="1"/>
        <v>1.4846923029919051E-3</v>
      </c>
      <c r="AI33" s="10" t="e">
        <f>AAR!#REF!</f>
        <v>#REF!</v>
      </c>
    </row>
    <row r="34" spans="1:35" ht="15.75" customHeight="1" x14ac:dyDescent="0.2">
      <c r="A34" s="12">
        <v>44047</v>
      </c>
      <c r="B34" s="10">
        <f>AAR!B34</f>
        <v>-68</v>
      </c>
      <c r="C34" s="10">
        <f>ABS(AAR!D34)</f>
        <v>4.0084886279775018E-3</v>
      </c>
      <c r="D34" s="10">
        <f>ABS(AAR!E34)</f>
        <v>1.3620557627987058E-2</v>
      </c>
      <c r="E34" s="10">
        <f>ABS(AAR!F34)</f>
        <v>6.0232345300557429E-3</v>
      </c>
      <c r="F34" s="10">
        <f>ABS(AAR!G34)</f>
        <v>1.6971781383463185E-3</v>
      </c>
      <c r="G34" s="10">
        <f>ABS(AAR!H34)</f>
        <v>5.5542542907325819E-3</v>
      </c>
      <c r="H34" s="10">
        <f>ABS(AAR!I34)</f>
        <v>2.2819665621383461E-3</v>
      </c>
      <c r="I34" s="10">
        <f>ABS(AAR!J34)</f>
        <v>8.0753121112479599E-3</v>
      </c>
      <c r="J34" s="10">
        <f>ABS(AAR!K34)</f>
        <v>2.6240851163347768E-2</v>
      </c>
      <c r="K34" s="10">
        <f>ABS(AAR!L34)</f>
        <v>1.3658085743394787E-2</v>
      </c>
      <c r="L34" s="10">
        <f>ABS(AAR!M34)</f>
        <v>5.8554519307395594E-3</v>
      </c>
      <c r="M34" s="10">
        <f>ABS(AAR!N34)</f>
        <v>3.446243627198994E-3</v>
      </c>
      <c r="N34" s="10">
        <f>ABS(AAR!O34)</f>
        <v>4.7368786895735536E-3</v>
      </c>
      <c r="O34" s="10">
        <f>ABS(AAR!P34)</f>
        <v>1.6400494503960604E-2</v>
      </c>
      <c r="P34" s="10">
        <f>ABS(AAR!Q34)</f>
        <v>2.1966677450919802E-2</v>
      </c>
      <c r="Q34" s="10">
        <f>ABS(AAR!R34)</f>
        <v>1.2779790792361453E-2</v>
      </c>
      <c r="R34" s="10">
        <f>ABS(AAR!S34)</f>
        <v>1.6477920063086779E-2</v>
      </c>
      <c r="S34" s="10">
        <f>ABS(AAR!T34)</f>
        <v>3.9390250954254771E-3</v>
      </c>
      <c r="T34" s="10">
        <f>ABS(AAR!U34)</f>
        <v>1.0894188620154909E-2</v>
      </c>
      <c r="U34" s="10">
        <f>ABS(AAR!V34)</f>
        <v>2.4349730404433015E-4</v>
      </c>
      <c r="V34" s="10">
        <f>ABS(AAR!W34)</f>
        <v>1.6159221215487291E-3</v>
      </c>
      <c r="W34" s="10">
        <f>ABS(AAR!X34)</f>
        <v>9.16051573075621E-4</v>
      </c>
      <c r="X34" s="10">
        <f>ABS(AAR!Y34)</f>
        <v>1.9795319856074868E-3</v>
      </c>
      <c r="Y34" s="10">
        <f>ABS(AAR!Z34)</f>
        <v>1.4623796852206451E-2</v>
      </c>
      <c r="Z34" s="10">
        <f>ABS(AAR!AA34)</f>
        <v>1.8567839002994802E-2</v>
      </c>
      <c r="AA34" s="10">
        <f>ABS(AAR!AB34)</f>
        <v>9.8691693796047406E-4</v>
      </c>
      <c r="AB34" s="10">
        <f>ABS(AAR!AC34)</f>
        <v>4.950346241157812E-3</v>
      </c>
      <c r="AC34" s="10">
        <f>ABS(AAR!AD34)</f>
        <v>7.594966702378996E-3</v>
      </c>
      <c r="AD34" s="10">
        <f>ABS(AAR!AE34)</f>
        <v>6.3956113560680178E-3</v>
      </c>
      <c r="AE34" s="10">
        <f>ABS(AAR!AF34)</f>
        <v>1.3921212665853474E-2</v>
      </c>
      <c r="AF34" s="10">
        <f>ABS(AAR!AG34)</f>
        <v>1.2413602029416382E-2</v>
      </c>
      <c r="AG34" s="10">
        <f t="shared" si="0"/>
        <v>8.7288631446987251E-3</v>
      </c>
      <c r="AH34" s="31">
        <f t="shared" si="1"/>
        <v>2.8755798742163136E-4</v>
      </c>
      <c r="AI34" s="10" t="e">
        <f>AAR!#REF!</f>
        <v>#REF!</v>
      </c>
    </row>
    <row r="35" spans="1:35" ht="15.75" customHeight="1" x14ac:dyDescent="0.2">
      <c r="A35" s="12">
        <v>44048</v>
      </c>
      <c r="B35" s="10">
        <f>AAR!B35</f>
        <v>-67</v>
      </c>
      <c r="C35" s="10">
        <f>ABS(AAR!D35)</f>
        <v>1.5075351237013606E-2</v>
      </c>
      <c r="D35" s="10">
        <f>ABS(AAR!E35)</f>
        <v>4.4337745748790798E-3</v>
      </c>
      <c r="E35" s="10">
        <f>ABS(AAR!F35)</f>
        <v>3.2063528377357462E-3</v>
      </c>
      <c r="F35" s="10">
        <f>ABS(AAR!G35)</f>
        <v>3.6507350416228176E-3</v>
      </c>
      <c r="G35" s="10">
        <f>ABS(AAR!H35)</f>
        <v>1.5942488709027779E-2</v>
      </c>
      <c r="H35" s="10">
        <f>ABS(AAR!I35)</f>
        <v>1.8163924103996709E-3</v>
      </c>
      <c r="I35" s="10">
        <f>ABS(AAR!J35)</f>
        <v>3.9698709531961595E-3</v>
      </c>
      <c r="J35" s="10">
        <f>ABS(AAR!K35)</f>
        <v>7.614342045340906E-3</v>
      </c>
      <c r="K35" s="10">
        <f>ABS(AAR!L35)</f>
        <v>9.7132741743897397E-3</v>
      </c>
      <c r="L35" s="10">
        <f>ABS(AAR!M35)</f>
        <v>1.1109883354397141E-2</v>
      </c>
      <c r="M35" s="10">
        <f>ABS(AAR!N35)</f>
        <v>1.7513895095173194E-2</v>
      </c>
      <c r="N35" s="10">
        <f>ABS(AAR!O35)</f>
        <v>2.0203029449994015E-3</v>
      </c>
      <c r="O35" s="10">
        <f>ABS(AAR!P35)</f>
        <v>1.5136832945285839E-3</v>
      </c>
      <c r="P35" s="10">
        <f>ABS(AAR!Q35)</f>
        <v>1.591244162178029E-2</v>
      </c>
      <c r="Q35" s="10">
        <f>ABS(AAR!R35)</f>
        <v>6.3591883329121746E-4</v>
      </c>
      <c r="R35" s="10">
        <f>ABS(AAR!S35)</f>
        <v>1.3855909258832091E-2</v>
      </c>
      <c r="S35" s="10">
        <f>ABS(AAR!T35)</f>
        <v>9.9069719279755789E-3</v>
      </c>
      <c r="T35" s="10">
        <f>ABS(AAR!U35)</f>
        <v>2.2338560327490677E-2</v>
      </c>
      <c r="U35" s="10">
        <f>ABS(AAR!V35)</f>
        <v>2.0692437937607513E-2</v>
      </c>
      <c r="V35" s="10">
        <f>ABS(AAR!W35)</f>
        <v>7.0819674372933801E-4</v>
      </c>
      <c r="W35" s="10">
        <f>ABS(AAR!X35)</f>
        <v>1.184362517593792E-3</v>
      </c>
      <c r="X35" s="10">
        <f>ABS(AAR!Y35)</f>
        <v>1.7548455423171912E-2</v>
      </c>
      <c r="Y35" s="10">
        <f>ABS(AAR!Z35)</f>
        <v>6.8097727498444257E-3</v>
      </c>
      <c r="Z35" s="10">
        <f>ABS(AAR!AA35)</f>
        <v>3.6672218805040915E-3</v>
      </c>
      <c r="AA35" s="10">
        <f>ABS(AAR!AB35)</f>
        <v>5.0343185758316512E-2</v>
      </c>
      <c r="AB35" s="10">
        <f>ABS(AAR!AC35)</f>
        <v>6.0985232858769452E-3</v>
      </c>
      <c r="AC35" s="10">
        <f>ABS(AAR!AD35)</f>
        <v>1.4796330119509168E-2</v>
      </c>
      <c r="AD35" s="10">
        <f>ABS(AAR!AE35)</f>
        <v>3.9201972378132E-3</v>
      </c>
      <c r="AE35" s="10">
        <f>ABS(AAR!AF35)</f>
        <v>1.6413052614499272E-2</v>
      </c>
      <c r="AF35" s="10">
        <f>ABS(AAR!AG35)</f>
        <v>1.2565150467482772E-2</v>
      </c>
      <c r="AG35" s="10">
        <f t="shared" si="0"/>
        <v>1.0499234512600757E-2</v>
      </c>
      <c r="AH35" s="31">
        <f t="shared" si="1"/>
        <v>2.0579293553236629E-3</v>
      </c>
      <c r="AI35" s="10" t="e">
        <f>AAR!#REF!</f>
        <v>#REF!</v>
      </c>
    </row>
    <row r="36" spans="1:35" ht="15.75" customHeight="1" x14ac:dyDescent="0.2">
      <c r="A36" s="12">
        <v>44049</v>
      </c>
      <c r="B36" s="10">
        <f>AAR!B36</f>
        <v>-66</v>
      </c>
      <c r="C36" s="10">
        <f>ABS(AAR!D36)</f>
        <v>1.8527492517418274E-3</v>
      </c>
      <c r="D36" s="10">
        <f>ABS(AAR!E36)</f>
        <v>3.7169303183014644E-3</v>
      </c>
      <c r="E36" s="10">
        <f>ABS(AAR!F36)</f>
        <v>1.1449684230044903E-3</v>
      </c>
      <c r="F36" s="10">
        <f>ABS(AAR!G36)</f>
        <v>1.9902366368329569E-2</v>
      </c>
      <c r="G36" s="10">
        <f>ABS(AAR!H36)</f>
        <v>4.3601504933338062E-3</v>
      </c>
      <c r="H36" s="10">
        <f>ABS(AAR!I36)</f>
        <v>3.9594064046916694E-3</v>
      </c>
      <c r="I36" s="10">
        <f>ABS(AAR!J36)</f>
        <v>9.7828233341594375E-3</v>
      </c>
      <c r="J36" s="10">
        <f>ABS(AAR!K36)</f>
        <v>3.8010235712601526E-3</v>
      </c>
      <c r="K36" s="10">
        <f>ABS(AAR!L36)</f>
        <v>8.2510543476401483E-3</v>
      </c>
      <c r="L36" s="10">
        <f>ABS(AAR!M36)</f>
        <v>1.451778594920103E-2</v>
      </c>
      <c r="M36" s="10">
        <f>ABS(AAR!N36)</f>
        <v>1.0106366507940667E-4</v>
      </c>
      <c r="N36" s="10">
        <f>ABS(AAR!O36)</f>
        <v>1.0486193456117465E-2</v>
      </c>
      <c r="O36" s="10">
        <f>ABS(AAR!P36)</f>
        <v>7.986074614743145E-4</v>
      </c>
      <c r="P36" s="10">
        <f>ABS(AAR!Q36)</f>
        <v>1.2619036643985577E-2</v>
      </c>
      <c r="Q36" s="10">
        <f>ABS(AAR!R36)</f>
        <v>1.0511577371361816E-2</v>
      </c>
      <c r="R36" s="10">
        <f>ABS(AAR!S36)</f>
        <v>2.734575655663294E-3</v>
      </c>
      <c r="S36" s="10">
        <f>ABS(AAR!T36)</f>
        <v>1.4932799750239957E-2</v>
      </c>
      <c r="T36" s="10">
        <f>ABS(AAR!U36)</f>
        <v>1.339642950605641E-2</v>
      </c>
      <c r="U36" s="10">
        <f>ABS(AAR!V36)</f>
        <v>2.1215886521343989E-2</v>
      </c>
      <c r="V36" s="10">
        <f>ABS(AAR!W36)</f>
        <v>2.1282731919158833E-3</v>
      </c>
      <c r="W36" s="10">
        <f>ABS(AAR!X36)</f>
        <v>2.417500768786494E-3</v>
      </c>
      <c r="X36" s="10">
        <f>ABS(AAR!Y36)</f>
        <v>2.8670646426312944E-3</v>
      </c>
      <c r="Y36" s="10">
        <f>ABS(AAR!Z36)</f>
        <v>9.9676989310407138E-3</v>
      </c>
      <c r="Z36" s="10">
        <f>ABS(AAR!AA36)</f>
        <v>1.0568041850468599E-2</v>
      </c>
      <c r="AA36" s="10">
        <f>ABS(AAR!AB36)</f>
        <v>1.181039150509423E-2</v>
      </c>
      <c r="AB36" s="10">
        <f>ABS(AAR!AC36)</f>
        <v>4.8770335185196094E-3</v>
      </c>
      <c r="AC36" s="10">
        <f>ABS(AAR!AD36)</f>
        <v>1.4648594299737413E-3</v>
      </c>
      <c r="AD36" s="10">
        <f>ABS(AAR!AE36)</f>
        <v>5.1655335367578274E-3</v>
      </c>
      <c r="AE36" s="10">
        <f>ABS(AAR!AF36)</f>
        <v>3.7025448356427159E-3</v>
      </c>
      <c r="AF36" s="10">
        <f>ABS(AAR!AG36)</f>
        <v>6.2368416002151509E-3</v>
      </c>
      <c r="AG36" s="10">
        <f t="shared" si="0"/>
        <v>7.3097070768010676E-3</v>
      </c>
      <c r="AH36" s="31">
        <f t="shared" si="1"/>
        <v>-1.1315980804760262E-3</v>
      </c>
      <c r="AI36" s="10" t="e">
        <f>AAR!#REF!</f>
        <v>#REF!</v>
      </c>
    </row>
    <row r="37" spans="1:35" ht="15.75" customHeight="1" x14ac:dyDescent="0.2">
      <c r="A37" s="12">
        <v>44050</v>
      </c>
      <c r="B37" s="10">
        <f>AAR!B37</f>
        <v>-65</v>
      </c>
      <c r="C37" s="10">
        <f>ABS(AAR!D37)</f>
        <v>3.6078064435541499E-3</v>
      </c>
      <c r="D37" s="10">
        <f>ABS(AAR!E37)</f>
        <v>1.8356575509016853E-2</v>
      </c>
      <c r="E37" s="10">
        <f>ABS(AAR!F37)</f>
        <v>5.3058493715379285E-3</v>
      </c>
      <c r="F37" s="10">
        <f>ABS(AAR!G37)</f>
        <v>3.6714793595298521E-3</v>
      </c>
      <c r="G37" s="10">
        <f>ABS(AAR!H37)</f>
        <v>8.6721191150539965E-3</v>
      </c>
      <c r="H37" s="10">
        <f>ABS(AAR!I37)</f>
        <v>1.4543204639660148E-2</v>
      </c>
      <c r="I37" s="10">
        <f>ABS(AAR!J37)</f>
        <v>6.9237840362568574E-3</v>
      </c>
      <c r="J37" s="10">
        <f>ABS(AAR!K37)</f>
        <v>3.6841217371843277E-3</v>
      </c>
      <c r="K37" s="10">
        <f>ABS(AAR!L37)</f>
        <v>6.8499144601974656E-3</v>
      </c>
      <c r="L37" s="10">
        <f>ABS(AAR!M37)</f>
        <v>7.8416547583310299E-3</v>
      </c>
      <c r="M37" s="10">
        <f>ABS(AAR!N37)</f>
        <v>1.9228389982377234E-2</v>
      </c>
      <c r="N37" s="10">
        <f>ABS(AAR!O37)</f>
        <v>7.5998505181361191E-3</v>
      </c>
      <c r="O37" s="10">
        <f>ABS(AAR!P37)</f>
        <v>1.0601602853157935E-2</v>
      </c>
      <c r="P37" s="10">
        <f>ABS(AAR!Q37)</f>
        <v>2.9674451276769888E-3</v>
      </c>
      <c r="Q37" s="10">
        <f>ABS(AAR!R37)</f>
        <v>8.0067187883395871E-4</v>
      </c>
      <c r="R37" s="10">
        <f>ABS(AAR!S37)</f>
        <v>4.0571412289070637E-3</v>
      </c>
      <c r="S37" s="10">
        <f>ABS(AAR!T37)</f>
        <v>6.3166920852069357E-3</v>
      </c>
      <c r="T37" s="10">
        <f>ABS(AAR!U37)</f>
        <v>2.7681341172116739E-2</v>
      </c>
      <c r="U37" s="10">
        <f>ABS(AAR!V37)</f>
        <v>2.9407622129204856E-2</v>
      </c>
      <c r="V37" s="10">
        <f>ABS(AAR!W37)</f>
        <v>3.1262841948944122E-3</v>
      </c>
      <c r="W37" s="10">
        <f>ABS(AAR!X37)</f>
        <v>1.1710471697179734E-2</v>
      </c>
      <c r="X37" s="10">
        <f>ABS(AAR!Y37)</f>
        <v>9.4748553352935871E-3</v>
      </c>
      <c r="Y37" s="10">
        <f>ABS(AAR!Z37)</f>
        <v>9.268850870788041E-3</v>
      </c>
      <c r="Z37" s="10">
        <f>ABS(AAR!AA37)</f>
        <v>2.1144284391187679E-2</v>
      </c>
      <c r="AA37" s="10">
        <f>ABS(AAR!AB37)</f>
        <v>1.0631304822553804E-2</v>
      </c>
      <c r="AB37" s="10">
        <f>ABS(AAR!AC37)</f>
        <v>7.3015899972078552E-3</v>
      </c>
      <c r="AC37" s="10">
        <f>ABS(AAR!AD37)</f>
        <v>9.0663201247702715E-3</v>
      </c>
      <c r="AD37" s="10">
        <f>ABS(AAR!AE37)</f>
        <v>1.1936343253090375E-2</v>
      </c>
      <c r="AE37" s="10">
        <f>ABS(AAR!AF37)</f>
        <v>9.6065133569688335E-4</v>
      </c>
      <c r="AF37" s="10">
        <f>ABS(AAR!AG37)</f>
        <v>1.6195301663883159E-2</v>
      </c>
      <c r="AG37" s="10">
        <f t="shared" si="0"/>
        <v>9.9644508030828742E-3</v>
      </c>
      <c r="AH37" s="31">
        <f t="shared" si="1"/>
        <v>1.5231456458057804E-3</v>
      </c>
      <c r="AI37" s="10" t="e">
        <f>AAR!#REF!</f>
        <v>#REF!</v>
      </c>
    </row>
    <row r="38" spans="1:35" ht="15.75" customHeight="1" x14ac:dyDescent="0.2">
      <c r="A38" s="12">
        <v>44053</v>
      </c>
      <c r="B38" s="10">
        <f>AAR!B38</f>
        <v>-64</v>
      </c>
      <c r="C38" s="10">
        <f>ABS(AAR!D38)</f>
        <v>6.5106331945943736E-3</v>
      </c>
      <c r="D38" s="10">
        <f>ABS(AAR!E38)</f>
        <v>8.2376173700974484E-3</v>
      </c>
      <c r="E38" s="10">
        <f>ABS(AAR!F38)</f>
        <v>1.7848333095295432E-2</v>
      </c>
      <c r="F38" s="10">
        <f>ABS(AAR!G38)</f>
        <v>1.2220009627221388E-2</v>
      </c>
      <c r="G38" s="10">
        <f>ABS(AAR!H38)</f>
        <v>1.9013232759753959E-2</v>
      </c>
      <c r="H38" s="10">
        <f>ABS(AAR!I38)</f>
        <v>5.6244649554096533E-3</v>
      </c>
      <c r="I38" s="10">
        <f>ABS(AAR!J38)</f>
        <v>8.8919539970180213E-3</v>
      </c>
      <c r="J38" s="10">
        <f>ABS(AAR!K38)</f>
        <v>5.45890253626026E-3</v>
      </c>
      <c r="K38" s="10">
        <f>ABS(AAR!L38)</f>
        <v>1.2351420493481487E-3</v>
      </c>
      <c r="L38" s="10">
        <f>ABS(AAR!M38)</f>
        <v>9.6274877419727008E-3</v>
      </c>
      <c r="M38" s="10">
        <f>ABS(AAR!N38)</f>
        <v>6.8625686652485501E-3</v>
      </c>
      <c r="N38" s="10">
        <f>ABS(AAR!O38)</f>
        <v>1.1822851713651638E-2</v>
      </c>
      <c r="O38" s="10">
        <f>ABS(AAR!P38)</f>
        <v>1.2299447449235687E-2</v>
      </c>
      <c r="P38" s="10">
        <f>ABS(AAR!Q38)</f>
        <v>9.2543708300446646E-3</v>
      </c>
      <c r="Q38" s="10">
        <f>ABS(AAR!R38)</f>
        <v>1.278929953476512E-2</v>
      </c>
      <c r="R38" s="10">
        <f>ABS(AAR!S38)</f>
        <v>1.4549516527097709E-2</v>
      </c>
      <c r="S38" s="10">
        <f>ABS(AAR!T38)</f>
        <v>2.9154325118619512E-2</v>
      </c>
      <c r="T38" s="10">
        <f>ABS(AAR!U38)</f>
        <v>1.7979163371654207E-3</v>
      </c>
      <c r="U38" s="10">
        <f>ABS(AAR!V38)</f>
        <v>1.3644370665728399E-2</v>
      </c>
      <c r="V38" s="10">
        <f>ABS(AAR!W38)</f>
        <v>1.5401886518615859E-2</v>
      </c>
      <c r="W38" s="10">
        <f>ABS(AAR!X38)</f>
        <v>1.8827911477593436E-2</v>
      </c>
      <c r="X38" s="10">
        <f>ABS(AAR!Y38)</f>
        <v>7.0311117846610129E-3</v>
      </c>
      <c r="Y38" s="10">
        <f>ABS(AAR!Z38)</f>
        <v>3.7972586249050526E-4</v>
      </c>
      <c r="Z38" s="10">
        <f>ABS(AAR!AA38)</f>
        <v>8.3316773521011789E-3</v>
      </c>
      <c r="AA38" s="10">
        <f>ABS(AAR!AB38)</f>
        <v>6.9009642520255054E-3</v>
      </c>
      <c r="AB38" s="10">
        <f>ABS(AAR!AC38)</f>
        <v>2.2800147554797486E-3</v>
      </c>
      <c r="AC38" s="10">
        <f>ABS(AAR!AD38)</f>
        <v>2.5689141069168246E-4</v>
      </c>
      <c r="AD38" s="10">
        <f>ABS(AAR!AE38)</f>
        <v>5.1338820018340808E-3</v>
      </c>
      <c r="AE38" s="10">
        <f>ABS(AAR!AF38)</f>
        <v>3.5192971048797449E-3</v>
      </c>
      <c r="AF38" s="10">
        <f>ABS(AAR!AG38)</f>
        <v>2.1555844064465847E-2</v>
      </c>
      <c r="AG38" s="10">
        <f t="shared" si="0"/>
        <v>9.882055025112222E-3</v>
      </c>
      <c r="AH38" s="31">
        <f t="shared" si="1"/>
        <v>1.4407498678351283E-3</v>
      </c>
      <c r="AI38" s="10" t="e">
        <f>AAR!#REF!</f>
        <v>#REF!</v>
      </c>
    </row>
    <row r="39" spans="1:35" ht="15.75" customHeight="1" x14ac:dyDescent="0.2">
      <c r="A39" s="12">
        <v>44054</v>
      </c>
      <c r="B39" s="10">
        <f>AAR!B39</f>
        <v>-63</v>
      </c>
      <c r="C39" s="10">
        <f>ABS(AAR!D39)</f>
        <v>1.33055656116308E-2</v>
      </c>
      <c r="D39" s="10">
        <f>ABS(AAR!E39)</f>
        <v>1.5251220717314447E-2</v>
      </c>
      <c r="E39" s="10">
        <f>ABS(AAR!F39)</f>
        <v>3.5435663492245414E-3</v>
      </c>
      <c r="F39" s="10">
        <f>ABS(AAR!G39)</f>
        <v>1.2708889814695676E-2</v>
      </c>
      <c r="G39" s="10">
        <f>ABS(AAR!H39)</f>
        <v>5.1081256754856134E-3</v>
      </c>
      <c r="H39" s="10">
        <f>ABS(AAR!I39)</f>
        <v>3.5685764032360461E-4</v>
      </c>
      <c r="I39" s="10">
        <f>ABS(AAR!J39)</f>
        <v>6.6674774034784553E-3</v>
      </c>
      <c r="J39" s="10">
        <f>ABS(AAR!K39)</f>
        <v>5.210559031662087E-3</v>
      </c>
      <c r="K39" s="10">
        <f>ABS(AAR!L39)</f>
        <v>8.1803411812107242E-3</v>
      </c>
      <c r="L39" s="10">
        <f>ABS(AAR!M39)</f>
        <v>1.7300889724978865E-2</v>
      </c>
      <c r="M39" s="10">
        <f>ABS(AAR!N39)</f>
        <v>2.4990014741870419E-3</v>
      </c>
      <c r="N39" s="10">
        <f>ABS(AAR!O39)</f>
        <v>3.7662752710442872E-3</v>
      </c>
      <c r="O39" s="10">
        <f>ABS(AAR!P39)</f>
        <v>2.9707075040860519E-2</v>
      </c>
      <c r="P39" s="10">
        <f>ABS(AAR!Q39)</f>
        <v>4.8882831428624166E-3</v>
      </c>
      <c r="Q39" s="10">
        <f>ABS(AAR!R39)</f>
        <v>4.9897100528193423E-3</v>
      </c>
      <c r="R39" s="10">
        <f>ABS(AAR!S39)</f>
        <v>1.2194077545669086E-2</v>
      </c>
      <c r="S39" s="10">
        <f>ABS(AAR!T39)</f>
        <v>2.0877528844320476E-3</v>
      </c>
      <c r="T39" s="10">
        <f>ABS(AAR!U39)</f>
        <v>2.0201929516350178E-2</v>
      </c>
      <c r="U39" s="10">
        <f>ABS(AAR!V39)</f>
        <v>4.8349796506991886E-3</v>
      </c>
      <c r="V39" s="10">
        <f>ABS(AAR!W39)</f>
        <v>6.0676252077463879E-3</v>
      </c>
      <c r="W39" s="10">
        <f>ABS(AAR!X39)</f>
        <v>9.290351399657934E-3</v>
      </c>
      <c r="X39" s="10">
        <f>ABS(AAR!Y39)</f>
        <v>4.5533598954793078E-3</v>
      </c>
      <c r="Y39" s="10">
        <f>ABS(AAR!Z39)</f>
        <v>2.9406744629830789E-3</v>
      </c>
      <c r="Z39" s="10">
        <f>ABS(AAR!AA39)</f>
        <v>6.0991796831652602E-3</v>
      </c>
      <c r="AA39" s="10">
        <f>ABS(AAR!AB39)</f>
        <v>1.1429895212120116E-2</v>
      </c>
      <c r="AB39" s="10">
        <f>ABS(AAR!AC39)</f>
        <v>8.832082313352127E-3</v>
      </c>
      <c r="AC39" s="10">
        <f>ABS(AAR!AD39)</f>
        <v>7.5031714613634799E-3</v>
      </c>
      <c r="AD39" s="10">
        <f>ABS(AAR!AE39)</f>
        <v>9.6375384196466379E-3</v>
      </c>
      <c r="AE39" s="10">
        <f>ABS(AAR!AF39)</f>
        <v>2.6792341378995558E-2</v>
      </c>
      <c r="AF39" s="10">
        <f>ABS(AAR!AG39)</f>
        <v>7.3739657529721409E-3</v>
      </c>
      <c r="AG39" s="10">
        <f t="shared" si="0"/>
        <v>9.110758763880367E-3</v>
      </c>
      <c r="AH39" s="31">
        <f t="shared" si="1"/>
        <v>6.6945360660327323E-4</v>
      </c>
      <c r="AI39" s="10" t="e">
        <f>AAR!#REF!</f>
        <v>#REF!</v>
      </c>
    </row>
    <row r="40" spans="1:35" ht="15.75" customHeight="1" x14ac:dyDescent="0.2">
      <c r="A40" s="12">
        <v>44055</v>
      </c>
      <c r="B40" s="10">
        <f>AAR!B40</f>
        <v>-62</v>
      </c>
      <c r="C40" s="10">
        <f>ABS(AAR!D40)</f>
        <v>8.7967651395870101E-3</v>
      </c>
      <c r="D40" s="10">
        <f>ABS(AAR!E40)</f>
        <v>9.963955760156764E-3</v>
      </c>
      <c r="E40" s="10">
        <f>ABS(AAR!F40)</f>
        <v>1.2665737610295213E-2</v>
      </c>
      <c r="F40" s="10">
        <f>ABS(AAR!G40)</f>
        <v>1.5136417844408431E-2</v>
      </c>
      <c r="G40" s="10">
        <f>ABS(AAR!H40)</f>
        <v>5.04866059625918E-3</v>
      </c>
      <c r="H40" s="10">
        <f>ABS(AAR!I40)</f>
        <v>9.5125145729313305E-3</v>
      </c>
      <c r="I40" s="10">
        <f>ABS(AAR!J40)</f>
        <v>1.2486975104587399E-2</v>
      </c>
      <c r="J40" s="10">
        <f>ABS(AAR!K40)</f>
        <v>4.3263534493379972E-3</v>
      </c>
      <c r="K40" s="10">
        <f>ABS(AAR!L40)</f>
        <v>3.055794121715351E-3</v>
      </c>
      <c r="L40" s="10">
        <f>ABS(AAR!M40)</f>
        <v>1.4763731952648421E-4</v>
      </c>
      <c r="M40" s="10">
        <f>ABS(AAR!N40)</f>
        <v>1.5390492730997117E-3</v>
      </c>
      <c r="N40" s="10">
        <f>ABS(AAR!O40)</f>
        <v>8.9318217383445187E-3</v>
      </c>
      <c r="O40" s="10">
        <f>ABS(AAR!P40)</f>
        <v>3.3075173530974812E-3</v>
      </c>
      <c r="P40" s="10">
        <f>ABS(AAR!Q40)</f>
        <v>9.583263595058086E-4</v>
      </c>
      <c r="Q40" s="10">
        <f>ABS(AAR!R40)</f>
        <v>1.1682834754134086E-2</v>
      </c>
      <c r="R40" s="10">
        <f>ABS(AAR!S40)</f>
        <v>4.0447232301301719E-3</v>
      </c>
      <c r="S40" s="10">
        <f>ABS(AAR!T40)</f>
        <v>7.7224950644980248E-4</v>
      </c>
      <c r="T40" s="10">
        <f>ABS(AAR!U40)</f>
        <v>7.7652995591118972E-3</v>
      </c>
      <c r="U40" s="10">
        <f>ABS(AAR!V40)</f>
        <v>2.9345951623695209E-2</v>
      </c>
      <c r="V40" s="10">
        <f>ABS(AAR!W40)</f>
        <v>5.7916268146033225E-3</v>
      </c>
      <c r="W40" s="10">
        <f>ABS(AAR!X40)</f>
        <v>3.880823699366231E-3</v>
      </c>
      <c r="X40" s="10">
        <f>ABS(AAR!Y40)</f>
        <v>1.0216312826436522E-2</v>
      </c>
      <c r="Y40" s="10">
        <f>ABS(AAR!Z40)</f>
        <v>5.6867514514139846E-3</v>
      </c>
      <c r="Z40" s="10">
        <f>ABS(AAR!AA40)</f>
        <v>3.4811907570393152E-3</v>
      </c>
      <c r="AA40" s="10">
        <f>ABS(AAR!AB40)</f>
        <v>2.3534588383576733E-3</v>
      </c>
      <c r="AB40" s="10">
        <f>ABS(AAR!AC40)</f>
        <v>9.8521288782354166E-3</v>
      </c>
      <c r="AC40" s="10">
        <f>ABS(AAR!AD40)</f>
        <v>1.3447150543887676E-3</v>
      </c>
      <c r="AD40" s="10">
        <f>ABS(AAR!AE40)</f>
        <v>7.2826716232144038E-3</v>
      </c>
      <c r="AE40" s="10">
        <f>ABS(AAR!AF40)</f>
        <v>9.3180503082335338E-3</v>
      </c>
      <c r="AF40" s="10">
        <f>ABS(AAR!AG40)</f>
        <v>4.9020439588830043E-3</v>
      </c>
      <c r="AG40" s="10">
        <f t="shared" si="0"/>
        <v>7.1199453042182E-3</v>
      </c>
      <c r="AH40" s="31">
        <f t="shared" si="1"/>
        <v>-1.3213598530588937E-3</v>
      </c>
      <c r="AI40" s="10" t="e">
        <f>AAR!#REF!</f>
        <v>#REF!</v>
      </c>
    </row>
    <row r="41" spans="1:35" ht="15.75" customHeight="1" x14ac:dyDescent="0.2">
      <c r="A41" s="12">
        <v>44056</v>
      </c>
      <c r="B41" s="10">
        <f>AAR!B41</f>
        <v>-61</v>
      </c>
      <c r="C41" s="10">
        <f>ABS(AAR!D41)</f>
        <v>2.0028324438524855E-2</v>
      </c>
      <c r="D41" s="10">
        <f>ABS(AAR!E41)</f>
        <v>4.7125200727031642E-3</v>
      </c>
      <c r="E41" s="10">
        <f>ABS(AAR!F41)</f>
        <v>5.1448996740089716E-5</v>
      </c>
      <c r="F41" s="10">
        <f>ABS(AAR!G41)</f>
        <v>1.0558271200798571E-2</v>
      </c>
      <c r="G41" s="10">
        <f>ABS(AAR!H41)</f>
        <v>3.5996440623567733E-3</v>
      </c>
      <c r="H41" s="10">
        <f>ABS(AAR!I41)</f>
        <v>1.1446903490680671E-2</v>
      </c>
      <c r="I41" s="10">
        <f>ABS(AAR!J41)</f>
        <v>0.10820508749114287</v>
      </c>
      <c r="J41" s="10">
        <f>ABS(AAR!K41)</f>
        <v>2.7900292018547979E-2</v>
      </c>
      <c r="K41" s="10">
        <f>ABS(AAR!L41)</f>
        <v>6.3792303324388192E-3</v>
      </c>
      <c r="L41" s="10">
        <f>ABS(AAR!M41)</f>
        <v>1.3621396442794876E-2</v>
      </c>
      <c r="M41" s="10">
        <f>ABS(AAR!N41)</f>
        <v>1.0405832011431665E-2</v>
      </c>
      <c r="N41" s="10">
        <f>ABS(AAR!O41)</f>
        <v>1.1271502325992255E-2</v>
      </c>
      <c r="O41" s="10">
        <f>ABS(AAR!P41)</f>
        <v>1.3621855456411574E-2</v>
      </c>
      <c r="P41" s="10">
        <f>ABS(AAR!Q41)</f>
        <v>1.2661454538725201E-3</v>
      </c>
      <c r="Q41" s="10">
        <f>ABS(AAR!R41)</f>
        <v>1.2480226061245839E-2</v>
      </c>
      <c r="R41" s="10">
        <f>ABS(AAR!S41)</f>
        <v>8.6108879761583497E-3</v>
      </c>
      <c r="S41" s="10">
        <f>ABS(AAR!T41)</f>
        <v>6.975092230115814E-3</v>
      </c>
      <c r="T41" s="10">
        <f>ABS(AAR!U41)</f>
        <v>9.5412519541867892E-3</v>
      </c>
      <c r="U41" s="10">
        <f>ABS(AAR!V41)</f>
        <v>1.0277311774359883E-2</v>
      </c>
      <c r="V41" s="10">
        <f>ABS(AAR!W41)</f>
        <v>5.362221438871979E-3</v>
      </c>
      <c r="W41" s="10">
        <f>ABS(AAR!X41)</f>
        <v>1.3688694441591556E-3</v>
      </c>
      <c r="X41" s="10">
        <f>ABS(AAR!Y41)</f>
        <v>5.4723028135179848E-3</v>
      </c>
      <c r="Y41" s="10">
        <f>ABS(AAR!Z41)</f>
        <v>1.2332008856174349E-3</v>
      </c>
      <c r="Z41" s="10">
        <f>ABS(AAR!AA41)</f>
        <v>2.3203153689013073E-2</v>
      </c>
      <c r="AA41" s="10">
        <f>ABS(AAR!AB41)</f>
        <v>1.5261828991281558E-2</v>
      </c>
      <c r="AB41" s="10">
        <f>ABS(AAR!AC41)</f>
        <v>6.3254528431463692E-3</v>
      </c>
      <c r="AC41" s="10">
        <f>ABS(AAR!AD41)</f>
        <v>9.7944300070270697E-4</v>
      </c>
      <c r="AD41" s="10">
        <f>ABS(AAR!AE41)</f>
        <v>5.9230453806283492E-3</v>
      </c>
      <c r="AE41" s="10">
        <f>ABS(AAR!AF41)</f>
        <v>1.6284634935648731E-3</v>
      </c>
      <c r="AF41" s="10">
        <f>ABS(AAR!AG41)</f>
        <v>1.426896851181178E-3</v>
      </c>
      <c r="AG41" s="10">
        <f t="shared" si="0"/>
        <v>1.1971270087406264E-2</v>
      </c>
      <c r="AH41" s="31">
        <f t="shared" si="1"/>
        <v>3.5299649301291699E-3</v>
      </c>
      <c r="AI41" s="10" t="e">
        <f>AAR!#REF!</f>
        <v>#REF!</v>
      </c>
    </row>
    <row r="42" spans="1:35" ht="15.75" customHeight="1" x14ac:dyDescent="0.2">
      <c r="A42" s="12">
        <v>44057</v>
      </c>
      <c r="B42" s="10">
        <f>AAR!B42</f>
        <v>-60</v>
      </c>
      <c r="C42" s="10">
        <f>ABS(AAR!D42)</f>
        <v>2.9843356121647875E-4</v>
      </c>
      <c r="D42" s="10">
        <f>ABS(AAR!E42)</f>
        <v>4.6792072770853706E-3</v>
      </c>
      <c r="E42" s="10">
        <f>ABS(AAR!F42)</f>
        <v>2.1699067845320696E-3</v>
      </c>
      <c r="F42" s="10">
        <f>ABS(AAR!G42)</f>
        <v>2.6973114669622007E-3</v>
      </c>
      <c r="G42" s="10">
        <f>ABS(AAR!H42)</f>
        <v>7.4299275219064263E-3</v>
      </c>
      <c r="H42" s="10">
        <f>ABS(AAR!I42)</f>
        <v>1.0867024040878978E-3</v>
      </c>
      <c r="I42" s="10">
        <f>ABS(AAR!J42)</f>
        <v>4.9404537800844302E-3</v>
      </c>
      <c r="J42" s="10">
        <f>ABS(AAR!K42)</f>
        <v>6.7804724743546138E-3</v>
      </c>
      <c r="K42" s="10">
        <f>ABS(AAR!L42)</f>
        <v>5.8762115134046427E-3</v>
      </c>
      <c r="L42" s="10">
        <f>ABS(AAR!M42)</f>
        <v>2.3600790335544016E-3</v>
      </c>
      <c r="M42" s="10">
        <f>ABS(AAR!N42)</f>
        <v>1.6660548018104632E-3</v>
      </c>
      <c r="N42" s="10">
        <f>ABS(AAR!O42)</f>
        <v>1.22852596006798E-3</v>
      </c>
      <c r="O42" s="10">
        <f>ABS(AAR!P42)</f>
        <v>3.8691967647000807E-3</v>
      </c>
      <c r="P42" s="10">
        <f>ABS(AAR!Q42)</f>
        <v>1.1800782531548267E-3</v>
      </c>
      <c r="Q42" s="10">
        <f>ABS(AAR!R42)</f>
        <v>3.2371257600152348E-4</v>
      </c>
      <c r="R42" s="10">
        <f>ABS(AAR!S42)</f>
        <v>4.1928991727905266E-3</v>
      </c>
      <c r="S42" s="10">
        <f>ABS(AAR!T42)</f>
        <v>6.6543836177713361E-4</v>
      </c>
      <c r="T42" s="10">
        <f>ABS(AAR!U42)</f>
        <v>2.55765338670913E-3</v>
      </c>
      <c r="U42" s="10">
        <f>ABS(AAR!V42)</f>
        <v>1.2578696821930524E-2</v>
      </c>
      <c r="V42" s="10">
        <f>ABS(AAR!W42)</f>
        <v>4.4778042234935107E-4</v>
      </c>
      <c r="W42" s="10">
        <f>ABS(AAR!X42)</f>
        <v>5.3005321044775015E-3</v>
      </c>
      <c r="X42" s="10">
        <f>ABS(AAR!Y42)</f>
        <v>4.4520000560848488E-3</v>
      </c>
      <c r="Y42" s="10">
        <f>ABS(AAR!Z42)</f>
        <v>5.1166975044601385E-3</v>
      </c>
      <c r="Z42" s="10">
        <f>ABS(AAR!AA42)</f>
        <v>8.779303451457398E-3</v>
      </c>
      <c r="AA42" s="10">
        <f>ABS(AAR!AB42)</f>
        <v>6.5883639566569228E-3</v>
      </c>
      <c r="AB42" s="10">
        <f>ABS(AAR!AC42)</f>
        <v>4.7260523628912688E-3</v>
      </c>
      <c r="AC42" s="10">
        <f>ABS(AAR!AD42)</f>
        <v>3.2443198039016395E-3</v>
      </c>
      <c r="AD42" s="10">
        <f>ABS(AAR!AE42)</f>
        <v>4.6427259402064538E-3</v>
      </c>
      <c r="AE42" s="10">
        <f>ABS(AAR!AF42)</f>
        <v>1.7098982208302593E-2</v>
      </c>
      <c r="AF42" s="10">
        <f>ABS(AAR!AG42)</f>
        <v>6.8769502094376475E-3</v>
      </c>
      <c r="AG42" s="10">
        <f t="shared" si="0"/>
        <v>4.4618223312118824E-3</v>
      </c>
      <c r="AH42" s="31">
        <f t="shared" si="1"/>
        <v>-3.9794828260652114E-3</v>
      </c>
      <c r="AI42" s="10" t="e">
        <f>AAR!#REF!</f>
        <v>#REF!</v>
      </c>
    </row>
    <row r="43" spans="1:35" ht="15.75" customHeight="1" x14ac:dyDescent="0.2">
      <c r="A43" s="12">
        <v>44060</v>
      </c>
      <c r="B43" s="10">
        <f>AAR!B43</f>
        <v>-59</v>
      </c>
      <c r="C43" s="10">
        <f>ABS(AAR!D43)</f>
        <v>6.2260519763784467E-3</v>
      </c>
      <c r="D43" s="10">
        <f>ABS(AAR!E43)</f>
        <v>7.7579003261219436E-3</v>
      </c>
      <c r="E43" s="10">
        <f>ABS(AAR!F43)</f>
        <v>4.762009251889663E-3</v>
      </c>
      <c r="F43" s="10">
        <f>ABS(AAR!G43)</f>
        <v>2.5206778812313306E-2</v>
      </c>
      <c r="G43" s="10">
        <f>ABS(AAR!H43)</f>
        <v>9.2954953941476563E-3</v>
      </c>
      <c r="H43" s="10">
        <f>ABS(AAR!I43)</f>
        <v>1.9551592433762734E-2</v>
      </c>
      <c r="I43" s="10">
        <f>ABS(AAR!J43)</f>
        <v>6.6186303861945125E-3</v>
      </c>
      <c r="J43" s="10">
        <f>ABS(AAR!K43)</f>
        <v>1.6253211647807971E-2</v>
      </c>
      <c r="K43" s="10">
        <f>ABS(AAR!L43)</f>
        <v>4.6342699749974507E-3</v>
      </c>
      <c r="L43" s="10">
        <f>ABS(AAR!M43)</f>
        <v>8.2919077873444785E-4</v>
      </c>
      <c r="M43" s="10">
        <f>ABS(AAR!N43)</f>
        <v>6.0696132770702944E-3</v>
      </c>
      <c r="N43" s="10">
        <f>ABS(AAR!O43)</f>
        <v>5.0462939774138862E-3</v>
      </c>
      <c r="O43" s="10">
        <f>ABS(AAR!P43)</f>
        <v>9.113069167027376E-3</v>
      </c>
      <c r="P43" s="10">
        <f>ABS(AAR!Q43)</f>
        <v>1.133500896082598E-2</v>
      </c>
      <c r="Q43" s="10">
        <f>ABS(AAR!R43)</f>
        <v>1.5157829786853273E-2</v>
      </c>
      <c r="R43" s="10">
        <f>ABS(AAR!S43)</f>
        <v>1.0293913643592086E-2</v>
      </c>
      <c r="S43" s="10">
        <f>ABS(AAR!T43)</f>
        <v>2.4512276697079118E-3</v>
      </c>
      <c r="T43" s="10">
        <f>ABS(AAR!U43)</f>
        <v>5.1974442854897437E-3</v>
      </c>
      <c r="U43" s="10">
        <f>ABS(AAR!V43)</f>
        <v>1.1639320526227754E-2</v>
      </c>
      <c r="V43" s="10">
        <f>ABS(AAR!W43)</f>
        <v>1.1712135516957715E-3</v>
      </c>
      <c r="W43" s="10">
        <f>ABS(AAR!X43)</f>
        <v>9.9149832403847178E-3</v>
      </c>
      <c r="X43" s="10">
        <f>ABS(AAR!Y43)</f>
        <v>2.4652078552440775E-2</v>
      </c>
      <c r="Y43" s="10">
        <f>ABS(AAR!Z43)</f>
        <v>1.2846736695057252E-4</v>
      </c>
      <c r="Z43" s="10">
        <f>ABS(AAR!AA43)</f>
        <v>6.7593397702194816E-3</v>
      </c>
      <c r="AA43" s="10">
        <f>ABS(AAR!AB43)</f>
        <v>7.2464532793537284E-3</v>
      </c>
      <c r="AB43" s="10">
        <f>ABS(AAR!AC43)</f>
        <v>8.0053453873493424E-3</v>
      </c>
      <c r="AC43" s="10">
        <f>ABS(AAR!AD43)</f>
        <v>3.5378066766932389E-3</v>
      </c>
      <c r="AD43" s="10">
        <f>ABS(AAR!AE43)</f>
        <v>1.3519833216229843E-2</v>
      </c>
      <c r="AE43" s="10">
        <f>ABS(AAR!AF43)</f>
        <v>3.2608426205258251E-3</v>
      </c>
      <c r="AF43" s="10">
        <f>ABS(AAR!AG43)</f>
        <v>1.1218658644209173E-2</v>
      </c>
      <c r="AG43" s="10">
        <f t="shared" si="0"/>
        <v>8.8951291527536291E-3</v>
      </c>
      <c r="AH43" s="31">
        <f t="shared" si="1"/>
        <v>4.5382399547653531E-4</v>
      </c>
      <c r="AI43" s="10" t="e">
        <f>AAR!#REF!</f>
        <v>#REF!</v>
      </c>
    </row>
    <row r="44" spans="1:35" ht="15.75" customHeight="1" x14ac:dyDescent="0.2">
      <c r="A44" s="12">
        <v>44061</v>
      </c>
      <c r="B44" s="10">
        <f>AAR!B44</f>
        <v>-58</v>
      </c>
      <c r="C44" s="10">
        <f>ABS(AAR!D44)</f>
        <v>4.4638792870611453E-3</v>
      </c>
      <c r="D44" s="10">
        <f>ABS(AAR!E44)</f>
        <v>2.755219406525589E-3</v>
      </c>
      <c r="E44" s="10">
        <f>ABS(AAR!F44)</f>
        <v>1.3015606143500268E-2</v>
      </c>
      <c r="F44" s="10">
        <f>ABS(AAR!G44)</f>
        <v>1.1966436551307752E-2</v>
      </c>
      <c r="G44" s="10">
        <f>ABS(AAR!H44)</f>
        <v>1.3869118361322385E-3</v>
      </c>
      <c r="H44" s="10">
        <f>ABS(AAR!I44)</f>
        <v>1.7790784386975411E-2</v>
      </c>
      <c r="I44" s="10">
        <f>ABS(AAR!J44)</f>
        <v>5.5902054229932255E-4</v>
      </c>
      <c r="J44" s="10">
        <f>ABS(AAR!K44)</f>
        <v>7.0518445021367669E-3</v>
      </c>
      <c r="K44" s="10">
        <f>ABS(AAR!L44)</f>
        <v>6.700532784351388E-3</v>
      </c>
      <c r="L44" s="10">
        <f>ABS(AAR!M44)</f>
        <v>8.2530880577424241E-3</v>
      </c>
      <c r="M44" s="10">
        <f>ABS(AAR!N44)</f>
        <v>4.0533488117846222E-3</v>
      </c>
      <c r="N44" s="10">
        <f>ABS(AAR!O44)</f>
        <v>7.8586259100176352E-3</v>
      </c>
      <c r="O44" s="10">
        <f>ABS(AAR!P44)</f>
        <v>2.907139712803937E-3</v>
      </c>
      <c r="P44" s="10">
        <f>ABS(AAR!Q44)</f>
        <v>5.9470653505529682E-3</v>
      </c>
      <c r="Q44" s="10">
        <f>ABS(AAR!R44)</f>
        <v>3.1368089796518553E-3</v>
      </c>
      <c r="R44" s="10">
        <f>ABS(AAR!S44)</f>
        <v>6.2577168974360066E-3</v>
      </c>
      <c r="S44" s="10">
        <f>ABS(AAR!T44)</f>
        <v>1.8238346457474033E-3</v>
      </c>
      <c r="T44" s="10">
        <f>ABS(AAR!U44)</f>
        <v>2.4550138795736025E-2</v>
      </c>
      <c r="U44" s="10">
        <f>ABS(AAR!V44)</f>
        <v>2.4388167778379086E-3</v>
      </c>
      <c r="V44" s="10">
        <f>ABS(AAR!W44)</f>
        <v>8.9506942332549556E-3</v>
      </c>
      <c r="W44" s="10">
        <f>ABS(AAR!X44)</f>
        <v>2.6308594357562914E-3</v>
      </c>
      <c r="X44" s="10">
        <f>ABS(AAR!Y44)</f>
        <v>1.2308687515805874E-2</v>
      </c>
      <c r="Y44" s="10">
        <f>ABS(AAR!Z44)</f>
        <v>9.2899740739262847E-3</v>
      </c>
      <c r="Z44" s="10">
        <f>ABS(AAR!AA44)</f>
        <v>6.6196359423974574E-4</v>
      </c>
      <c r="AA44" s="10">
        <f>ABS(AAR!AB44)</f>
        <v>4.5706706961455524E-4</v>
      </c>
      <c r="AB44" s="10">
        <f>ABS(AAR!AC44)</f>
        <v>1.0357741047041718E-2</v>
      </c>
      <c r="AC44" s="10">
        <f>ABS(AAR!AD44)</f>
        <v>7.4748164939677925E-3</v>
      </c>
      <c r="AD44" s="10">
        <f>ABS(AAR!AE44)</f>
        <v>2.8429744029502711E-3</v>
      </c>
      <c r="AE44" s="10">
        <f>ABS(AAR!AF44)</f>
        <v>1.3609140273827553E-3</v>
      </c>
      <c r="AF44" s="10">
        <f>ABS(AAR!AG44)</f>
        <v>2.3575878360617922E-3</v>
      </c>
      <c r="AG44" s="10">
        <f t="shared" si="0"/>
        <v>6.3870033036534241E-3</v>
      </c>
      <c r="AH44" s="31">
        <f t="shared" si="1"/>
        <v>-2.0543018536236697E-3</v>
      </c>
      <c r="AI44" s="10" t="e">
        <f>AAR!#REF!</f>
        <v>#REF!</v>
      </c>
    </row>
    <row r="45" spans="1:35" ht="15.75" customHeight="1" x14ac:dyDescent="0.2">
      <c r="A45" s="12">
        <v>44062</v>
      </c>
      <c r="B45" s="10">
        <f>AAR!B45</f>
        <v>-57</v>
      </c>
      <c r="C45" s="10">
        <f>ABS(AAR!D45)</f>
        <v>4.1325306406321659E-3</v>
      </c>
      <c r="D45" s="10">
        <f>ABS(AAR!E45)</f>
        <v>5.9248605983797257E-3</v>
      </c>
      <c r="E45" s="10">
        <f>ABS(AAR!F45)</f>
        <v>8.9109770307323442E-3</v>
      </c>
      <c r="F45" s="10">
        <f>ABS(AAR!G45)</f>
        <v>5.6162056925968314E-3</v>
      </c>
      <c r="G45" s="10">
        <f>ABS(AAR!H45)</f>
        <v>2.9772633871994756E-3</v>
      </c>
      <c r="H45" s="10">
        <f>ABS(AAR!I45)</f>
        <v>4.9839129490936943E-3</v>
      </c>
      <c r="I45" s="10">
        <f>ABS(AAR!J45)</f>
        <v>2.0494002034222216E-3</v>
      </c>
      <c r="J45" s="10">
        <f>ABS(AAR!K45)</f>
        <v>3.2420920784972038E-3</v>
      </c>
      <c r="K45" s="10">
        <f>ABS(AAR!L45)</f>
        <v>2.1390732590130987E-3</v>
      </c>
      <c r="L45" s="10">
        <f>ABS(AAR!M45)</f>
        <v>1.1627853665018518E-3</v>
      </c>
      <c r="M45" s="10">
        <f>ABS(AAR!N45)</f>
        <v>8.6806882512671293E-3</v>
      </c>
      <c r="N45" s="10">
        <f>ABS(AAR!O45)</f>
        <v>2.9621225016126375E-3</v>
      </c>
      <c r="O45" s="10">
        <f>ABS(AAR!P45)</f>
        <v>9.0384182951633793E-3</v>
      </c>
      <c r="P45" s="10">
        <f>ABS(AAR!Q45)</f>
        <v>2.9879376320700261E-3</v>
      </c>
      <c r="Q45" s="10">
        <f>ABS(AAR!R45)</f>
        <v>4.681024292699839E-3</v>
      </c>
      <c r="R45" s="10">
        <f>ABS(AAR!S45)</f>
        <v>3.5894604519918468E-3</v>
      </c>
      <c r="S45" s="10">
        <f>ABS(AAR!T45)</f>
        <v>1.155334872712469E-2</v>
      </c>
      <c r="T45" s="10">
        <f>ABS(AAR!U45)</f>
        <v>7.3623176175922414E-3</v>
      </c>
      <c r="U45" s="10">
        <f>ABS(AAR!V45)</f>
        <v>8.6626186701344206E-4</v>
      </c>
      <c r="V45" s="10">
        <f>ABS(AAR!W45)</f>
        <v>1.8513567359159822E-2</v>
      </c>
      <c r="W45" s="10">
        <f>ABS(AAR!X45)</f>
        <v>1.5762823970432382E-2</v>
      </c>
      <c r="X45" s="10">
        <f>ABS(AAR!Y45)</f>
        <v>5.2515456129658741E-3</v>
      </c>
      <c r="Y45" s="10">
        <f>ABS(AAR!Z45)</f>
        <v>3.5409752081825112E-3</v>
      </c>
      <c r="Z45" s="10">
        <f>ABS(AAR!AA45)</f>
        <v>9.5593667118873248E-3</v>
      </c>
      <c r="AA45" s="10">
        <f>ABS(AAR!AB45)</f>
        <v>1.4155974897796146E-3</v>
      </c>
      <c r="AB45" s="10">
        <f>ABS(AAR!AC45)</f>
        <v>9.7717372264094276E-4</v>
      </c>
      <c r="AC45" s="10">
        <f>ABS(AAR!AD45)</f>
        <v>1.1304529970041113E-3</v>
      </c>
      <c r="AD45" s="10">
        <f>ABS(AAR!AE45)</f>
        <v>1.2305805846577887E-2</v>
      </c>
      <c r="AE45" s="10">
        <f>ABS(AAR!AF45)</f>
        <v>8.3499305785812404E-3</v>
      </c>
      <c r="AF45" s="10">
        <f>ABS(AAR!AG45)</f>
        <v>1.0653661805283843E-2</v>
      </c>
      <c r="AG45" s="10">
        <f t="shared" si="0"/>
        <v>6.0107194048366471E-3</v>
      </c>
      <c r="AH45" s="31">
        <f t="shared" si="1"/>
        <v>-2.4305857524404466E-3</v>
      </c>
      <c r="AI45" s="10" t="e">
        <f>AAR!#REF!</f>
        <v>#REF!</v>
      </c>
    </row>
    <row r="46" spans="1:35" ht="15.75" customHeight="1" x14ac:dyDescent="0.2">
      <c r="A46" s="12">
        <v>44063</v>
      </c>
      <c r="B46" s="10">
        <f>AAR!B46</f>
        <v>-56</v>
      </c>
      <c r="C46" s="10">
        <f>ABS(AAR!D46)</f>
        <v>2.84442839557474E-3</v>
      </c>
      <c r="D46" s="10">
        <f>ABS(AAR!E46)</f>
        <v>6.1051392478719772E-3</v>
      </c>
      <c r="E46" s="10">
        <f>ABS(AAR!F46)</f>
        <v>1.635349461376915E-2</v>
      </c>
      <c r="F46" s="10">
        <f>ABS(AAR!G46)</f>
        <v>3.2897209190517612E-3</v>
      </c>
      <c r="G46" s="10">
        <f>ABS(AAR!H46)</f>
        <v>1.4265948382108356E-3</v>
      </c>
      <c r="H46" s="10">
        <f>ABS(AAR!I46)</f>
        <v>1.1366333779821413E-2</v>
      </c>
      <c r="I46" s="10">
        <f>ABS(AAR!J46)</f>
        <v>9.661092106229072E-3</v>
      </c>
      <c r="J46" s="10">
        <f>ABS(AAR!K46)</f>
        <v>1.3500797482794867E-2</v>
      </c>
      <c r="K46" s="10">
        <f>ABS(AAR!L46)</f>
        <v>1.4240641995190775E-3</v>
      </c>
      <c r="L46" s="10">
        <f>ABS(AAR!M46)</f>
        <v>1.3466664891109311E-2</v>
      </c>
      <c r="M46" s="10">
        <f>ABS(AAR!N46)</f>
        <v>4.0181251546424004E-3</v>
      </c>
      <c r="N46" s="10">
        <f>ABS(AAR!O46)</f>
        <v>3.9747172647038222E-3</v>
      </c>
      <c r="O46" s="10">
        <f>ABS(AAR!P46)</f>
        <v>3.1996674993520127E-3</v>
      </c>
      <c r="P46" s="10">
        <f>ABS(AAR!Q46)</f>
        <v>8.6308692603588035E-4</v>
      </c>
      <c r="Q46" s="10">
        <f>ABS(AAR!R46)</f>
        <v>3.7520665431224594E-3</v>
      </c>
      <c r="R46" s="10">
        <f>ABS(AAR!S46)</f>
        <v>1.087238934130064E-2</v>
      </c>
      <c r="S46" s="10">
        <f>ABS(AAR!T46)</f>
        <v>4.2754913567616751E-3</v>
      </c>
      <c r="T46" s="10">
        <f>ABS(AAR!U46)</f>
        <v>1.5993921959803554E-2</v>
      </c>
      <c r="U46" s="10">
        <f>ABS(AAR!V46)</f>
        <v>7.9990533458088962E-3</v>
      </c>
      <c r="V46" s="10">
        <f>ABS(AAR!W46)</f>
        <v>8.4230326119418453E-4</v>
      </c>
      <c r="W46" s="10">
        <f>ABS(AAR!X46)</f>
        <v>5.5878119165837618E-4</v>
      </c>
      <c r="X46" s="10">
        <f>ABS(AAR!Y46)</f>
        <v>1.2433157209355086E-2</v>
      </c>
      <c r="Y46" s="10">
        <f>ABS(AAR!Z46)</f>
        <v>4.4265700870552427E-3</v>
      </c>
      <c r="Z46" s="10">
        <f>ABS(AAR!AA46)</f>
        <v>2.3179577277040956E-3</v>
      </c>
      <c r="AA46" s="10">
        <f>ABS(AAR!AB46)</f>
        <v>2.8484951468142885E-3</v>
      </c>
      <c r="AB46" s="10">
        <f>ABS(AAR!AC46)</f>
        <v>9.109630628229181E-3</v>
      </c>
      <c r="AC46" s="10">
        <f>ABS(AAR!AD46)</f>
        <v>1.5394492271166116E-3</v>
      </c>
      <c r="AD46" s="10">
        <f>ABS(AAR!AE46)</f>
        <v>1.2198453299381009E-2</v>
      </c>
      <c r="AE46" s="10">
        <f>ABS(AAR!AF46)</f>
        <v>3.662345794547793E-3</v>
      </c>
      <c r="AF46" s="10">
        <f>ABS(AAR!AG46)</f>
        <v>1.8707320016164992E-2</v>
      </c>
      <c r="AG46" s="10">
        <f t="shared" si="0"/>
        <v>6.7677104484901466E-3</v>
      </c>
      <c r="AH46" s="31">
        <f t="shared" si="1"/>
        <v>-1.6735947087869471E-3</v>
      </c>
      <c r="AI46" s="10" t="e">
        <f>AAR!#REF!</f>
        <v>#REF!</v>
      </c>
    </row>
    <row r="47" spans="1:35" ht="15.75" customHeight="1" x14ac:dyDescent="0.2">
      <c r="A47" s="12">
        <v>44064</v>
      </c>
      <c r="B47" s="10">
        <f>AAR!B47</f>
        <v>-55</v>
      </c>
      <c r="C47" s="10">
        <f>ABS(AAR!D47)</f>
        <v>9.2205429706622172E-3</v>
      </c>
      <c r="D47" s="10">
        <f>ABS(AAR!E47)</f>
        <v>5.9435721975516021E-3</v>
      </c>
      <c r="E47" s="10">
        <f>ABS(AAR!F47)</f>
        <v>1.6772944264012976E-2</v>
      </c>
      <c r="F47" s="10">
        <f>ABS(AAR!G47)</f>
        <v>2.0683436814016517E-2</v>
      </c>
      <c r="G47" s="10">
        <f>ABS(AAR!H47)</f>
        <v>5.2486584954798254E-3</v>
      </c>
      <c r="H47" s="10">
        <f>ABS(AAR!I47)</f>
        <v>1.0470364451158373E-3</v>
      </c>
      <c r="I47" s="10">
        <f>ABS(AAR!J47)</f>
        <v>8.1738451870041074E-3</v>
      </c>
      <c r="J47" s="10">
        <f>ABS(AAR!K47)</f>
        <v>3.6749710803458267E-3</v>
      </c>
      <c r="K47" s="10">
        <f>ABS(AAR!L47)</f>
        <v>4.0310275839667347E-3</v>
      </c>
      <c r="L47" s="10">
        <f>ABS(AAR!M47)</f>
        <v>1.4421018460974678E-2</v>
      </c>
      <c r="M47" s="10">
        <f>ABS(AAR!N47)</f>
        <v>5.1508714729829562E-3</v>
      </c>
      <c r="N47" s="10">
        <f>ABS(AAR!O47)</f>
        <v>2.0710010823681022E-3</v>
      </c>
      <c r="O47" s="10">
        <f>ABS(AAR!P47)</f>
        <v>1.5751464637358873E-3</v>
      </c>
      <c r="P47" s="10">
        <f>ABS(AAR!Q47)</f>
        <v>5.609835076184606E-3</v>
      </c>
      <c r="Q47" s="10">
        <f>ABS(AAR!R47)</f>
        <v>9.3024594284293327E-3</v>
      </c>
      <c r="R47" s="10">
        <f>ABS(AAR!S47)</f>
        <v>2.259748607122862E-2</v>
      </c>
      <c r="S47" s="10">
        <f>ABS(AAR!T47)</f>
        <v>1.8761788984481286E-2</v>
      </c>
      <c r="T47" s="10">
        <f>ABS(AAR!U47)</f>
        <v>3.7183693362171279E-3</v>
      </c>
      <c r="U47" s="10">
        <f>ABS(AAR!V47)</f>
        <v>1.7630624909021349E-2</v>
      </c>
      <c r="V47" s="10">
        <f>ABS(AAR!W47)</f>
        <v>5.1657525390924998E-3</v>
      </c>
      <c r="W47" s="10">
        <f>ABS(AAR!X47)</f>
        <v>1.608322337113814E-3</v>
      </c>
      <c r="X47" s="10">
        <f>ABS(AAR!Y47)</f>
        <v>1.5844192745396741E-3</v>
      </c>
      <c r="Y47" s="10">
        <f>ABS(AAR!Z47)</f>
        <v>2.6758607492998864E-3</v>
      </c>
      <c r="Z47" s="10">
        <f>ABS(AAR!AA47)</f>
        <v>3.5175186589244431E-3</v>
      </c>
      <c r="AA47" s="10">
        <f>ABS(AAR!AB47)</f>
        <v>4.9449693056776095E-3</v>
      </c>
      <c r="AB47" s="10">
        <f>ABS(AAR!AC47)</f>
        <v>4.0100317916690132E-3</v>
      </c>
      <c r="AC47" s="10">
        <f>ABS(AAR!AD47)</f>
        <v>2.1595647079334589E-3</v>
      </c>
      <c r="AD47" s="10">
        <f>ABS(AAR!AE47)</f>
        <v>6.1725219094272152E-3</v>
      </c>
      <c r="AE47" s="10">
        <f>ABS(AAR!AF47)</f>
        <v>3.2640456907321361E-3</v>
      </c>
      <c r="AF47" s="10">
        <f>ABS(AAR!AG47)</f>
        <v>1.3226961157179577E-4</v>
      </c>
      <c r="AG47" s="10">
        <f t="shared" si="0"/>
        <v>7.0289970966587031E-3</v>
      </c>
      <c r="AH47" s="31">
        <f t="shared" si="1"/>
        <v>-1.4123080606183907E-3</v>
      </c>
      <c r="AI47" s="10" t="e">
        <f>AAR!#REF!</f>
        <v>#REF!</v>
      </c>
    </row>
    <row r="48" spans="1:35" ht="15.75" customHeight="1" x14ac:dyDescent="0.2">
      <c r="A48" s="12">
        <v>44067</v>
      </c>
      <c r="B48" s="10">
        <f>AAR!B48</f>
        <v>-54</v>
      </c>
      <c r="C48" s="10">
        <f>ABS(AAR!D48)</f>
        <v>9.0138728070900016E-3</v>
      </c>
      <c r="D48" s="10">
        <f>ABS(AAR!E48)</f>
        <v>2.3371888729356929E-3</v>
      </c>
      <c r="E48" s="10">
        <f>ABS(AAR!F48)</f>
        <v>1.0930713347657574E-2</v>
      </c>
      <c r="F48" s="10">
        <f>ABS(AAR!G48)</f>
        <v>8.5877882050804013E-3</v>
      </c>
      <c r="G48" s="10">
        <f>ABS(AAR!H48)</f>
        <v>2.8891569828011984E-3</v>
      </c>
      <c r="H48" s="10">
        <f>ABS(AAR!I48)</f>
        <v>4.9261943214516553E-3</v>
      </c>
      <c r="I48" s="10">
        <f>ABS(AAR!J48)</f>
        <v>1.3791820427108078E-2</v>
      </c>
      <c r="J48" s="10">
        <f>ABS(AAR!K48)</f>
        <v>2.2076773765269717E-2</v>
      </c>
      <c r="K48" s="10">
        <f>ABS(AAR!L48)</f>
        <v>1.2888689407319897E-2</v>
      </c>
      <c r="L48" s="10">
        <f>ABS(AAR!M48)</f>
        <v>1.6897457591752353E-2</v>
      </c>
      <c r="M48" s="10">
        <f>ABS(AAR!N48)</f>
        <v>2.3790092257389463E-3</v>
      </c>
      <c r="N48" s="10">
        <f>ABS(AAR!O48)</f>
        <v>1.0771434835476939E-2</v>
      </c>
      <c r="O48" s="10">
        <f>ABS(AAR!P48)</f>
        <v>6.9331540006817988E-4</v>
      </c>
      <c r="P48" s="10">
        <f>ABS(AAR!Q48)</f>
        <v>1.8793636289777512E-3</v>
      </c>
      <c r="Q48" s="10">
        <f>ABS(AAR!R48)</f>
        <v>2.2808609967506707E-3</v>
      </c>
      <c r="R48" s="10">
        <f>ABS(AAR!S48)</f>
        <v>1.6739972183568074E-3</v>
      </c>
      <c r="S48" s="10">
        <f>ABS(AAR!T48)</f>
        <v>1.2197549394172247E-2</v>
      </c>
      <c r="T48" s="10">
        <f>ABS(AAR!U48)</f>
        <v>7.3437198026205875E-3</v>
      </c>
      <c r="U48" s="10">
        <f>ABS(AAR!V48)</f>
        <v>2.3863681307173999E-2</v>
      </c>
      <c r="V48" s="10">
        <f>ABS(AAR!W48)</f>
        <v>3.0420240857565416E-4</v>
      </c>
      <c r="W48" s="10">
        <f>ABS(AAR!X48)</f>
        <v>3.2229187765174076E-3</v>
      </c>
      <c r="X48" s="10">
        <f>ABS(AAR!Y48)</f>
        <v>6.4710787377361438E-3</v>
      </c>
      <c r="Y48" s="10">
        <f>ABS(AAR!Z48)</f>
        <v>3.6580493567786362E-3</v>
      </c>
      <c r="Z48" s="10">
        <f>ABS(AAR!AA48)</f>
        <v>1.6771260139432573E-3</v>
      </c>
      <c r="AA48" s="10">
        <f>ABS(AAR!AB48)</f>
        <v>1.7838022750534397E-2</v>
      </c>
      <c r="AB48" s="10">
        <f>ABS(AAR!AC48)</f>
        <v>2.7264606051279571E-2</v>
      </c>
      <c r="AC48" s="10">
        <f>ABS(AAR!AD48)</f>
        <v>2.5233978053211883E-3</v>
      </c>
      <c r="AD48" s="10">
        <f>ABS(AAR!AE48)</f>
        <v>1.5922011810209826E-3</v>
      </c>
      <c r="AE48" s="10">
        <f>ABS(AAR!AF48)</f>
        <v>1.9666187174501346E-2</v>
      </c>
      <c r="AF48" s="10">
        <f>ABS(AAR!AG48)</f>
        <v>2.4571530409273996E-3</v>
      </c>
      <c r="AG48" s="10">
        <f t="shared" si="0"/>
        <v>8.4699176944979544E-3</v>
      </c>
      <c r="AH48" s="31">
        <f t="shared" si="1"/>
        <v>2.8612537220860587E-5</v>
      </c>
      <c r="AI48" s="10" t="e">
        <f>AAR!#REF!</f>
        <v>#REF!</v>
      </c>
    </row>
    <row r="49" spans="1:35" ht="15.75" customHeight="1" x14ac:dyDescent="0.2">
      <c r="A49" s="12">
        <v>44068</v>
      </c>
      <c r="B49" s="10">
        <f>AAR!B49</f>
        <v>-53</v>
      </c>
      <c r="C49" s="10">
        <f>ABS(AAR!D49)</f>
        <v>3.2554533803750541E-3</v>
      </c>
      <c r="D49" s="10">
        <f>ABS(AAR!E49)</f>
        <v>3.7945657750304588E-3</v>
      </c>
      <c r="E49" s="10">
        <f>ABS(AAR!F49)</f>
        <v>3.4144035746757381E-2</v>
      </c>
      <c r="F49" s="10">
        <f>ABS(AAR!G49)</f>
        <v>1.2241165195584472E-2</v>
      </c>
      <c r="G49" s="10">
        <f>ABS(AAR!H49)</f>
        <v>3.9132687993699792E-3</v>
      </c>
      <c r="H49" s="10">
        <f>ABS(AAR!I49)</f>
        <v>2.3073932105110422E-3</v>
      </c>
      <c r="I49" s="10">
        <f>ABS(AAR!J49)</f>
        <v>8.1074202101500646E-3</v>
      </c>
      <c r="J49" s="10">
        <f>ABS(AAR!K49)</f>
        <v>1.2042290832177211E-2</v>
      </c>
      <c r="K49" s="10">
        <f>ABS(AAR!L49)</f>
        <v>3.2870570712827514E-2</v>
      </c>
      <c r="L49" s="10">
        <f>ABS(AAR!M49)</f>
        <v>2.6625371323653439E-2</v>
      </c>
      <c r="M49" s="10">
        <f>ABS(AAR!N49)</f>
        <v>1.7857860976631026E-3</v>
      </c>
      <c r="N49" s="10">
        <f>ABS(AAR!O49)</f>
        <v>1.0289553792751538E-3</v>
      </c>
      <c r="O49" s="10">
        <f>ABS(AAR!P49)</f>
        <v>9.9730948361774381E-3</v>
      </c>
      <c r="P49" s="10">
        <f>ABS(AAR!Q49)</f>
        <v>3.9042437257700577E-3</v>
      </c>
      <c r="Q49" s="10">
        <f>ABS(AAR!R49)</f>
        <v>2.1346650891245615E-3</v>
      </c>
      <c r="R49" s="10">
        <f>ABS(AAR!S49)</f>
        <v>4.0797144689958282E-3</v>
      </c>
      <c r="S49" s="10">
        <f>ABS(AAR!T49)</f>
        <v>9.0340889367753249E-3</v>
      </c>
      <c r="T49" s="10">
        <f>ABS(AAR!U49)</f>
        <v>5.629986215039906E-3</v>
      </c>
      <c r="U49" s="10">
        <f>ABS(AAR!V49)</f>
        <v>7.1780672470690542E-3</v>
      </c>
      <c r="V49" s="10">
        <f>ABS(AAR!W49)</f>
        <v>2.2264209531240265E-3</v>
      </c>
      <c r="W49" s="10">
        <f>ABS(AAR!X49)</f>
        <v>3.7664602147976728E-3</v>
      </c>
      <c r="X49" s="10">
        <f>ABS(AAR!Y49)</f>
        <v>9.1966858645553713E-5</v>
      </c>
      <c r="Y49" s="10">
        <f>ABS(AAR!Z49)</f>
        <v>5.5536224016434332E-3</v>
      </c>
      <c r="Z49" s="10">
        <f>ABS(AAR!AA49)</f>
        <v>7.4204784588683724E-3</v>
      </c>
      <c r="AA49" s="10">
        <f>ABS(AAR!AB49)</f>
        <v>2.4925606155435627E-3</v>
      </c>
      <c r="AB49" s="10">
        <f>ABS(AAR!AC49)</f>
        <v>1.7489340663123146E-2</v>
      </c>
      <c r="AC49" s="10">
        <f>ABS(AAR!AD49)</f>
        <v>1.2070493170042627E-3</v>
      </c>
      <c r="AD49" s="10">
        <f>ABS(AAR!AE49)</f>
        <v>5.4620796549328726E-3</v>
      </c>
      <c r="AE49" s="10">
        <f>ABS(AAR!AF49)</f>
        <v>2.0733355725266718E-3</v>
      </c>
      <c r="AF49" s="10">
        <f>ABS(AAR!AG49)</f>
        <v>7.3370043070234304E-3</v>
      </c>
      <c r="AG49" s="10">
        <f t="shared" si="0"/>
        <v>7.9723485399853349E-3</v>
      </c>
      <c r="AH49" s="31">
        <f t="shared" si="1"/>
        <v>-4.6895661729175891E-4</v>
      </c>
      <c r="AI49" s="10" t="e">
        <f>AAR!#REF!</f>
        <v>#REF!</v>
      </c>
    </row>
    <row r="50" spans="1:35" ht="15.75" customHeight="1" x14ac:dyDescent="0.2">
      <c r="A50" s="12">
        <v>44069</v>
      </c>
      <c r="B50" s="10">
        <f>AAR!B50</f>
        <v>-52</v>
      </c>
      <c r="C50" s="10">
        <f>ABS(AAR!D50)</f>
        <v>2.1478873717085088E-4</v>
      </c>
      <c r="D50" s="10">
        <f>ABS(AAR!E50)</f>
        <v>8.6642910191924837E-3</v>
      </c>
      <c r="E50" s="10">
        <f>ABS(AAR!F50)</f>
        <v>1.0232849929612698E-3</v>
      </c>
      <c r="F50" s="10">
        <f>ABS(AAR!G50)</f>
        <v>2.9295465926977734E-2</v>
      </c>
      <c r="G50" s="10">
        <f>ABS(AAR!H50)</f>
        <v>2.9318240313065554E-3</v>
      </c>
      <c r="H50" s="10">
        <f>ABS(AAR!I50)</f>
        <v>4.4214924105281505E-3</v>
      </c>
      <c r="I50" s="10">
        <f>ABS(AAR!J50)</f>
        <v>1.2979941256655383E-2</v>
      </c>
      <c r="J50" s="10">
        <f>ABS(AAR!K50)</f>
        <v>1.8197307152844122E-2</v>
      </c>
      <c r="K50" s="10">
        <f>ABS(AAR!L50)</f>
        <v>2.0353089535265576E-3</v>
      </c>
      <c r="L50" s="10">
        <f>ABS(AAR!M50)</f>
        <v>4.624448519536007E-2</v>
      </c>
      <c r="M50" s="10">
        <f>ABS(AAR!N50)</f>
        <v>1.0389241730021672E-2</v>
      </c>
      <c r="N50" s="10">
        <f>ABS(AAR!O50)</f>
        <v>5.6415970243526032E-3</v>
      </c>
      <c r="O50" s="10">
        <f>ABS(AAR!P50)</f>
        <v>2.065117588511424E-2</v>
      </c>
      <c r="P50" s="10">
        <f>ABS(AAR!Q50)</f>
        <v>3.2488304886505934E-4</v>
      </c>
      <c r="Q50" s="10">
        <f>ABS(AAR!R50)</f>
        <v>6.8712341735529293E-3</v>
      </c>
      <c r="R50" s="10">
        <f>ABS(AAR!S50)</f>
        <v>2.1520818506840823E-3</v>
      </c>
      <c r="S50" s="10">
        <f>ABS(AAR!T50)</f>
        <v>3.6783746230397651E-2</v>
      </c>
      <c r="T50" s="10">
        <f>ABS(AAR!U50)</f>
        <v>0.13860402935757854</v>
      </c>
      <c r="U50" s="10">
        <f>ABS(AAR!V50)</f>
        <v>1.6840303829424863E-2</v>
      </c>
      <c r="V50" s="10">
        <f>ABS(AAR!W50)</f>
        <v>4.971732624923445E-3</v>
      </c>
      <c r="W50" s="10">
        <f>ABS(AAR!X50)</f>
        <v>3.2559497750296006E-3</v>
      </c>
      <c r="X50" s="10">
        <f>ABS(AAR!Y50)</f>
        <v>1.4645911021821176E-2</v>
      </c>
      <c r="Y50" s="10">
        <f>ABS(AAR!Z50)</f>
        <v>4.0657976250056682E-4</v>
      </c>
      <c r="Z50" s="10">
        <f>ABS(AAR!AA50)</f>
        <v>3.1024529148676896E-2</v>
      </c>
      <c r="AA50" s="10">
        <f>ABS(AAR!AB50)</f>
        <v>2.7933559332699413E-3</v>
      </c>
      <c r="AB50" s="10">
        <f>ABS(AAR!AC50)</f>
        <v>1.2540310344966995E-2</v>
      </c>
      <c r="AC50" s="10">
        <f>ABS(AAR!AD50)</f>
        <v>2.7187589609211282E-3</v>
      </c>
      <c r="AD50" s="10">
        <f>ABS(AAR!AE50)</f>
        <v>4.6313619990523969E-3</v>
      </c>
      <c r="AE50" s="10">
        <f>ABS(AAR!AF50)</f>
        <v>1.9334967100059698E-2</v>
      </c>
      <c r="AF50" s="10">
        <f>ABS(AAR!AG50)</f>
        <v>9.0306355795679097E-4</v>
      </c>
      <c r="AG50" s="10">
        <f t="shared" si="0"/>
        <v>1.5383100101189781E-2</v>
      </c>
      <c r="AH50" s="31">
        <f t="shared" si="1"/>
        <v>6.941794943912687E-3</v>
      </c>
      <c r="AI50" s="10" t="e">
        <f>AAR!#REF!</f>
        <v>#REF!</v>
      </c>
    </row>
    <row r="51" spans="1:35" ht="15.75" customHeight="1" x14ac:dyDescent="0.2">
      <c r="A51" s="12">
        <v>44070</v>
      </c>
      <c r="B51" s="10">
        <f>AAR!B51</f>
        <v>-51</v>
      </c>
      <c r="C51" s="10">
        <f>ABS(AAR!D51)</f>
        <v>4.6540019590012092E-4</v>
      </c>
      <c r="D51" s="10">
        <f>ABS(AAR!E51)</f>
        <v>2.0535398036393902E-2</v>
      </c>
      <c r="E51" s="10">
        <f>ABS(AAR!F51)</f>
        <v>1.2245540428966598E-2</v>
      </c>
      <c r="F51" s="10">
        <f>ABS(AAR!G51)</f>
        <v>1.228898189382489E-2</v>
      </c>
      <c r="G51" s="10">
        <f>ABS(AAR!H51)</f>
        <v>5.6970311211633207E-3</v>
      </c>
      <c r="H51" s="10">
        <f>ABS(AAR!I51)</f>
        <v>1.657702356405227E-2</v>
      </c>
      <c r="I51" s="10">
        <f>ABS(AAR!J51)</f>
        <v>2.3957644941010998E-3</v>
      </c>
      <c r="J51" s="10">
        <f>ABS(AAR!K51)</f>
        <v>8.7126414874509686E-3</v>
      </c>
      <c r="K51" s="10">
        <f>ABS(AAR!L51)</f>
        <v>2.2368158201540667E-3</v>
      </c>
      <c r="L51" s="10">
        <f>ABS(AAR!M51)</f>
        <v>8.7966564121155387E-4</v>
      </c>
      <c r="M51" s="10">
        <f>ABS(AAR!N51)</f>
        <v>8.7694996635693072E-3</v>
      </c>
      <c r="N51" s="10">
        <f>ABS(AAR!O51)</f>
        <v>4.6899744461974075E-3</v>
      </c>
      <c r="O51" s="10">
        <f>ABS(AAR!P51)</f>
        <v>1.424971354449692E-2</v>
      </c>
      <c r="P51" s="10">
        <f>ABS(AAR!Q51)</f>
        <v>7.4482518823014363E-3</v>
      </c>
      <c r="Q51" s="10">
        <f>ABS(AAR!R51)</f>
        <v>6.3603764312057231E-3</v>
      </c>
      <c r="R51" s="10">
        <f>ABS(AAR!S51)</f>
        <v>1.3335922317542069E-2</v>
      </c>
      <c r="S51" s="10">
        <f>ABS(AAR!T51)</f>
        <v>1.0580361783316047E-2</v>
      </c>
      <c r="T51" s="10">
        <f>ABS(AAR!U51)</f>
        <v>1.3982705824395964E-2</v>
      </c>
      <c r="U51" s="10">
        <f>ABS(AAR!V51)</f>
        <v>9.0665707353389073E-4</v>
      </c>
      <c r="V51" s="10">
        <f>ABS(AAR!W51)</f>
        <v>5.4108295149472947E-3</v>
      </c>
      <c r="W51" s="10">
        <f>ABS(AAR!X51)</f>
        <v>6.0274688225715502E-3</v>
      </c>
      <c r="X51" s="10">
        <f>ABS(AAR!Y51)</f>
        <v>1.3155844700858805E-2</v>
      </c>
      <c r="Y51" s="10">
        <f>ABS(AAR!Z51)</f>
        <v>2.2741528427682248E-3</v>
      </c>
      <c r="Z51" s="10">
        <f>ABS(AAR!AA51)</f>
        <v>1.2730863571859902E-2</v>
      </c>
      <c r="AA51" s="10">
        <f>ABS(AAR!AB51)</f>
        <v>2.4227258043064623E-4</v>
      </c>
      <c r="AB51" s="10">
        <f>ABS(AAR!AC51)</f>
        <v>6.4898655976708929E-3</v>
      </c>
      <c r="AC51" s="10">
        <f>ABS(AAR!AD51)</f>
        <v>8.8396462501707487E-4</v>
      </c>
      <c r="AD51" s="10">
        <f>ABS(AAR!AE51)</f>
        <v>3.4806489593469029E-3</v>
      </c>
      <c r="AE51" s="10">
        <f>ABS(AAR!AF51)</f>
        <v>5.870870283530406E-3</v>
      </c>
      <c r="AF51" s="10">
        <f>ABS(AAR!AG51)</f>
        <v>3.232025185140263E-2</v>
      </c>
      <c r="AG51" s="10">
        <f t="shared" si="0"/>
        <v>8.3748253000060606E-3</v>
      </c>
      <c r="AH51" s="31">
        <f t="shared" si="1"/>
        <v>-6.6479857271033171E-5</v>
      </c>
      <c r="AI51" s="10" t="e">
        <f>AAR!#REF!</f>
        <v>#REF!</v>
      </c>
    </row>
    <row r="52" spans="1:35" ht="15.75" customHeight="1" x14ac:dyDescent="0.2">
      <c r="A52" s="12">
        <v>44071</v>
      </c>
      <c r="B52" s="10">
        <f>AAR!B52</f>
        <v>-50</v>
      </c>
      <c r="C52" s="10">
        <f>ABS(AAR!D52)</f>
        <v>1.4483084191847996E-2</v>
      </c>
      <c r="D52" s="10">
        <f>ABS(AAR!E52)</f>
        <v>1.6202771885640933E-2</v>
      </c>
      <c r="E52" s="10">
        <f>ABS(AAR!F52)</f>
        <v>8.1119457057415335E-3</v>
      </c>
      <c r="F52" s="10">
        <f>ABS(AAR!G52)</f>
        <v>3.0098076965941557E-2</v>
      </c>
      <c r="G52" s="10">
        <f>ABS(AAR!H52)</f>
        <v>8.3358189606748054E-3</v>
      </c>
      <c r="H52" s="10">
        <f>ABS(AAR!I52)</f>
        <v>9.3739346112536367E-3</v>
      </c>
      <c r="I52" s="10">
        <f>ABS(AAR!J52)</f>
        <v>4.0294967366212063E-3</v>
      </c>
      <c r="J52" s="10">
        <f>ABS(AAR!K52)</f>
        <v>8.7740082543465749E-3</v>
      </c>
      <c r="K52" s="10">
        <f>ABS(AAR!L52)</f>
        <v>1.6076938335213804E-2</v>
      </c>
      <c r="L52" s="10">
        <f>ABS(AAR!M52)</f>
        <v>1.1900365937663211E-2</v>
      </c>
      <c r="M52" s="10">
        <f>ABS(AAR!N52)</f>
        <v>6.4920009721781292E-3</v>
      </c>
      <c r="N52" s="10">
        <f>ABS(AAR!O52)</f>
        <v>2.6676225489368887E-4</v>
      </c>
      <c r="O52" s="10">
        <f>ABS(AAR!P52)</f>
        <v>8.5165227386096096E-3</v>
      </c>
      <c r="P52" s="10">
        <f>ABS(AAR!Q52)</f>
        <v>1.0500102936277124E-2</v>
      </c>
      <c r="Q52" s="10">
        <f>ABS(AAR!R52)</f>
        <v>5.95632140874746E-3</v>
      </c>
      <c r="R52" s="10">
        <f>ABS(AAR!S52)</f>
        <v>1.2484122660623698E-2</v>
      </c>
      <c r="S52" s="10">
        <f>ABS(AAR!T52)</f>
        <v>1.0709433462329228E-2</v>
      </c>
      <c r="T52" s="10">
        <f>ABS(AAR!U52)</f>
        <v>3.566017942837349E-2</v>
      </c>
      <c r="U52" s="10">
        <f>ABS(AAR!V52)</f>
        <v>1.0761515560789322E-2</v>
      </c>
      <c r="V52" s="10">
        <f>ABS(AAR!W52)</f>
        <v>3.0811713667069179E-2</v>
      </c>
      <c r="W52" s="10">
        <f>ABS(AAR!X52)</f>
        <v>1.1555447572759911E-2</v>
      </c>
      <c r="X52" s="10">
        <f>ABS(AAR!Y52)</f>
        <v>1.6898560006837617E-2</v>
      </c>
      <c r="Y52" s="10">
        <f>ABS(AAR!Z52)</f>
        <v>2.1760716130756492E-3</v>
      </c>
      <c r="Z52" s="10">
        <f>ABS(AAR!AA52)</f>
        <v>7.0480636661595037E-3</v>
      </c>
      <c r="AA52" s="10">
        <f>ABS(AAR!AB52)</f>
        <v>5.6124305804753395E-3</v>
      </c>
      <c r="AB52" s="10">
        <f>ABS(AAR!AC52)</f>
        <v>2.0198969259971984E-3</v>
      </c>
      <c r="AC52" s="10">
        <f>ABS(AAR!AD52)</f>
        <v>3.7362293856959931E-3</v>
      </c>
      <c r="AD52" s="10">
        <f>ABS(AAR!AE52)</f>
        <v>1.3698385472409721E-2</v>
      </c>
      <c r="AE52" s="10">
        <f>ABS(AAR!AF52)</f>
        <v>6.0223924688484406E-3</v>
      </c>
      <c r="AF52" s="10">
        <f>ABS(AAR!AG52)</f>
        <v>1.3650409102302972E-2</v>
      </c>
      <c r="AG52" s="10">
        <f t="shared" si="0"/>
        <v>1.1398766782313283E-2</v>
      </c>
      <c r="AH52" s="31">
        <f t="shared" si="1"/>
        <v>2.9574616250361892E-3</v>
      </c>
      <c r="AI52" s="10" t="e">
        <f>AAR!#REF!</f>
        <v>#REF!</v>
      </c>
    </row>
    <row r="53" spans="1:35" ht="15.75" customHeight="1" x14ac:dyDescent="0.2">
      <c r="A53" s="12">
        <v>44074</v>
      </c>
      <c r="B53" s="10">
        <f>AAR!B53</f>
        <v>-49</v>
      </c>
      <c r="C53" s="10">
        <f>ABS(AAR!D53)</f>
        <v>1.0454230572002919E-2</v>
      </c>
      <c r="D53" s="10">
        <f>ABS(AAR!E53)</f>
        <v>5.1242437889767022E-3</v>
      </c>
      <c r="E53" s="10">
        <f>ABS(AAR!F53)</f>
        <v>6.4706852190277095E-3</v>
      </c>
      <c r="F53" s="10">
        <f>ABS(AAR!G53)</f>
        <v>3.0849409901078016E-2</v>
      </c>
      <c r="G53" s="10">
        <f>ABS(AAR!H53)</f>
        <v>1.765391355448568E-3</v>
      </c>
      <c r="H53" s="10">
        <f>ABS(AAR!I53)</f>
        <v>4.1442635574364603E-3</v>
      </c>
      <c r="I53" s="10">
        <f>ABS(AAR!J53)</f>
        <v>1.3987563847979105E-3</v>
      </c>
      <c r="J53" s="10">
        <f>ABS(AAR!K53)</f>
        <v>1.2973864877524997E-2</v>
      </c>
      <c r="K53" s="10">
        <f>ABS(AAR!L53)</f>
        <v>7.8840108264539334E-3</v>
      </c>
      <c r="L53" s="10">
        <f>ABS(AAR!M53)</f>
        <v>1.2743060405687184E-2</v>
      </c>
      <c r="M53" s="10">
        <f>ABS(AAR!N53)</f>
        <v>1.0882242898401711E-2</v>
      </c>
      <c r="N53" s="10">
        <f>ABS(AAR!O53)</f>
        <v>1.9228109606681779E-4</v>
      </c>
      <c r="O53" s="10">
        <f>ABS(AAR!P53)</f>
        <v>7.9212806975789175E-3</v>
      </c>
      <c r="P53" s="10">
        <f>ABS(AAR!Q53)</f>
        <v>1.2502502019943792E-3</v>
      </c>
      <c r="Q53" s="10">
        <f>ABS(AAR!R53)</f>
        <v>6.4307851641388306E-3</v>
      </c>
      <c r="R53" s="10">
        <f>ABS(AAR!S53)</f>
        <v>7.1578606879467641E-3</v>
      </c>
      <c r="S53" s="10">
        <f>ABS(AAR!T53)</f>
        <v>6.7874882377312717E-3</v>
      </c>
      <c r="T53" s="10">
        <f>ABS(AAR!U53)</f>
        <v>2.7486350367543717E-2</v>
      </c>
      <c r="U53" s="10">
        <f>ABS(AAR!V53)</f>
        <v>2.4431982658492182E-3</v>
      </c>
      <c r="V53" s="10">
        <f>ABS(AAR!W53)</f>
        <v>1.9902079542143446E-3</v>
      </c>
      <c r="W53" s="10">
        <f>ABS(AAR!X53)</f>
        <v>4.1775282090244746E-3</v>
      </c>
      <c r="X53" s="10">
        <f>ABS(AAR!Y53)</f>
        <v>1.3962953841628158E-3</v>
      </c>
      <c r="Y53" s="10">
        <f>ABS(AAR!Z53)</f>
        <v>1.5322388554497167E-3</v>
      </c>
      <c r="Z53" s="10">
        <f>ABS(AAR!AA53)</f>
        <v>1.8088231200993551E-2</v>
      </c>
      <c r="AA53" s="10">
        <f>ABS(AAR!AB53)</f>
        <v>9.1858978090722035E-3</v>
      </c>
      <c r="AB53" s="10">
        <f>ABS(AAR!AC53)</f>
        <v>2.3739033589953657E-3</v>
      </c>
      <c r="AC53" s="10">
        <f>ABS(AAR!AD53)</f>
        <v>3.5084702645076034E-3</v>
      </c>
      <c r="AD53" s="10">
        <f>ABS(AAR!AE53)</f>
        <v>8.8468288059551075E-3</v>
      </c>
      <c r="AE53" s="10">
        <f>ABS(AAR!AF53)</f>
        <v>5.9767683873571589E-3</v>
      </c>
      <c r="AF53" s="10">
        <f>ABS(AAR!AG53)</f>
        <v>4.8464176622446588E-3</v>
      </c>
      <c r="AG53" s="10">
        <f t="shared" si="0"/>
        <v>7.5427480799221003E-3</v>
      </c>
      <c r="AH53" s="31">
        <f t="shared" si="1"/>
        <v>-8.9855707735499342E-4</v>
      </c>
      <c r="AI53" s="10" t="e">
        <f>AAR!#REF!</f>
        <v>#REF!</v>
      </c>
    </row>
    <row r="54" spans="1:35" ht="15.75" customHeight="1" x14ac:dyDescent="0.2">
      <c r="A54" s="12">
        <v>44075</v>
      </c>
      <c r="B54" s="10">
        <f>AAR!B54</f>
        <v>-48</v>
      </c>
      <c r="C54" s="10">
        <f>ABS(AAR!D54)</f>
        <v>4.7209173879211759E-3</v>
      </c>
      <c r="D54" s="10">
        <f>ABS(AAR!E54)</f>
        <v>4.4113139074025429E-3</v>
      </c>
      <c r="E54" s="10">
        <f>ABS(AAR!F54)</f>
        <v>2.7588296692762932E-2</v>
      </c>
      <c r="F54" s="10">
        <f>ABS(AAR!G54)</f>
        <v>1.7546498759422414E-2</v>
      </c>
      <c r="G54" s="10">
        <f>ABS(AAR!H54)</f>
        <v>1.8943325418351926E-2</v>
      </c>
      <c r="H54" s="10">
        <f>ABS(AAR!I54)</f>
        <v>1.4394978112532538E-2</v>
      </c>
      <c r="I54" s="10">
        <f>ABS(AAR!J54)</f>
        <v>1.233516300982597E-2</v>
      </c>
      <c r="J54" s="10">
        <f>ABS(AAR!K54)</f>
        <v>3.8570811715244041E-2</v>
      </c>
      <c r="K54" s="10">
        <f>ABS(AAR!L54)</f>
        <v>6.0245820733358726E-3</v>
      </c>
      <c r="L54" s="10">
        <f>ABS(AAR!M54)</f>
        <v>2.6126038393198114E-3</v>
      </c>
      <c r="M54" s="10">
        <f>ABS(AAR!N54)</f>
        <v>1.3628301676029677E-4</v>
      </c>
      <c r="N54" s="10">
        <f>ABS(AAR!O54)</f>
        <v>1.731754634735682E-2</v>
      </c>
      <c r="O54" s="10">
        <f>ABS(AAR!P54)</f>
        <v>4.174618020240101E-3</v>
      </c>
      <c r="P54" s="10">
        <f>ABS(AAR!Q54)</f>
        <v>6.1285971152378847E-3</v>
      </c>
      <c r="Q54" s="10">
        <f>ABS(AAR!R54)</f>
        <v>1.6587880109405623E-2</v>
      </c>
      <c r="R54" s="10">
        <f>ABS(AAR!S54)</f>
        <v>1.1093648276735322E-2</v>
      </c>
      <c r="S54" s="10">
        <f>ABS(AAR!T54)</f>
        <v>1.8360499415065241E-2</v>
      </c>
      <c r="T54" s="10">
        <f>ABS(AAR!U54)</f>
        <v>7.3012167363176103E-3</v>
      </c>
      <c r="U54" s="10">
        <f>ABS(AAR!V54)</f>
        <v>5.2704503031090182E-3</v>
      </c>
      <c r="V54" s="10">
        <f>ABS(AAR!W54)</f>
        <v>1.282278377186971E-2</v>
      </c>
      <c r="W54" s="10">
        <f>ABS(AAR!X54)</f>
        <v>4.9980883431200961E-3</v>
      </c>
      <c r="X54" s="10">
        <f>ABS(AAR!Y54)</f>
        <v>3.4068871461100576E-3</v>
      </c>
      <c r="Y54" s="10">
        <f>ABS(AAR!Z54)</f>
        <v>5.702346175207474E-3</v>
      </c>
      <c r="Z54" s="10">
        <f>ABS(AAR!AA54)</f>
        <v>1.7441005841494252E-2</v>
      </c>
      <c r="AA54" s="10">
        <f>ABS(AAR!AB54)</f>
        <v>1.1479788485850722E-2</v>
      </c>
      <c r="AB54" s="10">
        <f>ABS(AAR!AC54)</f>
        <v>3.5516736524639834E-3</v>
      </c>
      <c r="AC54" s="10">
        <f>ABS(AAR!AD54)</f>
        <v>3.3688942716862242E-3</v>
      </c>
      <c r="AD54" s="10">
        <f>ABS(AAR!AE54)</f>
        <v>3.7472398964073176E-3</v>
      </c>
      <c r="AE54" s="10">
        <f>ABS(AAR!AF54)</f>
        <v>3.3802521866753116E-2</v>
      </c>
      <c r="AF54" s="10">
        <f>ABS(AAR!AG54)</f>
        <v>5.3315340563217559E-2</v>
      </c>
      <c r="AG54" s="10">
        <f t="shared" si="0"/>
        <v>1.2905193342350924E-2</v>
      </c>
      <c r="AH54" s="31">
        <f t="shared" si="1"/>
        <v>4.4638881850738305E-3</v>
      </c>
      <c r="AI54" s="10" t="e">
        <f>AAR!#REF!</f>
        <v>#REF!</v>
      </c>
    </row>
    <row r="55" spans="1:35" ht="15.75" customHeight="1" x14ac:dyDescent="0.2">
      <c r="A55" s="12">
        <v>44076</v>
      </c>
      <c r="B55" s="10">
        <f>AAR!B55</f>
        <v>-47</v>
      </c>
      <c r="C55" s="10">
        <f>ABS(AAR!D55)</f>
        <v>4.9507311784543484E-3</v>
      </c>
      <c r="D55" s="10">
        <f>ABS(AAR!E55)</f>
        <v>4.2411998396927955E-3</v>
      </c>
      <c r="E55" s="10">
        <f>ABS(AAR!F55)</f>
        <v>1.7812331384311562E-2</v>
      </c>
      <c r="F55" s="10">
        <f>ABS(AAR!G55)</f>
        <v>3.7891953321071453E-2</v>
      </c>
      <c r="G55" s="10">
        <f>ABS(AAR!H55)</f>
        <v>1.8197414359490613E-3</v>
      </c>
      <c r="H55" s="10">
        <f>ABS(AAR!I55)</f>
        <v>9.2752412056211295E-3</v>
      </c>
      <c r="I55" s="10">
        <f>ABS(AAR!J55)</f>
        <v>3.182098756544377E-4</v>
      </c>
      <c r="J55" s="10">
        <f>ABS(AAR!K55)</f>
        <v>1.0384947332912717E-2</v>
      </c>
      <c r="K55" s="10">
        <f>ABS(AAR!L55)</f>
        <v>2.402552927875435E-3</v>
      </c>
      <c r="L55" s="10">
        <f>ABS(AAR!M55)</f>
        <v>1.3698599819028727E-2</v>
      </c>
      <c r="M55" s="10">
        <f>ABS(AAR!N55)</f>
        <v>1.2939451917021807E-2</v>
      </c>
      <c r="N55" s="10">
        <f>ABS(AAR!O55)</f>
        <v>3.7802662016877351E-3</v>
      </c>
      <c r="O55" s="10">
        <f>ABS(AAR!P55)</f>
        <v>3.7191265893863849E-3</v>
      </c>
      <c r="P55" s="10">
        <f>ABS(AAR!Q55)</f>
        <v>2.9183697679816961E-3</v>
      </c>
      <c r="Q55" s="10">
        <f>ABS(AAR!R55)</f>
        <v>1.5769614908091756E-2</v>
      </c>
      <c r="R55" s="10">
        <f>ABS(AAR!S55)</f>
        <v>1.0318218764925197E-2</v>
      </c>
      <c r="S55" s="10">
        <f>ABS(AAR!T55)</f>
        <v>1.3814843068628672E-3</v>
      </c>
      <c r="T55" s="10">
        <f>ABS(AAR!U55)</f>
        <v>1.5699215443405856E-2</v>
      </c>
      <c r="U55" s="10">
        <f>ABS(AAR!V55)</f>
        <v>2.0401201562507482E-2</v>
      </c>
      <c r="V55" s="10">
        <f>ABS(AAR!W55)</f>
        <v>2.9861118069078998E-2</v>
      </c>
      <c r="W55" s="10">
        <f>ABS(AAR!X55)</f>
        <v>9.895064441435529E-3</v>
      </c>
      <c r="X55" s="10">
        <f>ABS(AAR!Y55)</f>
        <v>1.0055493702298829E-2</v>
      </c>
      <c r="Y55" s="10">
        <f>ABS(AAR!Z55)</f>
        <v>9.6313171175890014E-3</v>
      </c>
      <c r="Z55" s="10">
        <f>ABS(AAR!AA55)</f>
        <v>1.4113493133062363E-2</v>
      </c>
      <c r="AA55" s="10">
        <f>ABS(AAR!AB55)</f>
        <v>4.0483668969929117E-3</v>
      </c>
      <c r="AB55" s="10">
        <f>ABS(AAR!AC55)</f>
        <v>6.542028626308382E-3</v>
      </c>
      <c r="AC55" s="10">
        <f>ABS(AAR!AD55)</f>
        <v>1.3074469586779294E-2</v>
      </c>
      <c r="AD55" s="10">
        <f>ABS(AAR!AE55)</f>
        <v>4.214914449885785E-4</v>
      </c>
      <c r="AE55" s="10">
        <f>ABS(AAR!AF55)</f>
        <v>3.2927941065163339E-3</v>
      </c>
      <c r="AF55" s="10">
        <f>ABS(AAR!AG55)</f>
        <v>8.1406331563823042E-3</v>
      </c>
      <c r="AG55" s="10">
        <f t="shared" si="0"/>
        <v>9.9599576021291644E-3</v>
      </c>
      <c r="AH55" s="31">
        <f t="shared" si="1"/>
        <v>1.5186524448520707E-3</v>
      </c>
      <c r="AI55" s="10" t="e">
        <f>AAR!#REF!</f>
        <v>#REF!</v>
      </c>
    </row>
    <row r="56" spans="1:35" ht="15.75" customHeight="1" x14ac:dyDescent="0.2">
      <c r="A56" s="12">
        <v>44077</v>
      </c>
      <c r="B56" s="10">
        <f>AAR!B56</f>
        <v>-46</v>
      </c>
      <c r="C56" s="10">
        <f>ABS(AAR!D56)</f>
        <v>1.1378679706475735E-3</v>
      </c>
      <c r="D56" s="10">
        <f>ABS(AAR!E56)</f>
        <v>1.5958093216792486E-2</v>
      </c>
      <c r="E56" s="10">
        <f>ABS(AAR!F56)</f>
        <v>4.55023773259252E-3</v>
      </c>
      <c r="F56" s="10">
        <f>ABS(AAR!G56)</f>
        <v>9.4682426521311008E-3</v>
      </c>
      <c r="G56" s="10">
        <f>ABS(AAR!H56)</f>
        <v>3.1238329742054212E-3</v>
      </c>
      <c r="H56" s="10">
        <f>ABS(AAR!I56)</f>
        <v>1.3994511136607574E-3</v>
      </c>
      <c r="I56" s="10">
        <f>ABS(AAR!J56)</f>
        <v>1.4776088077648075E-2</v>
      </c>
      <c r="J56" s="10">
        <f>ABS(AAR!K56)</f>
        <v>4.1045052287158358E-3</v>
      </c>
      <c r="K56" s="10">
        <f>ABS(AAR!L56)</f>
        <v>8.8866290565289864E-3</v>
      </c>
      <c r="L56" s="10">
        <f>ABS(AAR!M56)</f>
        <v>1.9205756647720531E-2</v>
      </c>
      <c r="M56" s="10">
        <f>ABS(AAR!N56)</f>
        <v>1.5346169772959807E-2</v>
      </c>
      <c r="N56" s="10">
        <f>ABS(AAR!O56)</f>
        <v>8.3338180906474546E-3</v>
      </c>
      <c r="O56" s="10">
        <f>ABS(AAR!P56)</f>
        <v>5.5681281813695221E-3</v>
      </c>
      <c r="P56" s="10">
        <f>ABS(AAR!Q56)</f>
        <v>3.5944127250545181E-3</v>
      </c>
      <c r="Q56" s="10">
        <f>ABS(AAR!R56)</f>
        <v>6.6788055525959129E-3</v>
      </c>
      <c r="R56" s="10">
        <f>ABS(AAR!S56)</f>
        <v>5.0928095580082405E-3</v>
      </c>
      <c r="S56" s="10">
        <f>ABS(AAR!T56)</f>
        <v>7.2337759910925531E-3</v>
      </c>
      <c r="T56" s="10">
        <f>ABS(AAR!U56)</f>
        <v>1.2188016020549503E-2</v>
      </c>
      <c r="U56" s="10">
        <f>ABS(AAR!V56)</f>
        <v>2.0178631774331532E-3</v>
      </c>
      <c r="V56" s="10">
        <f>ABS(AAR!W56)</f>
        <v>2.5305058105027645E-3</v>
      </c>
      <c r="W56" s="10">
        <f>ABS(AAR!X56)</f>
        <v>8.486792215453275E-3</v>
      </c>
      <c r="X56" s="10">
        <f>ABS(AAR!Y56)</f>
        <v>1.5809550531866855E-2</v>
      </c>
      <c r="Y56" s="10">
        <f>ABS(AAR!Z56)</f>
        <v>2.0920371190831996E-3</v>
      </c>
      <c r="Z56" s="10">
        <f>ABS(AAR!AA56)</f>
        <v>6.6882333100490889E-3</v>
      </c>
      <c r="AA56" s="10">
        <f>ABS(AAR!AB56)</f>
        <v>4.758476433012436E-4</v>
      </c>
      <c r="AB56" s="10">
        <f>ABS(AAR!AC56)</f>
        <v>1.2348425737331147E-2</v>
      </c>
      <c r="AC56" s="10">
        <f>ABS(AAR!AD56)</f>
        <v>1.1058243389890202E-2</v>
      </c>
      <c r="AD56" s="10">
        <f>ABS(AAR!AE56)</f>
        <v>1.3683357110161817E-3</v>
      </c>
      <c r="AE56" s="10">
        <f>ABS(AAR!AF56)</f>
        <v>1.5776893883130037E-3</v>
      </c>
      <c r="AF56" s="10">
        <f>ABS(AAR!AG56)</f>
        <v>1.2881477251428207E-3</v>
      </c>
      <c r="AG56" s="10">
        <f t="shared" si="0"/>
        <v>7.0796104107434584E-3</v>
      </c>
      <c r="AH56" s="31">
        <f t="shared" si="1"/>
        <v>-1.3616947465336354E-3</v>
      </c>
      <c r="AI56" s="10" t="e">
        <f>AAR!#REF!</f>
        <v>#REF!</v>
      </c>
    </row>
    <row r="57" spans="1:35" ht="15.75" customHeight="1" x14ac:dyDescent="0.2">
      <c r="A57" s="12">
        <v>44078</v>
      </c>
      <c r="B57" s="10">
        <f>AAR!B57</f>
        <v>-45</v>
      </c>
      <c r="C57" s="10">
        <f>ABS(AAR!D57)</f>
        <v>3.5266060008320595E-3</v>
      </c>
      <c r="D57" s="10">
        <f>ABS(AAR!E57)</f>
        <v>9.8590749385524899E-3</v>
      </c>
      <c r="E57" s="10">
        <f>ABS(AAR!F57)</f>
        <v>2.2315343942505331E-3</v>
      </c>
      <c r="F57" s="10">
        <f>ABS(AAR!G57)</f>
        <v>8.2699265405705748E-3</v>
      </c>
      <c r="G57" s="10">
        <f>ABS(AAR!H57)</f>
        <v>4.6477563166482574E-3</v>
      </c>
      <c r="H57" s="10">
        <f>ABS(AAR!I57)</f>
        <v>1.2226977949598693E-2</v>
      </c>
      <c r="I57" s="10">
        <f>ABS(AAR!J57)</f>
        <v>9.5612813943669848E-3</v>
      </c>
      <c r="J57" s="10">
        <f>ABS(AAR!K57)</f>
        <v>6.0132996010222491E-3</v>
      </c>
      <c r="K57" s="10">
        <f>ABS(AAR!L57)</f>
        <v>1.6549095038786959E-3</v>
      </c>
      <c r="L57" s="10">
        <f>ABS(AAR!M57)</f>
        <v>5.9936004998468635E-3</v>
      </c>
      <c r="M57" s="10">
        <f>ABS(AAR!N57)</f>
        <v>1.4812106378853288E-2</v>
      </c>
      <c r="N57" s="10">
        <f>ABS(AAR!O57)</f>
        <v>3.3816594374777506E-3</v>
      </c>
      <c r="O57" s="10">
        <f>ABS(AAR!P57)</f>
        <v>1.8019464423185735E-2</v>
      </c>
      <c r="P57" s="10">
        <f>ABS(AAR!Q57)</f>
        <v>8.0300804786482584E-4</v>
      </c>
      <c r="Q57" s="10">
        <f>ABS(AAR!R57)</f>
        <v>3.6652809714276084E-3</v>
      </c>
      <c r="R57" s="10">
        <f>ABS(AAR!S57)</f>
        <v>2.4980119270181719E-4</v>
      </c>
      <c r="S57" s="10">
        <f>ABS(AAR!T57)</f>
        <v>1.368527870257169E-2</v>
      </c>
      <c r="T57" s="10">
        <f>ABS(AAR!U57)</f>
        <v>1.3897198427457812E-2</v>
      </c>
      <c r="U57" s="10">
        <f>ABS(AAR!V57)</f>
        <v>1.9821027149035178E-2</v>
      </c>
      <c r="V57" s="10">
        <f>ABS(AAR!W57)</f>
        <v>1.2559304884018256E-2</v>
      </c>
      <c r="W57" s="10">
        <f>ABS(AAR!X57)</f>
        <v>1.3804113473298192E-2</v>
      </c>
      <c r="X57" s="10">
        <f>ABS(AAR!Y57)</f>
        <v>6.6642850287763344E-3</v>
      </c>
      <c r="Y57" s="10">
        <f>ABS(AAR!Z57)</f>
        <v>8.5693759346931351E-4</v>
      </c>
      <c r="Z57" s="10">
        <f>ABS(AAR!AA57)</f>
        <v>6.8447915642431984E-3</v>
      </c>
      <c r="AA57" s="10">
        <f>ABS(AAR!AB57)</f>
        <v>1.1880207958197383E-2</v>
      </c>
      <c r="AB57" s="10">
        <f>ABS(AAR!AC57)</f>
        <v>2.1240334657966035E-3</v>
      </c>
      <c r="AC57" s="10">
        <f>ABS(AAR!AD57)</f>
        <v>1.0473109523895731E-3</v>
      </c>
      <c r="AD57" s="10">
        <f>ABS(AAR!AE57)</f>
        <v>1.1210237662225193E-2</v>
      </c>
      <c r="AE57" s="10">
        <f>ABS(AAR!AF57)</f>
        <v>1.0782370438227613E-2</v>
      </c>
      <c r="AF57" s="10">
        <f>ABS(AAR!AG57)</f>
        <v>1.0956820989918424E-2</v>
      </c>
      <c r="AG57" s="10">
        <f t="shared" si="0"/>
        <v>8.0350068626901059E-3</v>
      </c>
      <c r="AH57" s="31">
        <f t="shared" si="1"/>
        <v>-4.0629829458698787E-4</v>
      </c>
      <c r="AI57" s="10" t="e">
        <f>AAR!#REF!</f>
        <v>#REF!</v>
      </c>
    </row>
    <row r="58" spans="1:35" ht="15.75" customHeight="1" x14ac:dyDescent="0.2">
      <c r="A58" s="12">
        <v>44082</v>
      </c>
      <c r="B58" s="10">
        <f>AAR!B58</f>
        <v>-44</v>
      </c>
      <c r="C58" s="10">
        <f>ABS(AAR!D58)</f>
        <v>5.7233838430866789E-3</v>
      </c>
      <c r="D58" s="10">
        <f>ABS(AAR!E58)</f>
        <v>1.7970705314492574E-3</v>
      </c>
      <c r="E58" s="10">
        <f>ABS(AAR!F58)</f>
        <v>9.5998484921650841E-3</v>
      </c>
      <c r="F58" s="10">
        <f>ABS(AAR!G58)</f>
        <v>3.4769321053368801E-3</v>
      </c>
      <c r="G58" s="10">
        <f>ABS(AAR!H58)</f>
        <v>1.9965032764307611E-2</v>
      </c>
      <c r="H58" s="10">
        <f>ABS(AAR!I58)</f>
        <v>8.7784521682149341E-4</v>
      </c>
      <c r="I58" s="10">
        <f>ABS(AAR!J58)</f>
        <v>5.450493190381319E-3</v>
      </c>
      <c r="J58" s="10">
        <f>ABS(AAR!K58)</f>
        <v>6.1135484120305155E-3</v>
      </c>
      <c r="K58" s="10">
        <f>ABS(AAR!L58)</f>
        <v>8.6846793206505606E-3</v>
      </c>
      <c r="L58" s="10">
        <f>ABS(AAR!M58)</f>
        <v>3.6801253497310768E-3</v>
      </c>
      <c r="M58" s="10">
        <f>ABS(AAR!N58)</f>
        <v>9.4848343425929932E-3</v>
      </c>
      <c r="N58" s="10">
        <f>ABS(AAR!O58)</f>
        <v>4.6109535195917473E-3</v>
      </c>
      <c r="O58" s="10">
        <f>ABS(AAR!P58)</f>
        <v>1.1411782608505207E-2</v>
      </c>
      <c r="P58" s="10">
        <f>ABS(AAR!Q58)</f>
        <v>1.0284113492603894E-2</v>
      </c>
      <c r="Q58" s="10">
        <f>ABS(AAR!R58)</f>
        <v>5.9313989067348444E-3</v>
      </c>
      <c r="R58" s="10">
        <f>ABS(AAR!S58)</f>
        <v>3.1913895518279958E-3</v>
      </c>
      <c r="S58" s="10">
        <f>ABS(AAR!T58)</f>
        <v>4.7473650133835884E-3</v>
      </c>
      <c r="T58" s="10">
        <f>ABS(AAR!U58)</f>
        <v>9.2631230167887976E-3</v>
      </c>
      <c r="U58" s="10">
        <f>ABS(AAR!V58)</f>
        <v>3.4116374328544793E-2</v>
      </c>
      <c r="V58" s="10">
        <f>ABS(AAR!W58)</f>
        <v>6.5713874191713345E-3</v>
      </c>
      <c r="W58" s="10">
        <f>ABS(AAR!X58)</f>
        <v>4.9053576108972347E-3</v>
      </c>
      <c r="X58" s="10">
        <f>ABS(AAR!Y58)</f>
        <v>1.3808824482967667E-2</v>
      </c>
      <c r="Y58" s="10">
        <f>ABS(AAR!Z58)</f>
        <v>6.0884788919154768E-4</v>
      </c>
      <c r="Z58" s="10">
        <f>ABS(AAR!AA58)</f>
        <v>2.1539887867823293E-3</v>
      </c>
      <c r="AA58" s="10">
        <f>ABS(AAR!AB58)</f>
        <v>2.2078901506971723E-2</v>
      </c>
      <c r="AB58" s="10">
        <f>ABS(AAR!AC58)</f>
        <v>2.9506461731580464E-3</v>
      </c>
      <c r="AC58" s="10">
        <f>ABS(AAR!AD58)</f>
        <v>4.4936674662451707E-3</v>
      </c>
      <c r="AD58" s="10">
        <f>ABS(AAR!AE58)</f>
        <v>2.6697599064311565E-3</v>
      </c>
      <c r="AE58" s="10">
        <f>ABS(AAR!AF58)</f>
        <v>1.117396683119207E-2</v>
      </c>
      <c r="AF58" s="10">
        <f>ABS(AAR!AG58)</f>
        <v>4.9108610508366117E-3</v>
      </c>
      <c r="AG58" s="10">
        <f t="shared" si="0"/>
        <v>7.8245501043459724E-3</v>
      </c>
      <c r="AH58" s="31">
        <f t="shared" si="1"/>
        <v>-6.1675505293112137E-4</v>
      </c>
      <c r="AI58" s="10" t="e">
        <f>AAR!#REF!</f>
        <v>#REF!</v>
      </c>
    </row>
    <row r="59" spans="1:35" ht="15.75" customHeight="1" x14ac:dyDescent="0.2">
      <c r="A59" s="12">
        <v>44083</v>
      </c>
      <c r="B59" s="10">
        <f>AAR!B59</f>
        <v>-43</v>
      </c>
      <c r="C59" s="10">
        <f>ABS(AAR!D59)</f>
        <v>6.4471816924333656E-3</v>
      </c>
      <c r="D59" s="10">
        <f>ABS(AAR!E59)</f>
        <v>2.9062123785366508E-3</v>
      </c>
      <c r="E59" s="10">
        <f>ABS(AAR!F59)</f>
        <v>1.2184772551871035E-2</v>
      </c>
      <c r="F59" s="10">
        <f>ABS(AAR!G59)</f>
        <v>1.3408206534414817E-2</v>
      </c>
      <c r="G59" s="10">
        <f>ABS(AAR!H59)</f>
        <v>1.9287527827869376E-2</v>
      </c>
      <c r="H59" s="10">
        <f>ABS(AAR!I59)</f>
        <v>8.8642028163521472E-3</v>
      </c>
      <c r="I59" s="10">
        <f>ABS(AAR!J59)</f>
        <v>9.7559561342349128E-3</v>
      </c>
      <c r="J59" s="10">
        <f>ABS(AAR!K59)</f>
        <v>1.8525713532881856E-2</v>
      </c>
      <c r="K59" s="10">
        <f>ABS(AAR!L59)</f>
        <v>4.5085094289352996E-3</v>
      </c>
      <c r="L59" s="10">
        <f>ABS(AAR!M59)</f>
        <v>4.8642476457221549E-4</v>
      </c>
      <c r="M59" s="10">
        <f>ABS(AAR!N59)</f>
        <v>9.3803094876037264E-4</v>
      </c>
      <c r="N59" s="10">
        <f>ABS(AAR!O59)</f>
        <v>3.7204961154537527E-3</v>
      </c>
      <c r="O59" s="10">
        <f>ABS(AAR!P59)</f>
        <v>9.8825380944107966E-3</v>
      </c>
      <c r="P59" s="10">
        <f>ABS(AAR!Q59)</f>
        <v>2.4163853228796588E-3</v>
      </c>
      <c r="Q59" s="10">
        <f>ABS(AAR!R59)</f>
        <v>2.5262330227176777E-3</v>
      </c>
      <c r="R59" s="10">
        <f>ABS(AAR!S59)</f>
        <v>4.6880064988772466E-3</v>
      </c>
      <c r="S59" s="10">
        <f>ABS(AAR!T59)</f>
        <v>8.179979135160699E-3</v>
      </c>
      <c r="T59" s="10">
        <f>ABS(AAR!U59)</f>
        <v>1.2835633493027361E-2</v>
      </c>
      <c r="U59" s="10">
        <f>ABS(AAR!V59)</f>
        <v>1.5872569344803713E-2</v>
      </c>
      <c r="V59" s="10">
        <f>ABS(AAR!W59)</f>
        <v>6.774484122138635E-4</v>
      </c>
      <c r="W59" s="10">
        <f>ABS(AAR!X59)</f>
        <v>8.5289710051847465E-3</v>
      </c>
      <c r="X59" s="10">
        <f>ABS(AAR!Y59)</f>
        <v>1.1236432358804647E-2</v>
      </c>
      <c r="Y59" s="10">
        <f>ABS(AAR!Z59)</f>
        <v>3.9086539457235565E-3</v>
      </c>
      <c r="Z59" s="10">
        <f>ABS(AAR!AA59)</f>
        <v>2.0727073376490268E-3</v>
      </c>
      <c r="AA59" s="10">
        <f>ABS(AAR!AB59)</f>
        <v>1.1632874576934038E-2</v>
      </c>
      <c r="AB59" s="10">
        <f>ABS(AAR!AC59)</f>
        <v>1.3507167821546883E-3</v>
      </c>
      <c r="AC59" s="10">
        <f>ABS(AAR!AD59)</f>
        <v>3.9022437780689653E-3</v>
      </c>
      <c r="AD59" s="10">
        <f>ABS(AAR!AE59)</f>
        <v>6.7432556059443885E-4</v>
      </c>
      <c r="AE59" s="10">
        <f>ABS(AAR!AF59)</f>
        <v>1.6252630949892256E-2</v>
      </c>
      <c r="AF59" s="10">
        <f>ABS(AAR!AG59)</f>
        <v>3.5420758228940953E-3</v>
      </c>
      <c r="AG59" s="10">
        <f t="shared" si="0"/>
        <v>7.3737886722769087E-3</v>
      </c>
      <c r="AH59" s="31">
        <f t="shared" si="1"/>
        <v>-1.0675164850001851E-3</v>
      </c>
      <c r="AI59" s="10" t="e">
        <f>AAR!#REF!</f>
        <v>#REF!</v>
      </c>
    </row>
    <row r="60" spans="1:35" ht="15.75" customHeight="1" x14ac:dyDescent="0.2">
      <c r="A60" s="12">
        <v>44084</v>
      </c>
      <c r="B60" s="10">
        <f>AAR!B60</f>
        <v>-42</v>
      </c>
      <c r="C60" s="10">
        <f>ABS(AAR!D60)</f>
        <v>6.7118994778071518E-3</v>
      </c>
      <c r="D60" s="10">
        <f>ABS(AAR!E60)</f>
        <v>2.1491814550837797E-3</v>
      </c>
      <c r="E60" s="10">
        <f>ABS(AAR!F60)</f>
        <v>4.4101450064657627E-3</v>
      </c>
      <c r="F60" s="10">
        <f>ABS(AAR!G60)</f>
        <v>3.3788588167228129E-3</v>
      </c>
      <c r="G60" s="10">
        <f>ABS(AAR!H60)</f>
        <v>7.6708394227871322E-3</v>
      </c>
      <c r="H60" s="10">
        <f>ABS(AAR!I60)</f>
        <v>6.8353867384930503E-3</v>
      </c>
      <c r="I60" s="10">
        <f>ABS(AAR!J60)</f>
        <v>2.2389812324014706E-3</v>
      </c>
      <c r="J60" s="10">
        <f>ABS(AAR!K60)</f>
        <v>1.5580462926209192E-3</v>
      </c>
      <c r="K60" s="10">
        <f>ABS(AAR!L60)</f>
        <v>5.8126635993156761E-3</v>
      </c>
      <c r="L60" s="10">
        <f>ABS(AAR!M60)</f>
        <v>6.1713566536315493E-3</v>
      </c>
      <c r="M60" s="10">
        <f>ABS(AAR!N60)</f>
        <v>4.7950475971392775E-3</v>
      </c>
      <c r="N60" s="10">
        <f>ABS(AAR!O60)</f>
        <v>8.7336320615965003E-3</v>
      </c>
      <c r="O60" s="10">
        <f>ABS(AAR!P60)</f>
        <v>2.2818131664927195E-4</v>
      </c>
      <c r="P60" s="10">
        <f>ABS(AAR!Q60)</f>
        <v>1.3196511695608601E-2</v>
      </c>
      <c r="Q60" s="10">
        <f>ABS(AAR!R60)</f>
        <v>4.2561613017611868E-3</v>
      </c>
      <c r="R60" s="10">
        <f>ABS(AAR!S60)</f>
        <v>3.1887212244944008E-3</v>
      </c>
      <c r="S60" s="10">
        <f>ABS(AAR!T60)</f>
        <v>3.7911129375079494E-3</v>
      </c>
      <c r="T60" s="10">
        <f>ABS(AAR!U60)</f>
        <v>4.0505564603409393E-4</v>
      </c>
      <c r="U60" s="10">
        <f>ABS(AAR!V60)</f>
        <v>2.26375059970799E-3</v>
      </c>
      <c r="V60" s="10">
        <f>ABS(AAR!W60)</f>
        <v>6.8832953348835733E-3</v>
      </c>
      <c r="W60" s="10">
        <f>ABS(AAR!X60)</f>
        <v>4.6544465348548579E-3</v>
      </c>
      <c r="X60" s="10">
        <f>ABS(AAR!Y60)</f>
        <v>3.0036886283154856E-3</v>
      </c>
      <c r="Y60" s="10">
        <f>ABS(AAR!Z60)</f>
        <v>7.1263192401108642E-4</v>
      </c>
      <c r="Z60" s="10">
        <f>ABS(AAR!AA60)</f>
        <v>6.0726732461100896E-3</v>
      </c>
      <c r="AA60" s="10">
        <f>ABS(AAR!AB60)</f>
        <v>7.2863498542451218E-3</v>
      </c>
      <c r="AB60" s="10">
        <f>ABS(AAR!AC60)</f>
        <v>1.1261436270517724E-2</v>
      </c>
      <c r="AC60" s="10">
        <f>ABS(AAR!AD60)</f>
        <v>2.9873017678471985E-3</v>
      </c>
      <c r="AD60" s="10">
        <f>ABS(AAR!AE60)</f>
        <v>2.0072587535017762E-3</v>
      </c>
      <c r="AE60" s="10">
        <f>ABS(AAR!AF60)</f>
        <v>1.290527176000311E-2</v>
      </c>
      <c r="AF60" s="10">
        <f>ABS(AAR!AG60)</f>
        <v>9.0645073169836003E-3</v>
      </c>
      <c r="AG60" s="10">
        <f t="shared" si="0"/>
        <v>5.1544798155700733E-3</v>
      </c>
      <c r="AH60" s="31">
        <f t="shared" si="1"/>
        <v>-3.2868253417070205E-3</v>
      </c>
      <c r="AI60" s="10" t="e">
        <f>AAR!#REF!</f>
        <v>#REF!</v>
      </c>
    </row>
    <row r="61" spans="1:35" ht="15.75" customHeight="1" x14ac:dyDescent="0.2">
      <c r="A61" s="12">
        <v>44085</v>
      </c>
      <c r="B61" s="10">
        <f>AAR!B61</f>
        <v>-41</v>
      </c>
      <c r="C61" s="10">
        <f>ABS(AAR!D61)</f>
        <v>2.9287038400207903E-3</v>
      </c>
      <c r="D61" s="10">
        <f>ABS(AAR!E61)</f>
        <v>5.2762643692624307E-3</v>
      </c>
      <c r="E61" s="10">
        <f>ABS(AAR!F61)</f>
        <v>5.4219818749036749E-3</v>
      </c>
      <c r="F61" s="10">
        <f>ABS(AAR!G61)</f>
        <v>1.6388107547434166E-2</v>
      </c>
      <c r="G61" s="10">
        <f>ABS(AAR!H61)</f>
        <v>9.3255367539787117E-3</v>
      </c>
      <c r="H61" s="10">
        <f>ABS(AAR!I61)</f>
        <v>7.3819031215762434E-3</v>
      </c>
      <c r="I61" s="10">
        <f>ABS(AAR!J61)</f>
        <v>6.1415454867401985E-4</v>
      </c>
      <c r="J61" s="10">
        <f>ABS(AAR!K61)</f>
        <v>1.5066977537988788E-4</v>
      </c>
      <c r="K61" s="10">
        <f>ABS(AAR!L61)</f>
        <v>7.2437904894295108E-4</v>
      </c>
      <c r="L61" s="10">
        <f>ABS(AAR!M61)</f>
        <v>1.2153071660979523E-2</v>
      </c>
      <c r="M61" s="10">
        <f>ABS(AAR!N61)</f>
        <v>1.9649107775210747E-3</v>
      </c>
      <c r="N61" s="10">
        <f>ABS(AAR!O61)</f>
        <v>2.0738505770788881E-3</v>
      </c>
      <c r="O61" s="10">
        <f>ABS(AAR!P61)</f>
        <v>8.2224671379604319E-3</v>
      </c>
      <c r="P61" s="10">
        <f>ABS(AAR!Q61)</f>
        <v>6.3123692115238774E-4</v>
      </c>
      <c r="Q61" s="10">
        <f>ABS(AAR!R61)</f>
        <v>2.8817437156893107E-3</v>
      </c>
      <c r="R61" s="10">
        <f>ABS(AAR!S61)</f>
        <v>6.5325019996426599E-3</v>
      </c>
      <c r="S61" s="10">
        <f>ABS(AAR!T61)</f>
        <v>1.875503533506824E-2</v>
      </c>
      <c r="T61" s="10">
        <f>ABS(AAR!U61)</f>
        <v>2.3258858050360688E-2</v>
      </c>
      <c r="U61" s="10">
        <f>ABS(AAR!V61)</f>
        <v>4.4659540454013175E-3</v>
      </c>
      <c r="V61" s="10">
        <f>ABS(AAR!W61)</f>
        <v>1.760815360795627E-2</v>
      </c>
      <c r="W61" s="10">
        <f>ABS(AAR!X61)</f>
        <v>3.1199452590040602E-4</v>
      </c>
      <c r="X61" s="10">
        <f>ABS(AAR!Y61)</f>
        <v>1.1460734009604021E-2</v>
      </c>
      <c r="Y61" s="10">
        <f>ABS(AAR!Z61)</f>
        <v>9.6660528851003017E-3</v>
      </c>
      <c r="Z61" s="10">
        <f>ABS(AAR!AA61)</f>
        <v>8.3358322695827759E-3</v>
      </c>
      <c r="AA61" s="10">
        <f>ABS(AAR!AB61)</f>
        <v>2.6071243222751082E-3</v>
      </c>
      <c r="AB61" s="10">
        <f>ABS(AAR!AC61)</f>
        <v>1.147618635385159E-2</v>
      </c>
      <c r="AC61" s="10">
        <f>ABS(AAR!AD61)</f>
        <v>1.8324050352384025E-3</v>
      </c>
      <c r="AD61" s="10">
        <f>ABS(AAR!AE61)</f>
        <v>9.0753089939117661E-3</v>
      </c>
      <c r="AE61" s="10">
        <f>ABS(AAR!AF61)</f>
        <v>5.782153230351683E-3</v>
      </c>
      <c r="AF61" s="10">
        <f>ABS(AAR!AG61)</f>
        <v>6.8913223054288411E-3</v>
      </c>
      <c r="AG61" s="10">
        <f t="shared" si="0"/>
        <v>7.1399532880076196E-3</v>
      </c>
      <c r="AH61" s="31">
        <f t="shared" si="1"/>
        <v>-1.3013518692694742E-3</v>
      </c>
      <c r="AI61" s="10" t="e">
        <f>AAR!#REF!</f>
        <v>#REF!</v>
      </c>
    </row>
    <row r="62" spans="1:35" ht="15.75" customHeight="1" x14ac:dyDescent="0.2">
      <c r="A62" s="12">
        <v>44088</v>
      </c>
      <c r="B62" s="10">
        <f>AAR!B62</f>
        <v>-40</v>
      </c>
      <c r="C62" s="10">
        <f>ABS(AAR!D62)</f>
        <v>2.3199529637601465E-3</v>
      </c>
      <c r="D62" s="10">
        <f>ABS(AAR!E62)</f>
        <v>2.420313241299317E-2</v>
      </c>
      <c r="E62" s="10">
        <f>ABS(AAR!F62)</f>
        <v>5.1021458204386951E-3</v>
      </c>
      <c r="F62" s="10">
        <f>ABS(AAR!G62)</f>
        <v>1.596630585247797E-2</v>
      </c>
      <c r="G62" s="10">
        <f>ABS(AAR!H62)</f>
        <v>1.6121567326813076E-2</v>
      </c>
      <c r="H62" s="10">
        <f>ABS(AAR!I62)</f>
        <v>5.3501998153936241E-3</v>
      </c>
      <c r="I62" s="10">
        <f>ABS(AAR!J62)</f>
        <v>8.1396345278817641E-3</v>
      </c>
      <c r="J62" s="10">
        <f>ABS(AAR!K62)</f>
        <v>1.1704522812513048E-2</v>
      </c>
      <c r="K62" s="10">
        <f>ABS(AAR!L62)</f>
        <v>3.3744402812014331E-3</v>
      </c>
      <c r="L62" s="10">
        <f>ABS(AAR!M62)</f>
        <v>1.6420390929866298E-3</v>
      </c>
      <c r="M62" s="10">
        <f>ABS(AAR!N62)</f>
        <v>1.0915847933753922E-2</v>
      </c>
      <c r="N62" s="10">
        <f>ABS(AAR!O62)</f>
        <v>4.4026224390235243E-3</v>
      </c>
      <c r="O62" s="10">
        <f>ABS(AAR!P62)</f>
        <v>9.773078831552779E-3</v>
      </c>
      <c r="P62" s="10">
        <f>ABS(AAR!Q62)</f>
        <v>2.4478663533428549E-4</v>
      </c>
      <c r="Q62" s="10">
        <f>ABS(AAR!R62)</f>
        <v>1.2652513522313964E-2</v>
      </c>
      <c r="R62" s="10">
        <f>ABS(AAR!S62)</f>
        <v>5.1897258602877127E-3</v>
      </c>
      <c r="S62" s="10">
        <f>ABS(AAR!T62)</f>
        <v>1.0293516920520007E-2</v>
      </c>
      <c r="T62" s="10">
        <f>ABS(AAR!U62)</f>
        <v>7.0577255266711381E-4</v>
      </c>
      <c r="U62" s="10">
        <f>ABS(AAR!V62)</f>
        <v>8.3165273627594967E-3</v>
      </c>
      <c r="V62" s="10">
        <f>ABS(AAR!W62)</f>
        <v>1.3825795826674921E-2</v>
      </c>
      <c r="W62" s="10">
        <f>ABS(AAR!X62)</f>
        <v>3.2099539739211076E-3</v>
      </c>
      <c r="X62" s="10">
        <f>ABS(AAR!Y62)</f>
        <v>2.0842033829054554E-3</v>
      </c>
      <c r="Y62" s="10">
        <f>ABS(AAR!Z62)</f>
        <v>1.6293035413577047E-3</v>
      </c>
      <c r="Z62" s="10">
        <f>ABS(AAR!AA62)</f>
        <v>5.3267178016511109E-3</v>
      </c>
      <c r="AA62" s="10">
        <f>ABS(AAR!AB62)</f>
        <v>1.5832839252077902E-2</v>
      </c>
      <c r="AB62" s="10">
        <f>ABS(AAR!AC62)</f>
        <v>9.2689496483761187E-3</v>
      </c>
      <c r="AC62" s="10">
        <f>ABS(AAR!AD62)</f>
        <v>1.8290126198892386E-3</v>
      </c>
      <c r="AD62" s="10">
        <f>ABS(AAR!AE62)</f>
        <v>7.9086334307971722E-3</v>
      </c>
      <c r="AE62" s="10">
        <f>ABS(AAR!AF62)</f>
        <v>6.3901828210986234E-3</v>
      </c>
      <c r="AF62" s="10">
        <f>ABS(AAR!AG62)</f>
        <v>1.0424187413778652E-2</v>
      </c>
      <c r="AG62" s="10">
        <f t="shared" si="0"/>
        <v>7.8049370892400126E-3</v>
      </c>
      <c r="AH62" s="31">
        <f t="shared" si="1"/>
        <v>-6.3636806803708118E-4</v>
      </c>
      <c r="AI62" s="10" t="e">
        <f>AAR!#REF!</f>
        <v>#REF!</v>
      </c>
    </row>
    <row r="63" spans="1:35" ht="15.75" customHeight="1" x14ac:dyDescent="0.2">
      <c r="A63" s="12">
        <v>44089</v>
      </c>
      <c r="B63" s="10">
        <f>AAR!B63</f>
        <v>-39</v>
      </c>
      <c r="C63" s="10">
        <f>ABS(AAR!D63)</f>
        <v>1.0292113950104358E-2</v>
      </c>
      <c r="D63" s="10">
        <f>ABS(AAR!E63)</f>
        <v>1.0385395777809132E-4</v>
      </c>
      <c r="E63" s="10">
        <f>ABS(AAR!F63)</f>
        <v>6.5073922766145462E-3</v>
      </c>
      <c r="F63" s="10">
        <f>ABS(AAR!G63)</f>
        <v>1.067729813840458E-3</v>
      </c>
      <c r="G63" s="10">
        <f>ABS(AAR!H63)</f>
        <v>2.8073147314765151E-2</v>
      </c>
      <c r="H63" s="10">
        <f>ABS(AAR!I63)</f>
        <v>1.131964263328903E-3</v>
      </c>
      <c r="I63" s="10">
        <f>ABS(AAR!J63)</f>
        <v>9.8447330133486985E-3</v>
      </c>
      <c r="J63" s="10">
        <f>ABS(AAR!K63)</f>
        <v>2.6287434110498643E-2</v>
      </c>
      <c r="K63" s="10">
        <f>ABS(AAR!L63)</f>
        <v>2.0475228992401107E-3</v>
      </c>
      <c r="L63" s="10">
        <f>ABS(AAR!M63)</f>
        <v>1.3982978230188512E-2</v>
      </c>
      <c r="M63" s="10">
        <f>ABS(AAR!N63)</f>
        <v>1.6043967302807635E-3</v>
      </c>
      <c r="N63" s="10">
        <f>ABS(AAR!O63)</f>
        <v>2.6791845719526743E-3</v>
      </c>
      <c r="O63" s="10">
        <f>ABS(AAR!P63)</f>
        <v>2.3328705250849478E-2</v>
      </c>
      <c r="P63" s="10">
        <f>ABS(AAR!Q63)</f>
        <v>4.692636685483342E-3</v>
      </c>
      <c r="Q63" s="10">
        <f>ABS(AAR!R63)</f>
        <v>2.9825625615940543E-4</v>
      </c>
      <c r="R63" s="10">
        <f>ABS(AAR!S63)</f>
        <v>1.28894280962372E-2</v>
      </c>
      <c r="S63" s="10">
        <f>ABS(AAR!T63)</f>
        <v>7.3525650927671491E-3</v>
      </c>
      <c r="T63" s="10">
        <f>ABS(AAR!U63)</f>
        <v>1.4351150313919713E-2</v>
      </c>
      <c r="U63" s="10">
        <f>ABS(AAR!V63)</f>
        <v>8.1117610047336634E-3</v>
      </c>
      <c r="V63" s="10">
        <f>ABS(AAR!W63)</f>
        <v>8.9073708440109423E-3</v>
      </c>
      <c r="W63" s="10">
        <f>ABS(AAR!X63)</f>
        <v>8.4296529484124069E-3</v>
      </c>
      <c r="X63" s="10">
        <f>ABS(AAR!Y63)</f>
        <v>1.3274925037541244E-2</v>
      </c>
      <c r="Y63" s="10">
        <f>ABS(AAR!Z63)</f>
        <v>6.0094651135839594E-4</v>
      </c>
      <c r="Z63" s="10">
        <f>ABS(AAR!AA63)</f>
        <v>1.2208305370893919E-2</v>
      </c>
      <c r="AA63" s="10">
        <f>ABS(AAR!AB63)</f>
        <v>4.9764656772967666E-3</v>
      </c>
      <c r="AB63" s="10">
        <f>ABS(AAR!AC63)</f>
        <v>7.6066823721962903E-3</v>
      </c>
      <c r="AC63" s="10">
        <f>ABS(AAR!AD63)</f>
        <v>3.8799172822751677E-3</v>
      </c>
      <c r="AD63" s="10">
        <f>ABS(AAR!AE63)</f>
        <v>2.4076290822100822E-5</v>
      </c>
      <c r="AE63" s="10">
        <f>ABS(AAR!AF63)</f>
        <v>1.1796086820463033E-2</v>
      </c>
      <c r="AF63" s="10">
        <f>ABS(AAR!AG63)</f>
        <v>3.7892537032557013E-3</v>
      </c>
      <c r="AG63" s="10">
        <f t="shared" si="0"/>
        <v>8.3380212230205596E-3</v>
      </c>
      <c r="AH63" s="31">
        <f t="shared" si="1"/>
        <v>-1.0328393425653414E-4</v>
      </c>
      <c r="AI63" s="10" t="e">
        <f>AAR!#REF!</f>
        <v>#REF!</v>
      </c>
    </row>
    <row r="64" spans="1:35" ht="15.75" customHeight="1" x14ac:dyDescent="0.2">
      <c r="A64" s="12">
        <v>44090</v>
      </c>
      <c r="B64" s="10">
        <f>AAR!B64</f>
        <v>-38</v>
      </c>
      <c r="C64" s="10">
        <f>ABS(AAR!D64)</f>
        <v>1.2166132072128568E-2</v>
      </c>
      <c r="D64" s="10">
        <f>ABS(AAR!E64)</f>
        <v>1.7853165031381877E-2</v>
      </c>
      <c r="E64" s="10">
        <f>ABS(AAR!F64)</f>
        <v>6.756681327119496E-3</v>
      </c>
      <c r="F64" s="10">
        <f>ABS(AAR!G64)</f>
        <v>1.4028034490227683E-2</v>
      </c>
      <c r="G64" s="10">
        <f>ABS(AAR!H64)</f>
        <v>9.3572953347656751E-3</v>
      </c>
      <c r="H64" s="10">
        <f>ABS(AAR!I64)</f>
        <v>1.8542390518781513E-2</v>
      </c>
      <c r="I64" s="10">
        <f>ABS(AAR!J64)</f>
        <v>4.158973672062586E-3</v>
      </c>
      <c r="J64" s="10">
        <f>ABS(AAR!K64)</f>
        <v>3.7006335919786207E-2</v>
      </c>
      <c r="K64" s="10">
        <f>ABS(AAR!L64)</f>
        <v>4.2404888048386156E-3</v>
      </c>
      <c r="L64" s="10">
        <f>ABS(AAR!M64)</f>
        <v>9.6569870968258986E-3</v>
      </c>
      <c r="M64" s="10">
        <f>ABS(AAR!N64)</f>
        <v>1.1047428410832207E-2</v>
      </c>
      <c r="N64" s="10">
        <f>ABS(AAR!O64)</f>
        <v>1.837615660990592E-3</v>
      </c>
      <c r="O64" s="10">
        <f>ABS(AAR!P64)</f>
        <v>7.9958907934514281E-3</v>
      </c>
      <c r="P64" s="10">
        <f>ABS(AAR!Q64)</f>
        <v>9.4638555318864535E-3</v>
      </c>
      <c r="Q64" s="10">
        <f>ABS(AAR!R64)</f>
        <v>1.9174281675438162E-2</v>
      </c>
      <c r="R64" s="10">
        <f>ABS(AAR!S64)</f>
        <v>1.022222939471653E-2</v>
      </c>
      <c r="S64" s="10">
        <f>ABS(AAR!T64)</f>
        <v>9.2166652125697749E-3</v>
      </c>
      <c r="T64" s="10">
        <f>ABS(AAR!U64)</f>
        <v>6.1829515458559723E-3</v>
      </c>
      <c r="U64" s="10">
        <f>ABS(AAR!V64)</f>
        <v>1.1911613991807688E-2</v>
      </c>
      <c r="V64" s="10">
        <f>ABS(AAR!W64)</f>
        <v>8.670589104799618E-3</v>
      </c>
      <c r="W64" s="10">
        <f>ABS(AAR!X64)</f>
        <v>3.23257837107053E-3</v>
      </c>
      <c r="X64" s="10">
        <f>ABS(AAR!Y64)</f>
        <v>1.2308664906557456E-2</v>
      </c>
      <c r="Y64" s="10">
        <f>ABS(AAR!Z64)</f>
        <v>4.4798730462007963E-3</v>
      </c>
      <c r="Z64" s="10">
        <f>ABS(AAR!AA64)</f>
        <v>2.4458914447272485E-3</v>
      </c>
      <c r="AA64" s="10">
        <f>ABS(AAR!AB64)</f>
        <v>7.9083901162064346E-4</v>
      </c>
      <c r="AB64" s="10">
        <f>ABS(AAR!AC64)</f>
        <v>3.2330087007161282E-3</v>
      </c>
      <c r="AC64" s="10">
        <f>ABS(AAR!AD64)</f>
        <v>5.1533779444696949E-3</v>
      </c>
      <c r="AD64" s="10">
        <f>ABS(AAR!AE64)</f>
        <v>1.381991315464588E-3</v>
      </c>
      <c r="AE64" s="10">
        <f>ABS(AAR!AF64)</f>
        <v>1.6064003971421183E-2</v>
      </c>
      <c r="AF64" s="10">
        <f>ABS(AAR!AG64)</f>
        <v>4.8350880771002268E-3</v>
      </c>
      <c r="AG64" s="10">
        <f t="shared" si="0"/>
        <v>9.4471640793204973E-3</v>
      </c>
      <c r="AH64" s="31">
        <f t="shared" si="1"/>
        <v>1.0058589220434035E-3</v>
      </c>
      <c r="AI64" s="10" t="e">
        <f>AAR!#REF!</f>
        <v>#REF!</v>
      </c>
    </row>
    <row r="65" spans="1:35" ht="15.75" customHeight="1" x14ac:dyDescent="0.2">
      <c r="A65" s="12">
        <v>44091</v>
      </c>
      <c r="B65" s="10">
        <f>AAR!B65</f>
        <v>-37</v>
      </c>
      <c r="C65" s="10">
        <f>ABS(AAR!D65)</f>
        <v>1.3363182241428486E-2</v>
      </c>
      <c r="D65" s="10">
        <f>ABS(AAR!E65)</f>
        <v>1.3564874338118083E-2</v>
      </c>
      <c r="E65" s="10">
        <f>ABS(AAR!F65)</f>
        <v>2.1162403188351958E-4</v>
      </c>
      <c r="F65" s="10">
        <f>ABS(AAR!G65)</f>
        <v>6.0494385862575085E-3</v>
      </c>
      <c r="G65" s="10">
        <f>ABS(AAR!H65)</f>
        <v>1.3287432428973813E-2</v>
      </c>
      <c r="H65" s="10">
        <f>ABS(AAR!I65)</f>
        <v>4.5285223198294183E-3</v>
      </c>
      <c r="I65" s="10">
        <f>ABS(AAR!J65)</f>
        <v>3.4336342957298526E-3</v>
      </c>
      <c r="J65" s="10">
        <f>ABS(AAR!K65)</f>
        <v>1.5817048459578736E-2</v>
      </c>
      <c r="K65" s="10">
        <f>ABS(AAR!L65)</f>
        <v>9.5903410813182846E-4</v>
      </c>
      <c r="L65" s="10">
        <f>ABS(AAR!M65)</f>
        <v>6.9398872410778424E-4</v>
      </c>
      <c r="M65" s="10">
        <f>ABS(AAR!N65)</f>
        <v>1.4843606051830396E-3</v>
      </c>
      <c r="N65" s="10">
        <f>ABS(AAR!O65)</f>
        <v>6.8747192551171839E-3</v>
      </c>
      <c r="O65" s="10">
        <f>ABS(AAR!P65)</f>
        <v>8.8461304751152308E-3</v>
      </c>
      <c r="P65" s="10">
        <f>ABS(AAR!Q65)</f>
        <v>6.5962764523847701E-3</v>
      </c>
      <c r="Q65" s="10">
        <f>ABS(AAR!R65)</f>
        <v>9.3795399345689698E-4</v>
      </c>
      <c r="R65" s="10">
        <f>ABS(AAR!S65)</f>
        <v>5.8035842174406407E-3</v>
      </c>
      <c r="S65" s="10">
        <f>ABS(AAR!T65)</f>
        <v>1.0475935070626625E-2</v>
      </c>
      <c r="T65" s="10">
        <f>ABS(AAR!U65)</f>
        <v>2.7333501622354497E-3</v>
      </c>
      <c r="U65" s="10">
        <f>ABS(AAR!V65)</f>
        <v>3.7079699889636503E-3</v>
      </c>
      <c r="V65" s="10">
        <f>ABS(AAR!W65)</f>
        <v>2.1809925797032664E-3</v>
      </c>
      <c r="W65" s="10">
        <f>ABS(AAR!X65)</f>
        <v>2.4602432749543983E-2</v>
      </c>
      <c r="X65" s="10">
        <f>ABS(AAR!Y65)</f>
        <v>1.0827520341614248E-3</v>
      </c>
      <c r="Y65" s="10">
        <f>ABS(AAR!Z65)</f>
        <v>1.4968382844754073E-3</v>
      </c>
      <c r="Z65" s="10">
        <f>ABS(AAR!AA65)</f>
        <v>2.0335282056669298E-3</v>
      </c>
      <c r="AA65" s="10">
        <f>ABS(AAR!AB65)</f>
        <v>1.2434645051467488E-3</v>
      </c>
      <c r="AB65" s="10">
        <f>ABS(AAR!AC65)</f>
        <v>1.3407333042004671E-3</v>
      </c>
      <c r="AC65" s="10">
        <f>ABS(AAR!AD65)</f>
        <v>4.4713892896138122E-3</v>
      </c>
      <c r="AD65" s="10">
        <f>ABS(AAR!AE65)</f>
        <v>8.6214301961173283E-3</v>
      </c>
      <c r="AE65" s="10">
        <f>ABS(AAR!AF65)</f>
        <v>2.2924176543438441E-2</v>
      </c>
      <c r="AF65" s="10">
        <f>ABS(AAR!AG65)</f>
        <v>1.252328682168927E-2</v>
      </c>
      <c r="AG65" s="10">
        <f t="shared" si="0"/>
        <v>6.7296694756106539E-3</v>
      </c>
      <c r="AH65" s="31">
        <f t="shared" si="1"/>
        <v>-1.7116356816664399E-3</v>
      </c>
      <c r="AI65" s="10" t="e">
        <f>AAR!#REF!</f>
        <v>#REF!</v>
      </c>
    </row>
    <row r="66" spans="1:35" ht="15.75" customHeight="1" x14ac:dyDescent="0.2">
      <c r="A66" s="12">
        <v>44092</v>
      </c>
      <c r="B66" s="10">
        <f>AAR!B66</f>
        <v>-36</v>
      </c>
      <c r="C66" s="10">
        <f>ABS(AAR!D66)</f>
        <v>4.379953655289608E-3</v>
      </c>
      <c r="D66" s="10">
        <f>ABS(AAR!E66)</f>
        <v>1.0659560000035508E-3</v>
      </c>
      <c r="E66" s="10">
        <f>ABS(AAR!F66)</f>
        <v>8.3338981179602208E-3</v>
      </c>
      <c r="F66" s="10">
        <f>ABS(AAR!G66)</f>
        <v>2.0409132400797635E-2</v>
      </c>
      <c r="G66" s="10">
        <f>ABS(AAR!H66)</f>
        <v>2.3542784941829546E-3</v>
      </c>
      <c r="H66" s="10">
        <f>ABS(AAR!I66)</f>
        <v>3.8234001843893283E-3</v>
      </c>
      <c r="I66" s="10">
        <f>ABS(AAR!J66)</f>
        <v>8.5256880690527566E-3</v>
      </c>
      <c r="J66" s="10">
        <f>ABS(AAR!K66)</f>
        <v>2.9694145422768051E-3</v>
      </c>
      <c r="K66" s="10">
        <f>ABS(AAR!L66)</f>
        <v>2.9225473726104487E-3</v>
      </c>
      <c r="L66" s="10">
        <f>ABS(AAR!M66)</f>
        <v>5.2457655977820603E-3</v>
      </c>
      <c r="M66" s="10">
        <f>ABS(AAR!N66)</f>
        <v>6.7499093405531726E-3</v>
      </c>
      <c r="N66" s="10">
        <f>ABS(AAR!O66)</f>
        <v>1.9610107585728124E-2</v>
      </c>
      <c r="O66" s="10">
        <f>ABS(AAR!P66)</f>
        <v>2.9636432404258075E-3</v>
      </c>
      <c r="P66" s="10">
        <f>ABS(AAR!Q66)</f>
        <v>3.3423073466842292E-3</v>
      </c>
      <c r="Q66" s="10">
        <f>ABS(AAR!R66)</f>
        <v>9.2162073928674995E-3</v>
      </c>
      <c r="R66" s="10">
        <f>ABS(AAR!S66)</f>
        <v>3.101963731232853E-3</v>
      </c>
      <c r="S66" s="10">
        <f>ABS(AAR!T66)</f>
        <v>2.0009186703092256E-3</v>
      </c>
      <c r="T66" s="10">
        <f>ABS(AAR!U66)</f>
        <v>3.5513416999293952E-3</v>
      </c>
      <c r="U66" s="10">
        <f>ABS(AAR!V66)</f>
        <v>2.189445778011969E-2</v>
      </c>
      <c r="V66" s="10">
        <f>ABS(AAR!W66)</f>
        <v>3.7899020527263701E-3</v>
      </c>
      <c r="W66" s="10">
        <f>ABS(AAR!X66)</f>
        <v>6.7658830569485504E-3</v>
      </c>
      <c r="X66" s="10">
        <f>ABS(AAR!Y66)</f>
        <v>8.6836690842898683E-3</v>
      </c>
      <c r="Y66" s="10">
        <f>ABS(AAR!Z66)</f>
        <v>2.858834175176904E-3</v>
      </c>
      <c r="Z66" s="10">
        <f>ABS(AAR!AA66)</f>
        <v>3.4019864399173023E-3</v>
      </c>
      <c r="AA66" s="10">
        <f>ABS(AAR!AB66)</f>
        <v>6.7177138276433932E-3</v>
      </c>
      <c r="AB66" s="10">
        <f>ABS(AAR!AC66)</f>
        <v>1.8628446809900556E-2</v>
      </c>
      <c r="AC66" s="10">
        <f>ABS(AAR!AD66)</f>
        <v>6.5210286918243165E-4</v>
      </c>
      <c r="AD66" s="10">
        <f>ABS(AAR!AE66)</f>
        <v>3.4915583873939976E-3</v>
      </c>
      <c r="AE66" s="10">
        <f>ABS(AAR!AF66)</f>
        <v>2.1032764591683815E-3</v>
      </c>
      <c r="AF66" s="10">
        <f>ABS(AAR!AG66)</f>
        <v>1.2495034511478119E-2</v>
      </c>
      <c r="AG66" s="10">
        <f t="shared" si="0"/>
        <v>6.7349766298673728E-3</v>
      </c>
      <c r="AH66" s="31">
        <f t="shared" si="1"/>
        <v>-1.7063285274097209E-3</v>
      </c>
      <c r="AI66" s="10" t="e">
        <f>AAR!#REF!</f>
        <v>#REF!</v>
      </c>
    </row>
    <row r="67" spans="1:35" ht="15.75" customHeight="1" x14ac:dyDescent="0.2">
      <c r="A67" s="12">
        <v>44095</v>
      </c>
      <c r="B67" s="10">
        <f>AAR!B67</f>
        <v>-35</v>
      </c>
      <c r="C67" s="10">
        <f>ABS(AAR!D67)</f>
        <v>1.698216104946193E-2</v>
      </c>
      <c r="D67" s="10">
        <f>ABS(AAR!E67)</f>
        <v>1.6922828674681444E-2</v>
      </c>
      <c r="E67" s="10">
        <f>ABS(AAR!F67)</f>
        <v>1.0296980708514114E-2</v>
      </c>
      <c r="F67" s="10">
        <f>ABS(AAR!G67)</f>
        <v>3.6594978349466852E-2</v>
      </c>
      <c r="G67" s="10">
        <f>ABS(AAR!H67)</f>
        <v>1.2590170067856316E-2</v>
      </c>
      <c r="H67" s="10">
        <f>ABS(AAR!I67)</f>
        <v>5.8211278314361202E-3</v>
      </c>
      <c r="I67" s="10">
        <f>ABS(AAR!J67)</f>
        <v>7.4865198223084059E-3</v>
      </c>
      <c r="J67" s="10">
        <f>ABS(AAR!K67)</f>
        <v>4.711098723218822E-3</v>
      </c>
      <c r="K67" s="10">
        <f>ABS(AAR!L67)</f>
        <v>1.1202179286894792E-2</v>
      </c>
      <c r="L67" s="10">
        <f>ABS(AAR!M67)</f>
        <v>1.0198118959205846E-2</v>
      </c>
      <c r="M67" s="10">
        <f>ABS(AAR!N67)</f>
        <v>1.160554159277153E-2</v>
      </c>
      <c r="N67" s="10">
        <f>ABS(AAR!O67)</f>
        <v>1.5744726590230879E-2</v>
      </c>
      <c r="O67" s="10">
        <f>ABS(AAR!P67)</f>
        <v>9.8775568672848126E-3</v>
      </c>
      <c r="P67" s="10">
        <f>ABS(AAR!Q67)</f>
        <v>1.5372595286354436E-3</v>
      </c>
      <c r="Q67" s="10">
        <f>ABS(AAR!R67)</f>
        <v>1.758603005134609E-2</v>
      </c>
      <c r="R67" s="10">
        <f>ABS(AAR!S67)</f>
        <v>1.2805202952991816E-2</v>
      </c>
      <c r="S67" s="10">
        <f>ABS(AAR!T67)</f>
        <v>1.1880340594813854E-2</v>
      </c>
      <c r="T67" s="10">
        <f>ABS(AAR!U67)</f>
        <v>7.2387916528298176E-3</v>
      </c>
      <c r="U67" s="10">
        <f>ABS(AAR!V67)</f>
        <v>1.9687504027450911E-2</v>
      </c>
      <c r="V67" s="10">
        <f>ABS(AAR!W67)</f>
        <v>1.1900147180953032E-2</v>
      </c>
      <c r="W67" s="10">
        <f>ABS(AAR!X67)</f>
        <v>1.6505538744251619E-2</v>
      </c>
      <c r="X67" s="10">
        <f>ABS(AAR!Y67)</f>
        <v>3.9057536289020169E-3</v>
      </c>
      <c r="Y67" s="10">
        <f>ABS(AAR!Z67)</f>
        <v>1.2106494504514663E-3</v>
      </c>
      <c r="Z67" s="10">
        <f>ABS(AAR!AA67)</f>
        <v>2.4340141969752052E-4</v>
      </c>
      <c r="AA67" s="10">
        <f>ABS(AAR!AB67)</f>
        <v>1.3973514240437102E-2</v>
      </c>
      <c r="AB67" s="10">
        <f>ABS(AAR!AC67)</f>
        <v>1.0333712394679551E-2</v>
      </c>
      <c r="AC67" s="10">
        <f>ABS(AAR!AD67)</f>
        <v>1.8916026271643613E-4</v>
      </c>
      <c r="AD67" s="10">
        <f>ABS(AAR!AE67)</f>
        <v>1.0230809519835727E-2</v>
      </c>
      <c r="AE67" s="10">
        <f>ABS(AAR!AF67)</f>
        <v>5.3489407047353325E-3</v>
      </c>
      <c r="AF67" s="10">
        <f>ABS(AAR!AG67)</f>
        <v>2.2820585206985086E-5</v>
      </c>
      <c r="AG67" s="10">
        <f t="shared" si="0"/>
        <v>1.048778551544222E-2</v>
      </c>
      <c r="AH67" s="31">
        <f t="shared" si="1"/>
        <v>2.0464803581651259E-3</v>
      </c>
      <c r="AI67" s="10" t="e">
        <f>AAR!#REF!</f>
        <v>#REF!</v>
      </c>
    </row>
    <row r="68" spans="1:35" ht="15.75" customHeight="1" x14ac:dyDescent="0.2">
      <c r="A68" s="12">
        <v>44096</v>
      </c>
      <c r="B68" s="10">
        <f>AAR!B68</f>
        <v>-34</v>
      </c>
      <c r="C68" s="10">
        <f>ABS(AAR!D68)</f>
        <v>4.2442848185157787E-4</v>
      </c>
      <c r="D68" s="10">
        <f>ABS(AAR!E68)</f>
        <v>6.4375928112417359E-3</v>
      </c>
      <c r="E68" s="10">
        <f>ABS(AAR!F68)</f>
        <v>5.9129846313812177E-3</v>
      </c>
      <c r="F68" s="10">
        <f>ABS(AAR!G68)</f>
        <v>5.9829816013815106E-3</v>
      </c>
      <c r="G68" s="10">
        <f>ABS(AAR!H68)</f>
        <v>8.9204002668300825E-3</v>
      </c>
      <c r="H68" s="10">
        <f>ABS(AAR!I68)</f>
        <v>9.4514240253402645E-5</v>
      </c>
      <c r="I68" s="10">
        <f>ABS(AAR!J68)</f>
        <v>2.0528427597466875E-3</v>
      </c>
      <c r="J68" s="10">
        <f>ABS(AAR!K68)</f>
        <v>5.6341602579387789E-3</v>
      </c>
      <c r="K68" s="10">
        <f>ABS(AAR!L68)</f>
        <v>3.2243960495049202E-3</v>
      </c>
      <c r="L68" s="10">
        <f>ABS(AAR!M68)</f>
        <v>1.48354161344771E-2</v>
      </c>
      <c r="M68" s="10">
        <f>ABS(AAR!N68)</f>
        <v>3.5372157750369533E-3</v>
      </c>
      <c r="N68" s="10">
        <f>ABS(AAR!O68)</f>
        <v>1.056692727747569E-2</v>
      </c>
      <c r="O68" s="10">
        <f>ABS(AAR!P68)</f>
        <v>4.2980065104682797E-3</v>
      </c>
      <c r="P68" s="10">
        <f>ABS(AAR!Q68)</f>
        <v>2.8896172481845308E-3</v>
      </c>
      <c r="Q68" s="10">
        <f>ABS(AAR!R68)</f>
        <v>9.401771109618956E-3</v>
      </c>
      <c r="R68" s="10">
        <f>ABS(AAR!S68)</f>
        <v>3.7024315849065216E-3</v>
      </c>
      <c r="S68" s="10">
        <f>ABS(AAR!T68)</f>
        <v>1.6617911620258469E-2</v>
      </c>
      <c r="T68" s="10">
        <f>ABS(AAR!U68)</f>
        <v>2.1363535505643863E-2</v>
      </c>
      <c r="U68" s="10">
        <f>ABS(AAR!V68)</f>
        <v>5.085382011232575E-3</v>
      </c>
      <c r="V68" s="10">
        <f>ABS(AAR!W68)</f>
        <v>1.1262346133672919E-2</v>
      </c>
      <c r="W68" s="10">
        <f>ABS(AAR!X68)</f>
        <v>1.0129352718834087E-2</v>
      </c>
      <c r="X68" s="10">
        <f>ABS(AAR!Y68)</f>
        <v>3.7355670972168097E-3</v>
      </c>
      <c r="Y68" s="10">
        <f>ABS(AAR!Z68)</f>
        <v>5.5351016237969166E-3</v>
      </c>
      <c r="Z68" s="10">
        <f>ABS(AAR!AA68)</f>
        <v>1.2518407407068244E-3</v>
      </c>
      <c r="AA68" s="10">
        <f>ABS(AAR!AB68)</f>
        <v>1.5844627008894219E-2</v>
      </c>
      <c r="AB68" s="10">
        <f>ABS(AAR!AC68)</f>
        <v>1.9628924219576238E-2</v>
      </c>
      <c r="AC68" s="10">
        <f>ABS(AAR!AD68)</f>
        <v>3.1011132119499558E-3</v>
      </c>
      <c r="AD68" s="10">
        <f>ABS(AAR!AE68)</f>
        <v>5.3129500603621618E-3</v>
      </c>
      <c r="AE68" s="10">
        <f>ABS(AAR!AF68)</f>
        <v>6.977670525407681E-3</v>
      </c>
      <c r="AF68" s="10">
        <f>ABS(AAR!AG68)</f>
        <v>6.1584068643201345E-3</v>
      </c>
      <c r="AG68" s="10">
        <f t="shared" si="0"/>
        <v>7.3306805360723593E-3</v>
      </c>
      <c r="AH68" s="31">
        <f t="shared" si="1"/>
        <v>-1.1106246212047345E-3</v>
      </c>
      <c r="AI68" s="10" t="e">
        <f>AAR!#REF!</f>
        <v>#REF!</v>
      </c>
    </row>
    <row r="69" spans="1:35" ht="15.75" customHeight="1" x14ac:dyDescent="0.2">
      <c r="A69" s="12">
        <v>44097</v>
      </c>
      <c r="B69" s="10">
        <f>AAR!B69</f>
        <v>-33</v>
      </c>
      <c r="C69" s="10">
        <f>ABS(AAR!D69)</f>
        <v>1.0145855969231368E-2</v>
      </c>
      <c r="D69" s="10">
        <f>ABS(AAR!E69)</f>
        <v>4.3553124683214928E-3</v>
      </c>
      <c r="E69" s="10">
        <f>ABS(AAR!F69)</f>
        <v>1.7293716488953264E-2</v>
      </c>
      <c r="F69" s="10">
        <f>ABS(AAR!G69)</f>
        <v>3.1596306872306371E-3</v>
      </c>
      <c r="G69" s="10">
        <f>ABS(AAR!H69)</f>
        <v>3.184695076699131E-3</v>
      </c>
      <c r="H69" s="10">
        <f>ABS(AAR!I69)</f>
        <v>1.236834667074492E-3</v>
      </c>
      <c r="I69" s="10">
        <f>ABS(AAR!J69)</f>
        <v>9.5724240087330971E-3</v>
      </c>
      <c r="J69" s="10">
        <f>ABS(AAR!K69)</f>
        <v>3.6683889171914806E-3</v>
      </c>
      <c r="K69" s="10">
        <f>ABS(AAR!L69)</f>
        <v>3.6505672643468018E-3</v>
      </c>
      <c r="L69" s="10">
        <f>ABS(AAR!M69)</f>
        <v>2.1255252258892951E-2</v>
      </c>
      <c r="M69" s="10">
        <f>ABS(AAR!N69)</f>
        <v>1.053816077475728E-3</v>
      </c>
      <c r="N69" s="10">
        <f>ABS(AAR!O69)</f>
        <v>1.2998440173624034E-2</v>
      </c>
      <c r="O69" s="10">
        <f>ABS(AAR!P69)</f>
        <v>1.4617342908378142E-2</v>
      </c>
      <c r="P69" s="10">
        <f>ABS(AAR!Q69)</f>
        <v>2.3800553785542815E-3</v>
      </c>
      <c r="Q69" s="10">
        <f>ABS(AAR!R69)</f>
        <v>6.7468716963549856E-3</v>
      </c>
      <c r="R69" s="10">
        <f>ABS(AAR!S69)</f>
        <v>1.0317098192577617E-2</v>
      </c>
      <c r="S69" s="10">
        <f>ABS(AAR!T69)</f>
        <v>7.2664546785723816E-2</v>
      </c>
      <c r="T69" s="10">
        <f>ABS(AAR!U69)</f>
        <v>6.1200984068466066E-2</v>
      </c>
      <c r="U69" s="10">
        <f>ABS(AAR!V69)</f>
        <v>2.7986789086790614E-3</v>
      </c>
      <c r="V69" s="10">
        <f>ABS(AAR!W69)</f>
        <v>1.0327051888083402E-2</v>
      </c>
      <c r="W69" s="10">
        <f>ABS(AAR!X69)</f>
        <v>6.4933722893050841E-3</v>
      </c>
      <c r="X69" s="10">
        <f>ABS(AAR!Y69)</f>
        <v>1.351476147908949E-2</v>
      </c>
      <c r="Y69" s="10">
        <f>ABS(AAR!Z69)</f>
        <v>7.6283652758584418E-4</v>
      </c>
      <c r="Z69" s="10">
        <f>ABS(AAR!AA69)</f>
        <v>1.0538504991317386E-2</v>
      </c>
      <c r="AA69" s="10">
        <f>ABS(AAR!AB69)</f>
        <v>1.7117530433544245E-2</v>
      </c>
      <c r="AB69" s="10">
        <f>ABS(AAR!AC69)</f>
        <v>8.8963451464506155E-3</v>
      </c>
      <c r="AC69" s="10">
        <f>ABS(AAR!AD69)</f>
        <v>7.5585788356069081E-3</v>
      </c>
      <c r="AD69" s="10">
        <f>ABS(AAR!AE69)</f>
        <v>1.2948184556280752E-2</v>
      </c>
      <c r="AE69" s="10">
        <f>ABS(AAR!AF69)</f>
        <v>5.414172437714946E-3</v>
      </c>
      <c r="AF69" s="10">
        <f>ABS(AAR!AG69)</f>
        <v>8.3701225758477243E-3</v>
      </c>
      <c r="AG69" s="10">
        <f t="shared" si="0"/>
        <v>1.2141399105244498E-2</v>
      </c>
      <c r="AH69" s="31">
        <f t="shared" si="1"/>
        <v>3.700093947967404E-3</v>
      </c>
      <c r="AI69" s="10" t="e">
        <f>AAR!#REF!</f>
        <v>#REF!</v>
      </c>
    </row>
    <row r="70" spans="1:35" ht="15.75" customHeight="1" x14ac:dyDescent="0.2">
      <c r="A70" s="12">
        <v>44098</v>
      </c>
      <c r="B70" s="10">
        <f>AAR!B70</f>
        <v>-32</v>
      </c>
      <c r="C70" s="10">
        <f>ABS(AAR!D70)</f>
        <v>7.8341605817998771E-3</v>
      </c>
      <c r="D70" s="10">
        <f>ABS(AAR!E70)</f>
        <v>3.2708732524153825E-3</v>
      </c>
      <c r="E70" s="10">
        <f>ABS(AAR!F70)</f>
        <v>7.7875162461695634E-3</v>
      </c>
      <c r="F70" s="10">
        <f>ABS(AAR!G70)</f>
        <v>4.0978238312581886E-3</v>
      </c>
      <c r="G70" s="10">
        <f>ABS(AAR!H70)</f>
        <v>5.6982587725271476E-3</v>
      </c>
      <c r="H70" s="10">
        <f>ABS(AAR!I70)</f>
        <v>1.0931602067161015E-2</v>
      </c>
      <c r="I70" s="10">
        <f>ABS(AAR!J70)</f>
        <v>1.3353844391501222E-2</v>
      </c>
      <c r="J70" s="10">
        <f>ABS(AAR!K70)</f>
        <v>6.0948451877034741E-3</v>
      </c>
      <c r="K70" s="10">
        <f>ABS(AAR!L70)</f>
        <v>8.5984285490762092E-4</v>
      </c>
      <c r="L70" s="10">
        <f>ABS(AAR!M70)</f>
        <v>8.2408725746104406E-4</v>
      </c>
      <c r="M70" s="10">
        <f>ABS(AAR!N70)</f>
        <v>5.268175274318096E-3</v>
      </c>
      <c r="N70" s="10">
        <f>ABS(AAR!O70)</f>
        <v>8.0718005566922E-4</v>
      </c>
      <c r="O70" s="10">
        <f>ABS(AAR!P70)</f>
        <v>6.024571116605819E-3</v>
      </c>
      <c r="P70" s="10">
        <f>ABS(AAR!Q70)</f>
        <v>6.2907106582283327E-3</v>
      </c>
      <c r="Q70" s="10">
        <f>ABS(AAR!R70)</f>
        <v>6.193690385972562E-3</v>
      </c>
      <c r="R70" s="10">
        <f>ABS(AAR!S70)</f>
        <v>8.922179277336616E-3</v>
      </c>
      <c r="S70" s="10">
        <f>ABS(AAR!T70)</f>
        <v>1.3624026244143286E-2</v>
      </c>
      <c r="T70" s="10">
        <f>ABS(AAR!U70)</f>
        <v>8.9678376989256355E-3</v>
      </c>
      <c r="U70" s="10">
        <f>ABS(AAR!V70)</f>
        <v>3.7860887189648904E-2</v>
      </c>
      <c r="V70" s="10">
        <f>ABS(AAR!W70)</f>
        <v>7.549300616096339E-3</v>
      </c>
      <c r="W70" s="10">
        <f>ABS(AAR!X70)</f>
        <v>4.1152887855715872E-2</v>
      </c>
      <c r="X70" s="10">
        <f>ABS(AAR!Y70)</f>
        <v>3.7437503699055499E-3</v>
      </c>
      <c r="Y70" s="10">
        <f>ABS(AAR!Z70)</f>
        <v>2.6727396864123397E-3</v>
      </c>
      <c r="Z70" s="10">
        <f>ABS(AAR!AA70)</f>
        <v>1.2943594826331723E-3</v>
      </c>
      <c r="AA70" s="10">
        <f>ABS(AAR!AB70)</f>
        <v>8.8264798304733237E-3</v>
      </c>
      <c r="AB70" s="10">
        <f>ABS(AAR!AC70)</f>
        <v>5.2203386625403149E-4</v>
      </c>
      <c r="AC70" s="10">
        <f>ABS(AAR!AD70)</f>
        <v>4.4603495018328485E-3</v>
      </c>
      <c r="AD70" s="10">
        <f>ABS(AAR!AE70)</f>
        <v>1.0345172957625386E-4</v>
      </c>
      <c r="AE70" s="10">
        <f>ABS(AAR!AF70)</f>
        <v>3.9324848868253553E-3</v>
      </c>
      <c r="AF70" s="10">
        <f>ABS(AAR!AG70)</f>
        <v>1.6773928803854934E-3</v>
      </c>
      <c r="AG70" s="10">
        <f t="shared" si="0"/>
        <v>7.6882447683287863E-3</v>
      </c>
      <c r="AH70" s="31">
        <f t="shared" si="1"/>
        <v>-7.5306038894830743E-4</v>
      </c>
      <c r="AI70" s="10" t="e">
        <f>AAR!#REF!</f>
        <v>#REF!</v>
      </c>
    </row>
    <row r="71" spans="1:35" ht="15.75" customHeight="1" x14ac:dyDescent="0.2">
      <c r="A71" s="12">
        <v>44099</v>
      </c>
      <c r="B71" s="10">
        <f>AAR!B71</f>
        <v>-31</v>
      </c>
      <c r="C71" s="10">
        <f>ABS(AAR!D71)</f>
        <v>9.489706937944568E-3</v>
      </c>
      <c r="D71" s="10">
        <f>ABS(AAR!E71)</f>
        <v>1.9372740690591153E-3</v>
      </c>
      <c r="E71" s="10">
        <f>ABS(AAR!F71)</f>
        <v>9.0433369309721838E-3</v>
      </c>
      <c r="F71" s="10">
        <f>ABS(AAR!G71)</f>
        <v>1.2228783260959008E-2</v>
      </c>
      <c r="G71" s="10">
        <f>ABS(AAR!H71)</f>
        <v>2.2633231107647986E-3</v>
      </c>
      <c r="H71" s="10">
        <f>ABS(AAR!I71)</f>
        <v>7.6163465708579698E-3</v>
      </c>
      <c r="I71" s="10">
        <f>ABS(AAR!J71)</f>
        <v>1.146614151922286E-2</v>
      </c>
      <c r="J71" s="10">
        <f>ABS(AAR!K71)</f>
        <v>1.4830203169879309E-2</v>
      </c>
      <c r="K71" s="10">
        <f>ABS(AAR!L71)</f>
        <v>5.3292507660335931E-3</v>
      </c>
      <c r="L71" s="10">
        <f>ABS(AAR!M71)</f>
        <v>1.5072801730753663E-4</v>
      </c>
      <c r="M71" s="10">
        <f>ABS(AAR!N71)</f>
        <v>4.7677720711238152E-3</v>
      </c>
      <c r="N71" s="10">
        <f>ABS(AAR!O71)</f>
        <v>2.0670046574703897E-3</v>
      </c>
      <c r="O71" s="10">
        <f>ABS(AAR!P71)</f>
        <v>2.1610505831933967E-3</v>
      </c>
      <c r="P71" s="10">
        <f>ABS(AAR!Q71)</f>
        <v>9.4218388462178476E-4</v>
      </c>
      <c r="Q71" s="10">
        <f>ABS(AAR!R71)</f>
        <v>1.0375926482769512E-2</v>
      </c>
      <c r="R71" s="10">
        <f>ABS(AAR!S71)</f>
        <v>2.6421243899402667E-3</v>
      </c>
      <c r="S71" s="10">
        <f>ABS(AAR!T71)</f>
        <v>1.7559482690973651E-2</v>
      </c>
      <c r="T71" s="10">
        <f>ABS(AAR!U71)</f>
        <v>8.2782008507530334E-3</v>
      </c>
      <c r="U71" s="10">
        <f>ABS(AAR!V71)</f>
        <v>4.3671173054999415E-2</v>
      </c>
      <c r="V71" s="10">
        <f>ABS(AAR!W71)</f>
        <v>8.2898203305587764E-3</v>
      </c>
      <c r="W71" s="10">
        <f>ABS(AAR!X71)</f>
        <v>1.0137256371198718E-2</v>
      </c>
      <c r="X71" s="10">
        <f>ABS(AAR!Y71)</f>
        <v>4.3171098598257188E-3</v>
      </c>
      <c r="Y71" s="10">
        <f>ABS(AAR!Z71)</f>
        <v>2.8450270489070511E-3</v>
      </c>
      <c r="Z71" s="10">
        <f>ABS(AAR!AA71)</f>
        <v>2.6176488795113095E-3</v>
      </c>
      <c r="AA71" s="10">
        <f>ABS(AAR!AB71)</f>
        <v>5.2042083879905946E-3</v>
      </c>
      <c r="AB71" s="10">
        <f>ABS(AAR!AC71)</f>
        <v>1.7132183249943509E-2</v>
      </c>
      <c r="AC71" s="10">
        <f>ABS(AAR!AD71)</f>
        <v>3.3115861926994502E-3</v>
      </c>
      <c r="AD71" s="10">
        <f>ABS(AAR!AE71)</f>
        <v>5.2619085771722848E-3</v>
      </c>
      <c r="AE71" s="10">
        <f>ABS(AAR!AF71)</f>
        <v>6.8406829899945419E-3</v>
      </c>
      <c r="AF71" s="10">
        <f>ABS(AAR!AG71)</f>
        <v>1.1812381733984356E-3</v>
      </c>
      <c r="AG71" s="10">
        <f t="shared" si="0"/>
        <v>7.7986227693348873E-3</v>
      </c>
      <c r="AH71" s="31">
        <f t="shared" si="1"/>
        <v>-6.4268238794220646E-4</v>
      </c>
      <c r="AI71" s="10" t="e">
        <f>AAR!#REF!</f>
        <v>#REF!</v>
      </c>
    </row>
    <row r="72" spans="1:35" ht="15.75" customHeight="1" x14ac:dyDescent="0.2">
      <c r="A72" s="12">
        <v>44102</v>
      </c>
      <c r="B72" s="10">
        <f>AAR!B72</f>
        <v>-30</v>
      </c>
      <c r="C72" s="10">
        <f>ABS(AAR!D72)</f>
        <v>8.4516496132333533E-3</v>
      </c>
      <c r="D72" s="10">
        <f>ABS(AAR!E72)</f>
        <v>1.8805331141584503E-3</v>
      </c>
      <c r="E72" s="10">
        <f>ABS(AAR!F72)</f>
        <v>1.0762634811768604E-2</v>
      </c>
      <c r="F72" s="10">
        <f>ABS(AAR!G72)</f>
        <v>1.2649707358240239E-2</v>
      </c>
      <c r="G72" s="10">
        <f>ABS(AAR!H72)</f>
        <v>1.0592896242700182E-2</v>
      </c>
      <c r="H72" s="10">
        <f>ABS(AAR!I72)</f>
        <v>1.9974132609506152E-3</v>
      </c>
      <c r="I72" s="10">
        <f>ABS(AAR!J72)</f>
        <v>5.6507105707239748E-3</v>
      </c>
      <c r="J72" s="10">
        <f>ABS(AAR!K72)</f>
        <v>2.0260499407286428E-3</v>
      </c>
      <c r="K72" s="10">
        <f>ABS(AAR!L72)</f>
        <v>3.742657007209365E-3</v>
      </c>
      <c r="L72" s="10">
        <f>ABS(AAR!M72)</f>
        <v>1.1777802113231976E-2</v>
      </c>
      <c r="M72" s="10">
        <f>ABS(AAR!N72)</f>
        <v>7.3439597141813154E-3</v>
      </c>
      <c r="N72" s="10">
        <f>ABS(AAR!O72)</f>
        <v>2.2680670949432663E-3</v>
      </c>
      <c r="O72" s="10">
        <f>ABS(AAR!P72)</f>
        <v>1.4736164802924348E-3</v>
      </c>
      <c r="P72" s="10">
        <f>ABS(AAR!Q72)</f>
        <v>2.278696801194793E-3</v>
      </c>
      <c r="Q72" s="10">
        <f>ABS(AAR!R72)</f>
        <v>9.4260944316579363E-3</v>
      </c>
      <c r="R72" s="10">
        <f>ABS(AAR!S72)</f>
        <v>7.433202797991487E-4</v>
      </c>
      <c r="S72" s="10">
        <f>ABS(AAR!T72)</f>
        <v>5.5703894639541696E-3</v>
      </c>
      <c r="T72" s="10">
        <f>ABS(AAR!U72)</f>
        <v>1.3384346717081989E-2</v>
      </c>
      <c r="U72" s="10">
        <f>ABS(AAR!V72)</f>
        <v>2.4492631733928127E-2</v>
      </c>
      <c r="V72" s="10">
        <f>ABS(AAR!W72)</f>
        <v>3.5026727492973603E-3</v>
      </c>
      <c r="W72" s="10">
        <f>ABS(AAR!X72)</f>
        <v>7.3118803894273478E-3</v>
      </c>
      <c r="X72" s="10">
        <f>ABS(AAR!Y72)</f>
        <v>5.6432545119129672E-3</v>
      </c>
      <c r="Y72" s="10">
        <f>ABS(AAR!Z72)</f>
        <v>3.0552027814322838E-3</v>
      </c>
      <c r="Z72" s="10">
        <f>ABS(AAR!AA72)</f>
        <v>5.743171606717095E-3</v>
      </c>
      <c r="AA72" s="10">
        <f>ABS(AAR!AB72)</f>
        <v>4.2199463659269541E-3</v>
      </c>
      <c r="AB72" s="10">
        <f>ABS(AAR!AC72)</f>
        <v>9.9398320439482851E-3</v>
      </c>
      <c r="AC72" s="10">
        <f>ABS(AAR!AD72)</f>
        <v>7.8372323943937672E-3</v>
      </c>
      <c r="AD72" s="10">
        <f>ABS(AAR!AE72)</f>
        <v>3.6976625877592224E-3</v>
      </c>
      <c r="AE72" s="10">
        <f>ABS(AAR!AF72)</f>
        <v>6.6505960087808041E-3</v>
      </c>
      <c r="AF72" s="10">
        <f>ABS(AAR!AG72)</f>
        <v>5.7811284764877824E-3</v>
      </c>
      <c r="AG72" s="10">
        <f t="shared" si="0"/>
        <v>6.6631918888687474E-3</v>
      </c>
      <c r="AH72" s="31">
        <f t="shared" si="1"/>
        <v>-1.7781132684083463E-3</v>
      </c>
      <c r="AI72" s="10" t="e">
        <f>AAR!#REF!</f>
        <v>#REF!</v>
      </c>
    </row>
    <row r="73" spans="1:35" ht="15.75" customHeight="1" x14ac:dyDescent="0.2">
      <c r="A73" s="12">
        <v>44103</v>
      </c>
      <c r="B73" s="10">
        <f>AAR!B73</f>
        <v>-29</v>
      </c>
      <c r="C73" s="10">
        <f>ABS(AAR!D73)</f>
        <v>8.2458011876491259E-3</v>
      </c>
      <c r="D73" s="10">
        <f>ABS(AAR!E73)</f>
        <v>1.2265100230101373E-3</v>
      </c>
      <c r="E73" s="10">
        <f>ABS(AAR!F73)</f>
        <v>2.2823422971578267E-3</v>
      </c>
      <c r="F73" s="10">
        <f>ABS(AAR!G73)</f>
        <v>3.5781454121314137E-3</v>
      </c>
      <c r="G73" s="10">
        <f>ABS(AAR!H73)</f>
        <v>6.0388184468237478E-3</v>
      </c>
      <c r="H73" s="10">
        <f>ABS(AAR!I73)</f>
        <v>6.9489251004249894E-3</v>
      </c>
      <c r="I73" s="10">
        <f>ABS(AAR!J73)</f>
        <v>4.569641781864418E-3</v>
      </c>
      <c r="J73" s="10">
        <f>ABS(AAR!K73)</f>
        <v>8.7237186049493043E-3</v>
      </c>
      <c r="K73" s="10">
        <f>ABS(AAR!L73)</f>
        <v>7.0505820587406821E-3</v>
      </c>
      <c r="L73" s="10">
        <f>ABS(AAR!M73)</f>
        <v>8.6722834949573661E-3</v>
      </c>
      <c r="M73" s="10">
        <f>ABS(AAR!N73)</f>
        <v>2.6121490348885346E-3</v>
      </c>
      <c r="N73" s="10">
        <f>ABS(AAR!O73)</f>
        <v>1.5505753425585922E-3</v>
      </c>
      <c r="O73" s="10">
        <f>ABS(AAR!P73)</f>
        <v>6.7291874732000375E-3</v>
      </c>
      <c r="P73" s="10">
        <f>ABS(AAR!Q73)</f>
        <v>7.8987729449483558E-3</v>
      </c>
      <c r="Q73" s="10">
        <f>ABS(AAR!R73)</f>
        <v>8.8386047084060802E-3</v>
      </c>
      <c r="R73" s="10">
        <f>ABS(AAR!S73)</f>
        <v>9.9465369482080943E-3</v>
      </c>
      <c r="S73" s="10">
        <f>ABS(AAR!T73)</f>
        <v>8.6214207532354838E-3</v>
      </c>
      <c r="T73" s="10">
        <f>ABS(AAR!U73)</f>
        <v>6.9628159306923043E-3</v>
      </c>
      <c r="U73" s="10">
        <f>ABS(AAR!V73)</f>
        <v>5.3139477047238134E-4</v>
      </c>
      <c r="V73" s="10">
        <f>ABS(AAR!W73)</f>
        <v>5.0594379020049186E-4</v>
      </c>
      <c r="W73" s="10">
        <f>ABS(AAR!X73)</f>
        <v>4.038970782481742E-3</v>
      </c>
      <c r="X73" s="10">
        <f>ABS(AAR!Y73)</f>
        <v>1.0327586755919157E-3</v>
      </c>
      <c r="Y73" s="10">
        <f>ABS(AAR!Z73)</f>
        <v>3.1720887411621447E-3</v>
      </c>
      <c r="Z73" s="10">
        <f>ABS(AAR!AA73)</f>
        <v>1.2003352192907902E-2</v>
      </c>
      <c r="AA73" s="10">
        <f>ABS(AAR!AB73)</f>
        <v>2.9236672563889374E-3</v>
      </c>
      <c r="AB73" s="10">
        <f>ABS(AAR!AC73)</f>
        <v>5.3541261794350925E-3</v>
      </c>
      <c r="AC73" s="10">
        <f>ABS(AAR!AD73)</f>
        <v>1.1464340002584447E-4</v>
      </c>
      <c r="AD73" s="10">
        <f>ABS(AAR!AE73)</f>
        <v>3.063143480985484E-3</v>
      </c>
      <c r="AE73" s="10">
        <f>ABS(AAR!AF73)</f>
        <v>6.0427289175877009E-3</v>
      </c>
      <c r="AF73" s="10">
        <f>ABS(AAR!AG73)</f>
        <v>6.3565828837988027E-3</v>
      </c>
      <c r="AG73" s="10">
        <f t="shared" si="0"/>
        <v>5.1878744204961642E-3</v>
      </c>
      <c r="AH73" s="31">
        <f t="shared" si="1"/>
        <v>-3.2534307367809295E-3</v>
      </c>
      <c r="AI73" s="10" t="e">
        <f>AAR!#REF!</f>
        <v>#REF!</v>
      </c>
    </row>
    <row r="74" spans="1:35" ht="15.75" customHeight="1" x14ac:dyDescent="0.2">
      <c r="A74" s="12">
        <v>44104</v>
      </c>
      <c r="B74" s="10">
        <f>AAR!B74</f>
        <v>-28</v>
      </c>
      <c r="C74" s="10">
        <f>ABS(AAR!D74)</f>
        <v>8.758020667447285E-3</v>
      </c>
      <c r="D74" s="10">
        <f>ABS(AAR!E74)</f>
        <v>1.2006489361959133E-2</v>
      </c>
      <c r="E74" s="10">
        <f>ABS(AAR!F74)</f>
        <v>1.4067094409917777E-2</v>
      </c>
      <c r="F74" s="10">
        <f>ABS(AAR!G74)</f>
        <v>5.7177448905486299E-3</v>
      </c>
      <c r="G74" s="10">
        <f>ABS(AAR!H74)</f>
        <v>4.9496844653006133E-4</v>
      </c>
      <c r="H74" s="10">
        <f>ABS(AAR!I74)</f>
        <v>1.0486156389146574E-2</v>
      </c>
      <c r="I74" s="10">
        <f>ABS(AAR!J74)</f>
        <v>6.0984007234961453E-4</v>
      </c>
      <c r="J74" s="10">
        <f>ABS(AAR!K74)</f>
        <v>4.19427707991042E-3</v>
      </c>
      <c r="K74" s="10">
        <f>ABS(AAR!L74)</f>
        <v>1.3675706991318606E-2</v>
      </c>
      <c r="L74" s="10">
        <f>ABS(AAR!M74)</f>
        <v>1.0462009815031172E-3</v>
      </c>
      <c r="M74" s="10">
        <f>ABS(AAR!N74)</f>
        <v>5.3225372090019091E-3</v>
      </c>
      <c r="N74" s="10">
        <f>ABS(AAR!O74)</f>
        <v>4.4446319517014877E-3</v>
      </c>
      <c r="O74" s="10">
        <f>ABS(AAR!P74)</f>
        <v>1.3915218466745843E-4</v>
      </c>
      <c r="P74" s="10">
        <f>ABS(AAR!Q74)</f>
        <v>3.6562643496072665E-3</v>
      </c>
      <c r="Q74" s="10">
        <f>ABS(AAR!R74)</f>
        <v>4.3023079519512453E-3</v>
      </c>
      <c r="R74" s="10">
        <f>ABS(AAR!S74)</f>
        <v>3.4494833499977562E-4</v>
      </c>
      <c r="S74" s="10">
        <f>ABS(AAR!T74)</f>
        <v>1.5639891180537099E-2</v>
      </c>
      <c r="T74" s="10">
        <f>ABS(AAR!U74)</f>
        <v>6.7452754369665552E-3</v>
      </c>
      <c r="U74" s="10">
        <f>ABS(AAR!V74)</f>
        <v>1.1905241419593917E-2</v>
      </c>
      <c r="V74" s="10">
        <f>ABS(AAR!W74)</f>
        <v>3.1749418260607933E-4</v>
      </c>
      <c r="W74" s="10">
        <f>ABS(AAR!X74)</f>
        <v>8.6796845869698408E-3</v>
      </c>
      <c r="X74" s="10">
        <f>ABS(AAR!Y74)</f>
        <v>9.698325140934343E-3</v>
      </c>
      <c r="Y74" s="10">
        <f>ABS(AAR!Z74)</f>
        <v>5.9785088066046758E-3</v>
      </c>
      <c r="Z74" s="10">
        <f>ABS(AAR!AA74)</f>
        <v>2.2204871803952059E-3</v>
      </c>
      <c r="AA74" s="10">
        <f>ABS(AAR!AB74)</f>
        <v>1.9688674388935443E-2</v>
      </c>
      <c r="AB74" s="10">
        <f>ABS(AAR!AC74)</f>
        <v>1.3181947235833408E-2</v>
      </c>
      <c r="AC74" s="10">
        <f>ABS(AAR!AD74)</f>
        <v>1.4087148549467654E-3</v>
      </c>
      <c r="AD74" s="10">
        <f>ABS(AAR!AE74)</f>
        <v>9.0356674054707636E-3</v>
      </c>
      <c r="AE74" s="10">
        <f>ABS(AAR!AF74)</f>
        <v>6.9379935696634223E-3</v>
      </c>
      <c r="AF74" s="10">
        <f>ABS(AAR!AG74)</f>
        <v>1.5604426783937454E-2</v>
      </c>
      <c r="AG74" s="10">
        <f t="shared" si="0"/>
        <v>7.2102891148651781E-3</v>
      </c>
      <c r="AH74" s="31">
        <f t="shared" si="1"/>
        <v>-1.2310160424119157E-3</v>
      </c>
      <c r="AI74" s="10" t="e">
        <f>AAR!#REF!</f>
        <v>#REF!</v>
      </c>
    </row>
    <row r="75" spans="1:35" ht="15.75" customHeight="1" x14ac:dyDescent="0.2">
      <c r="A75" s="12">
        <v>44105</v>
      </c>
      <c r="B75" s="10">
        <f>AAR!B75</f>
        <v>-27</v>
      </c>
      <c r="C75" s="10">
        <f>ABS(AAR!D75)</f>
        <v>4.4048411489499215E-3</v>
      </c>
      <c r="D75" s="10">
        <f>ABS(AAR!E75)</f>
        <v>1.7970471707435872E-2</v>
      </c>
      <c r="E75" s="10">
        <f>ABS(AAR!F75)</f>
        <v>4.1638452625009084E-3</v>
      </c>
      <c r="F75" s="10">
        <f>ABS(AAR!G75)</f>
        <v>1.7514793899010457E-3</v>
      </c>
      <c r="G75" s="10">
        <f>ABS(AAR!H75)</f>
        <v>8.6003104827493768E-3</v>
      </c>
      <c r="H75" s="10">
        <f>ABS(AAR!I75)</f>
        <v>1.2347545278736714E-2</v>
      </c>
      <c r="I75" s="10">
        <f>ABS(AAR!J75)</f>
        <v>1.0147360637707849E-2</v>
      </c>
      <c r="J75" s="10">
        <f>ABS(AAR!K75)</f>
        <v>7.2947845577323832E-3</v>
      </c>
      <c r="K75" s="10">
        <f>ABS(AAR!L75)</f>
        <v>7.9703270720698962E-4</v>
      </c>
      <c r="L75" s="10">
        <f>ABS(AAR!M75)</f>
        <v>1.4235716043171871E-2</v>
      </c>
      <c r="M75" s="10">
        <f>ABS(AAR!N75)</f>
        <v>2.8369120042188133E-4</v>
      </c>
      <c r="N75" s="10">
        <f>ABS(AAR!O75)</f>
        <v>1.1006058929660664E-2</v>
      </c>
      <c r="O75" s="10">
        <f>ABS(AAR!P75)</f>
        <v>1.3659766764765054E-2</v>
      </c>
      <c r="P75" s="10">
        <f>ABS(AAR!Q75)</f>
        <v>2.7544406077364349E-3</v>
      </c>
      <c r="Q75" s="10">
        <f>ABS(AAR!R75)</f>
        <v>1.416971258572992E-2</v>
      </c>
      <c r="R75" s="10">
        <f>ABS(AAR!S75)</f>
        <v>2.1840573559084777E-3</v>
      </c>
      <c r="S75" s="10">
        <f>ABS(AAR!T75)</f>
        <v>1.414860834927428E-3</v>
      </c>
      <c r="T75" s="10">
        <f>ABS(AAR!U75)</f>
        <v>1.5774981321813791E-2</v>
      </c>
      <c r="U75" s="10">
        <f>ABS(AAR!V75)</f>
        <v>2.0427932315795348E-2</v>
      </c>
      <c r="V75" s="10">
        <f>ABS(AAR!W75)</f>
        <v>2.2915987504098403E-3</v>
      </c>
      <c r="W75" s="10">
        <f>ABS(AAR!X75)</f>
        <v>7.2758965136375383E-3</v>
      </c>
      <c r="X75" s="10">
        <f>ABS(AAR!Y75)</f>
        <v>6.1944662903748136E-3</v>
      </c>
      <c r="Y75" s="10">
        <f>ABS(AAR!Z75)</f>
        <v>5.2377264412982439E-4</v>
      </c>
      <c r="Z75" s="10">
        <f>ABS(AAR!AA75)</f>
        <v>1.9396904106404578E-3</v>
      </c>
      <c r="AA75" s="10">
        <f>ABS(AAR!AB75)</f>
        <v>1.7144655821061748E-2</v>
      </c>
      <c r="AB75" s="10">
        <f>ABS(AAR!AC75)</f>
        <v>5.7264413574668882E-5</v>
      </c>
      <c r="AC75" s="10">
        <f>ABS(AAR!AD75)</f>
        <v>5.4682207998611363E-4</v>
      </c>
      <c r="AD75" s="10">
        <f>ABS(AAR!AE75)</f>
        <v>1.1397451834258497E-2</v>
      </c>
      <c r="AE75" s="10">
        <f>ABS(AAR!AF75)</f>
        <v>7.6227500164447572E-3</v>
      </c>
      <c r="AF75" s="10">
        <f>ABS(AAR!AG75)</f>
        <v>1.9110510685898648E-2</v>
      </c>
      <c r="AG75" s="10">
        <f t="shared" si="0"/>
        <v>7.916458953108961E-3</v>
      </c>
      <c r="AH75" s="31">
        <f t="shared" si="1"/>
        <v>-5.2484620416813274E-4</v>
      </c>
      <c r="AI75" s="10" t="e">
        <f>AAR!#REF!</f>
        <v>#REF!</v>
      </c>
    </row>
    <row r="76" spans="1:35" ht="15.75" customHeight="1" x14ac:dyDescent="0.2">
      <c r="A76" s="12">
        <v>44106</v>
      </c>
      <c r="B76" s="10">
        <f>AAR!B76</f>
        <v>-26</v>
      </c>
      <c r="C76" s="10">
        <f>ABS(AAR!D76)</f>
        <v>4.6886972890503491E-3</v>
      </c>
      <c r="D76" s="10">
        <f>ABS(AAR!E76)</f>
        <v>8.0472424869473379E-3</v>
      </c>
      <c r="E76" s="10">
        <f>ABS(AAR!F76)</f>
        <v>2.0986804075572178E-2</v>
      </c>
      <c r="F76" s="10">
        <f>ABS(AAR!G76)</f>
        <v>2.8092276284758869E-3</v>
      </c>
      <c r="G76" s="10">
        <f>ABS(AAR!H76)</f>
        <v>1.460280896282087E-2</v>
      </c>
      <c r="H76" s="10">
        <f>ABS(AAR!I76)</f>
        <v>4.689836636994623E-3</v>
      </c>
      <c r="I76" s="10">
        <f>ABS(AAR!J76)</f>
        <v>9.690553063326968E-3</v>
      </c>
      <c r="J76" s="10">
        <f>ABS(AAR!K76)</f>
        <v>1.4138908285899086E-2</v>
      </c>
      <c r="K76" s="10">
        <f>ABS(AAR!L76)</f>
        <v>9.0469964932987541E-3</v>
      </c>
      <c r="L76" s="10">
        <f>ABS(AAR!M76)</f>
        <v>1.892973741057179E-2</v>
      </c>
      <c r="M76" s="10">
        <f>ABS(AAR!N76)</f>
        <v>9.9445474294939697E-3</v>
      </c>
      <c r="N76" s="10">
        <f>ABS(AAR!O76)</f>
        <v>2.3006535914622053E-3</v>
      </c>
      <c r="O76" s="10">
        <f>ABS(AAR!P76)</f>
        <v>3.1754912646239815E-4</v>
      </c>
      <c r="P76" s="10">
        <f>ABS(AAR!Q76)</f>
        <v>1.4466315476787048E-2</v>
      </c>
      <c r="Q76" s="10">
        <f>ABS(AAR!R76)</f>
        <v>3.9231489357248687E-3</v>
      </c>
      <c r="R76" s="10">
        <f>ABS(AAR!S76)</f>
        <v>3.3477026080475682E-3</v>
      </c>
      <c r="S76" s="10">
        <f>ABS(AAR!T76)</f>
        <v>1.7455170102576457E-3</v>
      </c>
      <c r="T76" s="10">
        <f>ABS(AAR!U76)</f>
        <v>1.986847055251522E-3</v>
      </c>
      <c r="U76" s="10">
        <f>ABS(AAR!V76)</f>
        <v>6.9290432066725612E-3</v>
      </c>
      <c r="V76" s="10">
        <f>ABS(AAR!W76)</f>
        <v>3.6161933361233199E-3</v>
      </c>
      <c r="W76" s="10">
        <f>ABS(AAR!X76)</f>
        <v>2.7232137701733231E-3</v>
      </c>
      <c r="X76" s="10">
        <f>ABS(AAR!Y76)</f>
        <v>1.4364733371456473E-2</v>
      </c>
      <c r="Y76" s="10">
        <f>ABS(AAR!Z76)</f>
        <v>1.3857303957598458E-3</v>
      </c>
      <c r="Z76" s="10">
        <f>ABS(AAR!AA76)</f>
        <v>8.460101080358046E-4</v>
      </c>
      <c r="AA76" s="10">
        <f>ABS(AAR!AB76)</f>
        <v>5.1361485195285687E-3</v>
      </c>
      <c r="AB76" s="10">
        <f>ABS(AAR!AC76)</f>
        <v>7.0628928809707671E-4</v>
      </c>
      <c r="AC76" s="10">
        <f>ABS(AAR!AD76)</f>
        <v>3.9180884770567146E-3</v>
      </c>
      <c r="AD76" s="10">
        <f>ABS(AAR!AE76)</f>
        <v>7.7208402481433215E-4</v>
      </c>
      <c r="AE76" s="10">
        <f>ABS(AAR!AF76)</f>
        <v>1.7019978246677347E-2</v>
      </c>
      <c r="AF76" s="10">
        <f>ABS(AAR!AG76)</f>
        <v>4.5655339224003177E-3</v>
      </c>
      <c r="AG76" s="10">
        <f t="shared" si="0"/>
        <v>6.9215380077746894E-3</v>
      </c>
      <c r="AH76" s="31">
        <f t="shared" si="1"/>
        <v>-1.5197671495024044E-3</v>
      </c>
      <c r="AI76" s="10" t="e">
        <f>AAR!#REF!</f>
        <v>#REF!</v>
      </c>
    </row>
    <row r="77" spans="1:35" ht="15.75" customHeight="1" x14ac:dyDescent="0.2">
      <c r="A77" s="12">
        <v>44109</v>
      </c>
      <c r="B77" s="10">
        <f>AAR!B77</f>
        <v>-25</v>
      </c>
      <c r="C77" s="10">
        <f>ABS(AAR!D77)</f>
        <v>5.7932317243180598E-3</v>
      </c>
      <c r="D77" s="10">
        <f>ABS(AAR!E77)</f>
        <v>9.2270519450719443E-4</v>
      </c>
      <c r="E77" s="10">
        <f>ABS(AAR!F77)</f>
        <v>2.3128289773407508E-2</v>
      </c>
      <c r="F77" s="10">
        <f>ABS(AAR!G77)</f>
        <v>5.363176833359861E-3</v>
      </c>
      <c r="G77" s="10">
        <f>ABS(AAR!H77)</f>
        <v>6.0338636828792189E-4</v>
      </c>
      <c r="H77" s="10">
        <f>ABS(AAR!I77)</f>
        <v>1.5617532922264643E-3</v>
      </c>
      <c r="I77" s="10">
        <f>ABS(AAR!J77)</f>
        <v>6.9558881212989938E-3</v>
      </c>
      <c r="J77" s="10">
        <f>ABS(AAR!K77)</f>
        <v>3.8539225911196351E-3</v>
      </c>
      <c r="K77" s="10">
        <f>ABS(AAR!L77)</f>
        <v>6.1440992920160295E-3</v>
      </c>
      <c r="L77" s="10">
        <f>ABS(AAR!M77)</f>
        <v>2.5542613295208589E-3</v>
      </c>
      <c r="M77" s="10">
        <f>ABS(AAR!N77)</f>
        <v>3.9384156590879169E-3</v>
      </c>
      <c r="N77" s="10">
        <f>ABS(AAR!O77)</f>
        <v>3.0328772427223299E-3</v>
      </c>
      <c r="O77" s="10">
        <f>ABS(AAR!P77)</f>
        <v>6.0744793177852432E-3</v>
      </c>
      <c r="P77" s="10">
        <f>ABS(AAR!Q77)</f>
        <v>6.4645144274831801E-3</v>
      </c>
      <c r="Q77" s="10">
        <f>ABS(AAR!R77)</f>
        <v>7.5709408298412469E-3</v>
      </c>
      <c r="R77" s="10">
        <f>ABS(AAR!S77)</f>
        <v>1.4353724698684435E-3</v>
      </c>
      <c r="S77" s="10">
        <f>ABS(AAR!T77)</f>
        <v>3.9465205130335239E-3</v>
      </c>
      <c r="T77" s="10">
        <f>ABS(AAR!U77)</f>
        <v>1.9982926193955891E-3</v>
      </c>
      <c r="U77" s="10">
        <f>ABS(AAR!V77)</f>
        <v>1.432933923769129E-2</v>
      </c>
      <c r="V77" s="10">
        <f>ABS(AAR!W77)</f>
        <v>1.2787218239749968E-2</v>
      </c>
      <c r="W77" s="10">
        <f>ABS(AAR!X77)</f>
        <v>1.2113760798047759E-2</v>
      </c>
      <c r="X77" s="10">
        <f>ABS(AAR!Y77)</f>
        <v>2.2444710893643298E-3</v>
      </c>
      <c r="Y77" s="10">
        <f>ABS(AAR!Z77)</f>
        <v>1.3275641201582616E-3</v>
      </c>
      <c r="Z77" s="10">
        <f>ABS(AAR!AA77)</f>
        <v>1.1922951602206855E-2</v>
      </c>
      <c r="AA77" s="10">
        <f>ABS(AAR!AB77)</f>
        <v>2.632994744981576E-4</v>
      </c>
      <c r="AB77" s="10">
        <f>ABS(AAR!AC77)</f>
        <v>6.5537712760792982E-3</v>
      </c>
      <c r="AC77" s="10">
        <f>ABS(AAR!AD77)</f>
        <v>2.3317020643650026E-4</v>
      </c>
      <c r="AD77" s="10">
        <f>ABS(AAR!AE77)</f>
        <v>6.2116545077690929E-3</v>
      </c>
      <c r="AE77" s="10">
        <f>ABS(AAR!AF77)</f>
        <v>7.7742689706025818E-3</v>
      </c>
      <c r="AF77" s="10">
        <f>ABS(AAR!AG77)</f>
        <v>4.9061211202358207E-3</v>
      </c>
      <c r="AG77" s="10">
        <f t="shared" si="0"/>
        <v>5.7336572747373306E-3</v>
      </c>
      <c r="AH77" s="31">
        <f t="shared" si="1"/>
        <v>-2.7076478825397631E-3</v>
      </c>
      <c r="AI77" s="10" t="e">
        <f>AAR!#REF!</f>
        <v>#REF!</v>
      </c>
    </row>
    <row r="78" spans="1:35" ht="15.75" customHeight="1" x14ac:dyDescent="0.2">
      <c r="A78" s="12">
        <v>44110</v>
      </c>
      <c r="B78" s="10">
        <f>AAR!B78</f>
        <v>-24</v>
      </c>
      <c r="C78" s="10">
        <f>ABS(AAR!D78)</f>
        <v>6.4309680597377239E-3</v>
      </c>
      <c r="D78" s="10">
        <f>ABS(AAR!E78)</f>
        <v>9.2567236014402549E-3</v>
      </c>
      <c r="E78" s="10">
        <f>ABS(AAR!F78)</f>
        <v>5.2403424412506717E-3</v>
      </c>
      <c r="F78" s="10">
        <f>ABS(AAR!G78)</f>
        <v>2.0808472379619004E-3</v>
      </c>
      <c r="G78" s="10">
        <f>ABS(AAR!H78)</f>
        <v>3.3273114765609343E-3</v>
      </c>
      <c r="H78" s="10">
        <f>ABS(AAR!I78)</f>
        <v>4.7012039550011018E-3</v>
      </c>
      <c r="I78" s="10">
        <f>ABS(AAR!J78)</f>
        <v>6.5276299320627361E-3</v>
      </c>
      <c r="J78" s="10">
        <f>ABS(AAR!K78)</f>
        <v>4.4320295610103862E-3</v>
      </c>
      <c r="K78" s="10">
        <f>ABS(AAR!L78)</f>
        <v>2.2564030133253588E-3</v>
      </c>
      <c r="L78" s="10">
        <f>ABS(AAR!M78)</f>
        <v>1.2110187812313895E-2</v>
      </c>
      <c r="M78" s="10">
        <f>ABS(AAR!N78)</f>
        <v>1.2989607752019575E-2</v>
      </c>
      <c r="N78" s="10">
        <f>ABS(AAR!O78)</f>
        <v>3.880308241648478E-3</v>
      </c>
      <c r="O78" s="10">
        <f>ABS(AAR!P78)</f>
        <v>3.2782650855914816E-3</v>
      </c>
      <c r="P78" s="10">
        <f>ABS(AAR!Q78)</f>
        <v>7.1015486190229363E-4</v>
      </c>
      <c r="Q78" s="10">
        <f>ABS(AAR!R78)</f>
        <v>1.0596453503165171E-2</v>
      </c>
      <c r="R78" s="10">
        <f>ABS(AAR!S78)</f>
        <v>2.7471493397959318E-3</v>
      </c>
      <c r="S78" s="10">
        <f>ABS(AAR!T78)</f>
        <v>8.0685981455373111E-3</v>
      </c>
      <c r="T78" s="10">
        <f>ABS(AAR!U78)</f>
        <v>9.5932904406606425E-4</v>
      </c>
      <c r="U78" s="10">
        <f>ABS(AAR!V78)</f>
        <v>4.7478649962839417E-2</v>
      </c>
      <c r="V78" s="10">
        <f>ABS(AAR!W78)</f>
        <v>1.9199061080251226E-4</v>
      </c>
      <c r="W78" s="10">
        <f>ABS(AAR!X78)</f>
        <v>6.4521742123716096E-3</v>
      </c>
      <c r="X78" s="10">
        <f>ABS(AAR!Y78)</f>
        <v>6.0808397583420673E-3</v>
      </c>
      <c r="Y78" s="10">
        <f>ABS(AAR!Z78)</f>
        <v>9.9703286800589715E-3</v>
      </c>
      <c r="Z78" s="10">
        <f>ABS(AAR!AA78)</f>
        <v>2.2958547288929021E-3</v>
      </c>
      <c r="AA78" s="10">
        <f>ABS(AAR!AB78)</f>
        <v>6.5421218953006753E-3</v>
      </c>
      <c r="AB78" s="10">
        <f>ABS(AAR!AC78)</f>
        <v>3.4199824748720291E-3</v>
      </c>
      <c r="AC78" s="10">
        <f>ABS(AAR!AD78)</f>
        <v>3.4100878079655114E-3</v>
      </c>
      <c r="AD78" s="10">
        <f>ABS(AAR!AE78)</f>
        <v>2.0909903094189723E-3</v>
      </c>
      <c r="AE78" s="10">
        <f>ABS(AAR!AF78)</f>
        <v>1.2820132304942718E-2</v>
      </c>
      <c r="AF78" s="10">
        <f>ABS(AAR!AG78)</f>
        <v>2.8473679313745295E-3</v>
      </c>
      <c r="AG78" s="10">
        <f t="shared" si="0"/>
        <v>6.7731344580524398E-3</v>
      </c>
      <c r="AH78" s="31">
        <f t="shared" si="1"/>
        <v>-1.6681706992246539E-3</v>
      </c>
      <c r="AI78" s="10" t="e">
        <f>AAR!#REF!</f>
        <v>#REF!</v>
      </c>
    </row>
    <row r="79" spans="1:35" ht="15.75" customHeight="1" x14ac:dyDescent="0.2">
      <c r="A79" s="12">
        <v>44111</v>
      </c>
      <c r="B79" s="10">
        <f>AAR!B79</f>
        <v>-23</v>
      </c>
      <c r="C79" s="10">
        <f>ABS(AAR!D79)</f>
        <v>6.049114737204965E-3</v>
      </c>
      <c r="D79" s="10">
        <f>ABS(AAR!E79)</f>
        <v>7.9331635382507704E-3</v>
      </c>
      <c r="E79" s="10">
        <f>ABS(AAR!F79)</f>
        <v>9.3375449734524139E-3</v>
      </c>
      <c r="F79" s="10">
        <f>ABS(AAR!G79)</f>
        <v>3.005911814510133E-3</v>
      </c>
      <c r="G79" s="10">
        <f>ABS(AAR!H79)</f>
        <v>6.1385774918694402E-4</v>
      </c>
      <c r="H79" s="10">
        <f>ABS(AAR!I79)</f>
        <v>4.5150168024263339E-3</v>
      </c>
      <c r="I79" s="10">
        <f>ABS(AAR!J79)</f>
        <v>1.2966470478187019E-2</v>
      </c>
      <c r="J79" s="10">
        <f>ABS(AAR!K79)</f>
        <v>1.4569345541846381E-2</v>
      </c>
      <c r="K79" s="10">
        <f>ABS(AAR!L79)</f>
        <v>4.0684004466175587E-3</v>
      </c>
      <c r="L79" s="10">
        <f>ABS(AAR!M79)</f>
        <v>1.7739576575826241E-2</v>
      </c>
      <c r="M79" s="10">
        <f>ABS(AAR!N79)</f>
        <v>8.6593029892741841E-4</v>
      </c>
      <c r="N79" s="10">
        <f>ABS(AAR!O79)</f>
        <v>6.3512946093645037E-4</v>
      </c>
      <c r="O79" s="10">
        <f>ABS(AAR!P79)</f>
        <v>1.4102294599756086E-3</v>
      </c>
      <c r="P79" s="10">
        <f>ABS(AAR!Q79)</f>
        <v>3.525364750545627E-3</v>
      </c>
      <c r="Q79" s="10">
        <f>ABS(AAR!R79)</f>
        <v>4.0079873282062887E-3</v>
      </c>
      <c r="R79" s="10">
        <f>ABS(AAR!S79)</f>
        <v>4.5406688693839133E-3</v>
      </c>
      <c r="S79" s="10">
        <f>ABS(AAR!T79)</f>
        <v>7.5316523726801157E-3</v>
      </c>
      <c r="T79" s="10">
        <f>ABS(AAR!U79)</f>
        <v>2.9832446980374155E-3</v>
      </c>
      <c r="U79" s="10">
        <f>ABS(AAR!V79)</f>
        <v>6.4247307577816326E-3</v>
      </c>
      <c r="V79" s="10">
        <f>ABS(AAR!W79)</f>
        <v>1.4545914243959228E-3</v>
      </c>
      <c r="W79" s="10">
        <f>ABS(AAR!X79)</f>
        <v>9.5962698099243075E-3</v>
      </c>
      <c r="X79" s="10">
        <f>ABS(AAR!Y79)</f>
        <v>4.8337123162391013E-3</v>
      </c>
      <c r="Y79" s="10">
        <f>ABS(AAR!Z79)</f>
        <v>7.2526744607616725E-6</v>
      </c>
      <c r="Z79" s="10">
        <f>ABS(AAR!AA79)</f>
        <v>1.2991122517497823E-3</v>
      </c>
      <c r="AA79" s="10">
        <f>ABS(AAR!AB79)</f>
        <v>6.6407235276203201E-3</v>
      </c>
      <c r="AB79" s="10">
        <f>ABS(AAR!AC79)</f>
        <v>8.0778275101046453E-3</v>
      </c>
      <c r="AC79" s="10">
        <f>ABS(AAR!AD79)</f>
        <v>6.3990032583792246E-3</v>
      </c>
      <c r="AD79" s="10">
        <f>ABS(AAR!AE79)</f>
        <v>1.1213340351587973E-2</v>
      </c>
      <c r="AE79" s="10">
        <f>ABS(AAR!AF79)</f>
        <v>2.4179400380013386E-4</v>
      </c>
      <c r="AF79" s="10">
        <f>ABS(AAR!AG79)</f>
        <v>1.6455994426039348E-3</v>
      </c>
      <c r="AG79" s="10">
        <f t="shared" si="0"/>
        <v>5.471085574161645E-3</v>
      </c>
      <c r="AH79" s="31">
        <f t="shared" si="1"/>
        <v>-2.9702195831154488E-3</v>
      </c>
      <c r="AI79" s="10" t="e">
        <f>AAR!#REF!</f>
        <v>#REF!</v>
      </c>
    </row>
    <row r="80" spans="1:35" ht="15.75" customHeight="1" x14ac:dyDescent="0.2">
      <c r="A80" s="12">
        <v>44112</v>
      </c>
      <c r="B80" s="10">
        <f>AAR!B80</f>
        <v>-22</v>
      </c>
      <c r="C80" s="10">
        <f>ABS(AAR!D80)</f>
        <v>7.9612511229972156E-5</v>
      </c>
      <c r="D80" s="10">
        <f>ABS(AAR!E80)</f>
        <v>4.9994891841623444E-3</v>
      </c>
      <c r="E80" s="10">
        <f>ABS(AAR!F80)</f>
        <v>4.5328975537439323E-2</v>
      </c>
      <c r="F80" s="10">
        <f>ABS(AAR!G80)</f>
        <v>1.9072025985153888E-2</v>
      </c>
      <c r="G80" s="10">
        <f>ABS(AAR!H80)</f>
        <v>1.7096514758033077E-3</v>
      </c>
      <c r="H80" s="10">
        <f>ABS(AAR!I80)</f>
        <v>2.7756258025780495E-3</v>
      </c>
      <c r="I80" s="10">
        <f>ABS(AAR!J80)</f>
        <v>1.1282893361021732E-2</v>
      </c>
      <c r="J80" s="10">
        <f>ABS(AAR!K80)</f>
        <v>8.2945382250278893E-3</v>
      </c>
      <c r="K80" s="10">
        <f>ABS(AAR!L80)</f>
        <v>3.4633341927386065E-3</v>
      </c>
      <c r="L80" s="10">
        <f>ABS(AAR!M80)</f>
        <v>4.892181866478048E-3</v>
      </c>
      <c r="M80" s="10">
        <f>ABS(AAR!N80)</f>
        <v>4.3218089449610919E-2</v>
      </c>
      <c r="N80" s="10">
        <f>ABS(AAR!O80)</f>
        <v>6.1695445950479127E-3</v>
      </c>
      <c r="O80" s="10">
        <f>ABS(AAR!P80)</f>
        <v>4.1496416704589478E-4</v>
      </c>
      <c r="P80" s="10">
        <f>ABS(AAR!Q80)</f>
        <v>8.3581479696775447E-3</v>
      </c>
      <c r="Q80" s="10">
        <f>ABS(AAR!R80)</f>
        <v>8.496739950643116E-3</v>
      </c>
      <c r="R80" s="10">
        <f>ABS(AAR!S80)</f>
        <v>2.0619026531036398E-2</v>
      </c>
      <c r="S80" s="10">
        <f>ABS(AAR!T80)</f>
        <v>6.0527261037121279E-4</v>
      </c>
      <c r="T80" s="10">
        <f>ABS(AAR!U80)</f>
        <v>2.9075437878066913E-2</v>
      </c>
      <c r="U80" s="10">
        <f>ABS(AAR!V80)</f>
        <v>7.2593517351049845E-3</v>
      </c>
      <c r="V80" s="10">
        <f>ABS(AAR!W80)</f>
        <v>9.9669222893930647E-3</v>
      </c>
      <c r="W80" s="10">
        <f>ABS(AAR!X80)</f>
        <v>6.1527448702390179E-3</v>
      </c>
      <c r="X80" s="10">
        <f>ABS(AAR!Y80)</f>
        <v>5.5929115164721288E-3</v>
      </c>
      <c r="Y80" s="10">
        <f>ABS(AAR!Z80)</f>
        <v>7.316029440375009E-3</v>
      </c>
      <c r="Z80" s="10">
        <f>ABS(AAR!AA80)</f>
        <v>8.7951785674048738E-4</v>
      </c>
      <c r="AA80" s="10">
        <f>ABS(AAR!AB80)</f>
        <v>1.2269774774392941E-2</v>
      </c>
      <c r="AB80" s="10">
        <f>ABS(AAR!AC80)</f>
        <v>9.8772066988367831E-3</v>
      </c>
      <c r="AC80" s="10">
        <f>ABS(AAR!AD80)</f>
        <v>1.2536982464159088E-2</v>
      </c>
      <c r="AD80" s="10">
        <f>ABS(AAR!AE80)</f>
        <v>4.4847876604501664E-3</v>
      </c>
      <c r="AE80" s="10">
        <f>ABS(AAR!AF80)</f>
        <v>6.8320949243702855E-3</v>
      </c>
      <c r="AF80" s="10">
        <f>ABS(AAR!AG80)</f>
        <v>9.13950235812672E-3</v>
      </c>
      <c r="AG80" s="10">
        <f t="shared" si="0"/>
        <v>1.0372112596059793E-2</v>
      </c>
      <c r="AH80" s="31">
        <f t="shared" si="1"/>
        <v>1.9308074387826991E-3</v>
      </c>
      <c r="AI80" s="10" t="e">
        <f>AAR!#REF!</f>
        <v>#REF!</v>
      </c>
    </row>
    <row r="81" spans="1:36" ht="15.75" customHeight="1" x14ac:dyDescent="0.2">
      <c r="A81" s="12">
        <v>44113</v>
      </c>
      <c r="B81" s="10">
        <f>AAR!B81</f>
        <v>-21</v>
      </c>
      <c r="C81" s="10">
        <f>ABS(AAR!D81)</f>
        <v>1.2938016576187553E-2</v>
      </c>
      <c r="D81" s="10">
        <f>ABS(AAR!E81)</f>
        <v>9.232594432274123E-3</v>
      </c>
      <c r="E81" s="10">
        <f>ABS(AAR!F81)</f>
        <v>2.46822346856879E-2</v>
      </c>
      <c r="F81" s="10">
        <f>ABS(AAR!G81)</f>
        <v>7.815561874031679E-3</v>
      </c>
      <c r="G81" s="10">
        <f>ABS(AAR!H81)</f>
        <v>2.061474005925671E-2</v>
      </c>
      <c r="H81" s="10">
        <f>ABS(AAR!I81)</f>
        <v>1.1227725665336686E-2</v>
      </c>
      <c r="I81" s="10">
        <f>ABS(AAR!J81)</f>
        <v>1.0965969163819699E-3</v>
      </c>
      <c r="J81" s="10">
        <f>ABS(AAR!K81)</f>
        <v>1.0775273202384127E-2</v>
      </c>
      <c r="K81" s="10">
        <f>ABS(AAR!L81)</f>
        <v>4.9905981215330074E-3</v>
      </c>
      <c r="L81" s="10">
        <f>ABS(AAR!M81)</f>
        <v>1.1874260843558474E-2</v>
      </c>
      <c r="M81" s="10">
        <f>ABS(AAR!N81)</f>
        <v>2.4408356710725602E-2</v>
      </c>
      <c r="N81" s="10">
        <f>ABS(AAR!O81)</f>
        <v>9.8364403762391233E-3</v>
      </c>
      <c r="O81" s="10">
        <f>ABS(AAR!P81)</f>
        <v>4.1706354236224676E-4</v>
      </c>
      <c r="P81" s="10">
        <f>ABS(AAR!Q81)</f>
        <v>7.779042258883621E-3</v>
      </c>
      <c r="Q81" s="10">
        <f>ABS(AAR!R81)</f>
        <v>4.5304645474022465E-3</v>
      </c>
      <c r="R81" s="10">
        <f>ABS(AAR!S81)</f>
        <v>4.3484019300512808E-4</v>
      </c>
      <c r="S81" s="10">
        <f>ABS(AAR!T81)</f>
        <v>1.0149113272297332E-3</v>
      </c>
      <c r="T81" s="10">
        <f>ABS(AAR!U81)</f>
        <v>6.6258303029486307E-3</v>
      </c>
      <c r="U81" s="10">
        <f>ABS(AAR!V81)</f>
        <v>1.884388223342498E-3</v>
      </c>
      <c r="V81" s="10">
        <f>ABS(AAR!W81)</f>
        <v>5.7278342125164005E-3</v>
      </c>
      <c r="W81" s="10">
        <f>ABS(AAR!X81)</f>
        <v>1.1678294088638531E-3</v>
      </c>
      <c r="X81" s="10">
        <f>ABS(AAR!Y81)</f>
        <v>4.7503527954420839E-3</v>
      </c>
      <c r="Y81" s="10">
        <f>ABS(AAR!Z81)</f>
        <v>3.628158859225677E-3</v>
      </c>
      <c r="Z81" s="10">
        <f>ABS(AAR!AA81)</f>
        <v>5.7802552796054618E-3</v>
      </c>
      <c r="AA81" s="10">
        <f>ABS(AAR!AB81)</f>
        <v>5.0040182886350159E-3</v>
      </c>
      <c r="AB81" s="10">
        <f>ABS(AAR!AC81)</f>
        <v>9.8209980529886092E-3</v>
      </c>
      <c r="AC81" s="10">
        <f>ABS(AAR!AD81)</f>
        <v>1.6301471974477949E-3</v>
      </c>
      <c r="AD81" s="10">
        <f>ABS(AAR!AE81)</f>
        <v>7.8395550896196466E-3</v>
      </c>
      <c r="AE81" s="10">
        <f>ABS(AAR!AF81)</f>
        <v>9.8534472278984063E-3</v>
      </c>
      <c r="AF81" s="10">
        <f>ABS(AAR!AG81)</f>
        <v>8.2440864910164439E-4</v>
      </c>
      <c r="AG81" s="10">
        <f t="shared" si="0"/>
        <v>7.6068648306705207E-3</v>
      </c>
      <c r="AH81" s="31">
        <f t="shared" si="1"/>
        <v>-8.3444032660657304E-4</v>
      </c>
      <c r="AI81" s="10" t="e">
        <f>AAR!#REF!</f>
        <v>#REF!</v>
      </c>
    </row>
    <row r="82" spans="1:36" ht="15.75" customHeight="1" x14ac:dyDescent="0.2">
      <c r="A82" s="12">
        <v>44116</v>
      </c>
      <c r="B82" s="10">
        <f>AAR!B82</f>
        <v>-20</v>
      </c>
      <c r="C82" s="10">
        <f>ABS(AAR!D82)</f>
        <v>5.0679134247001868E-3</v>
      </c>
      <c r="D82" s="10">
        <f>ABS(AAR!E82)</f>
        <v>2.863088085831311E-3</v>
      </c>
      <c r="E82" s="10">
        <f>ABS(AAR!F82)</f>
        <v>1.0265373534983583E-3</v>
      </c>
      <c r="F82" s="10">
        <f>ABS(AAR!G82)</f>
        <v>2.8763813261540427E-2</v>
      </c>
      <c r="G82" s="10">
        <f>ABS(AAR!H82)</f>
        <v>1.8005290572091652E-2</v>
      </c>
      <c r="H82" s="10">
        <f>ABS(AAR!I82)</f>
        <v>1.0664293198612578E-2</v>
      </c>
      <c r="I82" s="10">
        <f>ABS(AAR!J82)</f>
        <v>1.4299018071652417E-3</v>
      </c>
      <c r="J82" s="10">
        <f>ABS(AAR!K82)</f>
        <v>2.1685366278530217E-2</v>
      </c>
      <c r="K82" s="10">
        <f>ABS(AAR!L82)</f>
        <v>2.0000603541172534E-3</v>
      </c>
      <c r="L82" s="10">
        <f>ABS(AAR!M82)</f>
        <v>1.379374183271935E-3</v>
      </c>
      <c r="M82" s="10">
        <f>ABS(AAR!N82)</f>
        <v>7.4757498060570391E-3</v>
      </c>
      <c r="N82" s="10">
        <f>ABS(AAR!O82)</f>
        <v>1.0035253102007357E-3</v>
      </c>
      <c r="O82" s="10">
        <f>ABS(AAR!P82)</f>
        <v>4.6299661256325349E-3</v>
      </c>
      <c r="P82" s="10">
        <f>ABS(AAR!Q82)</f>
        <v>6.007141408382332E-3</v>
      </c>
      <c r="Q82" s="10">
        <f>ABS(AAR!R82)</f>
        <v>8.6349505634000633E-3</v>
      </c>
      <c r="R82" s="10">
        <f>ABS(AAR!S82)</f>
        <v>7.5899091249159861E-3</v>
      </c>
      <c r="S82" s="10">
        <f>ABS(AAR!T82)</f>
        <v>2.569982488984001E-3</v>
      </c>
      <c r="T82" s="10">
        <f>ABS(AAR!U82)</f>
        <v>9.4516105142971891E-3</v>
      </c>
      <c r="U82" s="10">
        <f>ABS(AAR!V82)</f>
        <v>9.8910797147631277E-3</v>
      </c>
      <c r="V82" s="10">
        <f>ABS(AAR!W82)</f>
        <v>1.7238132608713959E-3</v>
      </c>
      <c r="W82" s="10">
        <f>ABS(AAR!X82)</f>
        <v>1.9278718211215722E-2</v>
      </c>
      <c r="X82" s="10">
        <f>ABS(AAR!Y82)</f>
        <v>2.2038377241937381E-3</v>
      </c>
      <c r="Y82" s="10">
        <f>ABS(AAR!Z82)</f>
        <v>3.0202982177583281E-3</v>
      </c>
      <c r="Z82" s="10">
        <f>ABS(AAR!AA82)</f>
        <v>6.4342156933322112E-4</v>
      </c>
      <c r="AA82" s="10">
        <f>ABS(AAR!AB82)</f>
        <v>1.0953405424905065E-3</v>
      </c>
      <c r="AB82" s="10">
        <f>ABS(AAR!AC82)</f>
        <v>9.672364976487987E-4</v>
      </c>
      <c r="AC82" s="10">
        <f>ABS(AAR!AD82)</f>
        <v>1.4055562945473818E-3</v>
      </c>
      <c r="AD82" s="10">
        <f>ABS(AAR!AE82)</f>
        <v>7.8490358721842648E-3</v>
      </c>
      <c r="AE82" s="10">
        <f>ABS(AAR!AF82)</f>
        <v>1.2332590812832996E-2</v>
      </c>
      <c r="AF82" s="10">
        <f>ABS(AAR!AG82)</f>
        <v>5.510351260002367E-3</v>
      </c>
      <c r="AG82" s="10">
        <f t="shared" si="0"/>
        <v>6.872325127969028E-3</v>
      </c>
      <c r="AH82" s="31">
        <f t="shared" si="1"/>
        <v>-1.5689800293080657E-3</v>
      </c>
      <c r="AI82" s="10" t="e">
        <f>AAR!#REF!</f>
        <v>#REF!</v>
      </c>
    </row>
    <row r="83" spans="1:36" ht="15.75" customHeight="1" x14ac:dyDescent="0.2">
      <c r="A83" s="12">
        <v>44117</v>
      </c>
      <c r="B83" s="10">
        <f>AAR!B83</f>
        <v>-19</v>
      </c>
      <c r="C83" s="10">
        <f>ABS(AAR!D83)</f>
        <v>2.6300263973356303E-3</v>
      </c>
      <c r="D83" s="10">
        <f>ABS(AAR!E83)</f>
        <v>9.7133211036066688E-4</v>
      </c>
      <c r="E83" s="10">
        <f>ABS(AAR!F83)</f>
        <v>1.7486519645253877E-2</v>
      </c>
      <c r="F83" s="10">
        <f>ABS(AAR!G83)</f>
        <v>2.0737383635087536E-2</v>
      </c>
      <c r="G83" s="10">
        <f>ABS(AAR!H83)</f>
        <v>1.7478344517451956E-2</v>
      </c>
      <c r="H83" s="10">
        <f>ABS(AAR!I83)</f>
        <v>1.3923563017440715E-3</v>
      </c>
      <c r="I83" s="10">
        <f>ABS(AAR!J83)</f>
        <v>7.0028843210027947E-4</v>
      </c>
      <c r="J83" s="10">
        <f>ABS(AAR!K83)</f>
        <v>1.4711473502951341E-2</v>
      </c>
      <c r="K83" s="10">
        <f>ABS(AAR!L83)</f>
        <v>5.1229024697702179E-3</v>
      </c>
      <c r="L83" s="10">
        <f>ABS(AAR!M83)</f>
        <v>1.9550007227596765E-3</v>
      </c>
      <c r="M83" s="10">
        <f>ABS(AAR!N83)</f>
        <v>1.0860725754547267E-2</v>
      </c>
      <c r="N83" s="10">
        <f>ABS(AAR!O83)</f>
        <v>1.9948953838393922E-2</v>
      </c>
      <c r="O83" s="10">
        <f>ABS(AAR!P83)</f>
        <v>2.156674679826897E-3</v>
      </c>
      <c r="P83" s="10">
        <f>ABS(AAR!Q83)</f>
        <v>3.4805753759067108E-3</v>
      </c>
      <c r="Q83" s="10">
        <f>ABS(AAR!R83)</f>
        <v>1.2416629270448874E-2</v>
      </c>
      <c r="R83" s="10">
        <f>ABS(AAR!S83)</f>
        <v>7.3314289945569872E-3</v>
      </c>
      <c r="S83" s="10">
        <f>ABS(AAR!T83)</f>
        <v>3.5080104666118839E-3</v>
      </c>
      <c r="T83" s="10">
        <f>ABS(AAR!U83)</f>
        <v>7.3279528975088632E-4</v>
      </c>
      <c r="U83" s="10">
        <f>ABS(AAR!V83)</f>
        <v>1.7434787642250926E-2</v>
      </c>
      <c r="V83" s="10">
        <f>ABS(AAR!W83)</f>
        <v>1.0658015119931245E-2</v>
      </c>
      <c r="W83" s="10">
        <f>ABS(AAR!X83)</f>
        <v>4.1485499451227731E-4</v>
      </c>
      <c r="X83" s="10">
        <f>ABS(AAR!Y83)</f>
        <v>9.5912148238951264E-3</v>
      </c>
      <c r="Y83" s="10">
        <f>ABS(AAR!Z83)</f>
        <v>6.4368647547042028E-4</v>
      </c>
      <c r="Z83" s="10">
        <f>ABS(AAR!AA83)</f>
        <v>1.5885814001146671E-2</v>
      </c>
      <c r="AA83" s="10">
        <f>ABS(AAR!AB83)</f>
        <v>1.76224766989466E-2</v>
      </c>
      <c r="AB83" s="10">
        <f>ABS(AAR!AC83)</f>
        <v>2.022024808475827E-3</v>
      </c>
      <c r="AC83" s="10">
        <f>ABS(AAR!AD83)</f>
        <v>1.8874614989423349E-3</v>
      </c>
      <c r="AD83" s="10">
        <f>ABS(AAR!AE83)</f>
        <v>6.5216637422529245E-3</v>
      </c>
      <c r="AE83" s="10">
        <f>ABS(AAR!AF83)</f>
        <v>6.5341613789302293E-3</v>
      </c>
      <c r="AF83" s="10">
        <f>ABS(AAR!AG83)</f>
        <v>1.4433200402360978E-2</v>
      </c>
      <c r="AG83" s="10">
        <f t="shared" si="0"/>
        <v>8.2423594330658101E-3</v>
      </c>
      <c r="AH83" s="31">
        <f t="shared" si="1"/>
        <v>-1.9894572421128368E-4</v>
      </c>
      <c r="AI83" s="10" t="e">
        <f>AAR!#REF!</f>
        <v>#REF!</v>
      </c>
      <c r="AJ83" s="10"/>
    </row>
    <row r="84" spans="1:36" ht="15.75" customHeight="1" x14ac:dyDescent="0.2">
      <c r="A84" s="12">
        <v>44118</v>
      </c>
      <c r="B84" s="10">
        <f>AAR!B84</f>
        <v>-18</v>
      </c>
      <c r="C84" s="10">
        <f>ABS(AAR!D84)</f>
        <v>3.8515625765389574E-3</v>
      </c>
      <c r="D84" s="10">
        <f>ABS(AAR!E84)</f>
        <v>4.2547380789746273E-3</v>
      </c>
      <c r="E84" s="10">
        <f>ABS(AAR!F84)</f>
        <v>1.8401048866640464E-2</v>
      </c>
      <c r="F84" s="10">
        <f>ABS(AAR!G84)</f>
        <v>1.138362460688672E-2</v>
      </c>
      <c r="G84" s="10">
        <f>ABS(AAR!H84)</f>
        <v>8.714065213708995E-4</v>
      </c>
      <c r="H84" s="10">
        <f>ABS(AAR!I84)</f>
        <v>5.5810317041317618E-3</v>
      </c>
      <c r="I84" s="10">
        <f>ABS(AAR!J84)</f>
        <v>5.0060565401947518E-3</v>
      </c>
      <c r="J84" s="10">
        <f>ABS(AAR!K84)</f>
        <v>2.0164453239948886E-3</v>
      </c>
      <c r="K84" s="10">
        <f>ABS(AAR!L84)</f>
        <v>7.0735799533619961E-3</v>
      </c>
      <c r="L84" s="10">
        <f>ABS(AAR!M84)</f>
        <v>3.5514832140949269E-3</v>
      </c>
      <c r="M84" s="10">
        <f>ABS(AAR!N84)</f>
        <v>5.571886015943924E-3</v>
      </c>
      <c r="N84" s="10">
        <f>ABS(AAR!O84)</f>
        <v>5.6586755029815411E-4</v>
      </c>
      <c r="O84" s="10">
        <f>ABS(AAR!P84)</f>
        <v>4.5505427141711392E-3</v>
      </c>
      <c r="P84" s="10">
        <f>ABS(AAR!Q84)</f>
        <v>8.1325398778304588E-3</v>
      </c>
      <c r="Q84" s="10">
        <f>ABS(AAR!R84)</f>
        <v>5.9021793210387889E-3</v>
      </c>
      <c r="R84" s="10">
        <f>ABS(AAR!S84)</f>
        <v>7.8671611504514665E-3</v>
      </c>
      <c r="S84" s="10">
        <f>ABS(AAR!T84)</f>
        <v>2.0767291876560359E-3</v>
      </c>
      <c r="T84" s="10">
        <f>ABS(AAR!U84)</f>
        <v>2.7181294634509648E-3</v>
      </c>
      <c r="U84" s="10">
        <f>ABS(AAR!V84)</f>
        <v>1.3187005232905138E-2</v>
      </c>
      <c r="V84" s="10">
        <f>ABS(AAR!W84)</f>
        <v>9.8385566299717545E-4</v>
      </c>
      <c r="W84" s="10">
        <f>ABS(AAR!X84)</f>
        <v>4.3834921647142901E-3</v>
      </c>
      <c r="X84" s="10">
        <f>ABS(AAR!Y84)</f>
        <v>3.2232098174994964E-4</v>
      </c>
      <c r="Y84" s="10">
        <f>ABS(AAR!Z84)</f>
        <v>2.9250086350350157E-3</v>
      </c>
      <c r="Z84" s="10">
        <f>ABS(AAR!AA84)</f>
        <v>8.258932333570633E-3</v>
      </c>
      <c r="AA84" s="10">
        <f>ABS(AAR!AB84)</f>
        <v>7.3175669528563227E-3</v>
      </c>
      <c r="AB84" s="10">
        <f>ABS(AAR!AC84)</f>
        <v>1.75331807744168E-2</v>
      </c>
      <c r="AC84" s="10">
        <f>ABS(AAR!AD84)</f>
        <v>1.316495413172122E-2</v>
      </c>
      <c r="AD84" s="10">
        <f>ABS(AAR!AE84)</f>
        <v>1.9109640841917189E-3</v>
      </c>
      <c r="AE84" s="10">
        <f>ABS(AAR!AF84)</f>
        <v>1.1109569795379722E-2</v>
      </c>
      <c r="AF84" s="10">
        <f>ABS(AAR!AG84)</f>
        <v>6.4467863945351905E-3</v>
      </c>
      <c r="AG84" s="10">
        <f t="shared" si="0"/>
        <v>6.2306549937034697E-3</v>
      </c>
      <c r="AH84" s="31">
        <f t="shared" si="1"/>
        <v>-2.210650163573624E-3</v>
      </c>
      <c r="AI84" s="10" t="e">
        <f>AAR!#REF!</f>
        <v>#REF!</v>
      </c>
    </row>
    <row r="85" spans="1:36" ht="15.75" customHeight="1" x14ac:dyDescent="0.2">
      <c r="A85" s="12">
        <v>44119</v>
      </c>
      <c r="B85" s="10">
        <f>AAR!B85</f>
        <v>-17</v>
      </c>
      <c r="C85" s="10">
        <f>ABS(AAR!D85)</f>
        <v>4.0087526899096598E-3</v>
      </c>
      <c r="D85" s="10">
        <f>ABS(AAR!E85)</f>
        <v>1.1391674822785598E-2</v>
      </c>
      <c r="E85" s="10">
        <f>ABS(AAR!F85)</f>
        <v>7.5855321952363487E-3</v>
      </c>
      <c r="F85" s="10">
        <f>ABS(AAR!G85)</f>
        <v>1.7835862715091386E-2</v>
      </c>
      <c r="G85" s="10">
        <f>ABS(AAR!H85)</f>
        <v>7.8572231996032992E-3</v>
      </c>
      <c r="H85" s="10">
        <f>ABS(AAR!I85)</f>
        <v>2.1169576102348774E-4</v>
      </c>
      <c r="I85" s="10">
        <f>ABS(AAR!J85)</f>
        <v>7.5227826245492374E-3</v>
      </c>
      <c r="J85" s="10">
        <f>ABS(AAR!K85)</f>
        <v>3.2526563002119001E-3</v>
      </c>
      <c r="K85" s="10">
        <f>ABS(AAR!L85)</f>
        <v>5.2949132473424062E-3</v>
      </c>
      <c r="L85" s="10">
        <f>ABS(AAR!M85)</f>
        <v>7.1252506695691567E-3</v>
      </c>
      <c r="M85" s="10">
        <f>ABS(AAR!N85)</f>
        <v>9.3250810168027543E-3</v>
      </c>
      <c r="N85" s="10">
        <f>ABS(AAR!O85)</f>
        <v>2.8250439439930844E-3</v>
      </c>
      <c r="O85" s="10">
        <f>ABS(AAR!P85)</f>
        <v>4.1984193628711031E-3</v>
      </c>
      <c r="P85" s="10">
        <f>ABS(AAR!Q85)</f>
        <v>7.1257407746413218E-3</v>
      </c>
      <c r="Q85" s="10">
        <f>ABS(AAR!R85)</f>
        <v>1.0802704662978472E-2</v>
      </c>
      <c r="R85" s="10">
        <f>ABS(AAR!S85)</f>
        <v>4.4649087995158859E-3</v>
      </c>
      <c r="S85" s="10">
        <f>ABS(AAR!T85)</f>
        <v>7.4755485054164086E-3</v>
      </c>
      <c r="T85" s="10">
        <f>ABS(AAR!U85)</f>
        <v>1.7140352032140451E-2</v>
      </c>
      <c r="U85" s="10">
        <f>ABS(AAR!V85)</f>
        <v>2.983221945472514E-3</v>
      </c>
      <c r="V85" s="10">
        <f>ABS(AAR!W85)</f>
        <v>4.6845835649007746E-3</v>
      </c>
      <c r="W85" s="10">
        <f>ABS(AAR!X85)</f>
        <v>2.0114257777967767E-2</v>
      </c>
      <c r="X85" s="10">
        <f>ABS(AAR!Y85)</f>
        <v>3.3600603163446521E-3</v>
      </c>
      <c r="Y85" s="10">
        <f>ABS(AAR!Z85)</f>
        <v>1.8151876541956935E-3</v>
      </c>
      <c r="Z85" s="10">
        <f>ABS(AAR!AA85)</f>
        <v>3.5821603105830793E-3</v>
      </c>
      <c r="AA85" s="10">
        <f>ABS(AAR!AB85)</f>
        <v>5.798843680244966E-3</v>
      </c>
      <c r="AB85" s="10">
        <f>ABS(AAR!AC85)</f>
        <v>6.9807589691506366E-3</v>
      </c>
      <c r="AC85" s="10">
        <f>ABS(AAR!AD85)</f>
        <v>5.4771899368370068E-3</v>
      </c>
      <c r="AD85" s="10">
        <f>ABS(AAR!AE85)</f>
        <v>1.1466887842733258E-2</v>
      </c>
      <c r="AE85" s="10">
        <f>ABS(AAR!AF85)</f>
        <v>3.6834352073112892E-2</v>
      </c>
      <c r="AF85" s="10">
        <f>ABS(AAR!AG85)</f>
        <v>6.8769640758057733E-3</v>
      </c>
      <c r="AG85" s="10">
        <f t="shared" si="0"/>
        <v>8.1806203823676996E-3</v>
      </c>
      <c r="AH85" s="31">
        <f t="shared" si="1"/>
        <v>-2.6068477490939421E-4</v>
      </c>
      <c r="AI85" s="10" t="e">
        <f>AAR!#REF!</f>
        <v>#REF!</v>
      </c>
    </row>
    <row r="86" spans="1:36" ht="15.75" customHeight="1" x14ac:dyDescent="0.2">
      <c r="A86" s="12">
        <v>44120</v>
      </c>
      <c r="B86" s="10">
        <f>AAR!B86</f>
        <v>-16</v>
      </c>
      <c r="C86" s="10">
        <f>ABS(AAR!D86)</f>
        <v>2.3014826048414084E-3</v>
      </c>
      <c r="D86" s="10">
        <f>ABS(AAR!E86)</f>
        <v>1.6019162170022782E-3</v>
      </c>
      <c r="E86" s="10">
        <f>ABS(AAR!F86)</f>
        <v>2.4290983876579897E-3</v>
      </c>
      <c r="F86" s="10">
        <f>ABS(AAR!G86)</f>
        <v>1.7837948466651803E-2</v>
      </c>
      <c r="G86" s="10">
        <f>ABS(AAR!H86)</f>
        <v>1.3892287516766766E-2</v>
      </c>
      <c r="H86" s="10">
        <f>ABS(AAR!I86)</f>
        <v>7.6761497296607261E-3</v>
      </c>
      <c r="I86" s="10">
        <f>ABS(AAR!J86)</f>
        <v>1.8109289118839592E-3</v>
      </c>
      <c r="J86" s="10">
        <f>ABS(AAR!K86)</f>
        <v>5.2963303002658817E-3</v>
      </c>
      <c r="K86" s="10">
        <f>ABS(AAR!L86)</f>
        <v>5.2849356405092231E-3</v>
      </c>
      <c r="L86" s="10">
        <f>ABS(AAR!M86)</f>
        <v>3.4338604693114651E-3</v>
      </c>
      <c r="M86" s="10">
        <f>ABS(AAR!N86)</f>
        <v>9.6074735378474073E-4</v>
      </c>
      <c r="N86" s="10">
        <f>ABS(AAR!O86)</f>
        <v>2.5955870714984394E-3</v>
      </c>
      <c r="O86" s="10">
        <f>ABS(AAR!P86)</f>
        <v>2.4932486850027221E-3</v>
      </c>
      <c r="P86" s="10">
        <f>ABS(AAR!Q86)</f>
        <v>5.5759646331980401E-3</v>
      </c>
      <c r="Q86" s="10">
        <f>ABS(AAR!R86)</f>
        <v>4.5088051203167898E-3</v>
      </c>
      <c r="R86" s="10">
        <f>ABS(AAR!S86)</f>
        <v>2.3367252899509543E-5</v>
      </c>
      <c r="S86" s="10">
        <f>ABS(AAR!T86)</f>
        <v>1.4434527464540804E-2</v>
      </c>
      <c r="T86" s="10">
        <f>ABS(AAR!U86)</f>
        <v>6.5600306979523449E-3</v>
      </c>
      <c r="U86" s="10">
        <f>ABS(AAR!V86)</f>
        <v>9.2800469858819613E-3</v>
      </c>
      <c r="V86" s="10">
        <f>ABS(AAR!W86)</f>
        <v>1.4884913599607047E-3</v>
      </c>
      <c r="W86" s="10">
        <f>ABS(AAR!X86)</f>
        <v>1.1821018247880771E-2</v>
      </c>
      <c r="X86" s="10">
        <f>ABS(AAR!Y86)</f>
        <v>3.5035573847785667E-3</v>
      </c>
      <c r="Y86" s="10">
        <f>ABS(AAR!Z86)</f>
        <v>2.2802617051123036E-3</v>
      </c>
      <c r="Z86" s="10">
        <f>ABS(AAR!AA86)</f>
        <v>5.717286596081725E-3</v>
      </c>
      <c r="AA86" s="10">
        <f>ABS(AAR!AB86)</f>
        <v>3.9275424476128053E-3</v>
      </c>
      <c r="AB86" s="10">
        <f>ABS(AAR!AC86)</f>
        <v>1.1962660458441325E-2</v>
      </c>
      <c r="AC86" s="10">
        <f>ABS(AAR!AD86)</f>
        <v>4.9206770771454376E-3</v>
      </c>
      <c r="AD86" s="10">
        <f>ABS(AAR!AE86)</f>
        <v>1.2522014573881782E-4</v>
      </c>
      <c r="AE86" s="10">
        <f>ABS(AAR!AF86)</f>
        <v>9.1256741022119319E-3</v>
      </c>
      <c r="AF86" s="10">
        <f>ABS(AAR!AG86)</f>
        <v>7.3948285508914826E-3</v>
      </c>
      <c r="AG86" s="10">
        <f t="shared" si="0"/>
        <v>5.6754827195160916E-3</v>
      </c>
      <c r="AH86" s="31">
        <f t="shared" si="1"/>
        <v>-2.7658224377610022E-3</v>
      </c>
      <c r="AI86" s="10" t="e">
        <f>AAR!#REF!</f>
        <v>#REF!</v>
      </c>
    </row>
    <row r="87" spans="1:36" ht="15.75" customHeight="1" x14ac:dyDescent="0.2">
      <c r="A87" s="12">
        <v>44123</v>
      </c>
      <c r="B87" s="10">
        <f>AAR!B87</f>
        <v>-15</v>
      </c>
      <c r="C87" s="10">
        <f>ABS(AAR!D87)</f>
        <v>1.8822813579416082E-3</v>
      </c>
      <c r="D87" s="10">
        <f>ABS(AAR!E87)</f>
        <v>1.4019326073914365E-2</v>
      </c>
      <c r="E87" s="10">
        <f>ABS(AAR!F87)</f>
        <v>5.7444039313488161E-3</v>
      </c>
      <c r="F87" s="10">
        <f>ABS(AAR!G87)</f>
        <v>1.2107301853983381E-2</v>
      </c>
      <c r="G87" s="10">
        <f>ABS(AAR!H87)</f>
        <v>8.8942353469662755E-4</v>
      </c>
      <c r="H87" s="10">
        <f>ABS(AAR!I87)</f>
        <v>6.9061979370844337E-3</v>
      </c>
      <c r="I87" s="10">
        <f>ABS(AAR!J87)</f>
        <v>1.105360587320257E-2</v>
      </c>
      <c r="J87" s="10">
        <f>ABS(AAR!K87)</f>
        <v>1.4264000764925861E-3</v>
      </c>
      <c r="K87" s="10">
        <f>ABS(AAR!L87)</f>
        <v>6.1802716813104622E-3</v>
      </c>
      <c r="L87" s="10">
        <f>ABS(AAR!M87)</f>
        <v>2.5417119668997259E-2</v>
      </c>
      <c r="M87" s="10">
        <f>ABS(AAR!N87)</f>
        <v>3.04376448674491E-3</v>
      </c>
      <c r="N87" s="10">
        <f>ABS(AAR!O87)</f>
        <v>1.6227757028769274E-2</v>
      </c>
      <c r="O87" s="10">
        <f>ABS(AAR!P87)</f>
        <v>7.39699739351906E-3</v>
      </c>
      <c r="P87" s="10">
        <f>ABS(AAR!Q87)</f>
        <v>8.8329172226921521E-3</v>
      </c>
      <c r="Q87" s="10">
        <f>ABS(AAR!R87)</f>
        <v>4.5234969102937294E-3</v>
      </c>
      <c r="R87" s="10">
        <f>ABS(AAR!S87)</f>
        <v>3.59925366353437E-3</v>
      </c>
      <c r="S87" s="10">
        <f>ABS(AAR!T87)</f>
        <v>1.4996872862574513E-3</v>
      </c>
      <c r="T87" s="10">
        <f>ABS(AAR!U87)</f>
        <v>4.4923587926178638E-3</v>
      </c>
      <c r="U87" s="10">
        <f>ABS(AAR!V87)</f>
        <v>1.772662510851768E-2</v>
      </c>
      <c r="V87" s="10">
        <f>ABS(AAR!W87)</f>
        <v>1.922224774731909E-3</v>
      </c>
      <c r="W87" s="10">
        <f>ABS(AAR!X87)</f>
        <v>1.2677925974703705E-2</v>
      </c>
      <c r="X87" s="10">
        <f>ABS(AAR!Y87)</f>
        <v>2.9898048344404078E-4</v>
      </c>
      <c r="Y87" s="10">
        <f>ABS(AAR!Z87)</f>
        <v>7.3839630951172807E-3</v>
      </c>
      <c r="Z87" s="10">
        <f>ABS(AAR!AA87)</f>
        <v>3.625860074399823E-3</v>
      </c>
      <c r="AA87" s="10">
        <f>ABS(AAR!AB87)</f>
        <v>9.7537632422202425E-3</v>
      </c>
      <c r="AB87" s="10">
        <f>ABS(AAR!AC87)</f>
        <v>4.4363642683367243E-3</v>
      </c>
      <c r="AC87" s="10">
        <f>ABS(AAR!AD87)</f>
        <v>8.0589228653335232E-3</v>
      </c>
      <c r="AD87" s="10">
        <f>ABS(AAR!AE87)</f>
        <v>1.1866360972639829E-3</v>
      </c>
      <c r="AE87" s="10">
        <f>ABS(AAR!AF87)</f>
        <v>7.6202397629418547E-3</v>
      </c>
      <c r="AF87" s="10">
        <f>ABS(AAR!AG87)</f>
        <v>3.3290244072414574E-3</v>
      </c>
      <c r="AG87" s="10">
        <f t="shared" si="0"/>
        <v>7.1087698309217715E-3</v>
      </c>
      <c r="AH87" s="31">
        <f t="shared" si="1"/>
        <v>-1.3325353263553222E-3</v>
      </c>
      <c r="AI87" s="10" t="e">
        <f>AAR!#REF!</f>
        <v>#REF!</v>
      </c>
    </row>
    <row r="88" spans="1:36" ht="15.75" customHeight="1" x14ac:dyDescent="0.2">
      <c r="A88" s="12">
        <v>44124</v>
      </c>
      <c r="B88" s="10">
        <f>AAR!B88</f>
        <v>-14</v>
      </c>
      <c r="C88" s="10">
        <f>ABS(AAR!D88)</f>
        <v>8.3328179406093449E-3</v>
      </c>
      <c r="D88" s="10">
        <f>ABS(AAR!E88)</f>
        <v>3.6137950931279614E-4</v>
      </c>
      <c r="E88" s="10">
        <f>ABS(AAR!F88)</f>
        <v>9.6047449371973719E-3</v>
      </c>
      <c r="F88" s="10">
        <f>ABS(AAR!G88)</f>
        <v>5.5527138965204568E-3</v>
      </c>
      <c r="G88" s="10">
        <f>ABS(AAR!H88)</f>
        <v>3.4169709518501951E-3</v>
      </c>
      <c r="H88" s="10">
        <f>ABS(AAR!I88)</f>
        <v>1.2872134093686521E-2</v>
      </c>
      <c r="I88" s="10">
        <f>ABS(AAR!J88)</f>
        <v>1.0964688323670998E-2</v>
      </c>
      <c r="J88" s="10">
        <f>ABS(AAR!K88)</f>
        <v>4.2598354005768729E-3</v>
      </c>
      <c r="K88" s="10">
        <f>ABS(AAR!L88)</f>
        <v>4.072204306959289E-3</v>
      </c>
      <c r="L88" s="10">
        <f>ABS(AAR!M88)</f>
        <v>1.1668571598323019E-2</v>
      </c>
      <c r="M88" s="10">
        <f>ABS(AAR!N88)</f>
        <v>5.4056049441952227E-2</v>
      </c>
      <c r="N88" s="10">
        <f>ABS(AAR!O88)</f>
        <v>2.8475700428553931E-3</v>
      </c>
      <c r="O88" s="10">
        <f>ABS(AAR!P88)</f>
        <v>1.1506981845610487E-2</v>
      </c>
      <c r="P88" s="10">
        <f>ABS(AAR!Q88)</f>
        <v>1.1917992018466873E-2</v>
      </c>
      <c r="Q88" s="10">
        <f>ABS(AAR!R88)</f>
        <v>3.4099136603441618E-3</v>
      </c>
      <c r="R88" s="10">
        <f>ABS(AAR!S88)</f>
        <v>1.4661135840694251E-2</v>
      </c>
      <c r="S88" s="10">
        <f>ABS(AAR!T88)</f>
        <v>8.6860217397010542E-3</v>
      </c>
      <c r="T88" s="10">
        <f>ABS(AAR!U88)</f>
        <v>3.5120325179855687E-2</v>
      </c>
      <c r="U88" s="10">
        <f>ABS(AAR!V88)</f>
        <v>2.3507971112103959E-3</v>
      </c>
      <c r="V88" s="10">
        <f>ABS(AAR!W88)</f>
        <v>7.0957640244470425E-3</v>
      </c>
      <c r="W88" s="10">
        <f>ABS(AAR!X88)</f>
        <v>1.0300061210892419E-2</v>
      </c>
      <c r="X88" s="10">
        <f>ABS(AAR!Y88)</f>
        <v>1.0163041138771497E-2</v>
      </c>
      <c r="Y88" s="10">
        <f>ABS(AAR!Z88)</f>
        <v>3.2429949381615644E-3</v>
      </c>
      <c r="Z88" s="10">
        <f>ABS(AAR!AA88)</f>
        <v>3.4193815114844546E-2</v>
      </c>
      <c r="AA88" s="10">
        <f>ABS(AAR!AB88)</f>
        <v>4.7822200071395895E-3</v>
      </c>
      <c r="AB88" s="10">
        <f>ABS(AAR!AC88)</f>
        <v>1.2353540618220368E-3</v>
      </c>
      <c r="AC88" s="10">
        <f>ABS(AAR!AD88)</f>
        <v>1.9397225210801515E-3</v>
      </c>
      <c r="AD88" s="10">
        <f>ABS(AAR!AE88)</f>
        <v>3.2437295157697783E-3</v>
      </c>
      <c r="AE88" s="10">
        <f>ABS(AAR!AF88)</f>
        <v>6.0642970067629511E-3</v>
      </c>
      <c r="AF88" s="10">
        <f>ABS(AAR!AG88)</f>
        <v>1.1615374119162383E-2</v>
      </c>
      <c r="AG88" s="10">
        <f t="shared" si="0"/>
        <v>1.0317974049941713E-2</v>
      </c>
      <c r="AH88" s="31">
        <f t="shared" si="1"/>
        <v>1.876668892664619E-3</v>
      </c>
      <c r="AI88" s="10" t="e">
        <f>AAR!#REF!</f>
        <v>#REF!</v>
      </c>
    </row>
    <row r="89" spans="1:36" ht="15.75" customHeight="1" x14ac:dyDescent="0.2">
      <c r="A89" s="12">
        <v>44125</v>
      </c>
      <c r="B89" s="10">
        <f>AAR!B89</f>
        <v>-13</v>
      </c>
      <c r="C89" s="10">
        <f>ABS(AAR!D89)</f>
        <v>1.3839582031335267E-3</v>
      </c>
      <c r="D89" s="10">
        <f>ABS(AAR!E89)</f>
        <v>1.1471553174284929E-2</v>
      </c>
      <c r="E89" s="10">
        <f>ABS(AAR!F89)</f>
        <v>2.2325121113294585E-3</v>
      </c>
      <c r="F89" s="10">
        <f>ABS(AAR!G89)</f>
        <v>1.5810889430613803E-3</v>
      </c>
      <c r="G89" s="10">
        <f>ABS(AAR!H89)</f>
        <v>7.5407241861965776E-4</v>
      </c>
      <c r="H89" s="10">
        <f>ABS(AAR!I89)</f>
        <v>1.2843310090920875E-2</v>
      </c>
      <c r="I89" s="10">
        <f>ABS(AAR!J89)</f>
        <v>6.1148606557917973E-4</v>
      </c>
      <c r="J89" s="10">
        <f>ABS(AAR!K89)</f>
        <v>3.7008904101472426E-3</v>
      </c>
      <c r="K89" s="10">
        <f>ABS(AAR!L89)</f>
        <v>5.432006212940859E-3</v>
      </c>
      <c r="L89" s="10">
        <f>ABS(AAR!M89)</f>
        <v>8.3735354465958138E-3</v>
      </c>
      <c r="M89" s="10">
        <f>ABS(AAR!N89)</f>
        <v>8.1163757945345721E-3</v>
      </c>
      <c r="N89" s="10">
        <f>ABS(AAR!O89)</f>
        <v>1.8488517913252747E-4</v>
      </c>
      <c r="O89" s="10">
        <f>ABS(AAR!P89)</f>
        <v>1.2257182942679355E-2</v>
      </c>
      <c r="P89" s="10">
        <f>ABS(AAR!Q89)</f>
        <v>7.1727612033236771E-3</v>
      </c>
      <c r="Q89" s="10">
        <f>ABS(AAR!R89)</f>
        <v>4.7839644549202065E-3</v>
      </c>
      <c r="R89" s="10">
        <f>ABS(AAR!S89)</f>
        <v>1.6918822668175334E-3</v>
      </c>
      <c r="S89" s="10">
        <f>ABS(AAR!T89)</f>
        <v>9.8648221444579843E-3</v>
      </c>
      <c r="T89" s="10">
        <f>ABS(AAR!U89)</f>
        <v>2.2643980054900422E-2</v>
      </c>
      <c r="U89" s="10">
        <f>ABS(AAR!V89)</f>
        <v>1.1882815441767877E-2</v>
      </c>
      <c r="V89" s="10">
        <f>ABS(AAR!W89)</f>
        <v>3.4292417082830966E-3</v>
      </c>
      <c r="W89" s="10">
        <f>ABS(AAR!X89)</f>
        <v>2.7506365063524555E-2</v>
      </c>
      <c r="X89" s="10">
        <f>ABS(AAR!Y89)</f>
        <v>1.9655046617002543E-3</v>
      </c>
      <c r="Y89" s="10">
        <f>ABS(AAR!Z89)</f>
        <v>7.6534258568805476E-3</v>
      </c>
      <c r="Z89" s="10">
        <f>ABS(AAR!AA89)</f>
        <v>5.3781284987254707E-2</v>
      </c>
      <c r="AA89" s="10">
        <f>ABS(AAR!AB89)</f>
        <v>8.3517609692701413E-3</v>
      </c>
      <c r="AB89" s="10">
        <f>ABS(AAR!AC89)</f>
        <v>1.9899123902696546E-3</v>
      </c>
      <c r="AC89" s="10">
        <f>ABS(AAR!AD89)</f>
        <v>5.4515290245529665E-3</v>
      </c>
      <c r="AD89" s="10">
        <f>ABS(AAR!AE89)</f>
        <v>5.2711518066815991E-3</v>
      </c>
      <c r="AE89" s="10">
        <f>ABS(AAR!AF89)</f>
        <v>6.5563213887191761E-4</v>
      </c>
      <c r="AF89" s="10">
        <f>ABS(AAR!AG89)</f>
        <v>4.175320529244614E-3</v>
      </c>
      <c r="AG89" s="10">
        <f t="shared" si="0"/>
        <v>8.2404737231893729E-3</v>
      </c>
      <c r="AH89" s="31">
        <f t="shared" si="1"/>
        <v>-2.008314340877209E-4</v>
      </c>
      <c r="AI89" s="10" t="e">
        <f>AAR!#REF!</f>
        <v>#REF!</v>
      </c>
    </row>
    <row r="90" spans="1:36" ht="15.75" customHeight="1" x14ac:dyDescent="0.2">
      <c r="A90" s="12">
        <v>44126</v>
      </c>
      <c r="B90" s="10">
        <f>AAR!B90</f>
        <v>-12</v>
      </c>
      <c r="C90" s="10">
        <f>ABS(AAR!D90)</f>
        <v>3.8222303959515626E-3</v>
      </c>
      <c r="D90" s="10">
        <f>ABS(AAR!E90)</f>
        <v>2.0211384049038335E-2</v>
      </c>
      <c r="E90" s="10">
        <f>ABS(AAR!F90)</f>
        <v>9.1410860648887069E-4</v>
      </c>
      <c r="F90" s="10">
        <f>ABS(AAR!G90)</f>
        <v>1.4513154139152318E-2</v>
      </c>
      <c r="G90" s="10">
        <f>ABS(AAR!H90)</f>
        <v>4.6566686468742496E-3</v>
      </c>
      <c r="H90" s="10">
        <f>ABS(AAR!I90)</f>
        <v>1.7279203288480663E-2</v>
      </c>
      <c r="I90" s="10">
        <f>ABS(AAR!J90)</f>
        <v>1.184943370552044E-2</v>
      </c>
      <c r="J90" s="10">
        <f>ABS(AAR!K90)</f>
        <v>6.3354498520894059E-3</v>
      </c>
      <c r="K90" s="10">
        <f>ABS(AAR!L90)</f>
        <v>1.4011709270203707E-2</v>
      </c>
      <c r="L90" s="10">
        <f>ABS(AAR!M90)</f>
        <v>9.0054200268198017E-3</v>
      </c>
      <c r="M90" s="10">
        <f>ABS(AAR!N90)</f>
        <v>2.445740813868464E-3</v>
      </c>
      <c r="N90" s="10">
        <f>ABS(AAR!O90)</f>
        <v>4.7097105280369837E-3</v>
      </c>
      <c r="O90" s="10">
        <f>ABS(AAR!P90)</f>
        <v>2.2363409180977616E-2</v>
      </c>
      <c r="P90" s="10">
        <f>ABS(AAR!Q90)</f>
        <v>2.6574765599398855E-3</v>
      </c>
      <c r="Q90" s="10">
        <f>ABS(AAR!R90)</f>
        <v>1.1155881245515864E-2</v>
      </c>
      <c r="R90" s="10">
        <f>ABS(AAR!S90)</f>
        <v>1.8513411405536423E-3</v>
      </c>
      <c r="S90" s="10">
        <f>ABS(AAR!T90)</f>
        <v>1.0410956735476116E-2</v>
      </c>
      <c r="T90" s="10">
        <f>ABS(AAR!U90)</f>
        <v>6.8937992109560295E-4</v>
      </c>
      <c r="U90" s="10">
        <f>ABS(AAR!V90)</f>
        <v>1.4696966196717579E-2</v>
      </c>
      <c r="V90" s="10">
        <f>ABS(AAR!W90)</f>
        <v>7.0597757098779315E-3</v>
      </c>
      <c r="W90" s="10">
        <f>ABS(AAR!X90)</f>
        <v>1.2543056862950215E-4</v>
      </c>
      <c r="X90" s="10">
        <f>ABS(AAR!Y90)</f>
        <v>1.3420446970538687E-2</v>
      </c>
      <c r="Y90" s="10">
        <f>ABS(AAR!Z90)</f>
        <v>1.552863093450706E-2</v>
      </c>
      <c r="Z90" s="10">
        <f>ABS(AAR!AA90)</f>
        <v>9.7342595701467062E-4</v>
      </c>
      <c r="AA90" s="10">
        <f>ABS(AAR!AB90)</f>
        <v>5.1739949976802278E-3</v>
      </c>
      <c r="AB90" s="10">
        <f>ABS(AAR!AC90)</f>
        <v>4.5489545405052872E-3</v>
      </c>
      <c r="AC90" s="10">
        <f>ABS(AAR!AD90)</f>
        <v>6.8874424075590999E-3</v>
      </c>
      <c r="AD90" s="10">
        <f>ABS(AAR!AE90)</f>
        <v>3.5768004122417813E-3</v>
      </c>
      <c r="AE90" s="10">
        <f>ABS(AAR!AF90)</f>
        <v>9.2873359976163652E-3</v>
      </c>
      <c r="AF90" s="10">
        <f>ABS(AAR!AG90)</f>
        <v>9.0206565376057049E-3</v>
      </c>
      <c r="AG90" s="10">
        <f t="shared" si="0"/>
        <v>8.3060839778859134E-3</v>
      </c>
      <c r="AH90" s="31">
        <f t="shared" si="1"/>
        <v>-1.3522117939118034E-4</v>
      </c>
      <c r="AI90" s="10" t="e">
        <f>AAR!#REF!</f>
        <v>#REF!</v>
      </c>
    </row>
    <row r="91" spans="1:36" ht="15.75" customHeight="1" x14ac:dyDescent="0.2">
      <c r="A91" s="12">
        <v>44127</v>
      </c>
      <c r="B91" s="10">
        <f>AAR!B91</f>
        <v>-11</v>
      </c>
      <c r="C91" s="10">
        <f>ABS(AAR!D91)</f>
        <v>1.2089363857408116E-4</v>
      </c>
      <c r="D91" s="10">
        <f>ABS(AAR!E91)</f>
        <v>2.6851170656175767E-2</v>
      </c>
      <c r="E91" s="10">
        <f>ABS(AAR!F91)</f>
        <v>9.8135898936023112E-3</v>
      </c>
      <c r="F91" s="10">
        <f>ABS(AAR!G91)</f>
        <v>9.251087273158938E-3</v>
      </c>
      <c r="G91" s="10">
        <f>ABS(AAR!H91)</f>
        <v>2.4289955687850804E-3</v>
      </c>
      <c r="H91" s="10">
        <f>ABS(AAR!I91)</f>
        <v>1.6917633424887342E-3</v>
      </c>
      <c r="I91" s="10">
        <f>ABS(AAR!J91)</f>
        <v>4.662955892158609E-3</v>
      </c>
      <c r="J91" s="10">
        <f>ABS(AAR!K91)</f>
        <v>7.9488187859390533E-3</v>
      </c>
      <c r="K91" s="10">
        <f>ABS(AAR!L91)</f>
        <v>8.4257527355203771E-4</v>
      </c>
      <c r="L91" s="10">
        <f>ABS(AAR!M91)</f>
        <v>9.3553182903753487E-2</v>
      </c>
      <c r="M91" s="10">
        <f>ABS(AAR!N91)</f>
        <v>1.4058532837487417E-2</v>
      </c>
      <c r="N91" s="10">
        <f>ABS(AAR!O91)</f>
        <v>3.1018607774917304E-3</v>
      </c>
      <c r="O91" s="10">
        <f>ABS(AAR!P91)</f>
        <v>1.5867589871671854E-2</v>
      </c>
      <c r="P91" s="10">
        <f>ABS(AAR!Q91)</f>
        <v>2.1197858267131831E-3</v>
      </c>
      <c r="Q91" s="10">
        <f>ABS(AAR!R91)</f>
        <v>1.160727129645979E-2</v>
      </c>
      <c r="R91" s="10">
        <f>ABS(AAR!S91)</f>
        <v>8.4474386457003732E-3</v>
      </c>
      <c r="S91" s="10">
        <f>ABS(AAR!T91)</f>
        <v>1.2650862205998096E-2</v>
      </c>
      <c r="T91" s="10">
        <f>ABS(AAR!U91)</f>
        <v>3.8425462598697863E-2</v>
      </c>
      <c r="U91" s="10">
        <f>ABS(AAR!V91)</f>
        <v>1.8572048518034658E-3</v>
      </c>
      <c r="V91" s="10">
        <f>ABS(AAR!W91)</f>
        <v>3.1337045356648547E-4</v>
      </c>
      <c r="W91" s="10">
        <f>ABS(AAR!X91)</f>
        <v>2.5533373705249676E-3</v>
      </c>
      <c r="X91" s="10">
        <f>ABS(AAR!Y91)</f>
        <v>3.5880112119659573E-3</v>
      </c>
      <c r="Y91" s="10">
        <f>ABS(AAR!Z91)</f>
        <v>7.3509378737716411E-3</v>
      </c>
      <c r="Z91" s="10">
        <f>ABS(AAR!AA91)</f>
        <v>2.323337857459533E-3</v>
      </c>
      <c r="AA91" s="10">
        <f>ABS(AAR!AB91)</f>
        <v>1.1902684461211187E-3</v>
      </c>
      <c r="AB91" s="10">
        <f>ABS(AAR!AC91)</f>
        <v>1.5514659024537535E-2</v>
      </c>
      <c r="AC91" s="10">
        <f>ABS(AAR!AD91)</f>
        <v>1.3714776170339983E-2</v>
      </c>
      <c r="AD91" s="10">
        <f>ABS(AAR!AE91)</f>
        <v>5.4914387196959343E-3</v>
      </c>
      <c r="AE91" s="10">
        <f>ABS(AAR!AF91)</f>
        <v>2.5551734529598826E-2</v>
      </c>
      <c r="AF91" s="10">
        <f>ABS(AAR!AG91)</f>
        <v>2.9891558060157319E-3</v>
      </c>
      <c r="AG91" s="10">
        <f t="shared" si="0"/>
        <v>1.1529402320126987E-2</v>
      </c>
      <c r="AH91" s="31">
        <f t="shared" si="1"/>
        <v>3.088097162849893E-3</v>
      </c>
      <c r="AI91" s="10" t="e">
        <f>AAR!#REF!</f>
        <v>#REF!</v>
      </c>
    </row>
    <row r="92" spans="1:36" ht="15.75" customHeight="1" x14ac:dyDescent="0.2">
      <c r="A92" s="12">
        <v>44130</v>
      </c>
      <c r="B92" s="10">
        <f>AAR!B92</f>
        <v>-10</v>
      </c>
      <c r="C92" s="10">
        <f>ABS(AAR!D92)</f>
        <v>4.824401227977726E-3</v>
      </c>
      <c r="D92" s="10">
        <f>ABS(AAR!E92)</f>
        <v>4.0351504324407442E-3</v>
      </c>
      <c r="E92" s="10">
        <f>ABS(AAR!F92)</f>
        <v>9.0762418852008888E-3</v>
      </c>
      <c r="F92" s="10">
        <f>ABS(AAR!G92)</f>
        <v>1.2212077216208404E-2</v>
      </c>
      <c r="G92" s="10">
        <f>ABS(AAR!H92)</f>
        <v>3.056939800343994E-3</v>
      </c>
      <c r="H92" s="10">
        <f>ABS(AAR!I92)</f>
        <v>6.8837725775332988E-3</v>
      </c>
      <c r="I92" s="10">
        <f>ABS(AAR!J92)</f>
        <v>2.0262569983421099E-2</v>
      </c>
      <c r="J92" s="10">
        <f>ABS(AAR!K92)</f>
        <v>6.0157235984225864E-3</v>
      </c>
      <c r="K92" s="10">
        <f>ABS(AAR!L92)</f>
        <v>7.1642574350752955E-4</v>
      </c>
      <c r="L92" s="10">
        <f>ABS(AAR!M92)</f>
        <v>1.5982463978795464E-2</v>
      </c>
      <c r="M92" s="10">
        <f>ABS(AAR!N92)</f>
        <v>8.5720767297932064E-3</v>
      </c>
      <c r="N92" s="10">
        <f>ABS(AAR!O92)</f>
        <v>2.8978919954123755E-3</v>
      </c>
      <c r="O92" s="10">
        <f>ABS(AAR!P92)</f>
        <v>6.8161014731657511E-3</v>
      </c>
      <c r="P92" s="10">
        <f>ABS(AAR!Q92)</f>
        <v>2.0294574346622282E-3</v>
      </c>
      <c r="Q92" s="10">
        <f>ABS(AAR!R92)</f>
        <v>3.5341726524127526E-3</v>
      </c>
      <c r="R92" s="10">
        <f>ABS(AAR!S92)</f>
        <v>1.0914897372482635E-2</v>
      </c>
      <c r="S92" s="10">
        <f>ABS(AAR!T92)</f>
        <v>1.5401451269196786E-2</v>
      </c>
      <c r="T92" s="10">
        <f>ABS(AAR!U92)</f>
        <v>6.7146292144267018E-3</v>
      </c>
      <c r="U92" s="10">
        <f>ABS(AAR!V92)</f>
        <v>1.5779692397314159E-2</v>
      </c>
      <c r="V92" s="10">
        <f>ABS(AAR!W92)</f>
        <v>5.4840068548828603E-3</v>
      </c>
      <c r="W92" s="10">
        <f>ABS(AAR!X92)</f>
        <v>1.4274473536365358E-2</v>
      </c>
      <c r="X92" s="10">
        <f>ABS(AAR!Y92)</f>
        <v>5.6824915949499066E-3</v>
      </c>
      <c r="Y92" s="10">
        <f>ABS(AAR!Z92)</f>
        <v>5.2945958643946245E-4</v>
      </c>
      <c r="Z92" s="10">
        <f>ABS(AAR!AA92)</f>
        <v>5.7484385265424327E-3</v>
      </c>
      <c r="AA92" s="10">
        <f>ABS(AAR!AB92)</f>
        <v>3.5462151218029724E-3</v>
      </c>
      <c r="AB92" s="10">
        <f>ABS(AAR!AC92)</f>
        <v>1.0408188369573426E-3</v>
      </c>
      <c r="AC92" s="10">
        <f>ABS(AAR!AD92)</f>
        <v>9.6640167822394877E-3</v>
      </c>
      <c r="AD92" s="10">
        <f>ABS(AAR!AE92)</f>
        <v>2.4304202759171875E-3</v>
      </c>
      <c r="AE92" s="10">
        <f>ABS(AAR!AF92)</f>
        <v>6.8064689405082611E-3</v>
      </c>
      <c r="AF92" s="10">
        <f>ABS(AAR!AG92)</f>
        <v>1.0248444632594583E-2</v>
      </c>
      <c r="AG92" s="10">
        <f t="shared" si="0"/>
        <v>7.3727130557306063E-3</v>
      </c>
      <c r="AH92" s="31">
        <f t="shared" si="1"/>
        <v>-1.0685921015464875E-3</v>
      </c>
      <c r="AI92" s="10" t="e">
        <f>AAR!#REF!</f>
        <v>#REF!</v>
      </c>
    </row>
    <row r="93" spans="1:36" ht="15.75" customHeight="1" x14ac:dyDescent="0.2">
      <c r="A93" s="12">
        <v>44131</v>
      </c>
      <c r="B93" s="10">
        <f>AAR!B93</f>
        <v>-9</v>
      </c>
      <c r="C93" s="10">
        <f>ABS(AAR!D93)</f>
        <v>1.1218623722138402E-2</v>
      </c>
      <c r="D93" s="10">
        <f>ABS(AAR!E93)</f>
        <v>5.8376218878954146E-3</v>
      </c>
      <c r="E93" s="10">
        <f>ABS(AAR!F93)</f>
        <v>8.2658097562588965E-3</v>
      </c>
      <c r="F93" s="10">
        <f>ABS(AAR!G93)</f>
        <v>3.6308306471128371E-3</v>
      </c>
      <c r="G93" s="10">
        <f>ABS(AAR!H93)</f>
        <v>8.5444379897428695E-3</v>
      </c>
      <c r="H93" s="10">
        <f>ABS(AAR!I93)</f>
        <v>9.0977362209948912E-4</v>
      </c>
      <c r="I93" s="10">
        <f>ABS(AAR!J93)</f>
        <v>1.3256414657701533E-2</v>
      </c>
      <c r="J93" s="10">
        <f>ABS(AAR!K93)</f>
        <v>2.1235043992185933E-2</v>
      </c>
      <c r="K93" s="10">
        <f>ABS(AAR!L93)</f>
        <v>5.7561284118249137E-4</v>
      </c>
      <c r="L93" s="10">
        <f>ABS(AAR!M93)</f>
        <v>1.4490922806343755E-2</v>
      </c>
      <c r="M93" s="10">
        <f>ABS(AAR!N93)</f>
        <v>4.7336874679303545E-3</v>
      </c>
      <c r="N93" s="10">
        <f>ABS(AAR!O93)</f>
        <v>1.3388289391229125E-3</v>
      </c>
      <c r="O93" s="10">
        <f>ABS(AAR!P93)</f>
        <v>4.8885464589680169E-4</v>
      </c>
      <c r="P93" s="10">
        <f>ABS(AAR!Q93)</f>
        <v>2.6132324754738964E-4</v>
      </c>
      <c r="Q93" s="10">
        <f>ABS(AAR!R93)</f>
        <v>4.8989223586673328E-3</v>
      </c>
      <c r="R93" s="10">
        <f>ABS(AAR!S93)</f>
        <v>3.3095576857645921E-3</v>
      </c>
      <c r="S93" s="10">
        <f>ABS(AAR!T93)</f>
        <v>2.5549468090338601E-3</v>
      </c>
      <c r="T93" s="10">
        <f>ABS(AAR!U93)</f>
        <v>1.6497476670089894E-2</v>
      </c>
      <c r="U93" s="10">
        <f>ABS(AAR!V93)</f>
        <v>3.7325144579425443E-3</v>
      </c>
      <c r="V93" s="10">
        <f>ABS(AAR!W93)</f>
        <v>1.1599270007778949E-2</v>
      </c>
      <c r="W93" s="10">
        <f>ABS(AAR!X93)</f>
        <v>1.0467468218328172E-2</v>
      </c>
      <c r="X93" s="10">
        <f>ABS(AAR!Y93)</f>
        <v>4.7005424000923033E-3</v>
      </c>
      <c r="Y93" s="10">
        <f>ABS(AAR!Z93)</f>
        <v>8.1750824751702662E-3</v>
      </c>
      <c r="Z93" s="10">
        <f>ABS(AAR!AA93)</f>
        <v>2.725679852280654E-3</v>
      </c>
      <c r="AA93" s="10">
        <f>ABS(AAR!AB93)</f>
        <v>5.2366495741776884E-3</v>
      </c>
      <c r="AB93" s="10">
        <f>ABS(AAR!AC93)</f>
        <v>1.5825501423729071E-3</v>
      </c>
      <c r="AC93" s="10">
        <f>ABS(AAR!AD93)</f>
        <v>1.1348503314843718E-3</v>
      </c>
      <c r="AD93" s="10">
        <f>ABS(AAR!AE93)</f>
        <v>1.2436765174909463E-2</v>
      </c>
      <c r="AE93" s="10">
        <f>ABS(AAR!AF93)</f>
        <v>9.5028768116739402E-3</v>
      </c>
      <c r="AF93" s="10">
        <f>ABS(AAR!AG93)</f>
        <v>5.3138556513301289E-3</v>
      </c>
      <c r="AG93" s="10">
        <f t="shared" si="0"/>
        <v>6.6218931614752041E-3</v>
      </c>
      <c r="AH93" s="31">
        <f t="shared" si="1"/>
        <v>-1.8194119958018897E-3</v>
      </c>
      <c r="AI93" s="10" t="e">
        <f>AAR!#REF!</f>
        <v>#REF!</v>
      </c>
    </row>
    <row r="94" spans="1:36" ht="15.75" customHeight="1" x14ac:dyDescent="0.2">
      <c r="A94" s="12">
        <v>44132</v>
      </c>
      <c r="B94" s="10">
        <f>AAR!B94</f>
        <v>-8</v>
      </c>
      <c r="C94" s="10">
        <f>ABS(AAR!D94)</f>
        <v>8.7539553639498086E-3</v>
      </c>
      <c r="D94" s="10">
        <f>ABS(AAR!E94)</f>
        <v>7.0241895525442188E-3</v>
      </c>
      <c r="E94" s="10">
        <f>ABS(AAR!F94)</f>
        <v>3.5163618648531153E-3</v>
      </c>
      <c r="F94" s="10">
        <f>ABS(AAR!G94)</f>
        <v>2.2291473637662429E-2</v>
      </c>
      <c r="G94" s="10">
        <f>ABS(AAR!H94)</f>
        <v>1.8781402597635832E-2</v>
      </c>
      <c r="H94" s="10">
        <f>ABS(AAR!I94)</f>
        <v>1.2187668623960361E-2</v>
      </c>
      <c r="I94" s="10">
        <f>ABS(AAR!J94)</f>
        <v>1.3582328245686295E-2</v>
      </c>
      <c r="J94" s="10">
        <f>ABS(AAR!K94)</f>
        <v>4.7839273748974467E-3</v>
      </c>
      <c r="K94" s="10">
        <f>ABS(AAR!L94)</f>
        <v>1.9281001409440085E-4</v>
      </c>
      <c r="L94" s="10">
        <f>ABS(AAR!M94)</f>
        <v>2.6798064753697642E-4</v>
      </c>
      <c r="M94" s="10">
        <f>ABS(AAR!N94)</f>
        <v>1.1778170372838143E-2</v>
      </c>
      <c r="N94" s="10">
        <f>ABS(AAR!O94)</f>
        <v>1.1544690248030905E-2</v>
      </c>
      <c r="O94" s="10">
        <f>ABS(AAR!P94)</f>
        <v>6.5178599364544114E-3</v>
      </c>
      <c r="P94" s="10">
        <f>ABS(AAR!Q94)</f>
        <v>1.573853714508525E-2</v>
      </c>
      <c r="Q94" s="10">
        <f>ABS(AAR!R94)</f>
        <v>1.5455686416472256E-3</v>
      </c>
      <c r="R94" s="10">
        <f>ABS(AAR!S94)</f>
        <v>7.5613730141897428E-3</v>
      </c>
      <c r="S94" s="10">
        <f>ABS(AAR!T94)</f>
        <v>1.4527482682096075E-2</v>
      </c>
      <c r="T94" s="10">
        <f>ABS(AAR!U94)</f>
        <v>2.7484145259748516E-3</v>
      </c>
      <c r="U94" s="10">
        <f>ABS(AAR!V94)</f>
        <v>8.2160277583665439E-3</v>
      </c>
      <c r="V94" s="10">
        <f>ABS(AAR!W94)</f>
        <v>1.6006882935699816E-2</v>
      </c>
      <c r="W94" s="10">
        <f>ABS(AAR!X94)</f>
        <v>1.2311435712896342E-3</v>
      </c>
      <c r="X94" s="10">
        <f>ABS(AAR!Y94)</f>
        <v>9.3589139703248864E-3</v>
      </c>
      <c r="Y94" s="10">
        <f>ABS(AAR!Z94)</f>
        <v>1.3146663383159101E-2</v>
      </c>
      <c r="Z94" s="10">
        <f>ABS(AAR!AA94)</f>
        <v>4.1619660583468582E-2</v>
      </c>
      <c r="AA94" s="10">
        <f>ABS(AAR!AB94)</f>
        <v>4.3847396666098978E-3</v>
      </c>
      <c r="AB94" s="10">
        <f>ABS(AAR!AC94)</f>
        <v>4.1297152704627207E-3</v>
      </c>
      <c r="AC94" s="10">
        <f>ABS(AAR!AD94)</f>
        <v>3.9961319075174969E-3</v>
      </c>
      <c r="AD94" s="10">
        <f>ABS(AAR!AE94)</f>
        <v>1.1005497880506553E-2</v>
      </c>
      <c r="AE94" s="10">
        <f>ABS(AAR!AF94)</f>
        <v>2.6595190355840043E-2</v>
      </c>
      <c r="AF94" s="10">
        <f>ABS(AAR!AG94)</f>
        <v>5.4233546765816015E-4</v>
      </c>
      <c r="AG94" s="10">
        <f t="shared" si="0"/>
        <v>1.0119236574668034E-2</v>
      </c>
      <c r="AH94" s="31">
        <f t="shared" si="1"/>
        <v>1.6779314173909401E-3</v>
      </c>
      <c r="AI94" s="10" t="e">
        <f>AAR!#REF!</f>
        <v>#REF!</v>
      </c>
    </row>
    <row r="95" spans="1:36" ht="15.75" customHeight="1" x14ac:dyDescent="0.2">
      <c r="A95" s="12">
        <v>44133</v>
      </c>
      <c r="B95" s="10">
        <f>AAR!B95</f>
        <v>-7</v>
      </c>
      <c r="C95" s="10">
        <f>ABS(AAR!D95)</f>
        <v>2.2504972436139833E-3</v>
      </c>
      <c r="D95" s="10">
        <f>ABS(AAR!E95)</f>
        <v>8.5425316929806944E-3</v>
      </c>
      <c r="E95" s="10">
        <f>ABS(AAR!F95)</f>
        <v>8.3331906891968288E-3</v>
      </c>
      <c r="F95" s="10">
        <f>ABS(AAR!G95)</f>
        <v>9.418427132790879E-3</v>
      </c>
      <c r="G95" s="10">
        <f>ABS(AAR!H95)</f>
        <v>1.7760126877080326E-2</v>
      </c>
      <c r="H95" s="10">
        <f>ABS(AAR!I95)</f>
        <v>1.6648697229831359E-2</v>
      </c>
      <c r="I95" s="10">
        <f>ABS(AAR!J95)</f>
        <v>1.1542716251876688E-2</v>
      </c>
      <c r="J95" s="10">
        <f>ABS(AAR!K95)</f>
        <v>1.579582504419642E-2</v>
      </c>
      <c r="K95" s="10">
        <f>ABS(AAR!L95)</f>
        <v>1.4989912248281913E-2</v>
      </c>
      <c r="L95" s="10">
        <f>ABS(AAR!M95)</f>
        <v>1.9339810121885972E-2</v>
      </c>
      <c r="M95" s="10">
        <f>ABS(AAR!N95)</f>
        <v>1.8154441484142751E-2</v>
      </c>
      <c r="N95" s="10">
        <f>ABS(AAR!O95)</f>
        <v>1.3817507700821404E-2</v>
      </c>
      <c r="O95" s="10">
        <f>ABS(AAR!P95)</f>
        <v>3.6273405131720319E-3</v>
      </c>
      <c r="P95" s="10">
        <f>ABS(AAR!Q95)</f>
        <v>3.3802364937891229E-3</v>
      </c>
      <c r="Q95" s="10">
        <f>ABS(AAR!R95)</f>
        <v>1.2641641950841295E-2</v>
      </c>
      <c r="R95" s="10">
        <f>ABS(AAR!S95)</f>
        <v>8.9139679675696686E-4</v>
      </c>
      <c r="S95" s="10">
        <f>ABS(AAR!T95)</f>
        <v>1.728671641857938E-2</v>
      </c>
      <c r="T95" s="10">
        <f>ABS(AAR!U95)</f>
        <v>7.3332574327073102E-3</v>
      </c>
      <c r="U95" s="10">
        <f>ABS(AAR!V95)</f>
        <v>3.1876847241911815E-3</v>
      </c>
      <c r="V95" s="10">
        <f>ABS(AAR!W95)</f>
        <v>3.0080992326057144E-3</v>
      </c>
      <c r="W95" s="10">
        <f>ABS(AAR!X95)</f>
        <v>5.4025598994288755E-3</v>
      </c>
      <c r="X95" s="10">
        <f>ABS(AAR!Y95)</f>
        <v>2.4189432397045416E-3</v>
      </c>
      <c r="Y95" s="10">
        <f>ABS(AAR!Z95)</f>
        <v>6.483371514511508E-3</v>
      </c>
      <c r="Z95" s="10">
        <f>ABS(AAR!AA95)</f>
        <v>5.2262321420299632E-3</v>
      </c>
      <c r="AA95" s="10">
        <f>ABS(AAR!AB95)</f>
        <v>3.4826907810653826E-2</v>
      </c>
      <c r="AB95" s="10">
        <f>ABS(AAR!AC95)</f>
        <v>1.5487740467126927E-2</v>
      </c>
      <c r="AC95" s="10">
        <f>ABS(AAR!AD95)</f>
        <v>6.8716884210465994E-3</v>
      </c>
      <c r="AD95" s="10">
        <f>ABS(AAR!AE95)</f>
        <v>1.9019927886222733E-2</v>
      </c>
      <c r="AE95" s="10">
        <f>ABS(AAR!AF95)</f>
        <v>3.2927487773162976E-2</v>
      </c>
      <c r="AF95" s="10">
        <f>ABS(AAR!AG95)</f>
        <v>1.1037076996795818E-2</v>
      </c>
      <c r="AG95" s="10">
        <f t="shared" si="0"/>
        <v>1.1588399781000866E-2</v>
      </c>
      <c r="AH95" s="31">
        <f t="shared" si="1"/>
        <v>3.1470946237237719E-3</v>
      </c>
      <c r="AI95" s="10" t="e">
        <f>AAR!#REF!</f>
        <v>#REF!</v>
      </c>
    </row>
    <row r="96" spans="1:36" ht="15.75" customHeight="1" x14ac:dyDescent="0.2">
      <c r="A96" s="12">
        <v>44134</v>
      </c>
      <c r="B96" s="10">
        <f>AAR!B96</f>
        <v>-6</v>
      </c>
      <c r="C96" s="10">
        <f>ABS(AAR!D96)</f>
        <v>8.8108986400952261E-3</v>
      </c>
      <c r="D96" s="10">
        <f>ABS(AAR!E96)</f>
        <v>2.3129744904419663E-3</v>
      </c>
      <c r="E96" s="10">
        <f>ABS(AAR!F96)</f>
        <v>1.6734524421139672E-2</v>
      </c>
      <c r="F96" s="10">
        <f>ABS(AAR!G96)</f>
        <v>2.6898622846337573E-2</v>
      </c>
      <c r="G96" s="10">
        <f>ABS(AAR!H96)</f>
        <v>1.4789727323276547E-2</v>
      </c>
      <c r="H96" s="10">
        <f>ABS(AAR!I96)</f>
        <v>1.0204653022055657E-2</v>
      </c>
      <c r="I96" s="10">
        <f>ABS(AAR!J96)</f>
        <v>1.2993801473273007E-2</v>
      </c>
      <c r="J96" s="10">
        <f>ABS(AAR!K96)</f>
        <v>1.8750522025578364E-2</v>
      </c>
      <c r="K96" s="10">
        <f>ABS(AAR!L96)</f>
        <v>4.6242011869790621E-3</v>
      </c>
      <c r="L96" s="10">
        <f>ABS(AAR!M96)</f>
        <v>5.1740537028677359E-3</v>
      </c>
      <c r="M96" s="10">
        <f>ABS(AAR!N96)</f>
        <v>2.014143341999736E-2</v>
      </c>
      <c r="N96" s="10">
        <f>ABS(AAR!O96)</f>
        <v>4.1371760330037831E-3</v>
      </c>
      <c r="O96" s="10">
        <f>ABS(AAR!P96)</f>
        <v>6.2155035390427443E-3</v>
      </c>
      <c r="P96" s="10">
        <f>ABS(AAR!Q96)</f>
        <v>9.1974154021457026E-3</v>
      </c>
      <c r="Q96" s="10">
        <f>ABS(AAR!R96)</f>
        <v>2.353119076589077E-3</v>
      </c>
      <c r="R96" s="10">
        <f>ABS(AAR!S96)</f>
        <v>1.3431939843566443E-2</v>
      </c>
      <c r="S96" s="10">
        <f>ABS(AAR!T96)</f>
        <v>1.9985625125407781E-2</v>
      </c>
      <c r="T96" s="10">
        <f>ABS(AAR!U96)</f>
        <v>3.5816503625095038E-3</v>
      </c>
      <c r="U96" s="10">
        <f>ABS(AAR!V96)</f>
        <v>2.932455210946612E-2</v>
      </c>
      <c r="V96" s="10">
        <f>ABS(AAR!W96)</f>
        <v>2.9765130629794108E-3</v>
      </c>
      <c r="W96" s="10">
        <f>ABS(AAR!X96)</f>
        <v>1.8456222694265959E-3</v>
      </c>
      <c r="X96" s="10">
        <f>ABS(AAR!Y96)</f>
        <v>4.3384839327980313E-3</v>
      </c>
      <c r="Y96" s="10">
        <f>ABS(AAR!Z96)</f>
        <v>2.3359709839936736E-3</v>
      </c>
      <c r="Z96" s="10">
        <f>ABS(AAR!AA96)</f>
        <v>1.4712703795155737E-2</v>
      </c>
      <c r="AA96" s="10">
        <f>ABS(AAR!AB96)</f>
        <v>3.2562197422266784E-3</v>
      </c>
      <c r="AB96" s="10">
        <f>ABS(AAR!AC96)</f>
        <v>7.7337777494279527E-3</v>
      </c>
      <c r="AC96" s="10">
        <f>ABS(AAR!AD96)</f>
        <v>3.8304481405418856E-3</v>
      </c>
      <c r="AD96" s="10">
        <f>ABS(AAR!AE96)</f>
        <v>7.9187229175199485E-3</v>
      </c>
      <c r="AE96" s="10">
        <f>ABS(AAR!AF96)</f>
        <v>7.7743119357368395E-3</v>
      </c>
      <c r="AF96" s="10">
        <f>ABS(AAR!AG96)</f>
        <v>4.6742560222047605E-3</v>
      </c>
      <c r="AG96" s="10">
        <f t="shared" si="0"/>
        <v>9.7019808198594952E-3</v>
      </c>
      <c r="AH96" s="31">
        <f t="shared" si="1"/>
        <v>1.2606756625824014E-3</v>
      </c>
      <c r="AI96" s="10" t="e">
        <f>AAR!#REF!</f>
        <v>#REF!</v>
      </c>
    </row>
    <row r="97" spans="1:37" ht="15.75" customHeight="1" x14ac:dyDescent="0.2">
      <c r="A97" s="12">
        <v>44137</v>
      </c>
      <c r="B97" s="10">
        <f>AAR!B97</f>
        <v>-5</v>
      </c>
      <c r="C97" s="10">
        <f>ABS(AAR!D97)</f>
        <v>4.8256546975532846E-3</v>
      </c>
      <c r="D97" s="10">
        <f>ABS(AAR!E97)</f>
        <v>7.4290027585082012E-3</v>
      </c>
      <c r="E97" s="10">
        <f>ABS(AAR!F97)</f>
        <v>8.6033750288113699E-4</v>
      </c>
      <c r="F97" s="10">
        <f>ABS(AAR!G97)</f>
        <v>1.5786109310409451E-2</v>
      </c>
      <c r="G97" s="10">
        <f>ABS(AAR!H97)</f>
        <v>8.582751057537516E-3</v>
      </c>
      <c r="H97" s="10">
        <f>ABS(AAR!I97)</f>
        <v>6.6570936552552001E-3</v>
      </c>
      <c r="I97" s="10">
        <f>ABS(AAR!J97)</f>
        <v>1.7928076954019895E-2</v>
      </c>
      <c r="J97" s="10">
        <f>ABS(AAR!K97)</f>
        <v>9.9551580162461281E-3</v>
      </c>
      <c r="K97" s="10">
        <f>ABS(AAR!L97)</f>
        <v>2.2462333100624125E-2</v>
      </c>
      <c r="L97" s="10">
        <f>ABS(AAR!M97)</f>
        <v>6.9498748302881551E-3</v>
      </c>
      <c r="M97" s="10">
        <f>ABS(AAR!N97)</f>
        <v>5.0718586566680709E-3</v>
      </c>
      <c r="N97" s="10">
        <f>ABS(AAR!O97)</f>
        <v>2.7661671476644969E-3</v>
      </c>
      <c r="O97" s="10">
        <f>ABS(AAR!P97)</f>
        <v>5.3006672408755402E-3</v>
      </c>
      <c r="P97" s="10">
        <f>ABS(AAR!Q97)</f>
        <v>7.72230323413629E-3</v>
      </c>
      <c r="Q97" s="10">
        <f>ABS(AAR!R97)</f>
        <v>8.127383650593685E-3</v>
      </c>
      <c r="R97" s="10">
        <f>ABS(AAR!S97)</f>
        <v>1.0845860498316734E-2</v>
      </c>
      <c r="S97" s="10">
        <f>ABS(AAR!T97)</f>
        <v>1.1302859535228946E-2</v>
      </c>
      <c r="T97" s="10">
        <f>ABS(AAR!U97)</f>
        <v>7.3276108658525945E-3</v>
      </c>
      <c r="U97" s="10">
        <f>ABS(AAR!V97)</f>
        <v>9.2190342055229677E-3</v>
      </c>
      <c r="V97" s="10">
        <f>ABS(AAR!W97)</f>
        <v>3.8006511850690438E-3</v>
      </c>
      <c r="W97" s="10">
        <f>ABS(AAR!X97)</f>
        <v>2.4125447438651713E-2</v>
      </c>
      <c r="X97" s="10">
        <f>ABS(AAR!Y97)</f>
        <v>8.1348666360065158E-3</v>
      </c>
      <c r="Y97" s="10">
        <f>ABS(AAR!Z97)</f>
        <v>4.2863577055862597E-3</v>
      </c>
      <c r="Z97" s="10">
        <f>ABS(AAR!AA97)</f>
        <v>1.5005687865533753E-3</v>
      </c>
      <c r="AA97" s="10">
        <f>ABS(AAR!AB97)</f>
        <v>1.1007281607338125E-2</v>
      </c>
      <c r="AB97" s="10">
        <f>ABS(AAR!AC97)</f>
        <v>1.3211697484578001E-2</v>
      </c>
      <c r="AC97" s="10">
        <f>ABS(AAR!AD97)</f>
        <v>5.5583875050799585E-3</v>
      </c>
      <c r="AD97" s="10">
        <f>ABS(AAR!AE97)</f>
        <v>3.2884123762475567E-3</v>
      </c>
      <c r="AE97" s="10">
        <f>ABS(AAR!AF97)</f>
        <v>2.4547284705035116E-2</v>
      </c>
      <c r="AF97" s="10">
        <f>ABS(AAR!AG97)</f>
        <v>7.5734646595414278E-3</v>
      </c>
      <c r="AG97" s="10">
        <f t="shared" si="0"/>
        <v>9.205151900262316E-3</v>
      </c>
      <c r="AH97" s="31">
        <f t="shared" si="1"/>
        <v>7.6384674298522227E-4</v>
      </c>
      <c r="AI97" s="10" t="e">
        <f>AAR!#REF!</f>
        <v>#REF!</v>
      </c>
      <c r="AJ97" s="10">
        <f>STDEV(AG3:AG92)</f>
        <v>2.185514425070075E-3</v>
      </c>
      <c r="AK97" s="10" t="s">
        <v>60</v>
      </c>
    </row>
    <row r="98" spans="1:37" ht="15.75" customHeight="1" x14ac:dyDescent="0.2">
      <c r="A98" s="12">
        <v>44138</v>
      </c>
      <c r="B98" s="10">
        <f>AAR!B98</f>
        <v>-4</v>
      </c>
      <c r="C98" s="10">
        <f>ABS(AAR!D98)</f>
        <v>6.0569623879129439E-3</v>
      </c>
      <c r="D98" s="10">
        <f>ABS(AAR!E98)</f>
        <v>1.7522172548941409E-3</v>
      </c>
      <c r="E98" s="10">
        <f>ABS(AAR!F98)</f>
        <v>1.7933945846160771E-3</v>
      </c>
      <c r="F98" s="10">
        <f>ABS(AAR!G98)</f>
        <v>8.3356323616175718E-3</v>
      </c>
      <c r="G98" s="10">
        <f>ABS(AAR!H98)</f>
        <v>3.183636931714532E-3</v>
      </c>
      <c r="H98" s="10">
        <f>ABS(AAR!I98)</f>
        <v>3.0504539839762024E-2</v>
      </c>
      <c r="I98" s="10">
        <f>ABS(AAR!J98)</f>
        <v>1.5610450160730666E-2</v>
      </c>
      <c r="J98" s="10">
        <f>ABS(AAR!K98)</f>
        <v>7.6953916039078883E-3</v>
      </c>
      <c r="K98" s="10">
        <f>ABS(AAR!L98)</f>
        <v>5.4253084624922288E-3</v>
      </c>
      <c r="L98" s="10">
        <f>ABS(AAR!M98)</f>
        <v>6.0055764009452756E-5</v>
      </c>
      <c r="M98" s="10">
        <f>ABS(AAR!N98)</f>
        <v>7.74076077556278E-3</v>
      </c>
      <c r="N98" s="10">
        <f>ABS(AAR!O98)</f>
        <v>1.0505347458797771E-2</v>
      </c>
      <c r="O98" s="10">
        <f>ABS(AAR!P98)</f>
        <v>1.9483414658020698E-3</v>
      </c>
      <c r="P98" s="10">
        <f>ABS(AAR!Q98)</f>
        <v>3.4503259275449095E-3</v>
      </c>
      <c r="Q98" s="10">
        <f>ABS(AAR!R98)</f>
        <v>2.2876610932768713E-3</v>
      </c>
      <c r="R98" s="10">
        <f>ABS(AAR!S98)</f>
        <v>1.9042430028372859E-3</v>
      </c>
      <c r="S98" s="10">
        <f>ABS(AAR!T98)</f>
        <v>1.1237526738471518E-2</v>
      </c>
      <c r="T98" s="10">
        <f>ABS(AAR!U98)</f>
        <v>1.7030683369290783E-2</v>
      </c>
      <c r="U98" s="10">
        <f>ABS(AAR!V98)</f>
        <v>1.5104397739098739E-2</v>
      </c>
      <c r="V98" s="10">
        <f>ABS(AAR!W98)</f>
        <v>2.4128905401539589E-3</v>
      </c>
      <c r="W98" s="10">
        <f>ABS(AAR!X98)</f>
        <v>9.327463144892259E-3</v>
      </c>
      <c r="X98" s="10">
        <f>ABS(AAR!Y98)</f>
        <v>6.3578856560046297E-3</v>
      </c>
      <c r="Y98" s="10">
        <f>ABS(AAR!Z98)</f>
        <v>1.3021270019736679E-2</v>
      </c>
      <c r="Z98" s="10">
        <f>ABS(AAR!AA98)</f>
        <v>8.4917490588676085E-3</v>
      </c>
      <c r="AA98" s="10">
        <f>ABS(AAR!AB98)</f>
        <v>9.854332822313433E-4</v>
      </c>
      <c r="AB98" s="10">
        <f>ABS(AAR!AC98)</f>
        <v>7.1780120404017836E-3</v>
      </c>
      <c r="AC98" s="10">
        <f>ABS(AAR!AD98)</f>
        <v>9.5728767208194364E-3</v>
      </c>
      <c r="AD98" s="10">
        <f>ABS(AAR!AE98)</f>
        <v>2.3526111707766993E-3</v>
      </c>
      <c r="AE98" s="10">
        <f>ABS(AAR!AF98)</f>
        <v>1.8342608930590736E-2</v>
      </c>
      <c r="AF98" s="10">
        <f>ABS(AAR!AG98)</f>
        <v>1.4235790950596993E-2</v>
      </c>
      <c r="AG98" s="10">
        <f t="shared" si="0"/>
        <v>8.1301822812470774E-3</v>
      </c>
      <c r="AH98" s="31">
        <f t="shared" si="1"/>
        <v>-3.1112287603001637E-4</v>
      </c>
      <c r="AI98" s="10" t="e">
        <f>AAR!#REF!</f>
        <v>#REF!</v>
      </c>
      <c r="AJ98" s="31">
        <f>AVERAGE(AG3:AG92)</f>
        <v>8.4413051572770938E-3</v>
      </c>
      <c r="AK98" s="10" t="s">
        <v>31</v>
      </c>
    </row>
    <row r="99" spans="1:37" ht="15.75" customHeight="1" x14ac:dyDescent="0.2">
      <c r="A99" s="12">
        <v>44139</v>
      </c>
      <c r="B99" s="10">
        <f>AAR!B99</f>
        <v>-3</v>
      </c>
      <c r="C99" s="10">
        <f>ABS(AAR!D99)</f>
        <v>1.7142725433176343E-2</v>
      </c>
      <c r="D99" s="10">
        <f>ABS(AAR!E99)</f>
        <v>2.7106754499595331E-2</v>
      </c>
      <c r="E99" s="10">
        <f>ABS(AAR!F99)</f>
        <v>3.0506334517367666E-2</v>
      </c>
      <c r="F99" s="10">
        <f>ABS(AAR!G99)</f>
        <v>2.6865520749964983E-2</v>
      </c>
      <c r="G99" s="10">
        <f>ABS(AAR!H99)</f>
        <v>4.9919079865950941E-2</v>
      </c>
      <c r="H99" s="10">
        <f>ABS(AAR!I99)</f>
        <v>2.5312831000684016E-2</v>
      </c>
      <c r="I99" s="10">
        <f>ABS(AAR!J99)</f>
        <v>4.637077500050997E-3</v>
      </c>
      <c r="J99" s="10">
        <f>ABS(AAR!K99)</f>
        <v>2.7513460970198661E-3</v>
      </c>
      <c r="K99" s="10">
        <f>ABS(AAR!L99)</f>
        <v>1.0816501650641153E-2</v>
      </c>
      <c r="L99" s="10">
        <f>ABS(AAR!M99)</f>
        <v>4.5800745606299278E-3</v>
      </c>
      <c r="M99" s="10">
        <f>ABS(AAR!N99)</f>
        <v>1.3369767725121499E-2</v>
      </c>
      <c r="N99" s="10">
        <f>ABS(AAR!O99)</f>
        <v>4.9308424733882994E-3</v>
      </c>
      <c r="O99" s="10">
        <f>ABS(AAR!P99)</f>
        <v>5.4009738729237575E-3</v>
      </c>
      <c r="P99" s="10">
        <f>ABS(AAR!Q99)</f>
        <v>2.2430908526056281E-2</v>
      </c>
      <c r="Q99" s="10">
        <f>ABS(AAR!R99)</f>
        <v>4.0520567234190306E-2</v>
      </c>
      <c r="R99" s="10">
        <f>ABS(AAR!S99)</f>
        <v>1.3570918070620996E-2</v>
      </c>
      <c r="S99" s="10">
        <f>ABS(AAR!T99)</f>
        <v>1.6396964640703476E-3</v>
      </c>
      <c r="T99" s="10">
        <f>ABS(AAR!U99)</f>
        <v>2.9014262530615009E-3</v>
      </c>
      <c r="U99" s="10">
        <f>ABS(AAR!V99)</f>
        <v>3.7589023224419097E-3</v>
      </c>
      <c r="V99" s="10">
        <f>ABS(AAR!W99)</f>
        <v>3.4721896976131848E-3</v>
      </c>
      <c r="W99" s="10">
        <f>ABS(AAR!X99)</f>
        <v>1.57694450953655E-2</v>
      </c>
      <c r="X99" s="10">
        <f>ABS(AAR!Y99)</f>
        <v>1.0760158380729558E-2</v>
      </c>
      <c r="Y99" s="10">
        <f>ABS(AAR!Z99)</f>
        <v>1.9139060604686828E-2</v>
      </c>
      <c r="Z99" s="10">
        <f>ABS(AAR!AA99)</f>
        <v>1.2118892206204809E-3</v>
      </c>
      <c r="AA99" s="10">
        <f>ABS(AAR!AB99)</f>
        <v>2.7372483156933108E-2</v>
      </c>
      <c r="AB99" s="10">
        <f>ABS(AAR!AC99)</f>
        <v>7.4790541458546106E-2</v>
      </c>
      <c r="AC99" s="10">
        <f>ABS(AAR!AD99)</f>
        <v>1.2782588901254105E-2</v>
      </c>
      <c r="AD99" s="10">
        <f>ABS(AAR!AE99)</f>
        <v>5.3591717628692845E-3</v>
      </c>
      <c r="AE99" s="10">
        <f>ABS(AAR!AF99)</f>
        <v>5.8593351261596142E-3</v>
      </c>
      <c r="AF99" s="10">
        <f>ABS(AAR!AG99)</f>
        <v>2.9570127588445072E-2</v>
      </c>
      <c r="AG99" s="10">
        <f t="shared" si="0"/>
        <v>1.7141641327005967E-2</v>
      </c>
      <c r="AH99" s="31">
        <f t="shared" si="1"/>
        <v>8.7003361697288728E-3</v>
      </c>
      <c r="AI99" s="10" t="e">
        <f>AAR!#REF!</f>
        <v>#REF!</v>
      </c>
    </row>
    <row r="100" spans="1:37" ht="15.75" customHeight="1" x14ac:dyDescent="0.2">
      <c r="A100" s="12">
        <v>44140</v>
      </c>
      <c r="B100" s="10">
        <f>AAR!B100</f>
        <v>-2</v>
      </c>
      <c r="C100" s="10">
        <f>ABS(AAR!D100)</f>
        <v>8.9040595486232985E-3</v>
      </c>
      <c r="D100" s="10">
        <f>ABS(AAR!E100)</f>
        <v>1.7907581742512765E-2</v>
      </c>
      <c r="E100" s="10">
        <f>ABS(AAR!F100)</f>
        <v>7.9691174523298658E-3</v>
      </c>
      <c r="F100" s="10">
        <f>ABS(AAR!G100)</f>
        <v>2.1484579455710751E-2</v>
      </c>
      <c r="G100" s="10">
        <f>ABS(AAR!H100)</f>
        <v>1.569180147182906E-2</v>
      </c>
      <c r="H100" s="10">
        <f>ABS(AAR!I100)</f>
        <v>2.5424512577352478E-2</v>
      </c>
      <c r="I100" s="10">
        <f>ABS(AAR!J100)</f>
        <v>9.8340796666960412E-4</v>
      </c>
      <c r="J100" s="10">
        <f>ABS(AAR!K100)</f>
        <v>9.5787635720181383E-3</v>
      </c>
      <c r="K100" s="10">
        <f>ABS(AAR!L100)</f>
        <v>8.6428005554472533E-3</v>
      </c>
      <c r="L100" s="10">
        <f>ABS(AAR!M100)</f>
        <v>8.1509655084229162E-3</v>
      </c>
      <c r="M100" s="10">
        <f>ABS(AAR!N100)</f>
        <v>6.0831123750788967E-3</v>
      </c>
      <c r="N100" s="10">
        <f>ABS(AAR!O100)</f>
        <v>7.3815360238284541E-3</v>
      </c>
      <c r="O100" s="10">
        <f>ABS(AAR!P100)</f>
        <v>9.2446891339349642E-3</v>
      </c>
      <c r="P100" s="10">
        <f>ABS(AAR!Q100)</f>
        <v>3.31836580175389E-3</v>
      </c>
      <c r="Q100" s="10">
        <f>ABS(AAR!R100)</f>
        <v>1.3619919704208366E-2</v>
      </c>
      <c r="R100" s="10">
        <f>ABS(AAR!S100)</f>
        <v>1.7323487584452145E-2</v>
      </c>
      <c r="S100" s="10">
        <f>ABS(AAR!T100)</f>
        <v>1.7523314007168028E-4</v>
      </c>
      <c r="T100" s="10">
        <f>ABS(AAR!U100)</f>
        <v>1.4635070394230155E-2</v>
      </c>
      <c r="U100" s="10">
        <f>ABS(AAR!V100)</f>
        <v>1.043342417813823E-2</v>
      </c>
      <c r="V100" s="10">
        <f>ABS(AAR!W100)</f>
        <v>1.2116803500525831E-2</v>
      </c>
      <c r="W100" s="10">
        <f>ABS(AAR!X100)</f>
        <v>8.1671367940281403E-3</v>
      </c>
      <c r="X100" s="10">
        <f>ABS(AAR!Y100)</f>
        <v>1.6165254990316812E-4</v>
      </c>
      <c r="Y100" s="10">
        <f>ABS(AAR!Z100)</f>
        <v>5.9455657920345351E-3</v>
      </c>
      <c r="Z100" s="10">
        <f>ABS(AAR!AA100)</f>
        <v>1.5046535477514084E-3</v>
      </c>
      <c r="AA100" s="10">
        <f>ABS(AAR!AB100)</f>
        <v>4.7128002530230605E-3</v>
      </c>
      <c r="AB100" s="10">
        <f>ABS(AAR!AC100)</f>
        <v>1.4449151711812878E-2</v>
      </c>
      <c r="AC100" s="10">
        <f>ABS(AAR!AD100)</f>
        <v>7.3822297141619888E-3</v>
      </c>
      <c r="AD100" s="10">
        <f>ABS(AAR!AE100)</f>
        <v>4.7399327171212743E-4</v>
      </c>
      <c r="AE100" s="10">
        <f>ABS(AAR!AF100)</f>
        <v>5.2740529109466805E-3</v>
      </c>
      <c r="AF100" s="10">
        <f>ABS(AAR!AG100)</f>
        <v>8.1448931684671329E-3</v>
      </c>
      <c r="AG100" s="10">
        <f t="shared" si="0"/>
        <v>9.1761787133659931E-3</v>
      </c>
      <c r="AH100" s="31">
        <f t="shared" si="1"/>
        <v>7.3487355608889936E-4</v>
      </c>
      <c r="AI100" s="10" t="e">
        <f>AAR!#REF!</f>
        <v>#REF!</v>
      </c>
    </row>
    <row r="101" spans="1:37" ht="15.75" customHeight="1" x14ac:dyDescent="0.2">
      <c r="A101" s="12">
        <v>44141</v>
      </c>
      <c r="B101" s="10">
        <f>AAR!B101</f>
        <v>-1</v>
      </c>
      <c r="C101" s="10">
        <f>ABS(AAR!D101)</f>
        <v>5.6240716249095282E-3</v>
      </c>
      <c r="D101" s="10">
        <f>ABS(AAR!E101)</f>
        <v>5.1253218171758552E-3</v>
      </c>
      <c r="E101" s="10">
        <f>ABS(AAR!F101)</f>
        <v>8.4803912241029553E-3</v>
      </c>
      <c r="F101" s="10">
        <f>ABS(AAR!G101)</f>
        <v>1.1583818187190398E-2</v>
      </c>
      <c r="G101" s="10">
        <f>ABS(AAR!H101)</f>
        <v>3.878426846638282E-3</v>
      </c>
      <c r="H101" s="10">
        <f>ABS(AAR!I101)</f>
        <v>8.6754630668485974E-3</v>
      </c>
      <c r="I101" s="10">
        <f>ABS(AAR!J101)</f>
        <v>7.8047608281067125E-3</v>
      </c>
      <c r="J101" s="10">
        <f>ABS(AAR!K101)</f>
        <v>5.4681543502345959E-3</v>
      </c>
      <c r="K101" s="10">
        <f>ABS(AAR!L101)</f>
        <v>1.1569211824332582E-2</v>
      </c>
      <c r="L101" s="10">
        <f>ABS(AAR!M101)</f>
        <v>1.621615427952197E-3</v>
      </c>
      <c r="M101" s="10">
        <f>ABS(AAR!N101)</f>
        <v>2.8685974955508352E-3</v>
      </c>
      <c r="N101" s="10">
        <f>ABS(AAR!O101)</f>
        <v>1.8842410470495143E-2</v>
      </c>
      <c r="O101" s="10">
        <f>ABS(AAR!P101)</f>
        <v>7.2834060978087404E-3</v>
      </c>
      <c r="P101" s="10">
        <f>ABS(AAR!Q101)</f>
        <v>5.0820469037733511E-3</v>
      </c>
      <c r="Q101" s="10">
        <f>ABS(AAR!R101)</f>
        <v>6.4936700554204488E-4</v>
      </c>
      <c r="R101" s="10">
        <f>ABS(AAR!S101)</f>
        <v>6.0051922796429827E-3</v>
      </c>
      <c r="S101" s="10">
        <f>ABS(AAR!T101)</f>
        <v>2.6948644150296963E-3</v>
      </c>
      <c r="T101" s="10">
        <f>ABS(AAR!U101)</f>
        <v>1.0991635415526472E-2</v>
      </c>
      <c r="U101" s="10">
        <f>ABS(AAR!V101)</f>
        <v>1.697778911815782E-2</v>
      </c>
      <c r="V101" s="10">
        <f>ABS(AAR!W101)</f>
        <v>3.2105405621003173E-3</v>
      </c>
      <c r="W101" s="10">
        <f>ABS(AAR!X101)</f>
        <v>4.4696189699428871E-3</v>
      </c>
      <c r="X101" s="10">
        <f>ABS(AAR!Y101)</f>
        <v>4.305566862782927E-3</v>
      </c>
      <c r="Y101" s="10">
        <f>ABS(AAR!Z101)</f>
        <v>5.6061070045716737E-3</v>
      </c>
      <c r="Z101" s="10">
        <f>ABS(AAR!AA101)</f>
        <v>4.9785382644898426E-4</v>
      </c>
      <c r="AA101" s="10">
        <f>ABS(AAR!AB101)</f>
        <v>8.2304264910661243E-3</v>
      </c>
      <c r="AB101" s="10">
        <f>ABS(AAR!AC101)</f>
        <v>1.5854344392359325E-2</v>
      </c>
      <c r="AC101" s="10">
        <f>ABS(AAR!AD101)</f>
        <v>9.5571284563522943E-3</v>
      </c>
      <c r="AD101" s="10">
        <f>ABS(AAR!AE101)</f>
        <v>4.3840154353698086E-3</v>
      </c>
      <c r="AE101" s="10">
        <f>ABS(AAR!AF101)</f>
        <v>2.8733417297168128E-3</v>
      </c>
      <c r="AF101" s="10">
        <f>ABS(AAR!AG101)</f>
        <v>9.0572492404224995E-3</v>
      </c>
      <c r="AG101" s="10">
        <f t="shared" si="0"/>
        <v>6.9757579123384157E-3</v>
      </c>
      <c r="AH101" s="31">
        <f t="shared" si="1"/>
        <v>-1.4655472449386781E-3</v>
      </c>
      <c r="AI101" s="10" t="e">
        <f>AAR!#REF!</f>
        <v>#REF!</v>
      </c>
    </row>
    <row r="102" spans="1:37" ht="15.75" customHeight="1" x14ac:dyDescent="0.2">
      <c r="A102" s="14">
        <v>44144</v>
      </c>
      <c r="B102" s="10">
        <f>AAR!B102</f>
        <v>0</v>
      </c>
      <c r="C102" s="10">
        <f>ABS(AAR!D102)</f>
        <v>3.3726191533059599E-2</v>
      </c>
      <c r="D102" s="10">
        <f>ABS(AAR!E102)</f>
        <v>0.11476733835678948</v>
      </c>
      <c r="E102" s="10">
        <f>ABS(AAR!F102)</f>
        <v>3.3771771192191588E-2</v>
      </c>
      <c r="F102" s="10">
        <f>ABS(AAR!G102)</f>
        <v>1.1635945050692792E-2</v>
      </c>
      <c r="G102" s="10">
        <f>ABS(AAR!H102)</f>
        <v>3.7742947021803669E-4</v>
      </c>
      <c r="H102" s="10">
        <f>ABS(AAR!I102)</f>
        <v>9.7953126051638639E-3</v>
      </c>
      <c r="I102" s="10">
        <f>ABS(AAR!J102)</f>
        <v>1.0139994092731693E-2</v>
      </c>
      <c r="J102" s="10">
        <f>ABS(AAR!K102)</f>
        <v>2.387686828121599E-3</v>
      </c>
      <c r="K102" s="10">
        <f>ABS(AAR!L102)</f>
        <v>1.2789607850052905E-2</v>
      </c>
      <c r="L102" s="10">
        <f>ABS(AAR!M102)</f>
        <v>4.0667749637123357E-2</v>
      </c>
      <c r="M102" s="10">
        <f>ABS(AAR!N102)</f>
        <v>1.9312030487610349E-2</v>
      </c>
      <c r="N102" s="10">
        <f>ABS(AAR!O102)</f>
        <v>1.6784564058530169E-2</v>
      </c>
      <c r="O102" s="10">
        <f>ABS(AAR!P102)</f>
        <v>4.0696977126422285E-2</v>
      </c>
      <c r="P102" s="10">
        <f>ABS(AAR!Q102)</f>
        <v>2.356386595364909E-2</v>
      </c>
      <c r="Q102" s="10">
        <f>ABS(AAR!R102)</f>
        <v>4.629404405688012E-3</v>
      </c>
      <c r="R102" s="10">
        <f>ABS(AAR!S102)</f>
        <v>1.8690833813960868E-2</v>
      </c>
      <c r="S102" s="10">
        <f>ABS(AAR!T102)</f>
        <v>6.1160204409234165E-3</v>
      </c>
      <c r="T102" s="10">
        <f>ABS(AAR!U102)</f>
        <v>1.6439665886509192E-2</v>
      </c>
      <c r="U102" s="10">
        <f>ABS(AAR!V102)</f>
        <v>3.2655191821428231E-2</v>
      </c>
      <c r="V102" s="10">
        <f>ABS(AAR!W102)</f>
        <v>2.306038359167379E-2</v>
      </c>
      <c r="W102" s="10">
        <f>ABS(AAR!X102)</f>
        <v>1.9103261785162973E-2</v>
      </c>
      <c r="X102" s="10">
        <f>ABS(AAR!Y102)</f>
        <v>5.592084676778878E-2</v>
      </c>
      <c r="Y102" s="10">
        <f>ABS(AAR!Z102)</f>
        <v>4.4472917501589493E-2</v>
      </c>
      <c r="Z102" s="10">
        <f>ABS(AAR!AA102)</f>
        <v>2.358331339572179E-2</v>
      </c>
      <c r="AA102" s="10">
        <f>ABS(AAR!AB102)</f>
        <v>8.7881723843953152E-2</v>
      </c>
      <c r="AB102" s="10">
        <f>ABS(AAR!AC102)</f>
        <v>1.1907972856557361E-2</v>
      </c>
      <c r="AC102" s="10">
        <f>ABS(AAR!AD102)</f>
        <v>7.6148979226599856E-3</v>
      </c>
      <c r="AD102" s="10">
        <f>ABS(AAR!AE102)</f>
        <v>5.4073139630498299E-2</v>
      </c>
      <c r="AE102" s="10">
        <f>ABS(AAR!AF102)</f>
        <v>1.5450036824114388E-2</v>
      </c>
      <c r="AF102" s="10">
        <f>ABS(AAR!AG102)</f>
        <v>3.150834923652026E-2</v>
      </c>
      <c r="AG102" s="10">
        <f t="shared" si="0"/>
        <v>2.7450814132236892E-2</v>
      </c>
      <c r="AH102" s="32">
        <f t="shared" si="1"/>
        <v>1.9009508974959798E-2</v>
      </c>
      <c r="AI102" s="30" t="e">
        <f>AAR!#REF!</f>
        <v>#REF!</v>
      </c>
    </row>
    <row r="103" spans="1:37" ht="15.75" customHeight="1" x14ac:dyDescent="0.2">
      <c r="A103" s="12">
        <v>44145</v>
      </c>
      <c r="B103" s="10">
        <f>AAR!B103</f>
        <v>1</v>
      </c>
      <c r="C103" s="10">
        <f>ABS(AAR!D103)</f>
        <v>2.0235079768830176E-2</v>
      </c>
      <c r="D103" s="10">
        <f>ABS(AAR!E103)</f>
        <v>3.244734313693589E-2</v>
      </c>
      <c r="E103" s="10">
        <f>ABS(AAR!F103)</f>
        <v>2.2146375446895433E-2</v>
      </c>
      <c r="F103" s="10">
        <f>ABS(AAR!G103)</f>
        <v>9.904675030611293E-3</v>
      </c>
      <c r="G103" s="10">
        <f>ABS(AAR!H103)</f>
        <v>1.0422028166651194E-2</v>
      </c>
      <c r="H103" s="10">
        <f>ABS(AAR!I103)</f>
        <v>2.3493836795763893E-2</v>
      </c>
      <c r="I103" s="10">
        <f>ABS(AAR!J103)</f>
        <v>2.4358911513172009E-3</v>
      </c>
      <c r="J103" s="10">
        <f>ABS(AAR!K103)</f>
        <v>5.1165597254393402E-4</v>
      </c>
      <c r="K103" s="10">
        <f>ABS(AAR!L103)</f>
        <v>7.4148935721183445E-3</v>
      </c>
      <c r="L103" s="10">
        <f>ABS(AAR!M103)</f>
        <v>1.6346587017944544E-2</v>
      </c>
      <c r="M103" s="10">
        <f>ABS(AAR!N103)</f>
        <v>7.5840018767070576E-3</v>
      </c>
      <c r="N103" s="10">
        <f>ABS(AAR!O103)</f>
        <v>9.6067026026925139E-3</v>
      </c>
      <c r="O103" s="10">
        <f>ABS(AAR!P103)</f>
        <v>2.0931968820785848E-2</v>
      </c>
      <c r="P103" s="10">
        <f>ABS(AAR!Q103)</f>
        <v>2.5632197731903189E-3</v>
      </c>
      <c r="Q103" s="10">
        <f>ABS(AAR!R103)</f>
        <v>2.2743908580449054E-4</v>
      </c>
      <c r="R103" s="10">
        <f>ABS(AAR!S103)</f>
        <v>3.4871214369995879E-2</v>
      </c>
      <c r="S103" s="10">
        <f>ABS(AAR!T103)</f>
        <v>9.3342654612018176E-3</v>
      </c>
      <c r="T103" s="10">
        <f>ABS(AAR!U103)</f>
        <v>3.5638963513239065E-2</v>
      </c>
      <c r="U103" s="10">
        <f>ABS(AAR!V103)</f>
        <v>2.5759645404789751E-2</v>
      </c>
      <c r="V103" s="10">
        <f>ABS(AAR!W103)</f>
        <v>1.6805441216640682E-2</v>
      </c>
      <c r="W103" s="10">
        <f>ABS(AAR!X103)</f>
        <v>6.4359104210482028E-3</v>
      </c>
      <c r="X103" s="10">
        <f>ABS(AAR!Y103)</f>
        <v>1.775358884588326E-2</v>
      </c>
      <c r="Y103" s="10">
        <f>ABS(AAR!Z103)</f>
        <v>1.2813385953022045E-2</v>
      </c>
      <c r="Z103" s="10">
        <f>ABS(AAR!AA103)</f>
        <v>1.1516547614937051E-3</v>
      </c>
      <c r="AA103" s="10">
        <f>ABS(AAR!AB103)</f>
        <v>2.4917319309166403E-3</v>
      </c>
      <c r="AB103" s="10">
        <f>ABS(AAR!AC103)</f>
        <v>4.9921491708156277E-3</v>
      </c>
      <c r="AC103" s="10">
        <f>ABS(AAR!AD103)</f>
        <v>1.6143133326436115E-2</v>
      </c>
      <c r="AD103" s="10">
        <f>ABS(AAR!AE103)</f>
        <v>2.267097686595772E-3</v>
      </c>
      <c r="AE103" s="10">
        <f>ABS(AAR!AF103)</f>
        <v>4.4430506373861187E-2</v>
      </c>
      <c r="AF103" s="10">
        <f>ABS(AAR!AG103)</f>
        <v>1.3023951417773943E-2</v>
      </c>
      <c r="AG103" s="10">
        <f t="shared" si="0"/>
        <v>1.4339477935750194E-2</v>
      </c>
      <c r="AH103" s="31">
        <f t="shared" si="1"/>
        <v>5.8981727784731004E-3</v>
      </c>
      <c r="AI103" s="10" t="e">
        <f>AAR!#REF!</f>
        <v>#REF!</v>
      </c>
    </row>
    <row r="104" spans="1:37" ht="15.75" customHeight="1" x14ac:dyDescent="0.2">
      <c r="A104" s="12">
        <v>44146</v>
      </c>
      <c r="B104" s="10">
        <f>AAR!B104</f>
        <v>2</v>
      </c>
      <c r="C104" s="10">
        <f>ABS(AAR!D104)</f>
        <v>1.1760761987636568E-2</v>
      </c>
      <c r="D104" s="10">
        <f>ABS(AAR!E104)</f>
        <v>2.5908176995846809E-2</v>
      </c>
      <c r="E104" s="10">
        <f>ABS(AAR!F104)</f>
        <v>1.8835532986420628E-2</v>
      </c>
      <c r="F104" s="10">
        <f>ABS(AAR!G104)</f>
        <v>3.9512246657440117E-3</v>
      </c>
      <c r="G104" s="10">
        <f>ABS(AAR!H104)</f>
        <v>3.5584485289744811E-3</v>
      </c>
      <c r="H104" s="10">
        <f>ABS(AAR!I104)</f>
        <v>1.5745907470052162E-3</v>
      </c>
      <c r="I104" s="10">
        <f>ABS(AAR!J104)</f>
        <v>1.4443032662883127E-2</v>
      </c>
      <c r="J104" s="10">
        <f>ABS(AAR!K104)</f>
        <v>5.0376989603990244E-3</v>
      </c>
      <c r="K104" s="10">
        <f>ABS(AAR!L104)</f>
        <v>3.913775782718806E-3</v>
      </c>
      <c r="L104" s="10">
        <f>ABS(AAR!M104)</f>
        <v>2.2199659093026181E-2</v>
      </c>
      <c r="M104" s="10">
        <f>ABS(AAR!N104)</f>
        <v>7.6240133444504497E-3</v>
      </c>
      <c r="N104" s="10">
        <f>ABS(AAR!O104)</f>
        <v>3.9546499340639809E-3</v>
      </c>
      <c r="O104" s="10">
        <f>ABS(AAR!P104)</f>
        <v>3.1534135663830835E-3</v>
      </c>
      <c r="P104" s="10">
        <f>ABS(AAR!Q104)</f>
        <v>2.6034641037488634E-2</v>
      </c>
      <c r="Q104" s="10">
        <f>ABS(AAR!R104)</f>
        <v>2.1775895179815047E-3</v>
      </c>
      <c r="R104" s="10">
        <f>ABS(AAR!S104)</f>
        <v>4.7182767216429021E-3</v>
      </c>
      <c r="S104" s="10">
        <f>ABS(AAR!T104)</f>
        <v>3.3239442293248717E-3</v>
      </c>
      <c r="T104" s="10">
        <f>ABS(AAR!U104)</f>
        <v>5.0293018692995732E-3</v>
      </c>
      <c r="U104" s="10">
        <f>ABS(AAR!V104)</f>
        <v>1.6128390108932935E-2</v>
      </c>
      <c r="V104" s="10">
        <f>ABS(AAR!W104)</f>
        <v>3.7355914215781881E-3</v>
      </c>
      <c r="W104" s="10">
        <f>ABS(AAR!X104)</f>
        <v>9.5723810133610636E-3</v>
      </c>
      <c r="X104" s="10">
        <f>ABS(AAR!Y104)</f>
        <v>5.5397705589524037E-3</v>
      </c>
      <c r="Y104" s="10">
        <f>ABS(AAR!Z104)</f>
        <v>9.3779266748312655E-3</v>
      </c>
      <c r="Z104" s="10">
        <f>ABS(AAR!AA104)</f>
        <v>8.6517444535476849E-4</v>
      </c>
      <c r="AA104" s="10">
        <f>ABS(AAR!AB104)</f>
        <v>2.7420853743754386E-2</v>
      </c>
      <c r="AB104" s="10">
        <f>ABS(AAR!AC104)</f>
        <v>3.2806026795821697E-3</v>
      </c>
      <c r="AC104" s="10">
        <f>ABS(AAR!AD104)</f>
        <v>2.1002144081887714E-3</v>
      </c>
      <c r="AD104" s="10">
        <f>ABS(AAR!AE104)</f>
        <v>6.2217925765883581E-3</v>
      </c>
      <c r="AE104" s="10">
        <f>ABS(AAR!AF104)</f>
        <v>4.6429701997890774E-3</v>
      </c>
      <c r="AF104" s="10">
        <f>ABS(AAR!AG104)</f>
        <v>1.9373645235598678E-3</v>
      </c>
      <c r="AG104" s="10">
        <f t="shared" si="0"/>
        <v>8.6007254995254349E-3</v>
      </c>
      <c r="AH104" s="31">
        <f t="shared" si="1"/>
        <v>1.5942034224834117E-4</v>
      </c>
      <c r="AI104" s="10" t="e">
        <f>AAR!#REF!</f>
        <v>#REF!</v>
      </c>
    </row>
    <row r="105" spans="1:37" ht="15.75" customHeight="1" x14ac:dyDescent="0.2">
      <c r="A105" s="12">
        <v>44147</v>
      </c>
      <c r="B105" s="10">
        <f>AAR!B105</f>
        <v>3</v>
      </c>
      <c r="C105" s="10">
        <f>ABS(AAR!D105)</f>
        <v>1.4222371466530992E-4</v>
      </c>
      <c r="D105" s="10">
        <f>ABS(AAR!E105)</f>
        <v>1.9575273142786453E-2</v>
      </c>
      <c r="E105" s="10">
        <f>ABS(AAR!F105)</f>
        <v>1.18224683398908E-2</v>
      </c>
      <c r="F105" s="10">
        <f>ABS(AAR!G105)</f>
        <v>3.6145933520426062E-3</v>
      </c>
      <c r="G105" s="10">
        <f>ABS(AAR!H105)</f>
        <v>1.4329429020133429E-2</v>
      </c>
      <c r="H105" s="10">
        <f>ABS(AAR!I105)</f>
        <v>2.7266879747484957E-3</v>
      </c>
      <c r="I105" s="10">
        <f>ABS(AAR!J105)</f>
        <v>9.3712367509515455E-3</v>
      </c>
      <c r="J105" s="10">
        <f>ABS(AAR!K105)</f>
        <v>2.4587408897513464E-3</v>
      </c>
      <c r="K105" s="10">
        <f>ABS(AAR!L105)</f>
        <v>6.2699218467665279E-3</v>
      </c>
      <c r="L105" s="10">
        <f>ABS(AAR!M105)</f>
        <v>2.3963724648777048E-2</v>
      </c>
      <c r="M105" s="10">
        <f>ABS(AAR!N105)</f>
        <v>1.354663395694322E-2</v>
      </c>
      <c r="N105" s="10">
        <f>ABS(AAR!O105)</f>
        <v>8.3918936200771035E-3</v>
      </c>
      <c r="O105" s="10">
        <f>ABS(AAR!P105)</f>
        <v>6.5363085434004247E-3</v>
      </c>
      <c r="P105" s="10">
        <f>ABS(AAR!Q105)</f>
        <v>1.7074970603824423E-2</v>
      </c>
      <c r="Q105" s="10">
        <f>ABS(AAR!R105)</f>
        <v>1.0453917295370884E-2</v>
      </c>
      <c r="R105" s="10">
        <f>ABS(AAR!S105)</f>
        <v>3.0814319526423191E-3</v>
      </c>
      <c r="S105" s="10">
        <f>ABS(AAR!T105)</f>
        <v>1.4422547966810393E-3</v>
      </c>
      <c r="T105" s="10">
        <f>ABS(AAR!U105)</f>
        <v>5.9066871965739037E-3</v>
      </c>
      <c r="U105" s="10">
        <f>ABS(AAR!V105)</f>
        <v>3.7573293273932412E-3</v>
      </c>
      <c r="V105" s="10">
        <f>ABS(AAR!W105)</f>
        <v>3.9492034284761141E-4</v>
      </c>
      <c r="W105" s="10">
        <f>ABS(AAR!X105)</f>
        <v>3.7619478903611336E-3</v>
      </c>
      <c r="X105" s="10">
        <f>ABS(AAR!Y105)</f>
        <v>1.2532797176263476E-3</v>
      </c>
      <c r="Y105" s="10">
        <f>ABS(AAR!Z105)</f>
        <v>4.1626482045622479E-3</v>
      </c>
      <c r="Z105" s="10">
        <f>ABS(AAR!AA105)</f>
        <v>7.0514191703625537E-4</v>
      </c>
      <c r="AA105" s="10">
        <f>ABS(AAR!AB105)</f>
        <v>6.4071541637944207E-3</v>
      </c>
      <c r="AB105" s="10">
        <f>ABS(AAR!AC105)</f>
        <v>1.6632814192162854E-2</v>
      </c>
      <c r="AC105" s="10">
        <f>ABS(AAR!AD105)</f>
        <v>1.5275475699213807E-3</v>
      </c>
      <c r="AD105" s="10">
        <f>ABS(AAR!AE105)</f>
        <v>1.0966395176864785E-2</v>
      </c>
      <c r="AE105" s="10">
        <f>ABS(AAR!AF105)</f>
        <v>2.1717404730137516E-4</v>
      </c>
      <c r="AF105" s="10">
        <f>ABS(AAR!AG105)</f>
        <v>5.0901311378152101E-3</v>
      </c>
      <c r="AG105" s="10">
        <f t="shared" si="0"/>
        <v>7.1861627111237903E-3</v>
      </c>
      <c r="AH105" s="31">
        <f t="shared" si="1"/>
        <v>-1.2551424461533034E-3</v>
      </c>
      <c r="AI105" s="10" t="e">
        <f>AAR!#REF!</f>
        <v>#REF!</v>
      </c>
    </row>
    <row r="106" spans="1:37" ht="15.75" customHeight="1" x14ac:dyDescent="0.2">
      <c r="A106" s="12">
        <v>44148</v>
      </c>
      <c r="B106" s="10">
        <f>AAR!B106</f>
        <v>4</v>
      </c>
      <c r="C106" s="10">
        <f>ABS(AAR!D106)</f>
        <v>3.9647025036388429E-3</v>
      </c>
      <c r="D106" s="10">
        <f>ABS(AAR!E106)</f>
        <v>5.2646941703364189E-3</v>
      </c>
      <c r="E106" s="10">
        <f>ABS(AAR!F106)</f>
        <v>9.1180299955982962E-3</v>
      </c>
      <c r="F106" s="10">
        <f>ABS(AAR!G106)</f>
        <v>6.2278025927969367E-3</v>
      </c>
      <c r="G106" s="10">
        <f>ABS(AAR!H106)</f>
        <v>1.1717877605136149E-2</v>
      </c>
      <c r="H106" s="10">
        <f>ABS(AAR!I106)</f>
        <v>7.3452039281718048E-4</v>
      </c>
      <c r="I106" s="10">
        <f>ABS(AAR!J106)</f>
        <v>5.36976571707556E-2</v>
      </c>
      <c r="J106" s="10">
        <f>ABS(AAR!K106)</f>
        <v>1.7114094861473909E-2</v>
      </c>
      <c r="K106" s="10">
        <f>ABS(AAR!L106)</f>
        <v>3.7268367599572784E-3</v>
      </c>
      <c r="L106" s="10">
        <f>ABS(AAR!M106)</f>
        <v>5.1626843757782278E-3</v>
      </c>
      <c r="M106" s="10">
        <f>ABS(AAR!N106)</f>
        <v>7.966251254003253E-3</v>
      </c>
      <c r="N106" s="10">
        <f>ABS(AAR!O106)</f>
        <v>4.5613761291712638E-3</v>
      </c>
      <c r="O106" s="10">
        <f>ABS(AAR!P106)</f>
        <v>2.1954404340749602E-2</v>
      </c>
      <c r="P106" s="10">
        <f>ABS(AAR!Q106)</f>
        <v>3.7908099080234568E-3</v>
      </c>
      <c r="Q106" s="10">
        <f>ABS(AAR!R106)</f>
        <v>7.7603693212747902E-3</v>
      </c>
      <c r="R106" s="10">
        <f>ABS(AAR!S106)</f>
        <v>2.8417272015219272E-3</v>
      </c>
      <c r="S106" s="10">
        <f>ABS(AAR!T106)</f>
        <v>4.3143798684052662E-3</v>
      </c>
      <c r="T106" s="10">
        <f>ABS(AAR!U106)</f>
        <v>1.3512088310975012E-2</v>
      </c>
      <c r="U106" s="10">
        <f>ABS(AAR!V106)</f>
        <v>2.2187447824814938E-2</v>
      </c>
      <c r="V106" s="10">
        <f>ABS(AAR!W106)</f>
        <v>5.8440201050575739E-3</v>
      </c>
      <c r="W106" s="10">
        <f>ABS(AAR!X106)</f>
        <v>9.017510649505657E-3</v>
      </c>
      <c r="X106" s="10">
        <f>ABS(AAR!Y106)</f>
        <v>1.7258125008651755E-3</v>
      </c>
      <c r="Y106" s="10">
        <f>ABS(AAR!Z106)</f>
        <v>1.0967819531229453E-2</v>
      </c>
      <c r="Z106" s="10">
        <f>ABS(AAR!AA106)</f>
        <v>1.1765476435150097E-2</v>
      </c>
      <c r="AA106" s="10">
        <f>ABS(AAR!AB106)</f>
        <v>1.5866636961966909E-2</v>
      </c>
      <c r="AB106" s="10">
        <f>ABS(AAR!AC106)</f>
        <v>4.1964203644812084E-3</v>
      </c>
      <c r="AC106" s="10">
        <f>ABS(AAR!AD106)</f>
        <v>1.201731678070494E-3</v>
      </c>
      <c r="AD106" s="10">
        <f>ABS(AAR!AE106)</f>
        <v>1.2138278659125281E-3</v>
      </c>
      <c r="AE106" s="10">
        <f>ABS(AAR!AF106)</f>
        <v>2.1171941745630838E-2</v>
      </c>
      <c r="AF106" s="10">
        <f>ABS(AAR!AG106)</f>
        <v>1.1130803078116085E-2</v>
      </c>
      <c r="AG106" s="10">
        <f t="shared" si="0"/>
        <v>9.9906585167738125E-3</v>
      </c>
      <c r="AH106" s="31">
        <f t="shared" si="1"/>
        <v>1.5493533594967187E-3</v>
      </c>
      <c r="AI106" s="10" t="e">
        <f>AAR!#REF!</f>
        <v>#REF!</v>
      </c>
    </row>
    <row r="107" spans="1:37" ht="15.75" customHeight="1" x14ac:dyDescent="0.2">
      <c r="A107" s="12">
        <v>44151</v>
      </c>
      <c r="B107" s="10">
        <f>AAR!B107</f>
        <v>5</v>
      </c>
      <c r="C107" s="10">
        <f>ABS(AAR!D107)</f>
        <v>9.1386173340947795E-3</v>
      </c>
      <c r="D107" s="10">
        <f>ABS(AAR!E107)</f>
        <v>1.4454623544657569E-3</v>
      </c>
      <c r="E107" s="10">
        <f>ABS(AAR!F107)</f>
        <v>4.0020589427524431E-3</v>
      </c>
      <c r="F107" s="10">
        <f>ABS(AAR!G107)</f>
        <v>6.3060485663734211E-3</v>
      </c>
      <c r="G107" s="10">
        <f>ABS(AAR!H107)</f>
        <v>1.3279102228271389E-2</v>
      </c>
      <c r="H107" s="10">
        <f>ABS(AAR!I107)</f>
        <v>2.802218775070054E-2</v>
      </c>
      <c r="I107" s="10">
        <f>ABS(AAR!J107)</f>
        <v>1.7103615190403598E-2</v>
      </c>
      <c r="J107" s="10">
        <f>ABS(AAR!K107)</f>
        <v>1.0526849661469957E-2</v>
      </c>
      <c r="K107" s="10">
        <f>ABS(AAR!L107)</f>
        <v>1.1390478042307906E-2</v>
      </c>
      <c r="L107" s="10">
        <f>ABS(AAR!M107)</f>
        <v>7.4449235711144569E-4</v>
      </c>
      <c r="M107" s="10">
        <f>ABS(AAR!N107)</f>
        <v>2.1160385062090319E-3</v>
      </c>
      <c r="N107" s="10">
        <f>ABS(AAR!O107)</f>
        <v>1.139047516657994E-3</v>
      </c>
      <c r="O107" s="10">
        <f>ABS(AAR!P107)</f>
        <v>9.9630544698429413E-3</v>
      </c>
      <c r="P107" s="10">
        <f>ABS(AAR!Q107)</f>
        <v>9.5041090308185111E-3</v>
      </c>
      <c r="Q107" s="10">
        <f>ABS(AAR!R107)</f>
        <v>1.2905987428792046E-2</v>
      </c>
      <c r="R107" s="10">
        <f>ABS(AAR!S107)</f>
        <v>6.8290755222427382E-3</v>
      </c>
      <c r="S107" s="10">
        <f>ABS(AAR!T107)</f>
        <v>6.727618469806327E-3</v>
      </c>
      <c r="T107" s="10">
        <f>ABS(AAR!U107)</f>
        <v>1.5841556212860385E-2</v>
      </c>
      <c r="U107" s="10">
        <f>ABS(AAR!V107)</f>
        <v>3.561815864795595E-2</v>
      </c>
      <c r="V107" s="10">
        <f>ABS(AAR!W107)</f>
        <v>1.0242437385775197E-2</v>
      </c>
      <c r="W107" s="10">
        <f>ABS(AAR!X107)</f>
        <v>2.4012073473155343E-2</v>
      </c>
      <c r="X107" s="10">
        <f>ABS(AAR!Y107)</f>
        <v>1.1891115036529723E-3</v>
      </c>
      <c r="Y107" s="10">
        <f>ABS(AAR!Z107)</f>
        <v>1.7561577042663524E-2</v>
      </c>
      <c r="Z107" s="10">
        <f>ABS(AAR!AA107)</f>
        <v>2.3503486503635099E-2</v>
      </c>
      <c r="AA107" s="10">
        <f>ABS(AAR!AB107)</f>
        <v>2.2977986083081253E-2</v>
      </c>
      <c r="AB107" s="10">
        <f>ABS(AAR!AC107)</f>
        <v>9.5335710327886739E-3</v>
      </c>
      <c r="AC107" s="10">
        <f>ABS(AAR!AD107)</f>
        <v>9.5616501378125787E-3</v>
      </c>
      <c r="AD107" s="10">
        <f>ABS(AAR!AE107)</f>
        <v>2.7364872215782047E-3</v>
      </c>
      <c r="AE107" s="10">
        <f>ABS(AAR!AF107)</f>
        <v>5.7180706286319438E-4</v>
      </c>
      <c r="AF107" s="10">
        <f>ABS(AAR!AG107)</f>
        <v>6.2512458946250606E-4</v>
      </c>
      <c r="AG107" s="10">
        <f t="shared" si="0"/>
        <v>1.0837295675653523E-2</v>
      </c>
      <c r="AH107" s="31">
        <f t="shared" si="1"/>
        <v>2.3959905183764292E-3</v>
      </c>
      <c r="AI107" s="10" t="e">
        <f>AAR!#REF!</f>
        <v>#REF!</v>
      </c>
    </row>
    <row r="108" spans="1:37" ht="15.75" customHeight="1" x14ac:dyDescent="0.2">
      <c r="A108" s="12">
        <v>44152</v>
      </c>
      <c r="B108" s="10">
        <f>AAR!B108</f>
        <v>6</v>
      </c>
      <c r="C108" s="10">
        <f>ABS(AAR!D108)</f>
        <v>1.8037571866243443E-3</v>
      </c>
      <c r="D108" s="10">
        <f>ABS(AAR!E108)</f>
        <v>4.9765952983467365E-3</v>
      </c>
      <c r="E108" s="10">
        <f>ABS(AAR!F108)</f>
        <v>3.261002922868575E-2</v>
      </c>
      <c r="F108" s="10">
        <f>ABS(AAR!G108)</f>
        <v>1.4326041162239563E-2</v>
      </c>
      <c r="G108" s="10">
        <f>ABS(AAR!H108)</f>
        <v>2.1715597823873476E-3</v>
      </c>
      <c r="H108" s="10">
        <f>ABS(AAR!I108)</f>
        <v>4.3479630244999332E-3</v>
      </c>
      <c r="I108" s="10">
        <f>ABS(AAR!J108)</f>
        <v>1.6259999739742362E-2</v>
      </c>
      <c r="J108" s="10">
        <f>ABS(AAR!K108)</f>
        <v>1.5493459579206243E-2</v>
      </c>
      <c r="K108" s="10">
        <f>ABS(AAR!L108)</f>
        <v>9.2946914362158628E-3</v>
      </c>
      <c r="L108" s="10">
        <f>ABS(AAR!M108)</f>
        <v>4.4972212205391868E-3</v>
      </c>
      <c r="M108" s="10">
        <f>ABS(AAR!N108)</f>
        <v>1.1991889045662608E-4</v>
      </c>
      <c r="N108" s="10">
        <f>ABS(AAR!O108)</f>
        <v>9.0735491570080127E-3</v>
      </c>
      <c r="O108" s="10">
        <f>ABS(AAR!P108)</f>
        <v>6.2982863796405258E-3</v>
      </c>
      <c r="P108" s="10">
        <f>ABS(AAR!Q108)</f>
        <v>8.5948321991720844E-4</v>
      </c>
      <c r="Q108" s="10">
        <f>ABS(AAR!R108)</f>
        <v>1.3378402294556703E-2</v>
      </c>
      <c r="R108" s="10">
        <f>ABS(AAR!S108)</f>
        <v>1.3245924349693447E-2</v>
      </c>
      <c r="S108" s="10">
        <f>ABS(AAR!T108)</f>
        <v>1.8893295940796782E-2</v>
      </c>
      <c r="T108" s="10">
        <f>ABS(AAR!U108)</f>
        <v>2.6270920289639448E-2</v>
      </c>
      <c r="U108" s="10">
        <f>ABS(AAR!V108)</f>
        <v>5.6693597614666399E-2</v>
      </c>
      <c r="V108" s="10">
        <f>ABS(AAR!W108)</f>
        <v>3.9836796283043308E-3</v>
      </c>
      <c r="W108" s="10">
        <f>ABS(AAR!X108)</f>
        <v>2.541523083767264E-2</v>
      </c>
      <c r="X108" s="10">
        <f>ABS(AAR!Y108)</f>
        <v>2.2334624974629194E-2</v>
      </c>
      <c r="Y108" s="10">
        <f>ABS(AAR!Z108)</f>
        <v>2.800788638191555E-3</v>
      </c>
      <c r="Z108" s="10">
        <f>ABS(AAR!AA108)</f>
        <v>4.8483487404241774E-3</v>
      </c>
      <c r="AA108" s="10">
        <f>ABS(AAR!AB108)</f>
        <v>1.5008492937123924E-2</v>
      </c>
      <c r="AB108" s="10">
        <f>ABS(AAR!AC108)</f>
        <v>6.0836232873439731E-3</v>
      </c>
      <c r="AC108" s="10">
        <f>ABS(AAR!AD108)</f>
        <v>1.1297705573738476E-3</v>
      </c>
      <c r="AD108" s="10">
        <f>ABS(AAR!AE108)</f>
        <v>5.7168604830859235E-3</v>
      </c>
      <c r="AE108" s="10">
        <f>ABS(AAR!AF108)</f>
        <v>8.6843997621774277E-2</v>
      </c>
      <c r="AF108" s="10">
        <f>ABS(AAR!AG108)</f>
        <v>1.6865953095906935E-2</v>
      </c>
      <c r="AG108" s="10">
        <f t="shared" si="0"/>
        <v>1.4721535553223107E-2</v>
      </c>
      <c r="AH108" s="31">
        <f t="shared" si="1"/>
        <v>6.2802303959460133E-3</v>
      </c>
      <c r="AI108" s="10" t="e">
        <f>AAR!#REF!</f>
        <v>#REF!</v>
      </c>
    </row>
    <row r="109" spans="1:37" ht="15.75" customHeight="1" x14ac:dyDescent="0.2">
      <c r="A109" s="12">
        <v>44153</v>
      </c>
      <c r="B109" s="10">
        <f>AAR!B109</f>
        <v>7</v>
      </c>
      <c r="C109" s="10">
        <f>ABS(AAR!D109)</f>
        <v>7.5854102560468694E-3</v>
      </c>
      <c r="D109" s="10">
        <f>ABS(AAR!E109)</f>
        <v>1.1653458106496897E-2</v>
      </c>
      <c r="E109" s="10">
        <f>ABS(AAR!F109)</f>
        <v>9.4213924489425331E-3</v>
      </c>
      <c r="F109" s="10">
        <f>ABS(AAR!G109)</f>
        <v>1.6685806948989551E-2</v>
      </c>
      <c r="G109" s="10">
        <f>ABS(AAR!H109)</f>
        <v>1.1003405800809146E-2</v>
      </c>
      <c r="H109" s="10">
        <f>ABS(AAR!I109)</f>
        <v>2.1199949226141268E-2</v>
      </c>
      <c r="I109" s="10">
        <f>ABS(AAR!J109)</f>
        <v>6.3120392140302269E-3</v>
      </c>
      <c r="J109" s="10">
        <f>ABS(AAR!K109)</f>
        <v>2.054279145772879E-2</v>
      </c>
      <c r="K109" s="10">
        <f>ABS(AAR!L109)</f>
        <v>1.0797230386859674E-2</v>
      </c>
      <c r="L109" s="10">
        <f>ABS(AAR!M109)</f>
        <v>2.2574867612379316E-3</v>
      </c>
      <c r="M109" s="10">
        <f>ABS(AAR!N109)</f>
        <v>2.6356083724360987E-3</v>
      </c>
      <c r="N109" s="10">
        <f>ABS(AAR!O109)</f>
        <v>5.8573986204044281E-3</v>
      </c>
      <c r="O109" s="10">
        <f>ABS(AAR!P109)</f>
        <v>1.3921229106826898E-4</v>
      </c>
      <c r="P109" s="10">
        <f>ABS(AAR!Q109)</f>
        <v>3.4669920159701318E-3</v>
      </c>
      <c r="Q109" s="10">
        <f>ABS(AAR!R109)</f>
        <v>8.149106665757206E-3</v>
      </c>
      <c r="R109" s="10">
        <f>ABS(AAR!S109)</f>
        <v>6.8838467449729678E-3</v>
      </c>
      <c r="S109" s="10">
        <f>ABS(AAR!T109)</f>
        <v>2.8925258087041782E-3</v>
      </c>
      <c r="T109" s="10">
        <f>ABS(AAR!U109)</f>
        <v>2.1509796383795205E-2</v>
      </c>
      <c r="U109" s="10">
        <f>ABS(AAR!V109)</f>
        <v>1.6658579462650414E-2</v>
      </c>
      <c r="V109" s="10">
        <f>ABS(AAR!W109)</f>
        <v>1.2117881693836369E-2</v>
      </c>
      <c r="W109" s="10">
        <f>ABS(AAR!X109)</f>
        <v>1.0216938012570244E-2</v>
      </c>
      <c r="X109" s="10">
        <f>ABS(AAR!Y109)</f>
        <v>1.6976111304381394E-3</v>
      </c>
      <c r="Y109" s="10">
        <f>ABS(AAR!Z109)</f>
        <v>7.8709575024320279E-3</v>
      </c>
      <c r="Z109" s="10">
        <f>ABS(AAR!AA109)</f>
        <v>2.535028057652349E-3</v>
      </c>
      <c r="AA109" s="10">
        <f>ABS(AAR!AB109)</f>
        <v>6.9066853286403685E-3</v>
      </c>
      <c r="AB109" s="10">
        <f>ABS(AAR!AC109)</f>
        <v>1.0659320959554014E-2</v>
      </c>
      <c r="AC109" s="10">
        <f>ABS(AAR!AD109)</f>
        <v>2.9106165857300595E-3</v>
      </c>
      <c r="AD109" s="10">
        <f>ABS(AAR!AE109)</f>
        <v>9.3227214953149444E-4</v>
      </c>
      <c r="AE109" s="10">
        <f>ABS(AAR!AF109)</f>
        <v>3.8320913996600356E-2</v>
      </c>
      <c r="AF109" s="10">
        <f>ABS(AAR!AG109)</f>
        <v>9.4806773725276561E-3</v>
      </c>
      <c r="AG109" s="10">
        <f t="shared" si="0"/>
        <v>9.6433646587518289E-3</v>
      </c>
      <c r="AH109" s="31">
        <f t="shared" si="1"/>
        <v>1.2020595014747351E-3</v>
      </c>
      <c r="AI109" s="10" t="e">
        <f>AAR!#REF!</f>
        <v>#REF!</v>
      </c>
    </row>
    <row r="110" spans="1:37" ht="15.75" customHeight="1" x14ac:dyDescent="0.2">
      <c r="A110" s="12">
        <v>44154</v>
      </c>
      <c r="B110" s="10">
        <f>AAR!B110</f>
        <v>8</v>
      </c>
      <c r="C110" s="10">
        <f>ABS(AAR!D110)</f>
        <v>3.8484200870552735E-3</v>
      </c>
      <c r="D110" s="10">
        <f>ABS(AAR!E110)</f>
        <v>6.5301553002109815E-4</v>
      </c>
      <c r="E110" s="10">
        <f>ABS(AAR!F110)</f>
        <v>2.2439852486529802E-2</v>
      </c>
      <c r="F110" s="10">
        <f>ABS(AAR!G110)</f>
        <v>5.7857129879043245E-3</v>
      </c>
      <c r="G110" s="10">
        <f>ABS(AAR!H110)</f>
        <v>8.7574064557828946E-4</v>
      </c>
      <c r="H110" s="10">
        <f>ABS(AAR!I110)</f>
        <v>8.7837952424542481E-3</v>
      </c>
      <c r="I110" s="10">
        <f>ABS(AAR!J110)</f>
        <v>8.9595458672110696E-3</v>
      </c>
      <c r="J110" s="10">
        <f>ABS(AAR!K110)</f>
        <v>9.3304866357195879E-4</v>
      </c>
      <c r="K110" s="10">
        <f>ABS(AAR!L110)</f>
        <v>7.2027358038459794E-3</v>
      </c>
      <c r="L110" s="10">
        <f>ABS(AAR!M110)</f>
        <v>1.3556543051246893E-2</v>
      </c>
      <c r="M110" s="10">
        <f>ABS(AAR!N110)</f>
        <v>1.1356953878183907E-2</v>
      </c>
      <c r="N110" s="10">
        <f>ABS(AAR!O110)</f>
        <v>1.551054601286754E-3</v>
      </c>
      <c r="O110" s="10">
        <f>ABS(AAR!P110)</f>
        <v>2.5888661009023672E-3</v>
      </c>
      <c r="P110" s="10">
        <f>ABS(AAR!Q110)</f>
        <v>2.2947745261104181E-3</v>
      </c>
      <c r="Q110" s="10">
        <f>ABS(AAR!R110)</f>
        <v>1.1524867426258979E-3</v>
      </c>
      <c r="R110" s="10">
        <f>ABS(AAR!S110)</f>
        <v>4.411155300391289E-3</v>
      </c>
      <c r="S110" s="10">
        <f>ABS(AAR!T110)</f>
        <v>6.7756763074064922E-3</v>
      </c>
      <c r="T110" s="10">
        <f>ABS(AAR!U110)</f>
        <v>1.4345552461715694E-2</v>
      </c>
      <c r="U110" s="10">
        <f>ABS(AAR!V110)</f>
        <v>1.419901652419992E-2</v>
      </c>
      <c r="V110" s="10">
        <f>ABS(AAR!W110)</f>
        <v>7.930725653160919E-3</v>
      </c>
      <c r="W110" s="10">
        <f>ABS(AAR!X110)</f>
        <v>7.0848314495066938E-3</v>
      </c>
      <c r="X110" s="10">
        <f>ABS(AAR!Y110)</f>
        <v>5.2419552756718243E-3</v>
      </c>
      <c r="Y110" s="10">
        <f>ABS(AAR!Z110)</f>
        <v>2.7488793757136894E-3</v>
      </c>
      <c r="Z110" s="10">
        <f>ABS(AAR!AA110)</f>
        <v>1.0535601844904546E-2</v>
      </c>
      <c r="AA110" s="10">
        <f>ABS(AAR!AB110)</f>
        <v>1.233984932827038E-2</v>
      </c>
      <c r="AB110" s="10">
        <f>ABS(AAR!AC110)</f>
        <v>1.93470428146683E-2</v>
      </c>
      <c r="AC110" s="10">
        <f>ABS(AAR!AD110)</f>
        <v>1.750568910940881E-4</v>
      </c>
      <c r="AD110" s="10">
        <f>ABS(AAR!AE110)</f>
        <v>3.906140723564511E-3</v>
      </c>
      <c r="AE110" s="10">
        <f>ABS(AAR!AF110)</f>
        <v>1.0494416982638477E-2</v>
      </c>
      <c r="AF110" s="10">
        <f>ABS(AAR!AG110)</f>
        <v>8.3605894718866442E-3</v>
      </c>
      <c r="AG110" s="10">
        <f t="shared" si="0"/>
        <v>7.3293012206440576E-3</v>
      </c>
      <c r="AH110" s="31">
        <f t="shared" si="1"/>
        <v>-1.1120039366330362E-3</v>
      </c>
      <c r="AI110" s="10" t="e">
        <f>AAR!#REF!</f>
        <v>#REF!</v>
      </c>
    </row>
    <row r="111" spans="1:37" ht="15.75" customHeight="1" x14ac:dyDescent="0.2">
      <c r="A111" s="12">
        <v>44155</v>
      </c>
      <c r="B111" s="10">
        <f>AAR!B111</f>
        <v>9</v>
      </c>
      <c r="C111" s="10">
        <f>ABS(AAR!D111)</f>
        <v>1.1539160550863011E-2</v>
      </c>
      <c r="D111" s="10">
        <f>ABS(AAR!E111)</f>
        <v>6.1461055547469626E-3</v>
      </c>
      <c r="E111" s="10">
        <f>ABS(AAR!F111)</f>
        <v>2.927336967243305E-3</v>
      </c>
      <c r="F111" s="10">
        <f>ABS(AAR!G111)</f>
        <v>1.982025892240875E-3</v>
      </c>
      <c r="G111" s="10">
        <f>ABS(AAR!H111)</f>
        <v>1.3474400709731775E-3</v>
      </c>
      <c r="H111" s="10">
        <f>ABS(AAR!I111)</f>
        <v>1.0685608117607362E-2</v>
      </c>
      <c r="I111" s="10">
        <f>ABS(AAR!J111)</f>
        <v>7.293098019819956E-4</v>
      </c>
      <c r="J111" s="10">
        <f>ABS(AAR!K111)</f>
        <v>5.8618146004994825E-3</v>
      </c>
      <c r="K111" s="10">
        <f>ABS(AAR!L111)</f>
        <v>3.732335363084521E-3</v>
      </c>
      <c r="L111" s="10">
        <f>ABS(AAR!M111)</f>
        <v>1.985955531159646E-3</v>
      </c>
      <c r="M111" s="10">
        <f>ABS(AAR!N111)</f>
        <v>1.3254858507468553E-3</v>
      </c>
      <c r="N111" s="10">
        <f>ABS(AAR!O111)</f>
        <v>1.311909281832245E-3</v>
      </c>
      <c r="O111" s="10">
        <f>ABS(AAR!P111)</f>
        <v>2.2378433943480609E-4</v>
      </c>
      <c r="P111" s="10">
        <f>ABS(AAR!Q111)</f>
        <v>1.0512184502360212E-3</v>
      </c>
      <c r="Q111" s="10">
        <f>ABS(AAR!R111)</f>
        <v>3.9347444375080632E-3</v>
      </c>
      <c r="R111" s="10">
        <f>ABS(AAR!S111)</f>
        <v>2.8669622433350299E-3</v>
      </c>
      <c r="S111" s="10">
        <f>ABS(AAR!T111)</f>
        <v>1.3295790702567256E-2</v>
      </c>
      <c r="T111" s="10">
        <f>ABS(AAR!U111)</f>
        <v>1.261097496355385E-2</v>
      </c>
      <c r="U111" s="10">
        <f>ABS(AAR!V111)</f>
        <v>1.7028081984569503E-2</v>
      </c>
      <c r="V111" s="10">
        <f>ABS(AAR!W111)</f>
        <v>2.7474350068275224E-3</v>
      </c>
      <c r="W111" s="10">
        <f>ABS(AAR!X111)</f>
        <v>5.0726530587074988E-3</v>
      </c>
      <c r="X111" s="10">
        <f>ABS(AAR!Y111)</f>
        <v>2.3851027889796308E-3</v>
      </c>
      <c r="Y111" s="10">
        <f>ABS(AAR!Z111)</f>
        <v>2.4066178779041155E-3</v>
      </c>
      <c r="Z111" s="10">
        <f>ABS(AAR!AA111)</f>
        <v>1.3230194232540536E-2</v>
      </c>
      <c r="AA111" s="10">
        <f>ABS(AAR!AB111)</f>
        <v>4.3762120522778643E-3</v>
      </c>
      <c r="AB111" s="10">
        <f>ABS(AAR!AC111)</f>
        <v>1.6887816248851214E-4</v>
      </c>
      <c r="AC111" s="10">
        <f>ABS(AAR!AD111)</f>
        <v>5.5443644162814741E-5</v>
      </c>
      <c r="AD111" s="10">
        <f>ABS(AAR!AE111)</f>
        <v>9.9321558937728819E-3</v>
      </c>
      <c r="AE111" s="10">
        <f>ABS(AAR!AF111)</f>
        <v>3.1715583327891457E-3</v>
      </c>
      <c r="AF111" s="10">
        <f>ABS(AAR!AG111)</f>
        <v>5.4323324174330601E-3</v>
      </c>
      <c r="AG111" s="10">
        <f t="shared" si="0"/>
        <v>4.9854876057355852E-3</v>
      </c>
      <c r="AH111" s="31">
        <f t="shared" si="1"/>
        <v>-3.4558175515415086E-3</v>
      </c>
      <c r="AI111" s="10" t="e">
        <f>AAR!#REF!</f>
        <v>#REF!</v>
      </c>
    </row>
    <row r="112" spans="1:37" ht="15.75" customHeight="1" x14ac:dyDescent="0.2">
      <c r="A112" s="12">
        <v>44158</v>
      </c>
      <c r="B112" s="10">
        <f>AAR!B112</f>
        <v>10</v>
      </c>
      <c r="C112" s="10">
        <f>ABS(AAR!D112)</f>
        <v>3.9675218991317819E-3</v>
      </c>
      <c r="D112" s="10">
        <f>ABS(AAR!E112)</f>
        <v>3.1055637130541526E-3</v>
      </c>
      <c r="E112" s="10">
        <f>ABS(AAR!F112)</f>
        <v>9.9623669271923579E-3</v>
      </c>
      <c r="F112" s="10">
        <f>ABS(AAR!G112)</f>
        <v>2.2810758111745502E-2</v>
      </c>
      <c r="G112" s="10">
        <f>ABS(AAR!H112)</f>
        <v>2.0125799545631963E-3</v>
      </c>
      <c r="H112" s="10">
        <f>ABS(AAR!I112)</f>
        <v>2.6364616341954167E-2</v>
      </c>
      <c r="I112" s="10">
        <f>ABS(AAR!J112)</f>
        <v>1.1246688666903489E-2</v>
      </c>
      <c r="J112" s="10">
        <f>ABS(AAR!K112)</f>
        <v>1.4692178849951693E-3</v>
      </c>
      <c r="K112" s="10">
        <f>ABS(AAR!L112)</f>
        <v>4.4420990426102674E-3</v>
      </c>
      <c r="L112" s="10">
        <f>ABS(AAR!M112)</f>
        <v>6.8353591529355696E-4</v>
      </c>
      <c r="M112" s="10">
        <f>ABS(AAR!N112)</f>
        <v>1.5692900815250758E-2</v>
      </c>
      <c r="N112" s="10">
        <f>ABS(AAR!O112)</f>
        <v>2.0082841426782311E-2</v>
      </c>
      <c r="O112" s="10">
        <f>ABS(AAR!P112)</f>
        <v>2.5495548354950923E-3</v>
      </c>
      <c r="P112" s="10">
        <f>ABS(AAR!Q112)</f>
        <v>7.5147502198785717E-3</v>
      </c>
      <c r="Q112" s="10">
        <f>ABS(AAR!R112)</f>
        <v>1.0924271314360899E-3</v>
      </c>
      <c r="R112" s="10">
        <f>ABS(AAR!S112)</f>
        <v>1.8444087082737171E-3</v>
      </c>
      <c r="S112" s="10">
        <f>ABS(AAR!T112)</f>
        <v>3.5699383933052685E-3</v>
      </c>
      <c r="T112" s="10">
        <f>ABS(AAR!U112)</f>
        <v>5.9881344620834158E-3</v>
      </c>
      <c r="U112" s="10">
        <f>ABS(AAR!V112)</f>
        <v>2.1846409289352185E-2</v>
      </c>
      <c r="V112" s="10">
        <f>ABS(AAR!W112)</f>
        <v>1.3506724326333477E-2</v>
      </c>
      <c r="W112" s="10">
        <f>ABS(AAR!X112)</f>
        <v>5.6844687685021593E-3</v>
      </c>
      <c r="X112" s="10">
        <f>ABS(AAR!Y112)</f>
        <v>1.1588582033873482E-3</v>
      </c>
      <c r="Y112" s="10">
        <f>ABS(AAR!Z112)</f>
        <v>6.1543268384757904E-3</v>
      </c>
      <c r="Z112" s="10">
        <f>ABS(AAR!AA112)</f>
        <v>2.7500489873422029E-2</v>
      </c>
      <c r="AA112" s="10">
        <f>ABS(AAR!AB112)</f>
        <v>1.4584008639567613E-2</v>
      </c>
      <c r="AB112" s="10">
        <f>ABS(AAR!AC112)</f>
        <v>9.3899783475853912E-3</v>
      </c>
      <c r="AC112" s="10">
        <f>ABS(AAR!AD112)</f>
        <v>2.7552253977350732E-3</v>
      </c>
      <c r="AD112" s="10">
        <f>ABS(AAR!AE112)</f>
        <v>1.3023168844485882E-2</v>
      </c>
      <c r="AE112" s="10">
        <f>ABS(AAR!AF112)</f>
        <v>1.5598740289212354E-2</v>
      </c>
      <c r="AF112" s="10">
        <f>ABS(AAR!AG112)</f>
        <v>9.4720059258704154E-4</v>
      </c>
      <c r="AG112" s="10">
        <f t="shared" si="0"/>
        <v>9.2183167953531729E-3</v>
      </c>
      <c r="AH112" s="31">
        <f t="shared" si="1"/>
        <v>7.7701163807607915E-4</v>
      </c>
      <c r="AI112" s="10" t="e">
        <f>AAR!#REF!</f>
        <v>#REF!</v>
      </c>
    </row>
    <row r="113" spans="1:35" ht="15.75" customHeight="1" x14ac:dyDescent="0.2">
      <c r="A113" s="12">
        <v>44159</v>
      </c>
      <c r="B113" s="10">
        <f>AAR!B113</f>
        <v>11</v>
      </c>
      <c r="C113" s="10">
        <f>ABS(AAR!D113)</f>
        <v>2.7114376070024367E-3</v>
      </c>
      <c r="D113" s="10">
        <f>ABS(AAR!E113)</f>
        <v>4.882269158329712E-3</v>
      </c>
      <c r="E113" s="10">
        <f>ABS(AAR!F113)</f>
        <v>4.3487972295702341E-3</v>
      </c>
      <c r="F113" s="10">
        <f>ABS(AAR!G113)</f>
        <v>8.8969682035076221E-3</v>
      </c>
      <c r="G113" s="10">
        <f>ABS(AAR!H113)</f>
        <v>7.9255079414186601E-3</v>
      </c>
      <c r="H113" s="10">
        <f>ABS(AAR!I113)</f>
        <v>1.1427116808113633E-2</v>
      </c>
      <c r="I113" s="10">
        <f>ABS(AAR!J113)</f>
        <v>1.515801036606702E-2</v>
      </c>
      <c r="J113" s="10">
        <f>ABS(AAR!K113)</f>
        <v>7.1236473243269441E-3</v>
      </c>
      <c r="K113" s="10">
        <f>ABS(AAR!L113)</f>
        <v>5.3659544415969249E-3</v>
      </c>
      <c r="L113" s="10">
        <f>ABS(AAR!M113)</f>
        <v>3.6489921069550388E-3</v>
      </c>
      <c r="M113" s="10">
        <f>ABS(AAR!N113)</f>
        <v>1.8786204706151593E-2</v>
      </c>
      <c r="N113" s="10">
        <f>ABS(AAR!O113)</f>
        <v>6.3753289239430284E-3</v>
      </c>
      <c r="O113" s="10">
        <f>ABS(AAR!P113)</f>
        <v>1.2172542372688368E-2</v>
      </c>
      <c r="P113" s="10">
        <f>ABS(AAR!Q113)</f>
        <v>3.8796103487133363E-3</v>
      </c>
      <c r="Q113" s="10">
        <f>ABS(AAR!R113)</f>
        <v>4.6145256382239697E-3</v>
      </c>
      <c r="R113" s="10">
        <f>ABS(AAR!S113)</f>
        <v>1.3151912029518566E-2</v>
      </c>
      <c r="S113" s="10">
        <f>ABS(AAR!T113)</f>
        <v>4.3570528591285393E-4</v>
      </c>
      <c r="T113" s="10">
        <f>ABS(AAR!U113)</f>
        <v>1.4803285028301102E-2</v>
      </c>
      <c r="U113" s="10">
        <f>ABS(AAR!V113)</f>
        <v>1.1467672190945535E-2</v>
      </c>
      <c r="V113" s="10">
        <f>ABS(AAR!W113)</f>
        <v>6.5681618547300639E-3</v>
      </c>
      <c r="W113" s="10">
        <f>ABS(AAR!X113)</f>
        <v>4.5122773679240197E-3</v>
      </c>
      <c r="X113" s="10">
        <f>ABS(AAR!Y113)</f>
        <v>1.6106484792484639E-3</v>
      </c>
      <c r="Y113" s="10">
        <f>ABS(AAR!Z113)</f>
        <v>8.6206030081194505E-3</v>
      </c>
      <c r="Z113" s="10">
        <f>ABS(AAR!AA113)</f>
        <v>1.6142235715790251E-2</v>
      </c>
      <c r="AA113" s="10">
        <f>ABS(AAR!AB113)</f>
        <v>1.5258304954379215E-2</v>
      </c>
      <c r="AB113" s="10">
        <f>ABS(AAR!AC113)</f>
        <v>1.229063741728155E-2</v>
      </c>
      <c r="AC113" s="10">
        <f>ABS(AAR!AD113)</f>
        <v>1.5311905844862597E-3</v>
      </c>
      <c r="AD113" s="10">
        <f>ABS(AAR!AE113)</f>
        <v>3.3020552282704363E-3</v>
      </c>
      <c r="AE113" s="10">
        <f>ABS(AAR!AF113)</f>
        <v>1.5818644927699015E-2</v>
      </c>
      <c r="AF113" s="10">
        <f>ABS(AAR!AG113)</f>
        <v>4.3017493058122684E-3</v>
      </c>
      <c r="AG113" s="10">
        <f t="shared" si="0"/>
        <v>8.2377332185009193E-3</v>
      </c>
      <c r="AH113" s="31">
        <f t="shared" si="1"/>
        <v>-2.0357193877617447E-4</v>
      </c>
      <c r="AI113" s="10" t="e">
        <f>AAR!#REF!</f>
        <v>#REF!</v>
      </c>
    </row>
    <row r="114" spans="1:35" ht="15.75" customHeight="1" x14ac:dyDescent="0.2">
      <c r="A114" s="12">
        <v>44160</v>
      </c>
      <c r="B114" s="10">
        <f>AAR!B114</f>
        <v>12</v>
      </c>
      <c r="C114" s="10">
        <f>ABS(AAR!D114)</f>
        <v>1.7691576318088944E-3</v>
      </c>
      <c r="D114" s="10">
        <f>ABS(AAR!E114)</f>
        <v>1.2795931759819879E-2</v>
      </c>
      <c r="E114" s="10">
        <f>ABS(AAR!F114)</f>
        <v>3.7717946706017523E-3</v>
      </c>
      <c r="F114" s="10">
        <f>ABS(AAR!G114)</f>
        <v>1.0992366627184858E-2</v>
      </c>
      <c r="G114" s="10">
        <f>ABS(AAR!H114)</f>
        <v>7.4451303742308489E-3</v>
      </c>
      <c r="H114" s="10">
        <f>ABS(AAR!I114)</f>
        <v>1.6966706794273607E-2</v>
      </c>
      <c r="I114" s="10">
        <f>ABS(AAR!J114)</f>
        <v>1.8325857483302808E-3</v>
      </c>
      <c r="J114" s="10">
        <f>ABS(AAR!K114)</f>
        <v>1.6830915466136354E-2</v>
      </c>
      <c r="K114" s="10">
        <f>ABS(AAR!L114)</f>
        <v>5.672306936496522E-3</v>
      </c>
      <c r="L114" s="10">
        <f>ABS(AAR!M114)</f>
        <v>7.1608779242164087E-3</v>
      </c>
      <c r="M114" s="10">
        <f>ABS(AAR!N114)</f>
        <v>2.9213154530775822E-3</v>
      </c>
      <c r="N114" s="10">
        <f>ABS(AAR!O114)</f>
        <v>3.4255864965008326E-4</v>
      </c>
      <c r="O114" s="10">
        <f>ABS(AAR!P114)</f>
        <v>6.6276544784950805E-3</v>
      </c>
      <c r="P114" s="10">
        <f>ABS(AAR!Q114)</f>
        <v>1.6145872123023552E-3</v>
      </c>
      <c r="Q114" s="10">
        <f>ABS(AAR!R114)</f>
        <v>2.1479168148395428E-3</v>
      </c>
      <c r="R114" s="10">
        <f>ABS(AAR!S114)</f>
        <v>7.898403317119336E-3</v>
      </c>
      <c r="S114" s="10">
        <f>ABS(AAR!T114)</f>
        <v>5.2494530689833636E-3</v>
      </c>
      <c r="T114" s="10">
        <f>ABS(AAR!U114)</f>
        <v>4.3092375909295308E-2</v>
      </c>
      <c r="U114" s="10">
        <f>ABS(AAR!V114)</f>
        <v>9.8598079617110649E-3</v>
      </c>
      <c r="V114" s="10">
        <f>ABS(AAR!W114)</f>
        <v>1.7653943892189669E-3</v>
      </c>
      <c r="W114" s="10">
        <f>ABS(AAR!X114)</f>
        <v>1.4532268810185569E-2</v>
      </c>
      <c r="X114" s="10">
        <f>ABS(AAR!Y114)</f>
        <v>4.0731683209493871E-3</v>
      </c>
      <c r="Y114" s="10">
        <f>ABS(AAR!Z114)</f>
        <v>4.7240089035524404E-3</v>
      </c>
      <c r="Z114" s="10">
        <f>ABS(AAR!AA114)</f>
        <v>1.3879171299583635E-2</v>
      </c>
      <c r="AA114" s="10">
        <f>ABS(AAR!AB114)</f>
        <v>6.7549513899331504E-3</v>
      </c>
      <c r="AB114" s="10">
        <f>ABS(AAR!AC114)</f>
        <v>4.9933321425297671E-3</v>
      </c>
      <c r="AC114" s="10">
        <f>ABS(AAR!AD114)</f>
        <v>2.5502792615687718E-3</v>
      </c>
      <c r="AD114" s="10">
        <f>ABS(AAR!AE114)</f>
        <v>1.090337699364056E-2</v>
      </c>
      <c r="AE114" s="10">
        <f>ABS(AAR!AF114)</f>
        <v>2.6210988787975731E-2</v>
      </c>
      <c r="AF114" s="10">
        <f>ABS(AAR!AG114)</f>
        <v>1.4297657233272299E-2</v>
      </c>
      <c r="AG114" s="10">
        <f t="shared" si="0"/>
        <v>8.9892148110327814E-3</v>
      </c>
      <c r="AH114" s="31">
        <f t="shared" si="1"/>
        <v>5.4790965375568768E-4</v>
      </c>
      <c r="AI114" s="10" t="e">
        <f>AAR!#REF!</f>
        <v>#REF!</v>
      </c>
    </row>
    <row r="115" spans="1:35" ht="15.75" customHeight="1" x14ac:dyDescent="0.2">
      <c r="A115" s="12">
        <v>44162</v>
      </c>
      <c r="B115" s="10">
        <f>AAR!B115</f>
        <v>13</v>
      </c>
      <c r="C115" s="10">
        <f>ABS(AAR!D115)</f>
        <v>3.4967921000800305E-3</v>
      </c>
      <c r="D115" s="10">
        <f>ABS(AAR!E115)</f>
        <v>3.6490460087469398E-3</v>
      </c>
      <c r="E115" s="10">
        <f>ABS(AAR!F115)</f>
        <v>1.2554798222142217E-2</v>
      </c>
      <c r="F115" s="10">
        <f>ABS(AAR!G115)</f>
        <v>4.6324105269938661E-3</v>
      </c>
      <c r="G115" s="10">
        <f>ABS(AAR!H115)</f>
        <v>2.5835430083942495E-3</v>
      </c>
      <c r="H115" s="10">
        <f>ABS(AAR!I115)</f>
        <v>2.7206273942287362E-4</v>
      </c>
      <c r="I115" s="10">
        <f>ABS(AAR!J115)</f>
        <v>4.150142426681362E-3</v>
      </c>
      <c r="J115" s="10">
        <f>ABS(AAR!K115)</f>
        <v>1.8262079739613905E-2</v>
      </c>
      <c r="K115" s="10">
        <f>ABS(AAR!L115)</f>
        <v>7.7315128331432838E-3</v>
      </c>
      <c r="L115" s="10">
        <f>ABS(AAR!M115)</f>
        <v>7.9903613063291353E-3</v>
      </c>
      <c r="M115" s="10">
        <f>ABS(AAR!N115)</f>
        <v>2.2660295800820802E-3</v>
      </c>
      <c r="N115" s="10">
        <f>ABS(AAR!O115)</f>
        <v>4.4919004825221638E-4</v>
      </c>
      <c r="O115" s="10">
        <f>ABS(AAR!P115)</f>
        <v>1.3375439631574419E-3</v>
      </c>
      <c r="P115" s="10">
        <f>ABS(AAR!Q115)</f>
        <v>7.1286486812405956E-3</v>
      </c>
      <c r="Q115" s="10">
        <f>ABS(AAR!R115)</f>
        <v>6.7675816667179612E-3</v>
      </c>
      <c r="R115" s="10">
        <f>ABS(AAR!S115)</f>
        <v>2.0453399793478886E-3</v>
      </c>
      <c r="S115" s="10">
        <f>ABS(AAR!T115)</f>
        <v>1.3916250803378065E-2</v>
      </c>
      <c r="T115" s="10">
        <f>ABS(AAR!U115)</f>
        <v>3.3992619847987744E-3</v>
      </c>
      <c r="U115" s="10">
        <f>ABS(AAR!V115)</f>
        <v>3.1831424534659808E-3</v>
      </c>
      <c r="V115" s="10">
        <f>ABS(AAR!W115)</f>
        <v>3.070649429562455E-3</v>
      </c>
      <c r="W115" s="10">
        <f>ABS(AAR!X115)</f>
        <v>2.3208472151730591E-3</v>
      </c>
      <c r="X115" s="10">
        <f>ABS(AAR!Y115)</f>
        <v>3.6566529108550566E-3</v>
      </c>
      <c r="Y115" s="10">
        <f>ABS(AAR!Z115)</f>
        <v>2.326397155989016E-3</v>
      </c>
      <c r="Z115" s="10">
        <f>ABS(AAR!AA115)</f>
        <v>4.1685025397579902E-3</v>
      </c>
      <c r="AA115" s="10">
        <f>ABS(AAR!AB115)</f>
        <v>1.1193076495967675E-2</v>
      </c>
      <c r="AB115" s="10">
        <f>ABS(AAR!AC115)</f>
        <v>1.1771916517044193E-2</v>
      </c>
      <c r="AC115" s="10">
        <f>ABS(AAR!AD115)</f>
        <v>1.7623274323203644E-3</v>
      </c>
      <c r="AD115" s="10">
        <f>ABS(AAR!AE115)</f>
        <v>1.7247160706798581E-3</v>
      </c>
      <c r="AE115" s="10">
        <f>ABS(AAR!AF115)</f>
        <v>4.4492952833299348E-3</v>
      </c>
      <c r="AF115" s="10">
        <f>ABS(AAR!AG115)</f>
        <v>1.6961260941310537E-3</v>
      </c>
      <c r="AG115" s="10">
        <f t="shared" si="0"/>
        <v>5.1318748405599834E-3</v>
      </c>
      <c r="AH115" s="31">
        <f t="shared" si="1"/>
        <v>-3.3094303167171104E-3</v>
      </c>
      <c r="AI115" s="10" t="e">
        <f>AAR!#REF!</f>
        <v>#REF!</v>
      </c>
    </row>
    <row r="116" spans="1:35" ht="15.75" customHeight="1" x14ac:dyDescent="0.2">
      <c r="A116" s="12">
        <v>44165</v>
      </c>
      <c r="B116" s="10">
        <f>AAR!B116</f>
        <v>14</v>
      </c>
      <c r="C116" s="10">
        <f>ABS(AAR!D116)</f>
        <v>7.3462639966012135E-3</v>
      </c>
      <c r="D116" s="10">
        <f>ABS(AAR!E116)</f>
        <v>1.0836116532619063E-2</v>
      </c>
      <c r="E116" s="10">
        <f>ABS(AAR!F116)</f>
        <v>5.7953948202933252E-3</v>
      </c>
      <c r="F116" s="10">
        <f>ABS(AAR!G116)</f>
        <v>1.4047661519251109E-2</v>
      </c>
      <c r="G116" s="10">
        <f>ABS(AAR!H116)</f>
        <v>1.5909621774121044E-2</v>
      </c>
      <c r="H116" s="10">
        <f>ABS(AAR!I116)</f>
        <v>1.542910521729482E-2</v>
      </c>
      <c r="I116" s="10">
        <f>ABS(AAR!J116)</f>
        <v>2.0194772463035766E-2</v>
      </c>
      <c r="J116" s="10">
        <f>ABS(AAR!K116)</f>
        <v>1.1599528322434979E-2</v>
      </c>
      <c r="K116" s="10">
        <f>ABS(AAR!L116)</f>
        <v>5.1262870400978211E-3</v>
      </c>
      <c r="L116" s="10">
        <f>ABS(AAR!M116)</f>
        <v>1.328315183772126E-2</v>
      </c>
      <c r="M116" s="10">
        <f>ABS(AAR!N116)</f>
        <v>3.3084645705704322E-3</v>
      </c>
      <c r="N116" s="10">
        <f>ABS(AAR!O116)</f>
        <v>5.9725905870636102E-3</v>
      </c>
      <c r="O116" s="10">
        <f>ABS(AAR!P116)</f>
        <v>3.6278918543330672E-3</v>
      </c>
      <c r="P116" s="10">
        <f>ABS(AAR!Q116)</f>
        <v>4.0736435300666981E-3</v>
      </c>
      <c r="Q116" s="10">
        <f>ABS(AAR!R116)</f>
        <v>8.302673626902745E-3</v>
      </c>
      <c r="R116" s="10">
        <f>ABS(AAR!S116)</f>
        <v>2.2089098682464589E-3</v>
      </c>
      <c r="S116" s="10">
        <f>ABS(AAR!T116)</f>
        <v>9.488441914934434E-3</v>
      </c>
      <c r="T116" s="10">
        <f>ABS(AAR!U116)</f>
        <v>1.678036912318737E-2</v>
      </c>
      <c r="U116" s="10">
        <f>ABS(AAR!V116)</f>
        <v>7.8946604226852804E-4</v>
      </c>
      <c r="V116" s="10">
        <f>ABS(AAR!W116)</f>
        <v>9.0054398935691619E-3</v>
      </c>
      <c r="W116" s="10">
        <f>ABS(AAR!X116)</f>
        <v>1.2238164553854684E-2</v>
      </c>
      <c r="X116" s="10">
        <f>ABS(AAR!Y116)</f>
        <v>3.8559494422916001E-3</v>
      </c>
      <c r="Y116" s="10">
        <f>ABS(AAR!Z116)</f>
        <v>1.8125236599188274E-3</v>
      </c>
      <c r="Z116" s="10">
        <f>ABS(AAR!AA116)</f>
        <v>3.1733493872467614E-3</v>
      </c>
      <c r="AA116" s="10">
        <f>ABS(AAR!AB116)</f>
        <v>8.3922188430970227E-3</v>
      </c>
      <c r="AB116" s="10">
        <f>ABS(AAR!AC116)</f>
        <v>3.7736364657436775E-3</v>
      </c>
      <c r="AC116" s="10">
        <f>ABS(AAR!AD116)</f>
        <v>5.6072423475485907E-4</v>
      </c>
      <c r="AD116" s="10">
        <f>ABS(AAR!AE116)</f>
        <v>5.2657004900367628E-3</v>
      </c>
      <c r="AE116" s="10">
        <f>ABS(AAR!AF116)</f>
        <v>9.1094866819032075E-4</v>
      </c>
      <c r="AF116" s="10">
        <f>ABS(AAR!AG116)</f>
        <v>1.3942168045831208E-2</v>
      </c>
      <c r="AG116" s="10">
        <f t="shared" si="0"/>
        <v>7.9017059441859553E-3</v>
      </c>
      <c r="AH116" s="31">
        <f t="shared" si="1"/>
        <v>-5.3959921309113847E-4</v>
      </c>
      <c r="AI116" s="10" t="e">
        <f>AAR!#REF!</f>
        <v>#REF!</v>
      </c>
    </row>
    <row r="117" spans="1:35" ht="15.75" customHeight="1" x14ac:dyDescent="0.2">
      <c r="A117" s="12">
        <v>44166</v>
      </c>
      <c r="B117" s="10">
        <f>AAR!B117</f>
        <v>15</v>
      </c>
      <c r="C117" s="10">
        <f>ABS(AAR!D117)</f>
        <v>1.4157540700842035E-2</v>
      </c>
      <c r="D117" s="10">
        <f>ABS(AAR!E117)</f>
        <v>4.3523469215822445E-3</v>
      </c>
      <c r="E117" s="10">
        <f>ABS(AAR!F117)</f>
        <v>9.2920812769578132E-3</v>
      </c>
      <c r="F117" s="10">
        <f>ABS(AAR!G117)</f>
        <v>9.9456470463207755E-3</v>
      </c>
      <c r="G117" s="10">
        <f>ABS(AAR!H117)</f>
        <v>6.737833775456701E-3</v>
      </c>
      <c r="H117" s="10">
        <f>ABS(AAR!I117)</f>
        <v>1.4214691004589041E-2</v>
      </c>
      <c r="I117" s="10">
        <f>ABS(AAR!J117)</f>
        <v>3.6953730742376196E-3</v>
      </c>
      <c r="J117" s="10">
        <f>ABS(AAR!K117)</f>
        <v>3.3391110607389543E-3</v>
      </c>
      <c r="K117" s="10">
        <f>ABS(AAR!L117)</f>
        <v>4.7003182513916863E-3</v>
      </c>
      <c r="L117" s="10">
        <f>ABS(AAR!M117)</f>
        <v>3.8047377749991715E-3</v>
      </c>
      <c r="M117" s="10">
        <f>ABS(AAR!N117)</f>
        <v>7.828167771102271E-3</v>
      </c>
      <c r="N117" s="10">
        <f>ABS(AAR!O117)</f>
        <v>1.413198807025844E-2</v>
      </c>
      <c r="O117" s="10">
        <f>ABS(AAR!P117)</f>
        <v>7.2772124583634686E-3</v>
      </c>
      <c r="P117" s="10">
        <f>ABS(AAR!Q117)</f>
        <v>5.6749660933685941E-3</v>
      </c>
      <c r="Q117" s="10">
        <f>ABS(AAR!R117)</f>
        <v>8.3728991104634366E-3</v>
      </c>
      <c r="R117" s="10">
        <f>ABS(AAR!S117)</f>
        <v>2.0399066107048697E-3</v>
      </c>
      <c r="S117" s="10">
        <f>ABS(AAR!T117)</f>
        <v>1.5960898305519118E-2</v>
      </c>
      <c r="T117" s="10">
        <f>ABS(AAR!U117)</f>
        <v>2.4416887897234854E-3</v>
      </c>
      <c r="U117" s="10">
        <f>ABS(AAR!V117)</f>
        <v>2.4696721897110932E-5</v>
      </c>
      <c r="V117" s="10">
        <f>ABS(AAR!W117)</f>
        <v>2.2402226896535513E-3</v>
      </c>
      <c r="W117" s="10">
        <f>ABS(AAR!X117)</f>
        <v>3.9787668923531652E-3</v>
      </c>
      <c r="X117" s="10">
        <f>ABS(AAR!Y117)</f>
        <v>5.8983007698498874E-3</v>
      </c>
      <c r="Y117" s="10">
        <f>ABS(AAR!Z117)</f>
        <v>1.9808880087821843E-3</v>
      </c>
      <c r="Z117" s="10">
        <f>ABS(AAR!AA117)</f>
        <v>2.200724856343142E-2</v>
      </c>
      <c r="AA117" s="10">
        <f>ABS(AAR!AB117)</f>
        <v>1.0562619803196414E-2</v>
      </c>
      <c r="AB117" s="10">
        <f>ABS(AAR!AC117)</f>
        <v>1.0027216303506302E-2</v>
      </c>
      <c r="AC117" s="10">
        <f>ABS(AAR!AD117)</f>
        <v>4.402810101188895E-4</v>
      </c>
      <c r="AD117" s="10">
        <f>ABS(AAR!AE117)</f>
        <v>1.2678973070011424E-3</v>
      </c>
      <c r="AE117" s="10">
        <f>ABS(AAR!AF117)</f>
        <v>5.0897049563743014E-3</v>
      </c>
      <c r="AF117" s="10">
        <f>ABS(AAR!AG117)</f>
        <v>1.135316077791787E-2</v>
      </c>
      <c r="AG117" s="10">
        <f t="shared" si="0"/>
        <v>7.094613730023399E-3</v>
      </c>
      <c r="AH117" s="31">
        <f t="shared" si="1"/>
        <v>-1.3466914272536948E-3</v>
      </c>
      <c r="AI117" s="10" t="e">
        <f>AAR!#REF!</f>
        <v>#REF!</v>
      </c>
    </row>
    <row r="118" spans="1:35" ht="15.75" customHeight="1" x14ac:dyDescent="0.2">
      <c r="A118" s="12">
        <v>44167</v>
      </c>
      <c r="B118" s="10">
        <f>AAR!B118</f>
        <v>16</v>
      </c>
      <c r="C118" s="10">
        <f>ABS(AAR!D118)</f>
        <v>4.730346276895888E-3</v>
      </c>
      <c r="D118" s="10">
        <f>ABS(AAR!E118)</f>
        <v>9.5196759650912552E-3</v>
      </c>
      <c r="E118" s="10">
        <f>ABS(AAR!F118)</f>
        <v>1.8976690334798395E-2</v>
      </c>
      <c r="F118" s="10">
        <f>ABS(AAR!G118)</f>
        <v>4.3956520950807505E-3</v>
      </c>
      <c r="G118" s="10">
        <f>ABS(AAR!H118)</f>
        <v>2.4615929059171771E-3</v>
      </c>
      <c r="H118" s="10">
        <f>ABS(AAR!I118)</f>
        <v>1.1693545282041541E-2</v>
      </c>
      <c r="I118" s="10">
        <f>ABS(AAR!J118)</f>
        <v>5.1882149187605486E-3</v>
      </c>
      <c r="J118" s="10">
        <f>ABS(AAR!K118)</f>
        <v>1.5692953451489858E-2</v>
      </c>
      <c r="K118" s="10">
        <f>ABS(AAR!L118)</f>
        <v>3.5022653615986088E-3</v>
      </c>
      <c r="L118" s="10">
        <f>ABS(AAR!M118)</f>
        <v>1.8423295268064639E-2</v>
      </c>
      <c r="M118" s="10">
        <f>ABS(AAR!N118)</f>
        <v>1.5218922090027738E-3</v>
      </c>
      <c r="N118" s="10">
        <f>ABS(AAR!O118)</f>
        <v>2.0897725149841601E-3</v>
      </c>
      <c r="O118" s="10">
        <f>ABS(AAR!P118)</f>
        <v>1.1208991569827645E-2</v>
      </c>
      <c r="P118" s="10">
        <f>ABS(AAR!Q118)</f>
        <v>2.5918475789605711E-2</v>
      </c>
      <c r="Q118" s="10">
        <f>ABS(AAR!R118)</f>
        <v>5.5642870168152959E-4</v>
      </c>
      <c r="R118" s="10">
        <f>ABS(AAR!S118)</f>
        <v>9.9242971628658826E-3</v>
      </c>
      <c r="S118" s="10">
        <f>ABS(AAR!T118)</f>
        <v>1.4854764933727694E-2</v>
      </c>
      <c r="T118" s="10">
        <f>ABS(AAR!U118)</f>
        <v>4.2429861889096226E-2</v>
      </c>
      <c r="U118" s="10">
        <f>ABS(AAR!V118)</f>
        <v>3.495700344174836E-2</v>
      </c>
      <c r="V118" s="10">
        <f>ABS(AAR!W118)</f>
        <v>3.1292885492379334E-3</v>
      </c>
      <c r="W118" s="10">
        <f>ABS(AAR!X118)</f>
        <v>1.8809620576639926E-2</v>
      </c>
      <c r="X118" s="10">
        <f>ABS(AAR!Y118)</f>
        <v>1.9061833368750041E-2</v>
      </c>
      <c r="Y118" s="10">
        <f>ABS(AAR!Z118)</f>
        <v>9.1904405713078494E-3</v>
      </c>
      <c r="Z118" s="10">
        <f>ABS(AAR!AA118)</f>
        <v>1.4489948034117285E-3</v>
      </c>
      <c r="AA118" s="10">
        <f>ABS(AAR!AB118)</f>
        <v>2.9087242461001261E-2</v>
      </c>
      <c r="AB118" s="10">
        <f>ABS(AAR!AC118)</f>
        <v>1.4858570051478875E-2</v>
      </c>
      <c r="AC118" s="10">
        <f>ABS(AAR!AD118)</f>
        <v>9.023724623676118E-3</v>
      </c>
      <c r="AD118" s="10">
        <f>ABS(AAR!AE118)</f>
        <v>5.4228351415615359E-4</v>
      </c>
      <c r="AE118" s="10">
        <f>ABS(AAR!AF118)</f>
        <v>2.3115087760165506E-2</v>
      </c>
      <c r="AF118" s="10">
        <f>ABS(AAR!AG118)</f>
        <v>1.0904631367247637E-2</v>
      </c>
      <c r="AG118" s="10">
        <f t="shared" si="0"/>
        <v>1.2573914590645056E-2</v>
      </c>
      <c r="AH118" s="31">
        <f t="shared" si="1"/>
        <v>4.1326094333679619E-3</v>
      </c>
      <c r="AI118" s="10" t="e">
        <f>AAR!#REF!</f>
        <v>#REF!</v>
      </c>
    </row>
    <row r="119" spans="1:35" ht="15.75" customHeight="1" x14ac:dyDescent="0.2">
      <c r="A119" s="12">
        <v>44168</v>
      </c>
      <c r="B119" s="10">
        <f>AAR!B119</f>
        <v>17</v>
      </c>
      <c r="C119" s="10">
        <f>ABS(AAR!D119)</f>
        <v>1.1501668163803134E-2</v>
      </c>
      <c r="D119" s="10">
        <f>ABS(AAR!E119)</f>
        <v>9.3509354194840771E-3</v>
      </c>
      <c r="E119" s="10">
        <f>ABS(AAR!F119)</f>
        <v>9.7526122746780519E-3</v>
      </c>
      <c r="F119" s="10">
        <f>ABS(AAR!G119)</f>
        <v>1.8626041909616652E-2</v>
      </c>
      <c r="G119" s="10">
        <f>ABS(AAR!H119)</f>
        <v>8.5382027154016805E-3</v>
      </c>
      <c r="H119" s="10">
        <f>ABS(AAR!I119)</f>
        <v>9.0636455505533117E-3</v>
      </c>
      <c r="I119" s="10">
        <f>ABS(AAR!J119)</f>
        <v>4.9631579077837953E-3</v>
      </c>
      <c r="J119" s="10">
        <f>ABS(AAR!K119)</f>
        <v>9.732336912392052E-3</v>
      </c>
      <c r="K119" s="10">
        <f>ABS(AAR!L119)</f>
        <v>9.3133804152424823E-3</v>
      </c>
      <c r="L119" s="10">
        <f>ABS(AAR!M119)</f>
        <v>2.6122096744741509E-2</v>
      </c>
      <c r="M119" s="10">
        <f>ABS(AAR!N119)</f>
        <v>1.7065500398538651E-2</v>
      </c>
      <c r="N119" s="10">
        <f>ABS(AAR!O119)</f>
        <v>6.1035859068903422E-3</v>
      </c>
      <c r="O119" s="10">
        <f>ABS(AAR!P119)</f>
        <v>1.9635858020258894E-2</v>
      </c>
      <c r="P119" s="10">
        <f>ABS(AAR!Q119)</f>
        <v>1.3739534164803795E-3</v>
      </c>
      <c r="Q119" s="10">
        <f>ABS(AAR!R119)</f>
        <v>3.1682219725222257E-3</v>
      </c>
      <c r="R119" s="10">
        <f>ABS(AAR!S119)</f>
        <v>5.3538702373878248E-3</v>
      </c>
      <c r="S119" s="10">
        <f>ABS(AAR!T119)</f>
        <v>3.6296867009924516E-4</v>
      </c>
      <c r="T119" s="10">
        <f>ABS(AAR!U119)</f>
        <v>1.3537388164404816E-3</v>
      </c>
      <c r="U119" s="10">
        <f>ABS(AAR!V119)</f>
        <v>3.9809055726275619E-2</v>
      </c>
      <c r="V119" s="10">
        <f>ABS(AAR!W119)</f>
        <v>8.2747561927830008E-3</v>
      </c>
      <c r="W119" s="10">
        <f>ABS(AAR!X119)</f>
        <v>1.9462958016251159E-2</v>
      </c>
      <c r="X119" s="10">
        <f>ABS(AAR!Y119)</f>
        <v>1.0974004379281111E-2</v>
      </c>
      <c r="Y119" s="10">
        <f>ABS(AAR!Z119)</f>
        <v>4.8255909216175386E-3</v>
      </c>
      <c r="Z119" s="10">
        <f>ABS(AAR!AA119)</f>
        <v>4.5920646395544553E-3</v>
      </c>
      <c r="AA119" s="10">
        <f>ABS(AAR!AB119)</f>
        <v>8.893901643719752E-3</v>
      </c>
      <c r="AB119" s="10">
        <f>ABS(AAR!AC119)</f>
        <v>1.9159166350817599E-4</v>
      </c>
      <c r="AC119" s="10">
        <f>ABS(AAR!AD119)</f>
        <v>3.1141176074399902E-3</v>
      </c>
      <c r="AD119" s="10">
        <f>ABS(AAR!AE119)</f>
        <v>1.1855115788651288E-2</v>
      </c>
      <c r="AE119" s="10">
        <f>ABS(AAR!AF119)</f>
        <v>5.7195616208844891E-2</v>
      </c>
      <c r="AF119" s="10">
        <f>ABS(AAR!AG119)</f>
        <v>1.2061783326061688E-3</v>
      </c>
      <c r="AG119" s="10">
        <f t="shared" si="0"/>
        <v>1.1392557552428266E-2</v>
      </c>
      <c r="AH119" s="31">
        <f t="shared" si="1"/>
        <v>2.9512523951511719E-3</v>
      </c>
      <c r="AI119" s="10" t="e">
        <f>AAR!#REF!</f>
        <v>#REF!</v>
      </c>
    </row>
    <row r="120" spans="1:35" ht="15.75" customHeight="1" x14ac:dyDescent="0.2">
      <c r="A120" s="12">
        <v>44169</v>
      </c>
      <c r="B120" s="10">
        <f>AAR!B120</f>
        <v>18</v>
      </c>
      <c r="C120" s="10">
        <f>ABS(AAR!D120)</f>
        <v>8.5755307960570064E-3</v>
      </c>
      <c r="D120" s="10">
        <f>ABS(AAR!E120)</f>
        <v>3.9879662503850034E-3</v>
      </c>
      <c r="E120" s="10">
        <f>ABS(AAR!F120)</f>
        <v>9.2619540932000963E-5</v>
      </c>
      <c r="F120" s="10">
        <f>ABS(AAR!G120)</f>
        <v>1.3801850005788145E-2</v>
      </c>
      <c r="G120" s="10">
        <f>ABS(AAR!H120)</f>
        <v>2.3748948875651696E-2</v>
      </c>
      <c r="H120" s="10">
        <f>ABS(AAR!I120)</f>
        <v>1.3033710244673341E-2</v>
      </c>
      <c r="I120" s="10">
        <f>ABS(AAR!J120)</f>
        <v>7.1854724976636213E-3</v>
      </c>
      <c r="J120" s="10">
        <f>ABS(AAR!K120)</f>
        <v>1.1107324771164225E-3</v>
      </c>
      <c r="K120" s="10">
        <f>ABS(AAR!L120)</f>
        <v>4.1582469976544703E-3</v>
      </c>
      <c r="L120" s="10">
        <f>ABS(AAR!M120)</f>
        <v>1.1791097895632313E-2</v>
      </c>
      <c r="M120" s="10">
        <f>ABS(AAR!N120)</f>
        <v>2.2263811334872062E-2</v>
      </c>
      <c r="N120" s="10">
        <f>ABS(AAR!O120)</f>
        <v>4.5807484557595004E-3</v>
      </c>
      <c r="O120" s="10">
        <f>ABS(AAR!P120)</f>
        <v>1.1541433780812209E-2</v>
      </c>
      <c r="P120" s="10">
        <f>ABS(AAR!Q120)</f>
        <v>3.2571247220726761E-3</v>
      </c>
      <c r="Q120" s="10">
        <f>ABS(AAR!R120)</f>
        <v>1.7522778140413066E-4</v>
      </c>
      <c r="R120" s="10">
        <f>ABS(AAR!S120)</f>
        <v>3.8062199280579955E-3</v>
      </c>
      <c r="S120" s="10">
        <f>ABS(AAR!T120)</f>
        <v>4.243584115008121E-3</v>
      </c>
      <c r="T120" s="10">
        <f>ABS(AAR!U120)</f>
        <v>2.1069822849088215E-2</v>
      </c>
      <c r="U120" s="10">
        <f>ABS(AAR!V120)</f>
        <v>4.0207881531000439E-2</v>
      </c>
      <c r="V120" s="10">
        <f>ABS(AAR!W120)</f>
        <v>1.0349892526646372E-2</v>
      </c>
      <c r="W120" s="10">
        <f>ABS(AAR!X120)</f>
        <v>5.1364352304034203E-3</v>
      </c>
      <c r="X120" s="10">
        <f>ABS(AAR!Y120)</f>
        <v>1.588449861656701E-2</v>
      </c>
      <c r="Y120" s="10">
        <f>ABS(AAR!Z120)</f>
        <v>1.9992397239126944E-3</v>
      </c>
      <c r="Z120" s="10">
        <f>ABS(AAR!AA120)</f>
        <v>1.2887932604665614E-2</v>
      </c>
      <c r="AA120" s="10">
        <f>ABS(AAR!AB120)</f>
        <v>9.6709059557283997E-3</v>
      </c>
      <c r="AB120" s="10">
        <f>ABS(AAR!AC120)</f>
        <v>1.546461599302185E-3</v>
      </c>
      <c r="AC120" s="10">
        <f>ABS(AAR!AD120)</f>
        <v>5.7296518015696367E-3</v>
      </c>
      <c r="AD120" s="10">
        <f>ABS(AAR!AE120)</f>
        <v>1.6407105262488328E-2</v>
      </c>
      <c r="AE120" s="10">
        <f>ABS(AAR!AF120)</f>
        <v>4.5141210849841823E-3</v>
      </c>
      <c r="AF120" s="10">
        <f>ABS(AAR!AG120)</f>
        <v>9.1366496362960646E-3</v>
      </c>
      <c r="AG120" s="10">
        <f t="shared" si="0"/>
        <v>9.7298308040731085E-3</v>
      </c>
      <c r="AH120" s="31">
        <f t="shared" si="1"/>
        <v>1.2885256467960148E-3</v>
      </c>
      <c r="AI120" s="10" t="e">
        <f>AAR!#REF!</f>
        <v>#REF!</v>
      </c>
    </row>
    <row r="121" spans="1:35" ht="15.75" customHeight="1" x14ac:dyDescent="0.2">
      <c r="A121" s="12">
        <v>44172</v>
      </c>
      <c r="B121" s="10">
        <f>AAR!B121</f>
        <v>19</v>
      </c>
      <c r="C121" s="10">
        <f>ABS(AAR!D121)</f>
        <v>4.5489347601371469E-3</v>
      </c>
      <c r="D121" s="10">
        <f>ABS(AAR!E121)</f>
        <v>9.1003540945457893E-3</v>
      </c>
      <c r="E121" s="10">
        <f>ABS(AAR!F121)</f>
        <v>2.1820751857927638E-2</v>
      </c>
      <c r="F121" s="10">
        <f>ABS(AAR!G121)</f>
        <v>3.9521065873839717E-3</v>
      </c>
      <c r="G121" s="10">
        <f>ABS(AAR!H121)</f>
        <v>6.5462491725837013E-3</v>
      </c>
      <c r="H121" s="10">
        <f>ABS(AAR!I121)</f>
        <v>7.6473050932260901E-3</v>
      </c>
      <c r="I121" s="10">
        <f>ABS(AAR!J121)</f>
        <v>3.4174699701088438E-3</v>
      </c>
      <c r="J121" s="10">
        <f>ABS(AAR!K121)</f>
        <v>1.6385255340075459E-2</v>
      </c>
      <c r="K121" s="10">
        <f>ABS(AAR!L121)</f>
        <v>3.9210021164565968E-3</v>
      </c>
      <c r="L121" s="10">
        <f>ABS(AAR!M121)</f>
        <v>2.2006524707632497E-2</v>
      </c>
      <c r="M121" s="10">
        <f>ABS(AAR!N121)</f>
        <v>8.3314508144982508E-3</v>
      </c>
      <c r="N121" s="10">
        <f>ABS(AAR!O121)</f>
        <v>6.7784174595596309E-3</v>
      </c>
      <c r="O121" s="10">
        <f>ABS(AAR!P121)</f>
        <v>1.3168939142272768E-2</v>
      </c>
      <c r="P121" s="10">
        <f>ABS(AAR!Q121)</f>
        <v>5.9871455522623358E-3</v>
      </c>
      <c r="Q121" s="10">
        <f>ABS(AAR!R121)</f>
        <v>8.1410605961378772E-3</v>
      </c>
      <c r="R121" s="10">
        <f>ABS(AAR!S121)</f>
        <v>9.6734586414322053E-3</v>
      </c>
      <c r="S121" s="10">
        <f>ABS(AAR!T121)</f>
        <v>8.8022954395586307E-3</v>
      </c>
      <c r="T121" s="10">
        <f>ABS(AAR!U121)</f>
        <v>1.0692767644664121E-2</v>
      </c>
      <c r="U121" s="10">
        <f>ABS(AAR!V121)</f>
        <v>4.542565862446029E-2</v>
      </c>
      <c r="V121" s="10">
        <f>ABS(AAR!W121)</f>
        <v>8.6820918360909841E-3</v>
      </c>
      <c r="W121" s="10">
        <f>ABS(AAR!X121)</f>
        <v>1.0003606846299758E-2</v>
      </c>
      <c r="X121" s="10">
        <f>ABS(AAR!Y121)</f>
        <v>5.0262070416783921E-3</v>
      </c>
      <c r="Y121" s="10">
        <f>ABS(AAR!Z121)</f>
        <v>2.1536228731958451E-3</v>
      </c>
      <c r="Z121" s="10">
        <f>ABS(AAR!AA121)</f>
        <v>2.5086844873375685E-3</v>
      </c>
      <c r="AA121" s="10">
        <f>ABS(AAR!AB121)</f>
        <v>1.4120058260869602E-3</v>
      </c>
      <c r="AB121" s="10">
        <f>ABS(AAR!AC121)</f>
        <v>1.3011980925230742E-3</v>
      </c>
      <c r="AC121" s="10">
        <f>ABS(AAR!AD121)</f>
        <v>7.8319257086369902E-4</v>
      </c>
      <c r="AD121" s="10">
        <f>ABS(AAR!AE121)</f>
        <v>7.6706640301517923E-5</v>
      </c>
      <c r="AE121" s="10">
        <f>ABS(AAR!AF121)</f>
        <v>4.4085117473559622E-3</v>
      </c>
      <c r="AF121" s="10">
        <f>ABS(AAR!AG121)</f>
        <v>7.8764291780424808E-3</v>
      </c>
      <c r="AG121" s="10">
        <f t="shared" si="0"/>
        <v>8.6859801584900035E-3</v>
      </c>
      <c r="AH121" s="31">
        <f t="shared" si="1"/>
        <v>2.4467500121290973E-4</v>
      </c>
      <c r="AI121" s="10" t="e">
        <f>AAR!#REF!</f>
        <v>#REF!</v>
      </c>
    </row>
    <row r="122" spans="1:35" ht="15.75" customHeight="1" x14ac:dyDescent="0.2">
      <c r="A122" s="12">
        <v>44173</v>
      </c>
      <c r="B122" s="10">
        <f>AAR!B122</f>
        <v>20</v>
      </c>
      <c r="C122" s="10">
        <f>ABS(AAR!D122)</f>
        <v>1.0497035960078029E-2</v>
      </c>
      <c r="D122" s="10">
        <f>ABS(AAR!E122)</f>
        <v>6.5066346359217856E-3</v>
      </c>
      <c r="E122" s="10">
        <f>ABS(AAR!F122)</f>
        <v>1.2331944715338796E-3</v>
      </c>
      <c r="F122" s="10">
        <f>ABS(AAR!G122)</f>
        <v>8.0020714333980773E-3</v>
      </c>
      <c r="G122" s="10">
        <f>ABS(AAR!H122)</f>
        <v>4.0912761504029744E-3</v>
      </c>
      <c r="H122" s="10">
        <f>ABS(AAR!I122)</f>
        <v>2.3157406964726904E-3</v>
      </c>
      <c r="I122" s="10">
        <f>ABS(AAR!J122)</f>
        <v>5.9235044906859402E-3</v>
      </c>
      <c r="J122" s="10">
        <f>ABS(AAR!K122)</f>
        <v>1.8239986728880987E-2</v>
      </c>
      <c r="K122" s="10">
        <f>ABS(AAR!L122)</f>
        <v>4.2109336913334367E-4</v>
      </c>
      <c r="L122" s="10">
        <f>ABS(AAR!M122)</f>
        <v>4.5616922545938798E-3</v>
      </c>
      <c r="M122" s="10">
        <f>ABS(AAR!N122)</f>
        <v>6.6031288367386842E-3</v>
      </c>
      <c r="N122" s="10">
        <f>ABS(AAR!O122)</f>
        <v>1.4323729118196913E-2</v>
      </c>
      <c r="O122" s="10">
        <f>ABS(AAR!P122)</f>
        <v>1.9874548127094289E-3</v>
      </c>
      <c r="P122" s="10">
        <f>ABS(AAR!Q122)</f>
        <v>1.742036350937593E-3</v>
      </c>
      <c r="Q122" s="10">
        <f>ABS(AAR!R122)</f>
        <v>3.3059921223527926E-3</v>
      </c>
      <c r="R122" s="10">
        <f>ABS(AAR!S122)</f>
        <v>1.2271944771516941E-3</v>
      </c>
      <c r="S122" s="10">
        <f>ABS(AAR!T122)</f>
        <v>5.3505313381103101E-3</v>
      </c>
      <c r="T122" s="10">
        <f>ABS(AAR!U122)</f>
        <v>1.0457688289171266E-3</v>
      </c>
      <c r="U122" s="10">
        <f>ABS(AAR!V122)</f>
        <v>1.050520073163979E-2</v>
      </c>
      <c r="V122" s="10">
        <f>ABS(AAR!W122)</f>
        <v>8.0999543279451809E-4</v>
      </c>
      <c r="W122" s="10">
        <f>ABS(AAR!X122)</f>
        <v>3.3521847053183101E-3</v>
      </c>
      <c r="X122" s="10">
        <f>ABS(AAR!Y122)</f>
        <v>4.949170237975393E-3</v>
      </c>
      <c r="Y122" s="10">
        <f>ABS(AAR!Z122)</f>
        <v>1.1796315906177895E-4</v>
      </c>
      <c r="Z122" s="10">
        <f>ABS(AAR!AA122)</f>
        <v>6.6893349758179264E-3</v>
      </c>
      <c r="AA122" s="10">
        <f>ABS(AAR!AB122)</f>
        <v>4.6089208519393471E-3</v>
      </c>
      <c r="AB122" s="10">
        <f>ABS(AAR!AC122)</f>
        <v>8.3978236367421516E-4</v>
      </c>
      <c r="AC122" s="10">
        <f>ABS(AAR!AD122)</f>
        <v>9.4486335201162557E-4</v>
      </c>
      <c r="AD122" s="10">
        <f>ABS(AAR!AE122)</f>
        <v>2.3353133268080128E-3</v>
      </c>
      <c r="AE122" s="10">
        <f>ABS(AAR!AF122)</f>
        <v>1.2297049145706474E-2</v>
      </c>
      <c r="AF122" s="10">
        <f>ABS(AAR!AG122)</f>
        <v>4.1636608174962318E-3</v>
      </c>
      <c r="AG122" s="10">
        <f t="shared" si="0"/>
        <v>4.9663835058819912E-3</v>
      </c>
      <c r="AH122" s="31">
        <f t="shared" si="1"/>
        <v>-3.4749216513951025E-3</v>
      </c>
      <c r="AI122" s="10" t="e">
        <f>AAR!#REF!</f>
        <v>#REF!</v>
      </c>
    </row>
    <row r="123" spans="1:35" ht="15.75" customHeight="1" x14ac:dyDescent="0.2">
      <c r="A123" s="12">
        <v>44174</v>
      </c>
      <c r="B123" s="10">
        <f>AAR!B123</f>
        <v>21</v>
      </c>
      <c r="C123" s="10">
        <f>ABS(AAR!D123)</f>
        <v>1.0496722323301497E-2</v>
      </c>
      <c r="D123" s="10">
        <f>ABS(AAR!E123)</f>
        <v>1.6928717456093964E-2</v>
      </c>
      <c r="E123" s="10">
        <f>ABS(AAR!F123)</f>
        <v>9.5181079881795985E-3</v>
      </c>
      <c r="F123" s="10">
        <f>ABS(AAR!G123)</f>
        <v>2.1952454646846538E-3</v>
      </c>
      <c r="G123" s="10">
        <f>ABS(AAR!H123)</f>
        <v>2.8543889206051496E-3</v>
      </c>
      <c r="H123" s="10">
        <f>ABS(AAR!I123)</f>
        <v>2.7960282657132768E-3</v>
      </c>
      <c r="I123" s="10">
        <f>ABS(AAR!J123)</f>
        <v>1.1154207724523626E-2</v>
      </c>
      <c r="J123" s="10">
        <f>ABS(AAR!K123)</f>
        <v>4.6552204824060004E-3</v>
      </c>
      <c r="K123" s="10">
        <f>ABS(AAR!L123)</f>
        <v>2.52346331786363E-4</v>
      </c>
      <c r="L123" s="10">
        <f>ABS(AAR!M123)</f>
        <v>5.0654279800002233E-3</v>
      </c>
      <c r="M123" s="10">
        <f>ABS(AAR!N123)</f>
        <v>1.6736804393461986E-3</v>
      </c>
      <c r="N123" s="10">
        <f>ABS(AAR!O123)</f>
        <v>1.1806780338865095E-2</v>
      </c>
      <c r="O123" s="10">
        <f>ABS(AAR!P123)</f>
        <v>3.7055869638927185E-3</v>
      </c>
      <c r="P123" s="10">
        <f>ABS(AAR!Q123)</f>
        <v>9.179759464290789E-4</v>
      </c>
      <c r="Q123" s="10">
        <f>ABS(AAR!R123)</f>
        <v>4.4157685768173287E-3</v>
      </c>
      <c r="R123" s="10">
        <f>ABS(AAR!S123)</f>
        <v>3.6477188502380894E-3</v>
      </c>
      <c r="S123" s="10">
        <f>ABS(AAR!T123)</f>
        <v>7.8368264253596831E-3</v>
      </c>
      <c r="T123" s="10">
        <f>ABS(AAR!U123)</f>
        <v>2.0385787170833732E-2</v>
      </c>
      <c r="U123" s="10">
        <f>ABS(AAR!V123)</f>
        <v>2.028366663411036E-2</v>
      </c>
      <c r="V123" s="10">
        <f>ABS(AAR!W123)</f>
        <v>5.6902508235177982E-3</v>
      </c>
      <c r="W123" s="10">
        <f>ABS(AAR!X123)</f>
        <v>2.4204042768917026E-2</v>
      </c>
      <c r="X123" s="10">
        <f>ABS(AAR!Y123)</f>
        <v>1.715677276738253E-2</v>
      </c>
      <c r="Y123" s="10">
        <f>ABS(AAR!Z123)</f>
        <v>8.0401644379689725E-3</v>
      </c>
      <c r="Z123" s="10">
        <f>ABS(AAR!AA123)</f>
        <v>1.8846076714279817E-3</v>
      </c>
      <c r="AA123" s="10">
        <f>ABS(AAR!AB123)</f>
        <v>7.9759251134161983E-3</v>
      </c>
      <c r="AB123" s="10">
        <f>ABS(AAR!AC123)</f>
        <v>8.5547233580921551E-3</v>
      </c>
      <c r="AC123" s="10">
        <f>ABS(AAR!AD123)</f>
        <v>7.2122939508334721E-4</v>
      </c>
      <c r="AD123" s="10">
        <f>ABS(AAR!AE123)</f>
        <v>1.07147149890412E-2</v>
      </c>
      <c r="AE123" s="10">
        <f>ABS(AAR!AF123)</f>
        <v>6.7663012698234862E-3</v>
      </c>
      <c r="AF123" s="10">
        <f>ABS(AAR!AG123)</f>
        <v>7.679532178171921E-3</v>
      </c>
      <c r="AG123" s="10">
        <f t="shared" si="0"/>
        <v>7.9992823018676402E-3</v>
      </c>
      <c r="AH123" s="31">
        <f t="shared" si="1"/>
        <v>-4.4202285540945359E-4</v>
      </c>
      <c r="AI123" s="10" t="e">
        <f>AAR!#REF!</f>
        <v>#REF!</v>
      </c>
    </row>
    <row r="124" spans="1:35" ht="15.75" customHeight="1" x14ac:dyDescent="0.2">
      <c r="A124" s="12">
        <v>44175</v>
      </c>
      <c r="B124" s="10">
        <f>AAR!B124</f>
        <v>22</v>
      </c>
      <c r="C124" s="10">
        <f>ABS(AAR!D124)</f>
        <v>4.4711769682234826E-3</v>
      </c>
      <c r="D124" s="10">
        <f>ABS(AAR!E124)</f>
        <v>7.8815918654258658E-4</v>
      </c>
      <c r="E124" s="10">
        <f>ABS(AAR!F124)</f>
        <v>4.1404140066758095E-3</v>
      </c>
      <c r="F124" s="10">
        <f>ABS(AAR!G124)</f>
        <v>1.5672562028324705E-2</v>
      </c>
      <c r="G124" s="10">
        <f>ABS(AAR!H124)</f>
        <v>5.6612461387046684E-3</v>
      </c>
      <c r="H124" s="10">
        <f>ABS(AAR!I124)</f>
        <v>1.6355861802393228E-2</v>
      </c>
      <c r="I124" s="10">
        <f>ABS(AAR!J124)</f>
        <v>1.1629890722592566E-2</v>
      </c>
      <c r="J124" s="10">
        <f>ABS(AAR!K124)</f>
        <v>3.5464788629937945E-3</v>
      </c>
      <c r="K124" s="10">
        <f>ABS(AAR!L124)</f>
        <v>5.9676273614442323E-4</v>
      </c>
      <c r="L124" s="10">
        <f>ABS(AAR!M124)</f>
        <v>2.6073142739250757E-3</v>
      </c>
      <c r="M124" s="10">
        <f>ABS(AAR!N124)</f>
        <v>5.1697467853884585E-3</v>
      </c>
      <c r="N124" s="10">
        <f>ABS(AAR!O124)</f>
        <v>1.9955518021643583E-3</v>
      </c>
      <c r="O124" s="10">
        <f>ABS(AAR!P124)</f>
        <v>1.7129811997467687E-2</v>
      </c>
      <c r="P124" s="10">
        <f>ABS(AAR!Q124)</f>
        <v>4.4210780990507851E-3</v>
      </c>
      <c r="Q124" s="10">
        <f>ABS(AAR!R124)</f>
        <v>1.567738845329061E-3</v>
      </c>
      <c r="R124" s="10">
        <f>ABS(AAR!S124)</f>
        <v>4.5438262756761372E-3</v>
      </c>
      <c r="S124" s="10">
        <f>ABS(AAR!T124)</f>
        <v>4.8130705293082405E-3</v>
      </c>
      <c r="T124" s="10">
        <f>ABS(AAR!U124)</f>
        <v>1.1735056677357813E-2</v>
      </c>
      <c r="U124" s="10">
        <f>ABS(AAR!V124)</f>
        <v>1.3008053225369434E-2</v>
      </c>
      <c r="V124" s="10">
        <f>ABS(AAR!W124)</f>
        <v>6.8107841119581852E-3</v>
      </c>
      <c r="W124" s="10">
        <f>ABS(AAR!X124)</f>
        <v>4.7932219029407537E-3</v>
      </c>
      <c r="X124" s="10">
        <f>ABS(AAR!Y124)</f>
        <v>4.4193617869843216E-3</v>
      </c>
      <c r="Y124" s="10">
        <f>ABS(AAR!Z124)</f>
        <v>5.2106553327902578E-3</v>
      </c>
      <c r="Z124" s="10">
        <f>ABS(AAR!AA124)</f>
        <v>2.5046396340751235E-3</v>
      </c>
      <c r="AA124" s="10">
        <f>ABS(AAR!AB124)</f>
        <v>6.1467069210110652E-3</v>
      </c>
      <c r="AB124" s="10">
        <f>ABS(AAR!AC124)</f>
        <v>7.2015657397370069E-3</v>
      </c>
      <c r="AC124" s="10">
        <f>ABS(AAR!AD124)</f>
        <v>1.2381069790017966E-2</v>
      </c>
      <c r="AD124" s="10">
        <f>ABS(AAR!AE124)</f>
        <v>5.5377873054284444E-3</v>
      </c>
      <c r="AE124" s="10">
        <f>ABS(AAR!AF124)</f>
        <v>9.4397634035106575E-3</v>
      </c>
      <c r="AF124" s="10">
        <f>ABS(AAR!AG124)</f>
        <v>1.9265724342042545E-2</v>
      </c>
      <c r="AG124" s="10">
        <f t="shared" si="0"/>
        <v>7.1188360411376219E-3</v>
      </c>
      <c r="AH124" s="31">
        <f t="shared" si="1"/>
        <v>-1.3224691161394719E-3</v>
      </c>
      <c r="AI124" s="10" t="e">
        <f>AAR!#REF!</f>
        <v>#REF!</v>
      </c>
    </row>
    <row r="125" spans="1:35" ht="15.75" customHeight="1" x14ac:dyDescent="0.2">
      <c r="A125" s="12">
        <v>44176</v>
      </c>
      <c r="B125" s="10">
        <f>AAR!B125</f>
        <v>23</v>
      </c>
      <c r="C125" s="10">
        <f>ABS(AAR!D125)</f>
        <v>1.7352976154745105E-2</v>
      </c>
      <c r="D125" s="10">
        <f>ABS(AAR!E125)</f>
        <v>7.0948312818304932E-3</v>
      </c>
      <c r="E125" s="10">
        <f>ABS(AAR!F125)</f>
        <v>2.5514711145705846E-2</v>
      </c>
      <c r="F125" s="10">
        <f>ABS(AAR!G125)</f>
        <v>5.0491580019606571E-3</v>
      </c>
      <c r="G125" s="10">
        <f>ABS(AAR!H125)</f>
        <v>2.1127435889404664E-2</v>
      </c>
      <c r="H125" s="10">
        <f>ABS(AAR!I125)</f>
        <v>9.3231077440988006E-3</v>
      </c>
      <c r="I125" s="10">
        <f>ABS(AAR!J125)</f>
        <v>1.4452140014876222E-2</v>
      </c>
      <c r="J125" s="10">
        <f>ABS(AAR!K125)</f>
        <v>2.1270650570191386E-2</v>
      </c>
      <c r="K125" s="10">
        <f>ABS(AAR!L125)</f>
        <v>2.4527463531954015E-2</v>
      </c>
      <c r="L125" s="10">
        <f>ABS(AAR!M125)</f>
        <v>2.4745652435134546E-2</v>
      </c>
      <c r="M125" s="10">
        <f>ABS(AAR!N125)</f>
        <v>3.3184901768534012E-3</v>
      </c>
      <c r="N125" s="10">
        <f>ABS(AAR!O125)</f>
        <v>5.3854666464837105E-3</v>
      </c>
      <c r="O125" s="10">
        <f>ABS(AAR!P125)</f>
        <v>5.2201549102562309E-3</v>
      </c>
      <c r="P125" s="10">
        <f>ABS(AAR!Q125)</f>
        <v>7.7978962656693306E-3</v>
      </c>
      <c r="Q125" s="10">
        <f>ABS(AAR!R125)</f>
        <v>9.1531115695594901E-3</v>
      </c>
      <c r="R125" s="10">
        <f>ABS(AAR!S125)</f>
        <v>5.8607770507559213E-3</v>
      </c>
      <c r="S125" s="10">
        <f>ABS(AAR!T125)</f>
        <v>5.3570396346863045E-3</v>
      </c>
      <c r="T125" s="10">
        <f>ABS(AAR!U125)</f>
        <v>8.3180996724343884E-3</v>
      </c>
      <c r="U125" s="10">
        <f>ABS(AAR!V125)</f>
        <v>2.0513543708268973E-2</v>
      </c>
      <c r="V125" s="10">
        <f>ABS(AAR!W125)</f>
        <v>4.9773530325665661E-3</v>
      </c>
      <c r="W125" s="10">
        <f>ABS(AAR!X125)</f>
        <v>1.6105285125928424E-2</v>
      </c>
      <c r="X125" s="10">
        <f>ABS(AAR!Y125)</f>
        <v>9.5305832611247889E-3</v>
      </c>
      <c r="Y125" s="10">
        <f>ABS(AAR!Z125)</f>
        <v>5.3318999849715316E-3</v>
      </c>
      <c r="Z125" s="10">
        <f>ABS(AAR!AA125)</f>
        <v>8.2727702192238843E-3</v>
      </c>
      <c r="AA125" s="10">
        <f>ABS(AAR!AB125)</f>
        <v>9.5836798401196965E-2</v>
      </c>
      <c r="AB125" s="10">
        <f>ABS(AAR!AC125)</f>
        <v>1.899123778152725E-2</v>
      </c>
      <c r="AC125" s="10">
        <f>ABS(AAR!AD125)</f>
        <v>4.7403095949087141E-3</v>
      </c>
      <c r="AD125" s="10">
        <f>ABS(AAR!AE125)</f>
        <v>9.0984878732530763E-3</v>
      </c>
      <c r="AE125" s="10">
        <f>ABS(AAR!AF125)</f>
        <v>1.2485949730743225E-3</v>
      </c>
      <c r="AF125" s="10">
        <f>ABS(AAR!AG125)</f>
        <v>7.8290090204720022E-3</v>
      </c>
      <c r="AG125" s="10">
        <f t="shared" si="0"/>
        <v>1.4111501189103899E-2</v>
      </c>
      <c r="AH125" s="31">
        <f t="shared" si="1"/>
        <v>5.6701960318268057E-3</v>
      </c>
      <c r="AI125" s="10" t="e">
        <f>AAR!#REF!</f>
        <v>#REF!</v>
      </c>
    </row>
    <row r="126" spans="1:35" ht="15.75" customHeight="1" x14ac:dyDescent="0.2">
      <c r="A126" s="12">
        <v>44179</v>
      </c>
      <c r="B126" s="10">
        <f>AAR!B126</f>
        <v>24</v>
      </c>
      <c r="C126" s="10">
        <f>ABS(AAR!D126)</f>
        <v>5.5437048985099938E-3</v>
      </c>
      <c r="D126" s="10">
        <f>ABS(AAR!E126)</f>
        <v>1.6374458267455771E-2</v>
      </c>
      <c r="E126" s="10">
        <f>ABS(AAR!F126)</f>
        <v>8.5200083965693563E-3</v>
      </c>
      <c r="F126" s="10">
        <f>ABS(AAR!G126)</f>
        <v>1.0668234181316811E-2</v>
      </c>
      <c r="G126" s="10">
        <f>ABS(AAR!H126)</f>
        <v>3.4650091750440442E-3</v>
      </c>
      <c r="H126" s="10">
        <f>ABS(AAR!I126)</f>
        <v>1.3921475263561689E-2</v>
      </c>
      <c r="I126" s="10">
        <f>ABS(AAR!J126)</f>
        <v>4.5475878677299856E-3</v>
      </c>
      <c r="J126" s="10">
        <f>ABS(AAR!K126)</f>
        <v>1.3558295976993026E-2</v>
      </c>
      <c r="K126" s="10">
        <f>ABS(AAR!L126)</f>
        <v>7.5660221757768552E-3</v>
      </c>
      <c r="L126" s="10">
        <f>ABS(AAR!M126)</f>
        <v>3.396060704832124E-2</v>
      </c>
      <c r="M126" s="10">
        <f>ABS(AAR!N126)</f>
        <v>2.9362311637049477E-3</v>
      </c>
      <c r="N126" s="10">
        <f>ABS(AAR!O126)</f>
        <v>2.2027194113368641E-2</v>
      </c>
      <c r="O126" s="10">
        <f>ABS(AAR!P126)</f>
        <v>6.5868089054937386E-4</v>
      </c>
      <c r="P126" s="10">
        <f>ABS(AAR!Q126)</f>
        <v>1.9762261969058767E-2</v>
      </c>
      <c r="Q126" s="10">
        <f>ABS(AAR!R126)</f>
        <v>2.9127941221397828E-2</v>
      </c>
      <c r="R126" s="10">
        <f>ABS(AAR!S126)</f>
        <v>1.2444539748885082E-2</v>
      </c>
      <c r="S126" s="10">
        <f>ABS(AAR!T126)</f>
        <v>1.712460555047686E-2</v>
      </c>
      <c r="T126" s="10">
        <f>ABS(AAR!U126)</f>
        <v>1.4815688879117585E-2</v>
      </c>
      <c r="U126" s="10">
        <f>ABS(AAR!V126)</f>
        <v>4.6258697923498501E-3</v>
      </c>
      <c r="V126" s="10">
        <f>ABS(AAR!W126)</f>
        <v>5.2328299181956623E-3</v>
      </c>
      <c r="W126" s="10">
        <f>ABS(AAR!X126)</f>
        <v>3.80665297405809E-3</v>
      </c>
      <c r="X126" s="10">
        <f>ABS(AAR!Y126)</f>
        <v>6.8378112306482913E-3</v>
      </c>
      <c r="Y126" s="10">
        <f>ABS(AAR!Z126)</f>
        <v>1.3704364876430952E-5</v>
      </c>
      <c r="Z126" s="10">
        <f>ABS(AAR!AA126)</f>
        <v>2.1754092637830428E-3</v>
      </c>
      <c r="AA126" s="10">
        <f>ABS(AAR!AB126)</f>
        <v>3.3239659122846793E-2</v>
      </c>
      <c r="AB126" s="10">
        <f>ABS(AAR!AC126)</f>
        <v>1.9715016091797237E-3</v>
      </c>
      <c r="AC126" s="10">
        <f>ABS(AAR!AD126)</f>
        <v>3.968327076763813E-3</v>
      </c>
      <c r="AD126" s="10">
        <f>ABS(AAR!AE126)</f>
        <v>8.0905578225739083E-3</v>
      </c>
      <c r="AE126" s="10">
        <f>ABS(AAR!AF126)</f>
        <v>7.1002538097919921E-3</v>
      </c>
      <c r="AF126" s="10">
        <f>ABS(AAR!AG126)</f>
        <v>2.4922647517008033E-3</v>
      </c>
      <c r="AG126" s="10">
        <f t="shared" si="0"/>
        <v>1.0552579617486877E-2</v>
      </c>
      <c r="AH126" s="31">
        <f t="shared" si="1"/>
        <v>2.1112744602097833E-3</v>
      </c>
      <c r="AI126" s="10" t="e">
        <f>AAR!#REF!</f>
        <v>#REF!</v>
      </c>
    </row>
    <row r="127" spans="1:35" ht="15.75" customHeight="1" x14ac:dyDescent="0.2">
      <c r="A127" s="12">
        <v>44180</v>
      </c>
      <c r="B127" s="10">
        <f>AAR!B127</f>
        <v>25</v>
      </c>
      <c r="C127" s="10">
        <f>ABS(AAR!D127)</f>
        <v>4.2793405390126292E-3</v>
      </c>
      <c r="D127" s="10">
        <f>ABS(AAR!E127)</f>
        <v>1.0036755871458726E-4</v>
      </c>
      <c r="E127" s="10">
        <f>ABS(AAR!F127)</f>
        <v>2.4783590958674453E-4</v>
      </c>
      <c r="F127" s="10">
        <f>ABS(AAR!G127)</f>
        <v>3.2987744382629774E-2</v>
      </c>
      <c r="G127" s="10">
        <f>ABS(AAR!H127)</f>
        <v>6.7226058164646715E-3</v>
      </c>
      <c r="H127" s="10">
        <f>ABS(AAR!I127)</f>
        <v>1.0052643618531304E-2</v>
      </c>
      <c r="I127" s="10">
        <f>ABS(AAR!J127)</f>
        <v>4.4812127122381288E-3</v>
      </c>
      <c r="J127" s="10">
        <f>ABS(AAR!K127)</f>
        <v>2.7625701535815769E-3</v>
      </c>
      <c r="K127" s="10">
        <f>ABS(AAR!L127)</f>
        <v>4.1511243414941931E-3</v>
      </c>
      <c r="L127" s="10">
        <f>ABS(AAR!M127)</f>
        <v>1.2900967172586354E-2</v>
      </c>
      <c r="M127" s="10">
        <f>ABS(AAR!N127)</f>
        <v>1.5064916612904967E-3</v>
      </c>
      <c r="N127" s="10">
        <f>ABS(AAR!O127)</f>
        <v>1.5374113222111629E-3</v>
      </c>
      <c r="O127" s="10">
        <f>ABS(AAR!P127)</f>
        <v>9.6391347170513841E-3</v>
      </c>
      <c r="P127" s="10">
        <f>ABS(AAR!Q127)</f>
        <v>4.440122797917315E-3</v>
      </c>
      <c r="Q127" s="10">
        <f>ABS(AAR!R127)</f>
        <v>7.4568591543532478E-3</v>
      </c>
      <c r="R127" s="10">
        <f>ABS(AAR!S127)</f>
        <v>7.4220959862472419E-3</v>
      </c>
      <c r="S127" s="10">
        <f>ABS(AAR!T127)</f>
        <v>1.3674703498808239E-2</v>
      </c>
      <c r="T127" s="10">
        <f>ABS(AAR!U127)</f>
        <v>2.3250265581959296E-3</v>
      </c>
      <c r="U127" s="10">
        <f>ABS(AAR!V127)</f>
        <v>2.0956378394155303E-2</v>
      </c>
      <c r="V127" s="10">
        <f>ABS(AAR!W127)</f>
        <v>2.3897651614252433E-3</v>
      </c>
      <c r="W127" s="10">
        <f>ABS(AAR!X127)</f>
        <v>1.1314629444695185E-2</v>
      </c>
      <c r="X127" s="10">
        <f>ABS(AAR!Y127)</f>
        <v>1.7640052409265607E-3</v>
      </c>
      <c r="Y127" s="10">
        <f>ABS(AAR!Z127)</f>
        <v>2.3376356528752827E-4</v>
      </c>
      <c r="Z127" s="10">
        <f>ABS(AAR!AA127)</f>
        <v>1.8685210204415138E-2</v>
      </c>
      <c r="AA127" s="10">
        <f>ABS(AAR!AB127)</f>
        <v>1.8974367771245129E-2</v>
      </c>
      <c r="AB127" s="10">
        <f>ABS(AAR!AC127)</f>
        <v>2.4135573894038687E-3</v>
      </c>
      <c r="AC127" s="10">
        <f>ABS(AAR!AD127)</f>
        <v>2.3398487475998443E-3</v>
      </c>
      <c r="AD127" s="10">
        <f>ABS(AAR!AE127)</f>
        <v>3.8577847892534729E-3</v>
      </c>
      <c r="AE127" s="10">
        <f>ABS(AAR!AF127)</f>
        <v>1.2912983074898089E-2</v>
      </c>
      <c r="AF127" s="10">
        <f>ABS(AAR!AG127)</f>
        <v>2.2300675026247696E-3</v>
      </c>
      <c r="AG127" s="10">
        <f t="shared" si="0"/>
        <v>7.4920206395615056E-3</v>
      </c>
      <c r="AH127" s="31">
        <f t="shared" si="1"/>
        <v>-9.4928451771558817E-4</v>
      </c>
      <c r="AI127" s="10" t="e">
        <f>AAR!#REF!</f>
        <v>#REF!</v>
      </c>
    </row>
    <row r="128" spans="1:35" ht="15.75" customHeight="1" x14ac:dyDescent="0.2">
      <c r="A128" s="12">
        <v>44181</v>
      </c>
      <c r="B128" s="10">
        <f>AAR!B128</f>
        <v>26</v>
      </c>
      <c r="C128" s="10">
        <f>ABS(AAR!D128)</f>
        <v>9.6276699589748112E-3</v>
      </c>
      <c r="D128" s="10">
        <f>ABS(AAR!E128)</f>
        <v>3.9775368952890975E-3</v>
      </c>
      <c r="E128" s="10">
        <f>ABS(AAR!F128)</f>
        <v>4.4972554906834205E-3</v>
      </c>
      <c r="F128" s="10">
        <f>ABS(AAR!G128)</f>
        <v>1.0699870364720919E-3</v>
      </c>
      <c r="G128" s="10">
        <f>ABS(AAR!H128)</f>
        <v>5.738251295466206E-3</v>
      </c>
      <c r="H128" s="10">
        <f>ABS(AAR!I128)</f>
        <v>4.5882439314115526E-3</v>
      </c>
      <c r="I128" s="10">
        <f>ABS(AAR!J128)</f>
        <v>3.9506125014407249E-3</v>
      </c>
      <c r="J128" s="10">
        <f>ABS(AAR!K128)</f>
        <v>4.2304837569431455E-3</v>
      </c>
      <c r="K128" s="10">
        <f>ABS(AAR!L128)</f>
        <v>1.2859282359261417E-2</v>
      </c>
      <c r="L128" s="10">
        <f>ABS(AAR!M128)</f>
        <v>1.1323901786664165E-2</v>
      </c>
      <c r="M128" s="10">
        <f>ABS(AAR!N128)</f>
        <v>1.922418272959909E-3</v>
      </c>
      <c r="N128" s="10">
        <f>ABS(AAR!O128)</f>
        <v>4.3563879629493589E-3</v>
      </c>
      <c r="O128" s="10">
        <f>ABS(AAR!P128)</f>
        <v>5.0337830945754291E-3</v>
      </c>
      <c r="P128" s="10">
        <f>ABS(AAR!Q128)</f>
        <v>4.5785945040609684E-3</v>
      </c>
      <c r="Q128" s="10">
        <f>ABS(AAR!R128)</f>
        <v>4.5728243005178828E-3</v>
      </c>
      <c r="R128" s="10">
        <f>ABS(AAR!S128)</f>
        <v>2.110218915511311E-2</v>
      </c>
      <c r="S128" s="10">
        <f>ABS(AAR!T128)</f>
        <v>8.424241857323319E-3</v>
      </c>
      <c r="T128" s="10">
        <f>ABS(AAR!U128)</f>
        <v>7.4121423743454349E-3</v>
      </c>
      <c r="U128" s="10">
        <f>ABS(AAR!V128)</f>
        <v>1.0898947785259464E-2</v>
      </c>
      <c r="V128" s="10">
        <f>ABS(AAR!W128)</f>
        <v>1.3038344804981861E-2</v>
      </c>
      <c r="W128" s="10">
        <f>ABS(AAR!X128)</f>
        <v>7.5224141386760392E-3</v>
      </c>
      <c r="X128" s="10">
        <f>ABS(AAR!Y128)</f>
        <v>5.6756871499957593E-3</v>
      </c>
      <c r="Y128" s="10">
        <f>ABS(AAR!Z128)</f>
        <v>5.0839589082767467E-3</v>
      </c>
      <c r="Z128" s="10">
        <f>ABS(AAR!AA128)</f>
        <v>3.3856496095701072E-3</v>
      </c>
      <c r="AA128" s="10">
        <f>ABS(AAR!AB128)</f>
        <v>9.9848502549570815E-3</v>
      </c>
      <c r="AB128" s="10">
        <f>ABS(AAR!AC128)</f>
        <v>9.0102990997612052E-4</v>
      </c>
      <c r="AC128" s="10">
        <f>ABS(AAR!AD128)</f>
        <v>9.4882030078340968E-3</v>
      </c>
      <c r="AD128" s="10">
        <f>ABS(AAR!AE128)</f>
        <v>3.5002590873755256E-4</v>
      </c>
      <c r="AE128" s="10">
        <f>ABS(AAR!AF128)</f>
        <v>1.7946123110224498E-2</v>
      </c>
      <c r="AF128" s="10">
        <f>ABS(AAR!AG128)</f>
        <v>3.9224642768877181E-3</v>
      </c>
      <c r="AG128" s="10">
        <f t="shared" si="0"/>
        <v>6.9154501799943043E-3</v>
      </c>
      <c r="AH128" s="31">
        <f t="shared" si="1"/>
        <v>-1.5258549772827895E-3</v>
      </c>
      <c r="AI128" s="10" t="e">
        <f>AAR!#REF!</f>
        <v>#REF!</v>
      </c>
    </row>
    <row r="129" spans="1:35" ht="15.75" customHeight="1" x14ac:dyDescent="0.2">
      <c r="A129" s="12">
        <v>44182</v>
      </c>
      <c r="B129" s="10">
        <f>AAR!B129</f>
        <v>27</v>
      </c>
      <c r="C129" s="10">
        <f>ABS(AAR!D129)</f>
        <v>3.0386944787701544E-3</v>
      </c>
      <c r="D129" s="10">
        <f>ABS(AAR!E129)</f>
        <v>9.6763029592485442E-4</v>
      </c>
      <c r="E129" s="10">
        <f>ABS(AAR!F129)</f>
        <v>4.0742699181651031E-3</v>
      </c>
      <c r="F129" s="10">
        <f>ABS(AAR!G129)</f>
        <v>2.5020804020656666E-3</v>
      </c>
      <c r="G129" s="10">
        <f>ABS(AAR!H129)</f>
        <v>3.831308087408529E-3</v>
      </c>
      <c r="H129" s="10">
        <f>ABS(AAR!I129)</f>
        <v>1.5793402423471144E-3</v>
      </c>
      <c r="I129" s="10">
        <f>ABS(AAR!J129)</f>
        <v>1.7953577733682662E-3</v>
      </c>
      <c r="J129" s="10">
        <f>ABS(AAR!K129)</f>
        <v>6.6139996683171128E-4</v>
      </c>
      <c r="K129" s="10">
        <f>ABS(AAR!L129)</f>
        <v>3.9741809408162061E-3</v>
      </c>
      <c r="L129" s="10">
        <f>ABS(AAR!M129)</f>
        <v>3.4179610940191204E-3</v>
      </c>
      <c r="M129" s="10">
        <f>ABS(AAR!N129)</f>
        <v>7.255952876758431E-4</v>
      </c>
      <c r="N129" s="10">
        <f>ABS(AAR!O129)</f>
        <v>2.3219494104659979E-2</v>
      </c>
      <c r="O129" s="10">
        <f>ABS(AAR!P129)</f>
        <v>7.3696742964501748E-3</v>
      </c>
      <c r="P129" s="10">
        <f>ABS(AAR!Q129)</f>
        <v>2.6304110749366424E-3</v>
      </c>
      <c r="Q129" s="10">
        <f>ABS(AAR!R129)</f>
        <v>2.5326974799251504E-3</v>
      </c>
      <c r="R129" s="10">
        <f>ABS(AAR!S129)</f>
        <v>1.2714313406100988E-2</v>
      </c>
      <c r="S129" s="10">
        <f>ABS(AAR!T129)</f>
        <v>1.7053721945601858E-3</v>
      </c>
      <c r="T129" s="10">
        <f>ABS(AAR!U129)</f>
        <v>1.6176173418004744E-2</v>
      </c>
      <c r="U129" s="10">
        <f>ABS(AAR!V129)</f>
        <v>2.4927238605343176E-2</v>
      </c>
      <c r="V129" s="10">
        <f>ABS(AAR!W129)</f>
        <v>2.2525243010219878E-3</v>
      </c>
      <c r="W129" s="10">
        <f>ABS(AAR!X129)</f>
        <v>1.4990937792027444E-3</v>
      </c>
      <c r="X129" s="10">
        <f>ABS(AAR!Y129)</f>
        <v>8.9911380465515986E-3</v>
      </c>
      <c r="Y129" s="10">
        <f>ABS(AAR!Z129)</f>
        <v>4.857140078580853E-3</v>
      </c>
      <c r="Z129" s="10">
        <f>ABS(AAR!AA129)</f>
        <v>3.6699732851459403E-3</v>
      </c>
      <c r="AA129" s="10">
        <f>ABS(AAR!AB129)</f>
        <v>5.5581602563910624E-3</v>
      </c>
      <c r="AB129" s="10">
        <f>ABS(AAR!AC129)</f>
        <v>1.3045424834790221E-3</v>
      </c>
      <c r="AC129" s="10">
        <f>ABS(AAR!AD129)</f>
        <v>9.3634896690873021E-5</v>
      </c>
      <c r="AD129" s="10">
        <f>ABS(AAR!AE129)</f>
        <v>5.2720375910129836E-3</v>
      </c>
      <c r="AE129" s="10">
        <f>ABS(AAR!AF129)</f>
        <v>1.3836946912144715E-2</v>
      </c>
      <c r="AF129" s="10">
        <f>ABS(AAR!AG129)</f>
        <v>3.2012076856796612E-3</v>
      </c>
      <c r="AG129" s="10">
        <f t="shared" si="0"/>
        <v>5.6126530794425008E-3</v>
      </c>
      <c r="AH129" s="31">
        <f t="shared" si="1"/>
        <v>-2.828652077834593E-3</v>
      </c>
      <c r="AI129" s="10" t="e">
        <f>AAR!#REF!</f>
        <v>#REF!</v>
      </c>
    </row>
    <row r="130" spans="1:35" ht="15.75" customHeight="1" x14ac:dyDescent="0.2">
      <c r="A130" s="12">
        <v>44183</v>
      </c>
      <c r="B130" s="10">
        <f>AAR!B130</f>
        <v>28</v>
      </c>
      <c r="C130" s="10">
        <f>ABS(AAR!D130)</f>
        <v>3.3257572517096864E-3</v>
      </c>
      <c r="D130" s="10">
        <f>ABS(AAR!E130)</f>
        <v>1.2478179642166088E-2</v>
      </c>
      <c r="E130" s="10">
        <f>ABS(AAR!F130)</f>
        <v>1.8894817776216107E-2</v>
      </c>
      <c r="F130" s="10">
        <f>ABS(AAR!G130)</f>
        <v>7.0424529836279857E-3</v>
      </c>
      <c r="G130" s="10">
        <f>ABS(AAR!H130)</f>
        <v>5.9251428272238688E-3</v>
      </c>
      <c r="H130" s="10">
        <f>ABS(AAR!I130)</f>
        <v>1.315823156889025E-2</v>
      </c>
      <c r="I130" s="10">
        <f>ABS(AAR!J130)</f>
        <v>1.0673859898010724E-2</v>
      </c>
      <c r="J130" s="10">
        <f>ABS(AAR!K130)</f>
        <v>2.6137983905461244E-2</v>
      </c>
      <c r="K130" s="10">
        <f>ABS(AAR!L130)</f>
        <v>9.74852211129534E-3</v>
      </c>
      <c r="L130" s="10">
        <f>ABS(AAR!M130)</f>
        <v>5.2787855328917645E-2</v>
      </c>
      <c r="M130" s="10">
        <f>ABS(AAR!N130)</f>
        <v>7.1142714039311534E-3</v>
      </c>
      <c r="N130" s="10">
        <f>ABS(AAR!O130)</f>
        <v>8.8314622267417972E-3</v>
      </c>
      <c r="O130" s="10">
        <f>ABS(AAR!P130)</f>
        <v>5.8047662398151524E-3</v>
      </c>
      <c r="P130" s="10">
        <f>ABS(AAR!Q130)</f>
        <v>9.0955608092807075E-3</v>
      </c>
      <c r="Q130" s="10">
        <f>ABS(AAR!R130)</f>
        <v>3.0144537210050233E-3</v>
      </c>
      <c r="R130" s="10">
        <f>ABS(AAR!S130)</f>
        <v>2.9025442510143443E-3</v>
      </c>
      <c r="S130" s="10">
        <f>ABS(AAR!T130)</f>
        <v>1.9934128544712357E-2</v>
      </c>
      <c r="T130" s="10">
        <f>ABS(AAR!U130)</f>
        <v>4.5049016248301958E-3</v>
      </c>
      <c r="U130" s="10">
        <f>ABS(AAR!V130)</f>
        <v>5.3981591719225522E-5</v>
      </c>
      <c r="V130" s="10">
        <f>ABS(AAR!W130)</f>
        <v>1.0998858753835767E-2</v>
      </c>
      <c r="W130" s="10">
        <f>ABS(AAR!X130)</f>
        <v>1.0145430080127332E-2</v>
      </c>
      <c r="X130" s="10">
        <f>ABS(AAR!Y130)</f>
        <v>5.6921715386240067E-3</v>
      </c>
      <c r="Y130" s="10">
        <f>ABS(AAR!Z130)</f>
        <v>9.1720708935366328E-3</v>
      </c>
      <c r="Z130" s="10">
        <f>ABS(AAR!AA130)</f>
        <v>3.0821488533219993E-3</v>
      </c>
      <c r="AA130" s="10">
        <f>ABS(AAR!AB130)</f>
        <v>9.0775104212847454E-3</v>
      </c>
      <c r="AB130" s="10">
        <f>ABS(AAR!AC130)</f>
        <v>1.2123626449854121E-3</v>
      </c>
      <c r="AC130" s="10">
        <f>ABS(AAR!AD130)</f>
        <v>1.0418293960982119E-2</v>
      </c>
      <c r="AD130" s="10">
        <f>ABS(AAR!AE130)</f>
        <v>4.4737610714984588E-3</v>
      </c>
      <c r="AE130" s="10">
        <f>ABS(AAR!AF130)</f>
        <v>5.9530254951293497E-3</v>
      </c>
      <c r="AF130" s="10">
        <f>ABS(AAR!AG130)</f>
        <v>1.5512698085077931E-3</v>
      </c>
      <c r="AG130" s="10">
        <f t="shared" si="0"/>
        <v>9.7735259076134132E-3</v>
      </c>
      <c r="AH130" s="31">
        <f t="shared" si="1"/>
        <v>1.3322207503363194E-3</v>
      </c>
      <c r="AI130" s="10" t="e">
        <f>AAR!#REF!</f>
        <v>#REF!</v>
      </c>
    </row>
    <row r="131" spans="1:35" ht="15.75" customHeight="1" x14ac:dyDescent="0.2">
      <c r="A131" s="12">
        <v>44186</v>
      </c>
      <c r="B131" s="10">
        <f>AAR!B131</f>
        <v>29</v>
      </c>
      <c r="C131" s="10">
        <f>ABS(AAR!D131)</f>
        <v>5.8260975897866307E-3</v>
      </c>
      <c r="D131" s="10">
        <f>ABS(AAR!E131)</f>
        <v>1.1766424311974576E-2</v>
      </c>
      <c r="E131" s="10">
        <f>ABS(AAR!F131)</f>
        <v>1.5218867964922732E-2</v>
      </c>
      <c r="F131" s="10">
        <f>ABS(AAR!G131)</f>
        <v>1.5402786998919143E-2</v>
      </c>
      <c r="G131" s="10">
        <f>ABS(AAR!H131)</f>
        <v>7.5886641107986152E-3</v>
      </c>
      <c r="H131" s="10">
        <f>ABS(AAR!I131)</f>
        <v>1.5673234151224513E-2</v>
      </c>
      <c r="I131" s="10">
        <f>ABS(AAR!J131)</f>
        <v>1.4926802416227576E-2</v>
      </c>
      <c r="J131" s="10">
        <f>ABS(AAR!K131)</f>
        <v>1.3371676266006155E-2</v>
      </c>
      <c r="K131" s="10">
        <f>ABS(AAR!L131)</f>
        <v>1.794322257728082E-4</v>
      </c>
      <c r="L131" s="10">
        <f>ABS(AAR!M131)</f>
        <v>1.4438236759441864E-3</v>
      </c>
      <c r="M131" s="10">
        <f>ABS(AAR!N131)</f>
        <v>7.5093308900492303E-3</v>
      </c>
      <c r="N131" s="10">
        <f>ABS(AAR!O131)</f>
        <v>6.978326876777176E-3</v>
      </c>
      <c r="O131" s="10">
        <f>ABS(AAR!P131)</f>
        <v>2.8329369108094728E-2</v>
      </c>
      <c r="P131" s="10">
        <f>ABS(AAR!Q131)</f>
        <v>1.3386382953991518E-2</v>
      </c>
      <c r="Q131" s="10">
        <f>ABS(AAR!R131)</f>
        <v>4.5182487786694751E-4</v>
      </c>
      <c r="R131" s="10">
        <f>ABS(AAR!S131)</f>
        <v>5.8680202275019321E-3</v>
      </c>
      <c r="S131" s="10">
        <f>ABS(AAR!T131)</f>
        <v>3.7474138794285704E-2</v>
      </c>
      <c r="T131" s="10">
        <f>ABS(AAR!U131)</f>
        <v>5.1899654209739632E-2</v>
      </c>
      <c r="U131" s="10">
        <f>ABS(AAR!V131)</f>
        <v>4.9378137579909366E-5</v>
      </c>
      <c r="V131" s="10">
        <f>ABS(AAR!W131)</f>
        <v>1.8825086547542266E-2</v>
      </c>
      <c r="W131" s="10">
        <f>ABS(AAR!X131)</f>
        <v>4.8080148075457602E-2</v>
      </c>
      <c r="X131" s="10">
        <f>ABS(AAR!Y131)</f>
        <v>3.1982070059528873E-3</v>
      </c>
      <c r="Y131" s="10">
        <f>ABS(AAR!Z131)</f>
        <v>9.0272428680228597E-3</v>
      </c>
      <c r="Z131" s="10">
        <f>ABS(AAR!AA131)</f>
        <v>1.7779570352451514E-2</v>
      </c>
      <c r="AA131" s="10">
        <f>ABS(AAR!AB131)</f>
        <v>1.565113135252183E-2</v>
      </c>
      <c r="AB131" s="10">
        <f>ABS(AAR!AC131)</f>
        <v>2.9957228577284162E-3</v>
      </c>
      <c r="AC131" s="10">
        <f>ABS(AAR!AD131)</f>
        <v>1.3202868729040737E-2</v>
      </c>
      <c r="AD131" s="10">
        <f>ABS(AAR!AE131)</f>
        <v>1.7586987592327817E-2</v>
      </c>
      <c r="AE131" s="10">
        <f>ABS(AAR!AF131)</f>
        <v>2.3360706944346461E-3</v>
      </c>
      <c r="AF131" s="10">
        <f>ABS(AAR!AG131)</f>
        <v>7.8617067868785237E-3</v>
      </c>
      <c r="AG131" s="10">
        <f t="shared" si="0"/>
        <v>1.3662965954994095E-2</v>
      </c>
      <c r="AH131" s="31">
        <f t="shared" si="1"/>
        <v>5.2216607977170013E-3</v>
      </c>
      <c r="AI131" s="10" t="e">
        <f>AAR!#REF!</f>
        <v>#REF!</v>
      </c>
    </row>
    <row r="132" spans="1:35" ht="15.75" customHeight="1" x14ac:dyDescent="0.2">
      <c r="A132" s="12">
        <v>44187</v>
      </c>
      <c r="B132" s="10">
        <f>AAR!B132</f>
        <v>30</v>
      </c>
      <c r="C132" s="10">
        <f>ABS(AAR!D132)</f>
        <v>5.9778915620794931E-3</v>
      </c>
      <c r="D132" s="10">
        <f>ABS(AAR!E132)</f>
        <v>1.8741833977122396E-3</v>
      </c>
      <c r="E132" s="10">
        <f>ABS(AAR!F132)</f>
        <v>2.4033905492853218E-2</v>
      </c>
      <c r="F132" s="10">
        <f>ABS(AAR!G132)</f>
        <v>2.534488165949805E-2</v>
      </c>
      <c r="G132" s="10">
        <f>ABS(AAR!H132)</f>
        <v>4.2711484419475296E-3</v>
      </c>
      <c r="H132" s="10">
        <f>ABS(AAR!I132)</f>
        <v>7.6290895368677156E-4</v>
      </c>
      <c r="I132" s="10">
        <f>ABS(AAR!J132)</f>
        <v>3.8018669148499815E-3</v>
      </c>
      <c r="J132" s="10">
        <f>ABS(AAR!K132)</f>
        <v>1.3280385684854949E-2</v>
      </c>
      <c r="K132" s="10">
        <f>ABS(AAR!L132)</f>
        <v>1.2345851622723204E-3</v>
      </c>
      <c r="L132" s="10">
        <f>ABS(AAR!M132)</f>
        <v>6.2126379173620934E-3</v>
      </c>
      <c r="M132" s="10">
        <f>ABS(AAR!N132)</f>
        <v>5.1488253019075156E-3</v>
      </c>
      <c r="N132" s="10">
        <f>ABS(AAR!O132)</f>
        <v>4.7432047076263403E-4</v>
      </c>
      <c r="O132" s="10">
        <f>ABS(AAR!P132)</f>
        <v>4.6309271672562886E-3</v>
      </c>
      <c r="P132" s="10">
        <f>ABS(AAR!Q132)</f>
        <v>2.1744598723598997E-3</v>
      </c>
      <c r="Q132" s="10">
        <f>ABS(AAR!R132)</f>
        <v>3.2705041612377983E-3</v>
      </c>
      <c r="R132" s="10">
        <f>ABS(AAR!S132)</f>
        <v>9.1891227931435657E-3</v>
      </c>
      <c r="S132" s="10">
        <f>ABS(AAR!T132)</f>
        <v>5.9231054883266245E-3</v>
      </c>
      <c r="T132" s="10">
        <f>ABS(AAR!U132)</f>
        <v>3.6051712232519149E-2</v>
      </c>
      <c r="U132" s="10">
        <f>ABS(AAR!V132)</f>
        <v>1.6826804338500544E-2</v>
      </c>
      <c r="V132" s="10">
        <f>ABS(AAR!W132)</f>
        <v>7.1931709728644943E-3</v>
      </c>
      <c r="W132" s="10">
        <f>ABS(AAR!X132)</f>
        <v>6.2665142996398276E-3</v>
      </c>
      <c r="X132" s="10">
        <f>ABS(AAR!Y132)</f>
        <v>3.0728309915574073E-3</v>
      </c>
      <c r="Y132" s="10">
        <f>ABS(AAR!Z132)</f>
        <v>6.5446108449352296E-3</v>
      </c>
      <c r="Z132" s="10">
        <f>ABS(AAR!AA132)</f>
        <v>8.5946745697420904E-3</v>
      </c>
      <c r="AA132" s="10">
        <f>ABS(AAR!AB132)</f>
        <v>1.6163168677773012E-3</v>
      </c>
      <c r="AB132" s="10">
        <f>ABS(AAR!AC132)</f>
        <v>1.2105319609373734E-3</v>
      </c>
      <c r="AC132" s="10">
        <f>ABS(AAR!AD132)</f>
        <v>6.4330152721766088E-3</v>
      </c>
      <c r="AD132" s="10">
        <f>ABS(AAR!AE132)</f>
        <v>9.081866262884878E-3</v>
      </c>
      <c r="AE132" s="10">
        <f>ABS(AAR!AF132)</f>
        <v>1.8119751685321889E-2</v>
      </c>
      <c r="AF132" s="10">
        <f>ABS(AAR!AG132)</f>
        <v>8.4112847723818978E-3</v>
      </c>
      <c r="AG132" s="10">
        <f t="shared" si="0"/>
        <v>8.2342915171116551E-3</v>
      </c>
      <c r="AH132" s="31">
        <f t="shared" si="1"/>
        <v>-2.070136401654387E-4</v>
      </c>
      <c r="AI132" s="10" t="e">
        <f>AAR!#REF!</f>
        <v>#REF!</v>
      </c>
    </row>
    <row r="133" spans="1:35" ht="15.75" customHeight="1" x14ac:dyDescent="0.2">
      <c r="A133" s="12">
        <v>44188</v>
      </c>
      <c r="B133" s="10">
        <f>AAR!B133</f>
        <v>31</v>
      </c>
      <c r="C133" s="10">
        <f>ABS(AAR!D133)</f>
        <v>8.6423323949294771E-3</v>
      </c>
      <c r="D133" s="10">
        <f>ABS(AAR!E133)</f>
        <v>6.5132014898747308E-3</v>
      </c>
      <c r="E133" s="10">
        <f>ABS(AAR!F133)</f>
        <v>2.131801551407108E-2</v>
      </c>
      <c r="F133" s="10">
        <f>ABS(AAR!G133)</f>
        <v>5.9313317423813003E-4</v>
      </c>
      <c r="G133" s="10">
        <f>ABS(AAR!H133)</f>
        <v>2.6781483769865635E-3</v>
      </c>
      <c r="H133" s="10">
        <f>ABS(AAR!I133)</f>
        <v>3.6589754189115531E-3</v>
      </c>
      <c r="I133" s="10">
        <f>ABS(AAR!J133)</f>
        <v>9.1507528342468329E-3</v>
      </c>
      <c r="J133" s="10">
        <f>ABS(AAR!K133)</f>
        <v>8.7512891711309798E-3</v>
      </c>
      <c r="K133" s="10">
        <f>ABS(AAR!L133)</f>
        <v>2.5462545316211876E-3</v>
      </c>
      <c r="L133" s="10">
        <f>ABS(AAR!M133)</f>
        <v>4.242657700448656E-3</v>
      </c>
      <c r="M133" s="10">
        <f>ABS(AAR!N133)</f>
        <v>4.8394281181434792E-3</v>
      </c>
      <c r="N133" s="10">
        <f>ABS(AAR!O133)</f>
        <v>5.8689550580755733E-3</v>
      </c>
      <c r="O133" s="10">
        <f>ABS(AAR!P133)</f>
        <v>1.1599535784459623E-2</v>
      </c>
      <c r="P133" s="10">
        <f>ABS(AAR!Q133)</f>
        <v>1.1820047873826076E-3</v>
      </c>
      <c r="Q133" s="10">
        <f>ABS(AAR!R133)</f>
        <v>5.4253132780429647E-3</v>
      </c>
      <c r="R133" s="10">
        <f>ABS(AAR!S133)</f>
        <v>6.238980426669212E-3</v>
      </c>
      <c r="S133" s="10">
        <f>ABS(AAR!T133)</f>
        <v>5.414108339036024E-4</v>
      </c>
      <c r="T133" s="10">
        <f>ABS(AAR!U133)</f>
        <v>1.5270071541977192E-3</v>
      </c>
      <c r="U133" s="10">
        <f>ABS(AAR!V133)</f>
        <v>1.3850135852446774E-2</v>
      </c>
      <c r="V133" s="10">
        <f>ABS(AAR!W133)</f>
        <v>4.5463064959823905E-4</v>
      </c>
      <c r="W133" s="10">
        <f>ABS(AAR!X133)</f>
        <v>1.1001860558735936E-2</v>
      </c>
      <c r="X133" s="10">
        <f>ABS(AAR!Y133)</f>
        <v>6.3789169110210102E-4</v>
      </c>
      <c r="Y133" s="10">
        <f>ABS(AAR!Z133)</f>
        <v>2.0829399878242805E-3</v>
      </c>
      <c r="Z133" s="10">
        <f>ABS(AAR!AA133)</f>
        <v>2.4985584656816006E-3</v>
      </c>
      <c r="AA133" s="10">
        <f>ABS(AAR!AB133)</f>
        <v>1.0969985506309453E-2</v>
      </c>
      <c r="AB133" s="10">
        <f>ABS(AAR!AC133)</f>
        <v>3.764958138732003E-3</v>
      </c>
      <c r="AC133" s="10">
        <f>ABS(AAR!AD133)</f>
        <v>3.4533454038317857E-3</v>
      </c>
      <c r="AD133" s="10">
        <f>ABS(AAR!AE133)</f>
        <v>2.3720865892151504E-3</v>
      </c>
      <c r="AE133" s="10">
        <f>ABS(AAR!AF133)</f>
        <v>6.7867235024272714E-4</v>
      </c>
      <c r="AF133" s="10">
        <f>ABS(AAR!AG133)</f>
        <v>8.1659498349180952E-3</v>
      </c>
      <c r="AG133" s="10">
        <f t="shared" si="0"/>
        <v>5.5082803691990688E-3</v>
      </c>
      <c r="AH133" s="31">
        <f t="shared" si="1"/>
        <v>-2.9330247880780249E-3</v>
      </c>
      <c r="AI133" s="10" t="e">
        <f>AAR!#REF!</f>
        <v>#REF!</v>
      </c>
    </row>
    <row r="134" spans="1:35" ht="15.75" customHeight="1" x14ac:dyDescent="0.2">
      <c r="A134" s="12">
        <v>44189</v>
      </c>
      <c r="B134" s="10">
        <f>AAR!B134</f>
        <v>32</v>
      </c>
      <c r="C134" s="10">
        <f>ABS(AAR!D134)</f>
        <v>3.6533980225908137E-3</v>
      </c>
      <c r="D134" s="10">
        <f>ABS(AAR!E134)</f>
        <v>5.9498844998136426E-3</v>
      </c>
      <c r="E134" s="10">
        <f>ABS(AAR!F134)</f>
        <v>4.1079595926385689E-3</v>
      </c>
      <c r="F134" s="10">
        <f>ABS(AAR!G134)</f>
        <v>5.4676305288883873E-3</v>
      </c>
      <c r="G134" s="10">
        <f>ABS(AAR!H134)</f>
        <v>8.0325206543503114E-3</v>
      </c>
      <c r="H134" s="10">
        <f>ABS(AAR!I134)</f>
        <v>2.2578628819829934E-3</v>
      </c>
      <c r="I134" s="10">
        <f>ABS(AAR!J134)</f>
        <v>2.532822103619714E-3</v>
      </c>
      <c r="J134" s="10">
        <f>ABS(AAR!K134)</f>
        <v>3.4286464352459695E-3</v>
      </c>
      <c r="K134" s="10">
        <f>ABS(AAR!L134)</f>
        <v>2.1573093106120149E-3</v>
      </c>
      <c r="L134" s="10">
        <f>ABS(AAR!M134)</f>
        <v>2.8927129078696349E-3</v>
      </c>
      <c r="M134" s="10">
        <f>ABS(AAR!N134)</f>
        <v>3.6849874877904654E-3</v>
      </c>
      <c r="N134" s="10">
        <f>ABS(AAR!O134)</f>
        <v>4.9518909566941428E-4</v>
      </c>
      <c r="O134" s="10">
        <f>ABS(AAR!P134)</f>
        <v>7.6512379451997535E-5</v>
      </c>
      <c r="P134" s="10">
        <f>ABS(AAR!Q134)</f>
        <v>4.7323423883331214E-3</v>
      </c>
      <c r="Q134" s="10">
        <f>ABS(AAR!R134)</f>
        <v>1.1241258336379166E-3</v>
      </c>
      <c r="R134" s="10">
        <f>ABS(AAR!S134)</f>
        <v>1.4874913871875282E-3</v>
      </c>
      <c r="S134" s="10">
        <f>ABS(AAR!T134)</f>
        <v>5.4107196963591384E-4</v>
      </c>
      <c r="T134" s="10">
        <f>ABS(AAR!U134)</f>
        <v>2.7906649586130006E-3</v>
      </c>
      <c r="U134" s="10">
        <f>ABS(AAR!V134)</f>
        <v>1.1872383079720569E-2</v>
      </c>
      <c r="V134" s="10">
        <f>ABS(AAR!W134)</f>
        <v>6.3148975310343535E-3</v>
      </c>
      <c r="W134" s="10">
        <f>ABS(AAR!X134)</f>
        <v>2.0148924021640637E-3</v>
      </c>
      <c r="X134" s="10">
        <f>ABS(AAR!Y134)</f>
        <v>1.1946548936179417E-4</v>
      </c>
      <c r="Y134" s="10">
        <f>ABS(AAR!Z134)</f>
        <v>6.984884931873085E-3</v>
      </c>
      <c r="Z134" s="10">
        <f>ABS(AAR!AA134)</f>
        <v>8.7548775016456845E-3</v>
      </c>
      <c r="AA134" s="10">
        <f>ABS(AAR!AB134)</f>
        <v>3.3634712816835123E-4</v>
      </c>
      <c r="AB134" s="10">
        <f>ABS(AAR!AC134)</f>
        <v>5.9551270523557102E-3</v>
      </c>
      <c r="AC134" s="10">
        <f>ABS(AAR!AD134)</f>
        <v>3.2870965094645779E-3</v>
      </c>
      <c r="AD134" s="10">
        <f>ABS(AAR!AE134)</f>
        <v>1.4258824959841827E-2</v>
      </c>
      <c r="AE134" s="10">
        <f>ABS(AAR!AF134)</f>
        <v>2.2464451536530292E-3</v>
      </c>
      <c r="AF134" s="10">
        <f>ABS(AAR!AG134)</f>
        <v>1.3850174037182512E-4</v>
      </c>
      <c r="AG134" s="10">
        <f t="shared" si="0"/>
        <v>3.9232291972528767E-3</v>
      </c>
      <c r="AH134" s="31">
        <f t="shared" si="1"/>
        <v>-4.5180759600242171E-3</v>
      </c>
      <c r="AI134" s="10" t="e">
        <f>AAR!#REF!</f>
        <v>#REF!</v>
      </c>
    </row>
    <row r="135" spans="1:35" ht="15.75" customHeight="1" x14ac:dyDescent="0.2">
      <c r="A135" s="12">
        <v>44193</v>
      </c>
      <c r="B135" s="10">
        <f>AAR!B135</f>
        <v>33</v>
      </c>
      <c r="C135" s="10">
        <f>ABS(AAR!D135)</f>
        <v>4.0090919193971637E-3</v>
      </c>
      <c r="D135" s="10">
        <f>ABS(AAR!E135)</f>
        <v>1.0531908878365324E-2</v>
      </c>
      <c r="E135" s="10">
        <f>ABS(AAR!F135)</f>
        <v>2.4957846403698752E-4</v>
      </c>
      <c r="F135" s="10">
        <f>ABS(AAR!G135)</f>
        <v>1.1783541784850013E-2</v>
      </c>
      <c r="G135" s="10">
        <f>ABS(AAR!H135)</f>
        <v>2.1944731082767987E-3</v>
      </c>
      <c r="H135" s="10">
        <f>ABS(AAR!I135)</f>
        <v>7.2588969320101903E-3</v>
      </c>
      <c r="I135" s="10">
        <f>ABS(AAR!J135)</f>
        <v>7.8263818833883315E-3</v>
      </c>
      <c r="J135" s="10">
        <f>ABS(AAR!K135)</f>
        <v>5.7012474836776704E-4</v>
      </c>
      <c r="K135" s="10">
        <f>ABS(AAR!L135)</f>
        <v>1.748720568965261E-3</v>
      </c>
      <c r="L135" s="10">
        <f>ABS(AAR!M135)</f>
        <v>1.2376406361929633E-2</v>
      </c>
      <c r="M135" s="10">
        <f>ABS(AAR!N135)</f>
        <v>2.4696170352480652E-5</v>
      </c>
      <c r="N135" s="10">
        <f>ABS(AAR!O135)</f>
        <v>1.7580188637971589E-4</v>
      </c>
      <c r="O135" s="10">
        <f>ABS(AAR!P135)</f>
        <v>7.5752105084638255E-3</v>
      </c>
      <c r="P135" s="10">
        <f>ABS(AAR!Q135)</f>
        <v>7.9761494840054938E-3</v>
      </c>
      <c r="Q135" s="10">
        <f>ABS(AAR!R135)</f>
        <v>5.9206767206851319E-4</v>
      </c>
      <c r="R135" s="10">
        <f>ABS(AAR!S135)</f>
        <v>8.8816572460172234E-3</v>
      </c>
      <c r="S135" s="10">
        <f>ABS(AAR!T135)</f>
        <v>2.204874306684936E-3</v>
      </c>
      <c r="T135" s="10">
        <f>ABS(AAR!U135)</f>
        <v>1.597790188411349E-2</v>
      </c>
      <c r="U135" s="10">
        <f>ABS(AAR!V135)</f>
        <v>9.8025886781120224E-3</v>
      </c>
      <c r="V135" s="10">
        <f>ABS(AAR!W135)</f>
        <v>9.9989998933497949E-3</v>
      </c>
      <c r="W135" s="10">
        <f>ABS(AAR!X135)</f>
        <v>1.1299347172924233E-2</v>
      </c>
      <c r="X135" s="10">
        <f>ABS(AAR!Y135)</f>
        <v>1.585835513912863E-2</v>
      </c>
      <c r="Y135" s="10">
        <f>ABS(AAR!Z135)</f>
        <v>8.838704501836327E-4</v>
      </c>
      <c r="Z135" s="10">
        <f>ABS(AAR!AA135)</f>
        <v>6.8339673537814753E-3</v>
      </c>
      <c r="AA135" s="10">
        <f>ABS(AAR!AB135)</f>
        <v>1.6884424841832141E-2</v>
      </c>
      <c r="AB135" s="10">
        <f>ABS(AAR!AC135)</f>
        <v>5.9015361948159418E-3</v>
      </c>
      <c r="AC135" s="10">
        <f>ABS(AAR!AD135)</f>
        <v>5.8903130827238272E-5</v>
      </c>
      <c r="AD135" s="10">
        <f>ABS(AAR!AE135)</f>
        <v>1.0506681560175523E-2</v>
      </c>
      <c r="AE135" s="10">
        <f>ABS(AAR!AF135)</f>
        <v>5.4302446836726271E-3</v>
      </c>
      <c r="AF135" s="10">
        <f>ABS(AAR!AG135)</f>
        <v>1.6930073434405606E-3</v>
      </c>
      <c r="AG135" s="10">
        <f t="shared" si="0"/>
        <v>6.570313674997233E-3</v>
      </c>
      <c r="AH135" s="31">
        <f t="shared" si="1"/>
        <v>-1.8709914822798608E-3</v>
      </c>
      <c r="AI135" s="10" t="e">
        <f>AAR!#REF!</f>
        <v>#REF!</v>
      </c>
    </row>
    <row r="136" spans="1:35" ht="15.75" customHeight="1" x14ac:dyDescent="0.2">
      <c r="A136" s="12">
        <v>44194</v>
      </c>
      <c r="B136" s="10">
        <f>AAR!B136</f>
        <v>34</v>
      </c>
      <c r="C136" s="10">
        <f>ABS(AAR!D136)</f>
        <v>1.9498759498841941E-4</v>
      </c>
      <c r="D136" s="10">
        <f>ABS(AAR!E136)</f>
        <v>2.6197972602628448E-3</v>
      </c>
      <c r="E136" s="10">
        <f>ABS(AAR!F136)</f>
        <v>1.5739781385596823E-2</v>
      </c>
      <c r="F136" s="10">
        <f>ABS(AAR!G136)</f>
        <v>1.8450711140482887E-2</v>
      </c>
      <c r="G136" s="10">
        <f>ABS(AAR!H136)</f>
        <v>5.4452524880298477E-3</v>
      </c>
      <c r="H136" s="10">
        <f>ABS(AAR!I136)</f>
        <v>4.1931103792621025E-3</v>
      </c>
      <c r="I136" s="10">
        <f>ABS(AAR!J136)</f>
        <v>6.801640988984824E-3</v>
      </c>
      <c r="J136" s="10">
        <f>ABS(AAR!K136)</f>
        <v>5.3562201114155054E-3</v>
      </c>
      <c r="K136" s="10">
        <f>ABS(AAR!L136)</f>
        <v>1.6601468051088151E-4</v>
      </c>
      <c r="L136" s="10">
        <f>ABS(AAR!M136)</f>
        <v>3.868177836423535E-2</v>
      </c>
      <c r="M136" s="10">
        <f>ABS(AAR!N136)</f>
        <v>8.0148300111654754E-3</v>
      </c>
      <c r="N136" s="10">
        <f>ABS(AAR!O136)</f>
        <v>6.1347131182836597E-3</v>
      </c>
      <c r="O136" s="10">
        <f>ABS(AAR!P136)</f>
        <v>1.3700728647277737E-3</v>
      </c>
      <c r="P136" s="10">
        <f>ABS(AAR!Q136)</f>
        <v>3.3594344027838112E-3</v>
      </c>
      <c r="Q136" s="10">
        <f>ABS(AAR!R136)</f>
        <v>1.1036189089063002E-2</v>
      </c>
      <c r="R136" s="10">
        <f>ABS(AAR!S136)</f>
        <v>3.0972092102269852E-4</v>
      </c>
      <c r="S136" s="10">
        <f>ABS(AAR!T136)</f>
        <v>5.0589128766402418E-3</v>
      </c>
      <c r="T136" s="10">
        <f>ABS(AAR!U136)</f>
        <v>1.0995497170939766E-2</v>
      </c>
      <c r="U136" s="10">
        <f>ABS(AAR!V136)</f>
        <v>6.1590560701942935E-3</v>
      </c>
      <c r="V136" s="10">
        <f>ABS(AAR!W136)</f>
        <v>9.5872298760902772E-4</v>
      </c>
      <c r="W136" s="10">
        <f>ABS(AAR!X136)</f>
        <v>1.8538473374478939E-3</v>
      </c>
      <c r="X136" s="10">
        <f>ABS(AAR!Y136)</f>
        <v>9.1406090714332422E-3</v>
      </c>
      <c r="Y136" s="10">
        <f>ABS(AAR!Z136)</f>
        <v>2.7116670384076673E-3</v>
      </c>
      <c r="Z136" s="10">
        <f>ABS(AAR!AA136)</f>
        <v>7.9947823879899203E-4</v>
      </c>
      <c r="AA136" s="10">
        <f>ABS(AAR!AB136)</f>
        <v>2.7101228530442851E-3</v>
      </c>
      <c r="AB136" s="10">
        <f>ABS(AAR!AC136)</f>
        <v>6.0638424070235709E-3</v>
      </c>
      <c r="AC136" s="10">
        <f>ABS(AAR!AD136)</f>
        <v>2.1447508982352227E-3</v>
      </c>
      <c r="AD136" s="10">
        <f>ABS(AAR!AE136)</f>
        <v>1.2775173329085888E-2</v>
      </c>
      <c r="AE136" s="10">
        <f>ABS(AAR!AF136)</f>
        <v>3.572180966758634E-3</v>
      </c>
      <c r="AF136" s="10">
        <f>ABS(AAR!AG136)</f>
        <v>8.2189206852216912E-3</v>
      </c>
      <c r="AG136" s="10">
        <f t="shared" si="0"/>
        <v>6.7012345577218769E-3</v>
      </c>
      <c r="AH136" s="31">
        <f t="shared" si="1"/>
        <v>-1.7400705995552169E-3</v>
      </c>
      <c r="AI136" s="10" t="e">
        <f>AAR!#REF!</f>
        <v>#REF!</v>
      </c>
    </row>
    <row r="137" spans="1:35" ht="15.75" customHeight="1" x14ac:dyDescent="0.2">
      <c r="A137" s="12">
        <v>44195</v>
      </c>
      <c r="B137" s="10">
        <f>AAR!B137</f>
        <v>35</v>
      </c>
      <c r="C137" s="10">
        <f>ABS(AAR!D137)</f>
        <v>3.5601087951906739E-3</v>
      </c>
      <c r="D137" s="10">
        <f>ABS(AAR!E137)</f>
        <v>1.7550292055857047E-3</v>
      </c>
      <c r="E137" s="10">
        <f>ABS(AAR!F137)</f>
        <v>1.0711243838937541E-3</v>
      </c>
      <c r="F137" s="10">
        <f>ABS(AAR!G137)</f>
        <v>3.3706919348736467E-3</v>
      </c>
      <c r="G137" s="10">
        <f>ABS(AAR!H137)</f>
        <v>1.1403097745052633E-2</v>
      </c>
      <c r="H137" s="10">
        <f>ABS(AAR!I137)</f>
        <v>1.4483403761328985E-3</v>
      </c>
      <c r="I137" s="10">
        <f>ABS(AAR!J137)</f>
        <v>6.8511222057928388E-3</v>
      </c>
      <c r="J137" s="10">
        <f>ABS(AAR!K137)</f>
        <v>1.067322198386746E-2</v>
      </c>
      <c r="K137" s="10">
        <f>ABS(AAR!L137)</f>
        <v>2.1905672848623412E-3</v>
      </c>
      <c r="L137" s="10">
        <f>ABS(AAR!M137)</f>
        <v>1.0141056584943218E-2</v>
      </c>
      <c r="M137" s="10">
        <f>ABS(AAR!N137)</f>
        <v>3.6243100111289462E-3</v>
      </c>
      <c r="N137" s="10">
        <f>ABS(AAR!O137)</f>
        <v>1.2527936877480115E-2</v>
      </c>
      <c r="O137" s="10">
        <f>ABS(AAR!P137)</f>
        <v>7.9189447077091316E-3</v>
      </c>
      <c r="P137" s="10">
        <f>ABS(AAR!Q137)</f>
        <v>5.3837351856070182E-3</v>
      </c>
      <c r="Q137" s="10">
        <f>ABS(AAR!R137)</f>
        <v>9.7885416495512977E-3</v>
      </c>
      <c r="R137" s="10">
        <f>ABS(AAR!S137)</f>
        <v>1.069379778174292E-2</v>
      </c>
      <c r="S137" s="10">
        <f>ABS(AAR!T137)</f>
        <v>2.2684854236945193E-3</v>
      </c>
      <c r="T137" s="10">
        <f>ABS(AAR!U137)</f>
        <v>8.5982646253922376E-3</v>
      </c>
      <c r="U137" s="10">
        <f>ABS(AAR!V137)</f>
        <v>7.0263676195315237E-3</v>
      </c>
      <c r="V137" s="10">
        <f>ABS(AAR!W137)</f>
        <v>1.9968447146875615E-3</v>
      </c>
      <c r="W137" s="10">
        <f>ABS(AAR!X137)</f>
        <v>5.2116948846356896E-3</v>
      </c>
      <c r="X137" s="10">
        <f>ABS(AAR!Y137)</f>
        <v>2.567441647207363E-3</v>
      </c>
      <c r="Y137" s="10">
        <f>ABS(AAR!Z137)</f>
        <v>4.0816598556967162E-3</v>
      </c>
      <c r="Z137" s="10">
        <f>ABS(AAR!AA137)</f>
        <v>5.8926171824171597E-3</v>
      </c>
      <c r="AA137" s="10">
        <f>ABS(AAR!AB137)</f>
        <v>2.0017414030761051E-2</v>
      </c>
      <c r="AB137" s="10">
        <f>ABS(AAR!AC137)</f>
        <v>6.8211269590076201E-3</v>
      </c>
      <c r="AC137" s="10">
        <f>ABS(AAR!AD137)</f>
        <v>1.2047277870626876E-2</v>
      </c>
      <c r="AD137" s="10">
        <f>ABS(AAR!AE137)</f>
        <v>1.6231542736047617E-2</v>
      </c>
      <c r="AE137" s="10">
        <f>ABS(AAR!AF137)</f>
        <v>1.092099052445846E-2</v>
      </c>
      <c r="AF137" s="10">
        <f>ABS(AAR!AG137)</f>
        <v>2.2004816297082619E-3</v>
      </c>
      <c r="AG137" s="10">
        <f t="shared" si="0"/>
        <v>6.9427945472429085E-3</v>
      </c>
      <c r="AH137" s="31">
        <f t="shared" si="1"/>
        <v>-1.4985106100341853E-3</v>
      </c>
      <c r="AI137" s="10" t="e">
        <f>AAR!#REF!</f>
        <v>#REF!</v>
      </c>
    </row>
    <row r="138" spans="1:35" ht="15.75" customHeight="1" x14ac:dyDescent="0.2">
      <c r="A138" s="12">
        <v>44196</v>
      </c>
      <c r="B138" s="10">
        <f>AAR!B138</f>
        <v>36</v>
      </c>
      <c r="C138" s="10">
        <f>ABS(AAR!D138)</f>
        <v>5.4157827336587848E-3</v>
      </c>
      <c r="D138" s="10">
        <f>ABS(AAR!E138)</f>
        <v>1.0481034503791765E-3</v>
      </c>
      <c r="E138" s="10">
        <f>ABS(AAR!F138)</f>
        <v>1.4753368367114833E-2</v>
      </c>
      <c r="F138" s="10">
        <f>ABS(AAR!G138)</f>
        <v>9.9169497578188315E-3</v>
      </c>
      <c r="G138" s="10">
        <f>ABS(AAR!H138)</f>
        <v>1.6443157360195217E-3</v>
      </c>
      <c r="H138" s="10">
        <f>ABS(AAR!I138)</f>
        <v>1.6454868152802428E-2</v>
      </c>
      <c r="I138" s="10">
        <f>ABS(AAR!J138)</f>
        <v>4.2048590186997501E-3</v>
      </c>
      <c r="J138" s="10">
        <f>ABS(AAR!K138)</f>
        <v>1.1122020313571008E-2</v>
      </c>
      <c r="K138" s="10">
        <f>ABS(AAR!L138)</f>
        <v>1.3444299468087801E-3</v>
      </c>
      <c r="L138" s="10">
        <f>ABS(AAR!M138)</f>
        <v>1.1737819881364185E-2</v>
      </c>
      <c r="M138" s="10">
        <f>ABS(AAR!N138)</f>
        <v>6.634057995859588E-4</v>
      </c>
      <c r="N138" s="10">
        <f>ABS(AAR!O138)</f>
        <v>4.0298953925508507E-3</v>
      </c>
      <c r="O138" s="10">
        <f>ABS(AAR!P138)</f>
        <v>7.3916318423065249E-3</v>
      </c>
      <c r="P138" s="10">
        <f>ABS(AAR!Q138)</f>
        <v>7.2611741449854234E-3</v>
      </c>
      <c r="Q138" s="10">
        <f>ABS(AAR!R138)</f>
        <v>1.0735207193001388E-2</v>
      </c>
      <c r="R138" s="10">
        <f>ABS(AAR!S138)</f>
        <v>3.8764454094373916E-3</v>
      </c>
      <c r="S138" s="10">
        <f>ABS(AAR!T138)</f>
        <v>7.8206719308949631E-3</v>
      </c>
      <c r="T138" s="10">
        <f>ABS(AAR!U138)</f>
        <v>8.1624435726887871E-3</v>
      </c>
      <c r="U138" s="10">
        <f>ABS(AAR!V138)</f>
        <v>3.0293452405670867E-2</v>
      </c>
      <c r="V138" s="10">
        <f>ABS(AAR!W138)</f>
        <v>2.0697287268377617E-3</v>
      </c>
      <c r="W138" s="10">
        <f>ABS(AAR!X138)</f>
        <v>1.1046849158673263E-2</v>
      </c>
      <c r="X138" s="10">
        <f>ABS(AAR!Y138)</f>
        <v>4.8716533057656811E-3</v>
      </c>
      <c r="Y138" s="10">
        <f>ABS(AAR!Z138)</f>
        <v>7.2891633117924768E-3</v>
      </c>
      <c r="Z138" s="10">
        <f>ABS(AAR!AA138)</f>
        <v>4.8693330443369907E-3</v>
      </c>
      <c r="AA138" s="10">
        <f>ABS(AAR!AB138)</f>
        <v>7.6422088383534051E-3</v>
      </c>
      <c r="AB138" s="10">
        <f>ABS(AAR!AC138)</f>
        <v>7.746957573460252E-3</v>
      </c>
      <c r="AC138" s="10">
        <f>ABS(AAR!AD138)</f>
        <v>5.4388827124907954E-3</v>
      </c>
      <c r="AD138" s="10">
        <f>ABS(AAR!AE138)</f>
        <v>2.9442100322994778E-3</v>
      </c>
      <c r="AE138" s="10">
        <f>ABS(AAR!AF138)</f>
        <v>5.2521922127872593E-3</v>
      </c>
      <c r="AF138" s="10">
        <f>ABS(AAR!AG138)</f>
        <v>4.8107599068091863E-3</v>
      </c>
      <c r="AG138" s="10">
        <f t="shared" si="0"/>
        <v>7.3952927957655311E-3</v>
      </c>
      <c r="AH138" s="31">
        <f t="shared" si="1"/>
        <v>-1.0460123615115627E-3</v>
      </c>
      <c r="AI138" s="10" t="e">
        <f>AAR!#REF!</f>
        <v>#REF!</v>
      </c>
    </row>
    <row r="139" spans="1:35" ht="15.75" customHeight="1" x14ac:dyDescent="0.2"/>
    <row r="140" spans="1:35" ht="15.75" customHeight="1" x14ac:dyDescent="0.2"/>
    <row r="141" spans="1:35" ht="15.75" customHeight="1" x14ac:dyDescent="0.2"/>
    <row r="142" spans="1:35" ht="15.75" customHeight="1" x14ac:dyDescent="0.2"/>
    <row r="143" spans="1:35" ht="15.75" customHeight="1" x14ac:dyDescent="0.2"/>
    <row r="144" spans="1:35" ht="15.75" customHeight="1" x14ac:dyDescent="0.2"/>
    <row r="145" s="11" customFormat="1" ht="15.75" customHeight="1" x14ac:dyDescent="0.2"/>
    <row r="146" s="11" customFormat="1" ht="15.75" customHeight="1" x14ac:dyDescent="0.2"/>
    <row r="147" s="11" customFormat="1" ht="15.75" customHeight="1" x14ac:dyDescent="0.2"/>
    <row r="148" s="11" customFormat="1" ht="15.75" customHeight="1" x14ac:dyDescent="0.2"/>
    <row r="149" s="11" customFormat="1" ht="15.75" customHeight="1" x14ac:dyDescent="0.2"/>
    <row r="150" s="11" customFormat="1" ht="15.75" customHeight="1" x14ac:dyDescent="0.2"/>
    <row r="151" s="11" customFormat="1" ht="15.75" customHeight="1" x14ac:dyDescent="0.2"/>
    <row r="152" s="11" customFormat="1" ht="15.75" customHeight="1" x14ac:dyDescent="0.2"/>
    <row r="153" s="11" customFormat="1" ht="15.75" customHeight="1" x14ac:dyDescent="0.2"/>
    <row r="154" s="11" customFormat="1" ht="15.75" customHeight="1" x14ac:dyDescent="0.2"/>
    <row r="155" s="11" customFormat="1" ht="15.75" customHeight="1" x14ac:dyDescent="0.2"/>
    <row r="156" s="11" customFormat="1" ht="15.75" customHeight="1" x14ac:dyDescent="0.2"/>
    <row r="157" s="11" customFormat="1" ht="15.75" customHeight="1" x14ac:dyDescent="0.2"/>
    <row r="158" s="11" customFormat="1" ht="15.75" customHeight="1" x14ac:dyDescent="0.2"/>
    <row r="159" s="11" customFormat="1" ht="15.75" customHeight="1" x14ac:dyDescent="0.2"/>
    <row r="160" s="11" customFormat="1" ht="15.75" customHeight="1" x14ac:dyDescent="0.2"/>
    <row r="161" s="11" customFormat="1" ht="15.75" customHeight="1" x14ac:dyDescent="0.2"/>
    <row r="162" s="11" customFormat="1" ht="15.75" customHeight="1" x14ac:dyDescent="0.2"/>
    <row r="163" s="11" customFormat="1" ht="15.75" customHeight="1" x14ac:dyDescent="0.2"/>
    <row r="164" s="11" customFormat="1" ht="15.75" customHeight="1" x14ac:dyDescent="0.2"/>
    <row r="165" s="11" customFormat="1" ht="15.75" customHeight="1" x14ac:dyDescent="0.2"/>
    <row r="166" s="11" customFormat="1" ht="15.75" customHeight="1" x14ac:dyDescent="0.2"/>
    <row r="167" s="11" customFormat="1" ht="15.75" customHeight="1" x14ac:dyDescent="0.2"/>
    <row r="168" s="11" customFormat="1" ht="15.75" customHeight="1" x14ac:dyDescent="0.2"/>
    <row r="169" s="11" customFormat="1" ht="15.75" customHeight="1" x14ac:dyDescent="0.2"/>
    <row r="170" s="11" customFormat="1" ht="15.75" customHeight="1" x14ac:dyDescent="0.2"/>
    <row r="171" s="11" customFormat="1" ht="15.75" customHeight="1" x14ac:dyDescent="0.2"/>
    <row r="172" s="11" customFormat="1" ht="15.75" customHeight="1" x14ac:dyDescent="0.2"/>
    <row r="173" s="11" customFormat="1" ht="15.75" customHeight="1" x14ac:dyDescent="0.2"/>
    <row r="174" s="11" customFormat="1" ht="15.75" customHeight="1" x14ac:dyDescent="0.2"/>
    <row r="175" s="11" customFormat="1" ht="15.75" customHeight="1" x14ac:dyDescent="0.2"/>
    <row r="176" s="11" customFormat="1" ht="15.75" customHeight="1" x14ac:dyDescent="0.2"/>
    <row r="177" s="11" customFormat="1" ht="15.75" customHeight="1" x14ac:dyDescent="0.2"/>
    <row r="178" s="11" customFormat="1" ht="15.75" customHeight="1" x14ac:dyDescent="0.2"/>
    <row r="179" s="11" customFormat="1" ht="15.75" customHeight="1" x14ac:dyDescent="0.2"/>
    <row r="180" s="11" customFormat="1" ht="15.75" customHeight="1" x14ac:dyDescent="0.2"/>
    <row r="181" s="11" customFormat="1" ht="15.75" customHeight="1" x14ac:dyDescent="0.2"/>
    <row r="182" s="11" customFormat="1" ht="15.75" customHeight="1" x14ac:dyDescent="0.2"/>
    <row r="183" s="11" customFormat="1" ht="15.75" customHeight="1" x14ac:dyDescent="0.2"/>
    <row r="184" s="11" customFormat="1" ht="15.75" customHeight="1" x14ac:dyDescent="0.2"/>
    <row r="185" s="11" customFormat="1" ht="15.75" customHeight="1" x14ac:dyDescent="0.2"/>
    <row r="186" s="11" customFormat="1" ht="15.75" customHeight="1" x14ac:dyDescent="0.2"/>
    <row r="187" s="11" customFormat="1" ht="15.75" customHeight="1" x14ac:dyDescent="0.2"/>
    <row r="188" s="11" customFormat="1" ht="15.75" customHeight="1" x14ac:dyDescent="0.2"/>
    <row r="189" s="11" customFormat="1" ht="15.75" customHeight="1" x14ac:dyDescent="0.2"/>
    <row r="190" s="11" customFormat="1" ht="15.75" customHeight="1" x14ac:dyDescent="0.2"/>
    <row r="191" s="11" customFormat="1" ht="15.75" customHeight="1" x14ac:dyDescent="0.2"/>
    <row r="192" s="11" customFormat="1" ht="15.75" customHeight="1" x14ac:dyDescent="0.2"/>
    <row r="193" s="11" customFormat="1" ht="15.75" customHeight="1" x14ac:dyDescent="0.2"/>
    <row r="194" s="11" customFormat="1" ht="15.75" customHeight="1" x14ac:dyDescent="0.2"/>
    <row r="195" s="11" customFormat="1" ht="15.75" customHeight="1" x14ac:dyDescent="0.2"/>
    <row r="196" s="11" customFormat="1" ht="15.75" customHeight="1" x14ac:dyDescent="0.2"/>
    <row r="197" s="11" customFormat="1" ht="15.75" customHeight="1" x14ac:dyDescent="0.2"/>
    <row r="198" s="11" customFormat="1" ht="15.75" customHeight="1" x14ac:dyDescent="0.2"/>
    <row r="199" s="11" customFormat="1" ht="15.75" customHeight="1" x14ac:dyDescent="0.2"/>
    <row r="200" s="11" customFormat="1" ht="15.75" customHeight="1" x14ac:dyDescent="0.2"/>
    <row r="201" s="11" customFormat="1" ht="15.75" customHeight="1" x14ac:dyDescent="0.2"/>
    <row r="202" s="11" customFormat="1" ht="15.75" customHeight="1" x14ac:dyDescent="0.2"/>
    <row r="203" s="11" customFormat="1" ht="15.75" customHeight="1" x14ac:dyDescent="0.2"/>
    <row r="204" s="11" customFormat="1" ht="15.75" customHeight="1" x14ac:dyDescent="0.2"/>
    <row r="205" s="11" customFormat="1" ht="15.75" customHeight="1" x14ac:dyDescent="0.2"/>
    <row r="206" s="11" customFormat="1" ht="15.75" customHeight="1" x14ac:dyDescent="0.2"/>
    <row r="207" s="11" customFormat="1" ht="15.75" customHeight="1" x14ac:dyDescent="0.2"/>
    <row r="208" s="11" customFormat="1" ht="15.75" customHeight="1" x14ac:dyDescent="0.2"/>
    <row r="209" s="11" customFormat="1" ht="15.75" customHeight="1" x14ac:dyDescent="0.2"/>
    <row r="210" s="11" customFormat="1" ht="15.75" customHeight="1" x14ac:dyDescent="0.2"/>
    <row r="211" s="11" customFormat="1" ht="15.75" customHeight="1" x14ac:dyDescent="0.2"/>
    <row r="212" s="11" customFormat="1" ht="15.75" customHeight="1" x14ac:dyDescent="0.2"/>
    <row r="213" s="11" customFormat="1" ht="15.75" customHeight="1" x14ac:dyDescent="0.2"/>
    <row r="214" s="11" customFormat="1" ht="15.75" customHeight="1" x14ac:dyDescent="0.2"/>
    <row r="215" s="11" customFormat="1" ht="15.75" customHeight="1" x14ac:dyDescent="0.2"/>
    <row r="216" s="11" customFormat="1" ht="15.75" customHeight="1" x14ac:dyDescent="0.2"/>
    <row r="217" s="11" customFormat="1" ht="15.75" customHeight="1" x14ac:dyDescent="0.2"/>
    <row r="218" s="11" customFormat="1" ht="15.75" customHeight="1" x14ac:dyDescent="0.2"/>
    <row r="219" s="11" customFormat="1" ht="15.75" customHeight="1" x14ac:dyDescent="0.2"/>
    <row r="220" s="11" customFormat="1" ht="15.75" customHeight="1" x14ac:dyDescent="0.2"/>
    <row r="221" s="11" customFormat="1" ht="15.75" customHeight="1" x14ac:dyDescent="0.2"/>
    <row r="222" s="11" customFormat="1" ht="15.75" customHeight="1" x14ac:dyDescent="0.2"/>
    <row r="223" s="11" customFormat="1" ht="15.75" customHeight="1" x14ac:dyDescent="0.2"/>
    <row r="224" s="11" customFormat="1" ht="15.75" customHeight="1" x14ac:dyDescent="0.2"/>
    <row r="225" s="11" customFormat="1" ht="15.75" customHeight="1" x14ac:dyDescent="0.2"/>
    <row r="226" s="11" customFormat="1" ht="15.75" customHeight="1" x14ac:dyDescent="0.2"/>
    <row r="227" s="11" customFormat="1" ht="15.75" customHeight="1" x14ac:dyDescent="0.2"/>
    <row r="228" s="11" customFormat="1" ht="15.75" customHeight="1" x14ac:dyDescent="0.2"/>
    <row r="229" s="11" customFormat="1" ht="15.75" customHeight="1" x14ac:dyDescent="0.2"/>
    <row r="230" s="11" customFormat="1" ht="15.75" customHeight="1" x14ac:dyDescent="0.2"/>
    <row r="231" s="11" customFormat="1" ht="15.75" customHeight="1" x14ac:dyDescent="0.2"/>
    <row r="232" s="11" customFormat="1" ht="15.75" customHeight="1" x14ac:dyDescent="0.2"/>
    <row r="233" s="11" customFormat="1" ht="15.75" customHeight="1" x14ac:dyDescent="0.2"/>
    <row r="234" s="11" customFormat="1" ht="15.75" customHeight="1" x14ac:dyDescent="0.2"/>
    <row r="235" s="11" customFormat="1" ht="15.75" customHeight="1" x14ac:dyDescent="0.2"/>
    <row r="236" s="11" customFormat="1" ht="15.75" customHeight="1" x14ac:dyDescent="0.2"/>
    <row r="237" s="11" customFormat="1" ht="15.75" customHeight="1" x14ac:dyDescent="0.2"/>
    <row r="238" s="11" customFormat="1" ht="15.75" customHeight="1" x14ac:dyDescent="0.2"/>
    <row r="239" s="11" customFormat="1" ht="15.75" customHeight="1" x14ac:dyDescent="0.2"/>
    <row r="240" s="11" customFormat="1" ht="15.75" customHeight="1" x14ac:dyDescent="0.2"/>
    <row r="241" s="11" customFormat="1" ht="15.75" customHeight="1" x14ac:dyDescent="0.2"/>
    <row r="242" s="11" customFormat="1" ht="15.75" customHeight="1" x14ac:dyDescent="0.2"/>
    <row r="243" s="11" customFormat="1" ht="15.75" customHeight="1" x14ac:dyDescent="0.2"/>
    <row r="244" s="11" customFormat="1" ht="15.75" customHeight="1" x14ac:dyDescent="0.2"/>
    <row r="245" s="11" customFormat="1" ht="15.75" customHeight="1" x14ac:dyDescent="0.2"/>
    <row r="246" s="11" customFormat="1" ht="15.75" customHeight="1" x14ac:dyDescent="0.2"/>
    <row r="247" s="11" customFormat="1" ht="15.75" customHeight="1" x14ac:dyDescent="0.2"/>
    <row r="248" s="11" customFormat="1" ht="15.75" customHeight="1" x14ac:dyDescent="0.2"/>
    <row r="249" s="11" customFormat="1" ht="15.75" customHeight="1" x14ac:dyDescent="0.2"/>
    <row r="250" s="11" customFormat="1" ht="15.75" customHeight="1" x14ac:dyDescent="0.2"/>
    <row r="251" s="11" customFormat="1" ht="15.75" customHeight="1" x14ac:dyDescent="0.2"/>
    <row r="252" s="11" customFormat="1" ht="15.75" customHeight="1" x14ac:dyDescent="0.2"/>
    <row r="253" s="11" customFormat="1" ht="15.75" customHeight="1" x14ac:dyDescent="0.2"/>
    <row r="254" s="11" customFormat="1" ht="15.75" customHeight="1" x14ac:dyDescent="0.2"/>
    <row r="255" s="11" customFormat="1" ht="15.75" customHeight="1" x14ac:dyDescent="0.2"/>
    <row r="256" s="11" customFormat="1" ht="15.75" customHeight="1" x14ac:dyDescent="0.2"/>
    <row r="257" s="11" customFormat="1" ht="15.75" customHeight="1" x14ac:dyDescent="0.2"/>
    <row r="258" s="11" customFormat="1" ht="15.75" customHeight="1" x14ac:dyDescent="0.2"/>
    <row r="259" s="11" customFormat="1" ht="15.75" customHeight="1" x14ac:dyDescent="0.2"/>
    <row r="260" s="11" customFormat="1" ht="15.75" customHeight="1" x14ac:dyDescent="0.2"/>
    <row r="261" s="11" customFormat="1" ht="15.75" customHeight="1" x14ac:dyDescent="0.2"/>
    <row r="262" s="11" customFormat="1" ht="15.75" customHeight="1" x14ac:dyDescent="0.2"/>
    <row r="263" s="11" customFormat="1" ht="15.75" customHeight="1" x14ac:dyDescent="0.2"/>
    <row r="264" s="11" customFormat="1" ht="15.75" customHeight="1" x14ac:dyDescent="0.2"/>
    <row r="265" s="11" customFormat="1" ht="15.75" customHeight="1" x14ac:dyDescent="0.2"/>
    <row r="266" s="11" customFormat="1" ht="15.75" customHeight="1" x14ac:dyDescent="0.2"/>
    <row r="267" s="11" customFormat="1" ht="15.75" customHeight="1" x14ac:dyDescent="0.2"/>
    <row r="268" s="11" customFormat="1" ht="15.75" customHeight="1" x14ac:dyDescent="0.2"/>
    <row r="269" s="11" customFormat="1" ht="15.75" customHeight="1" x14ac:dyDescent="0.2"/>
    <row r="270" s="11" customFormat="1" ht="15.75" customHeight="1" x14ac:dyDescent="0.2"/>
    <row r="271" s="11" customFormat="1" ht="15.75" customHeight="1" x14ac:dyDescent="0.2"/>
    <row r="272" s="11" customFormat="1" ht="15.75" customHeight="1" x14ac:dyDescent="0.2"/>
    <row r="273" s="11" customFormat="1" ht="15.75" customHeight="1" x14ac:dyDescent="0.2"/>
    <row r="274" s="11" customFormat="1" ht="15.75" customHeight="1" x14ac:dyDescent="0.2"/>
    <row r="275" s="11" customFormat="1" ht="15.75" customHeight="1" x14ac:dyDescent="0.2"/>
    <row r="276" s="11" customFormat="1" ht="15.75" customHeight="1" x14ac:dyDescent="0.2"/>
    <row r="277" s="11" customFormat="1" ht="15.75" customHeight="1" x14ac:dyDescent="0.2"/>
    <row r="278" s="11" customFormat="1" ht="15.75" customHeight="1" x14ac:dyDescent="0.2"/>
    <row r="279" s="11" customFormat="1" ht="15.75" customHeight="1" x14ac:dyDescent="0.2"/>
    <row r="280" s="11" customFormat="1" ht="15.75" customHeight="1" x14ac:dyDescent="0.2"/>
    <row r="281" s="11" customFormat="1" ht="15.75" customHeight="1" x14ac:dyDescent="0.2"/>
    <row r="282" s="11" customFormat="1" ht="15.75" customHeight="1" x14ac:dyDescent="0.2"/>
    <row r="283" s="11" customFormat="1" ht="15.75" customHeight="1" x14ac:dyDescent="0.2"/>
    <row r="284" s="11" customFormat="1" ht="15.75" customHeight="1" x14ac:dyDescent="0.2"/>
    <row r="285" s="11" customFormat="1" ht="15.75" customHeight="1" x14ac:dyDescent="0.2"/>
    <row r="286" s="11" customFormat="1" ht="15.75" customHeight="1" x14ac:dyDescent="0.2"/>
    <row r="287" s="11" customFormat="1" ht="15.75" customHeight="1" x14ac:dyDescent="0.2"/>
    <row r="288" s="11" customFormat="1" ht="15.75" customHeight="1" x14ac:dyDescent="0.2"/>
    <row r="289" s="11" customFormat="1" ht="15.75" customHeight="1" x14ac:dyDescent="0.2"/>
    <row r="290" s="11" customFormat="1" ht="15.75" customHeight="1" x14ac:dyDescent="0.2"/>
    <row r="291" s="11" customFormat="1" ht="15.75" customHeight="1" x14ac:dyDescent="0.2"/>
    <row r="292" s="11" customFormat="1" ht="15.75" customHeight="1" x14ac:dyDescent="0.2"/>
    <row r="293" s="11" customFormat="1" ht="15.75" customHeight="1" x14ac:dyDescent="0.2"/>
    <row r="294" s="11" customFormat="1" ht="15.75" customHeight="1" x14ac:dyDescent="0.2"/>
    <row r="295" s="11" customFormat="1" ht="15.75" customHeight="1" x14ac:dyDescent="0.2"/>
    <row r="296" s="11" customFormat="1" ht="15.75" customHeight="1" x14ac:dyDescent="0.2"/>
    <row r="297" s="11" customFormat="1" ht="15.75" customHeight="1" x14ac:dyDescent="0.2"/>
    <row r="298" s="11" customFormat="1" ht="15.75" customHeight="1" x14ac:dyDescent="0.2"/>
    <row r="299" s="11" customFormat="1" ht="15.75" customHeight="1" x14ac:dyDescent="0.2"/>
    <row r="300" s="11" customFormat="1" ht="15.75" customHeight="1" x14ac:dyDescent="0.2"/>
    <row r="301" s="11" customFormat="1" ht="15.75" customHeight="1" x14ac:dyDescent="0.2"/>
    <row r="302" s="11" customFormat="1" ht="15.75" customHeight="1" x14ac:dyDescent="0.2"/>
    <row r="303" s="11" customFormat="1" ht="15.75" customHeight="1" x14ac:dyDescent="0.2"/>
    <row r="304" s="11" customFormat="1" ht="15.75" customHeight="1" x14ac:dyDescent="0.2"/>
    <row r="305" s="11" customFormat="1" ht="15.75" customHeight="1" x14ac:dyDescent="0.2"/>
    <row r="306" s="11" customFormat="1" ht="15.75" customHeight="1" x14ac:dyDescent="0.2"/>
    <row r="307" s="11" customFormat="1" ht="15.75" customHeight="1" x14ac:dyDescent="0.2"/>
    <row r="308" s="11" customFormat="1" ht="15.75" customHeight="1" x14ac:dyDescent="0.2"/>
    <row r="309" s="11" customFormat="1" ht="15.75" customHeight="1" x14ac:dyDescent="0.2"/>
    <row r="310" s="11" customFormat="1" ht="15.75" customHeight="1" x14ac:dyDescent="0.2"/>
    <row r="311" s="11" customFormat="1" ht="15.75" customHeight="1" x14ac:dyDescent="0.2"/>
    <row r="312" s="11" customFormat="1" ht="15.75" customHeight="1" x14ac:dyDescent="0.2"/>
    <row r="313" s="11" customFormat="1" ht="15.75" customHeight="1" x14ac:dyDescent="0.2"/>
    <row r="314" s="11" customFormat="1" ht="15.75" customHeight="1" x14ac:dyDescent="0.2"/>
    <row r="315" s="11" customFormat="1" ht="15.75" customHeight="1" x14ac:dyDescent="0.2"/>
    <row r="316" s="11" customFormat="1" ht="15.75" customHeight="1" x14ac:dyDescent="0.2"/>
    <row r="317" s="11" customFormat="1" ht="15.75" customHeight="1" x14ac:dyDescent="0.2"/>
    <row r="318" s="11" customFormat="1" ht="15.75" customHeight="1" x14ac:dyDescent="0.2"/>
    <row r="319" s="11" customFormat="1" ht="15.75" customHeight="1" x14ac:dyDescent="0.2"/>
    <row r="320" s="11" customFormat="1" ht="15.75" customHeight="1" x14ac:dyDescent="0.2"/>
    <row r="321" s="11" customFormat="1" ht="15.75" customHeight="1" x14ac:dyDescent="0.2"/>
    <row r="322" s="11" customFormat="1" ht="15.75" customHeight="1" x14ac:dyDescent="0.2"/>
    <row r="323" s="11" customFormat="1" ht="15.75" customHeight="1" x14ac:dyDescent="0.2"/>
    <row r="324" s="11" customFormat="1" ht="15.75" customHeight="1" x14ac:dyDescent="0.2"/>
    <row r="325" s="11" customFormat="1" ht="15.75" customHeight="1" x14ac:dyDescent="0.2"/>
    <row r="326" s="11" customFormat="1" ht="15.75" customHeight="1" x14ac:dyDescent="0.2"/>
    <row r="327" s="11" customFormat="1" ht="15.75" customHeight="1" x14ac:dyDescent="0.2"/>
    <row r="328" s="11" customFormat="1" ht="15.75" customHeight="1" x14ac:dyDescent="0.2"/>
    <row r="329" s="11" customFormat="1" ht="15.75" customHeight="1" x14ac:dyDescent="0.2"/>
    <row r="330" s="11" customFormat="1" ht="15.75" customHeight="1" x14ac:dyDescent="0.2"/>
    <row r="331" s="11" customFormat="1" ht="15.75" customHeight="1" x14ac:dyDescent="0.2"/>
    <row r="332" s="11" customFormat="1" ht="15.75" customHeight="1" x14ac:dyDescent="0.2"/>
    <row r="333" s="11" customFormat="1" ht="15.75" customHeight="1" x14ac:dyDescent="0.2"/>
    <row r="334" s="11" customFormat="1" ht="15.75" customHeight="1" x14ac:dyDescent="0.2"/>
    <row r="335" s="11" customFormat="1" ht="15.75" customHeight="1" x14ac:dyDescent="0.2"/>
    <row r="336" s="11" customFormat="1" ht="15.75" customHeight="1" x14ac:dyDescent="0.2"/>
    <row r="337" s="11" customFormat="1" ht="15.75" customHeight="1" x14ac:dyDescent="0.2"/>
    <row r="338" s="11" customFormat="1" ht="15.75" customHeight="1" x14ac:dyDescent="0.2"/>
    <row r="339" s="11" customFormat="1" ht="15.75" customHeight="1" x14ac:dyDescent="0.2"/>
    <row r="340" s="11" customFormat="1" ht="15.75" customHeight="1" x14ac:dyDescent="0.2"/>
    <row r="341" s="11" customFormat="1" ht="15.75" customHeight="1" x14ac:dyDescent="0.2"/>
    <row r="342" s="11" customFormat="1" ht="15.75" customHeight="1" x14ac:dyDescent="0.2"/>
    <row r="343" s="11" customFormat="1" ht="15.75" customHeight="1" x14ac:dyDescent="0.2"/>
    <row r="344" s="11" customFormat="1" ht="15.75" customHeight="1" x14ac:dyDescent="0.2"/>
    <row r="345" s="11" customFormat="1" ht="15.75" customHeight="1" x14ac:dyDescent="0.2"/>
    <row r="346" s="11" customFormat="1" ht="15.75" customHeight="1" x14ac:dyDescent="0.2"/>
    <row r="347" s="11" customFormat="1" ht="15.75" customHeight="1" x14ac:dyDescent="0.2"/>
    <row r="348" s="11" customFormat="1" ht="15.75" customHeight="1" x14ac:dyDescent="0.2"/>
    <row r="349" s="11" customFormat="1" ht="15.75" customHeight="1" x14ac:dyDescent="0.2"/>
    <row r="350" s="11" customFormat="1" ht="15.75" customHeight="1" x14ac:dyDescent="0.2"/>
    <row r="351" s="11" customFormat="1" ht="15.75" customHeight="1" x14ac:dyDescent="0.2"/>
    <row r="352" s="11" customFormat="1" ht="15.75" customHeight="1" x14ac:dyDescent="0.2"/>
    <row r="353" s="11" customFormat="1" ht="15.75" customHeight="1" x14ac:dyDescent="0.2"/>
    <row r="354" s="11" customFormat="1" ht="15.75" customHeight="1" x14ac:dyDescent="0.2"/>
    <row r="355" s="11" customFormat="1" ht="15.75" customHeight="1" x14ac:dyDescent="0.2"/>
    <row r="356" s="11" customFormat="1" ht="15.75" customHeight="1" x14ac:dyDescent="0.2"/>
    <row r="357" s="11" customFormat="1" ht="15.75" customHeight="1" x14ac:dyDescent="0.2"/>
    <row r="358" s="11" customFormat="1" ht="15.75" customHeight="1" x14ac:dyDescent="0.2"/>
    <row r="359" s="11" customFormat="1" ht="15.75" customHeight="1" x14ac:dyDescent="0.2"/>
    <row r="360" s="11" customFormat="1" ht="15.75" customHeight="1" x14ac:dyDescent="0.2"/>
    <row r="361" s="11" customFormat="1" ht="15.75" customHeight="1" x14ac:dyDescent="0.2"/>
    <row r="362" s="11" customFormat="1" ht="15.75" customHeight="1" x14ac:dyDescent="0.2"/>
    <row r="363" s="11" customFormat="1" ht="15.75" customHeight="1" x14ac:dyDescent="0.2"/>
    <row r="364" s="11" customFormat="1" ht="15.75" customHeight="1" x14ac:dyDescent="0.2"/>
    <row r="365" s="11" customFormat="1" ht="15.75" customHeight="1" x14ac:dyDescent="0.2"/>
    <row r="366" s="11" customFormat="1" ht="15.75" customHeight="1" x14ac:dyDescent="0.2"/>
    <row r="367" s="11" customFormat="1" ht="15.75" customHeight="1" x14ac:dyDescent="0.2"/>
    <row r="368" s="11" customFormat="1" ht="15.75" customHeight="1" x14ac:dyDescent="0.2"/>
    <row r="369" s="11" customFormat="1" ht="15.75" customHeight="1" x14ac:dyDescent="0.2"/>
    <row r="370" s="11" customFormat="1" ht="15.75" customHeight="1" x14ac:dyDescent="0.2"/>
    <row r="371" s="11" customFormat="1" ht="15.75" customHeight="1" x14ac:dyDescent="0.2"/>
    <row r="372" s="11" customFormat="1" ht="15.75" customHeight="1" x14ac:dyDescent="0.2"/>
    <row r="373" s="11" customFormat="1" ht="15.75" customHeight="1" x14ac:dyDescent="0.2"/>
    <row r="374" s="11" customFormat="1" ht="15.75" customHeight="1" x14ac:dyDescent="0.2"/>
    <row r="375" s="11" customFormat="1" ht="15.75" customHeight="1" x14ac:dyDescent="0.2"/>
    <row r="376" s="11" customFormat="1" ht="15.75" customHeight="1" x14ac:dyDescent="0.2"/>
    <row r="377" s="11" customFormat="1" ht="15.75" customHeight="1" x14ac:dyDescent="0.2"/>
    <row r="378" s="11" customFormat="1" ht="15.75" customHeight="1" x14ac:dyDescent="0.2"/>
    <row r="379" s="11" customFormat="1" ht="15.75" customHeight="1" x14ac:dyDescent="0.2"/>
    <row r="380" s="11" customFormat="1" ht="15.75" customHeight="1" x14ac:dyDescent="0.2"/>
    <row r="381" s="11" customFormat="1" ht="15.75" customHeight="1" x14ac:dyDescent="0.2"/>
    <row r="382" s="11" customFormat="1" ht="15.75" customHeight="1" x14ac:dyDescent="0.2"/>
    <row r="383" s="11" customFormat="1" ht="15.75" customHeight="1" x14ac:dyDescent="0.2"/>
    <row r="384" s="11" customFormat="1" ht="15.75" customHeight="1" x14ac:dyDescent="0.2"/>
    <row r="385" s="11" customFormat="1" ht="15.75" customHeight="1" x14ac:dyDescent="0.2"/>
    <row r="386" s="11" customFormat="1" ht="15.75" customHeight="1" x14ac:dyDescent="0.2"/>
    <row r="387" s="11" customFormat="1" ht="15.75" customHeight="1" x14ac:dyDescent="0.2"/>
    <row r="388" s="11" customFormat="1" ht="15.75" customHeight="1" x14ac:dyDescent="0.2"/>
    <row r="389" s="11" customFormat="1" ht="15.75" customHeight="1" x14ac:dyDescent="0.2"/>
    <row r="390" s="11" customFormat="1" ht="15.75" customHeight="1" x14ac:dyDescent="0.2"/>
    <row r="391" s="11" customFormat="1" ht="15.75" customHeight="1" x14ac:dyDescent="0.2"/>
    <row r="392" s="11" customFormat="1" ht="15.75" customHeight="1" x14ac:dyDescent="0.2"/>
    <row r="393" s="11" customFormat="1" ht="15.75" customHeight="1" x14ac:dyDescent="0.2"/>
    <row r="394" s="11" customFormat="1" ht="15.75" customHeight="1" x14ac:dyDescent="0.2"/>
    <row r="395" s="11" customFormat="1" ht="15.75" customHeight="1" x14ac:dyDescent="0.2"/>
    <row r="396" s="11" customFormat="1" ht="15.75" customHeight="1" x14ac:dyDescent="0.2"/>
    <row r="397" s="11" customFormat="1" ht="15.75" customHeight="1" x14ac:dyDescent="0.2"/>
    <row r="398" s="11" customFormat="1" ht="15.75" customHeight="1" x14ac:dyDescent="0.2"/>
    <row r="399" s="11" customFormat="1" ht="15.75" customHeight="1" x14ac:dyDescent="0.2"/>
    <row r="400" s="11" customFormat="1" ht="15.75" customHeight="1" x14ac:dyDescent="0.2"/>
    <row r="401" s="11" customFormat="1" ht="15.75" customHeight="1" x14ac:dyDescent="0.2"/>
    <row r="402" s="11" customFormat="1" ht="15.75" customHeight="1" x14ac:dyDescent="0.2"/>
    <row r="403" s="11" customFormat="1" ht="15.75" customHeight="1" x14ac:dyDescent="0.2"/>
    <row r="404" s="11" customFormat="1" ht="15.75" customHeight="1" x14ac:dyDescent="0.2"/>
    <row r="405" s="11" customFormat="1" ht="15.75" customHeight="1" x14ac:dyDescent="0.2"/>
    <row r="406" s="11" customFormat="1" ht="15.75" customHeight="1" x14ac:dyDescent="0.2"/>
    <row r="407" s="11" customFormat="1" ht="15.75" customHeight="1" x14ac:dyDescent="0.2"/>
    <row r="408" s="11" customFormat="1" ht="15.75" customHeight="1" x14ac:dyDescent="0.2"/>
    <row r="409" s="11" customFormat="1" ht="15.75" customHeight="1" x14ac:dyDescent="0.2"/>
    <row r="410" s="11" customFormat="1" ht="15.75" customHeight="1" x14ac:dyDescent="0.2"/>
    <row r="411" s="11" customFormat="1" ht="15.75" customHeight="1" x14ac:dyDescent="0.2"/>
    <row r="412" s="11" customFormat="1" ht="15.75" customHeight="1" x14ac:dyDescent="0.2"/>
    <row r="413" s="11" customFormat="1" ht="15.75" customHeight="1" x14ac:dyDescent="0.2"/>
    <row r="414" s="11" customFormat="1" ht="15.75" customHeight="1" x14ac:dyDescent="0.2"/>
    <row r="415" s="11" customFormat="1" ht="15.75" customHeight="1" x14ac:dyDescent="0.2"/>
    <row r="416" s="11" customFormat="1" ht="15.75" customHeight="1" x14ac:dyDescent="0.2"/>
    <row r="417" s="11" customFormat="1" ht="15.75" customHeight="1" x14ac:dyDescent="0.2"/>
    <row r="418" s="11" customFormat="1" ht="15.75" customHeight="1" x14ac:dyDescent="0.2"/>
    <row r="419" s="11" customFormat="1" ht="15.75" customHeight="1" x14ac:dyDescent="0.2"/>
    <row r="420" s="11" customFormat="1" ht="15.75" customHeight="1" x14ac:dyDescent="0.2"/>
    <row r="421" s="11" customFormat="1" ht="15.75" customHeight="1" x14ac:dyDescent="0.2"/>
    <row r="422" s="11" customFormat="1" ht="15.75" customHeight="1" x14ac:dyDescent="0.2"/>
    <row r="423" s="11" customFormat="1" ht="15.75" customHeight="1" x14ac:dyDescent="0.2"/>
    <row r="424" s="11" customFormat="1" ht="15.75" customHeight="1" x14ac:dyDescent="0.2"/>
    <row r="425" s="11" customFormat="1" ht="15.75" customHeight="1" x14ac:dyDescent="0.2"/>
    <row r="426" s="11" customFormat="1" ht="15.75" customHeight="1" x14ac:dyDescent="0.2"/>
    <row r="427" s="11" customFormat="1" ht="15.75" customHeight="1" x14ac:dyDescent="0.2"/>
    <row r="428" s="11" customFormat="1" ht="15.75" customHeight="1" x14ac:dyDescent="0.2"/>
    <row r="429" s="11" customFormat="1" ht="15.75" customHeight="1" x14ac:dyDescent="0.2"/>
    <row r="430" s="11" customFormat="1" ht="15.75" customHeight="1" x14ac:dyDescent="0.2"/>
    <row r="431" s="11" customFormat="1" ht="15.75" customHeight="1" x14ac:dyDescent="0.2"/>
    <row r="432" s="11" customFormat="1" ht="15.75" customHeight="1" x14ac:dyDescent="0.2"/>
    <row r="433" s="11" customFormat="1" ht="15.75" customHeight="1" x14ac:dyDescent="0.2"/>
    <row r="434" s="11" customFormat="1" ht="15.75" customHeight="1" x14ac:dyDescent="0.2"/>
    <row r="435" s="11" customFormat="1" ht="15.75" customHeight="1" x14ac:dyDescent="0.2"/>
    <row r="436" s="11" customFormat="1" ht="15.75" customHeight="1" x14ac:dyDescent="0.2"/>
    <row r="437" s="11" customFormat="1" ht="15.75" customHeight="1" x14ac:dyDescent="0.2"/>
    <row r="438" s="11" customFormat="1" ht="15.75" customHeight="1" x14ac:dyDescent="0.2"/>
    <row r="439" s="11" customFormat="1" ht="15.75" customHeight="1" x14ac:dyDescent="0.2"/>
    <row r="440" s="11" customFormat="1" ht="15.75" customHeight="1" x14ac:dyDescent="0.2"/>
    <row r="441" s="11" customFormat="1" ht="15.75" customHeight="1" x14ac:dyDescent="0.2"/>
    <row r="442" s="11" customFormat="1" ht="15.75" customHeight="1" x14ac:dyDescent="0.2"/>
    <row r="443" s="11" customFormat="1" ht="15.75" customHeight="1" x14ac:dyDescent="0.2"/>
    <row r="444" s="11" customFormat="1" ht="15.75" customHeight="1" x14ac:dyDescent="0.2"/>
    <row r="445" s="11" customFormat="1" ht="15.75" customHeight="1" x14ac:dyDescent="0.2"/>
    <row r="446" s="11" customFormat="1" ht="15.75" customHeight="1" x14ac:dyDescent="0.2"/>
    <row r="447" s="11" customFormat="1" ht="15.75" customHeight="1" x14ac:dyDescent="0.2"/>
    <row r="448" s="11" customFormat="1" ht="15.75" customHeight="1" x14ac:dyDescent="0.2"/>
    <row r="449" s="11" customFormat="1" ht="15.75" customHeight="1" x14ac:dyDescent="0.2"/>
    <row r="450" s="11" customFormat="1" ht="15.75" customHeight="1" x14ac:dyDescent="0.2"/>
    <row r="451" s="11" customFormat="1" ht="15.75" customHeight="1" x14ac:dyDescent="0.2"/>
    <row r="452" s="11" customFormat="1" ht="15.75" customHeight="1" x14ac:dyDescent="0.2"/>
    <row r="453" s="11" customFormat="1" ht="15.75" customHeight="1" x14ac:dyDescent="0.2"/>
    <row r="454" s="11" customFormat="1" ht="15.75" customHeight="1" x14ac:dyDescent="0.2"/>
    <row r="455" s="11" customFormat="1" ht="15.75" customHeight="1" x14ac:dyDescent="0.2"/>
    <row r="456" s="11" customFormat="1" ht="15.75" customHeight="1" x14ac:dyDescent="0.2"/>
    <row r="457" s="11" customFormat="1" ht="15.75" customHeight="1" x14ac:dyDescent="0.2"/>
    <row r="458" s="11" customFormat="1" ht="15.75" customHeight="1" x14ac:dyDescent="0.2"/>
    <row r="459" s="11" customFormat="1" ht="15.75" customHeight="1" x14ac:dyDescent="0.2"/>
    <row r="460" s="11" customFormat="1" ht="15.75" customHeight="1" x14ac:dyDescent="0.2"/>
    <row r="461" s="11" customFormat="1" ht="15.75" customHeight="1" x14ac:dyDescent="0.2"/>
    <row r="462" s="11" customFormat="1" ht="15.75" customHeight="1" x14ac:dyDescent="0.2"/>
    <row r="463" s="11" customFormat="1" ht="15.75" customHeight="1" x14ac:dyDescent="0.2"/>
    <row r="464" s="11" customFormat="1" ht="15.75" customHeight="1" x14ac:dyDescent="0.2"/>
    <row r="465" s="11" customFormat="1" ht="15.75" customHeight="1" x14ac:dyDescent="0.2"/>
    <row r="466" s="11" customFormat="1" ht="15.75" customHeight="1" x14ac:dyDescent="0.2"/>
    <row r="467" s="11" customFormat="1" ht="15.75" customHeight="1" x14ac:dyDescent="0.2"/>
    <row r="468" s="11" customFormat="1" ht="15.75" customHeight="1" x14ac:dyDescent="0.2"/>
    <row r="469" s="11" customFormat="1" ht="15.75" customHeight="1" x14ac:dyDescent="0.2"/>
    <row r="470" s="11" customFormat="1" ht="15.75" customHeight="1" x14ac:dyDescent="0.2"/>
    <row r="471" s="11" customFormat="1" ht="15.75" customHeight="1" x14ac:dyDescent="0.2"/>
    <row r="472" s="11" customFormat="1" ht="15.75" customHeight="1" x14ac:dyDescent="0.2"/>
    <row r="473" s="11" customFormat="1" ht="15.75" customHeight="1" x14ac:dyDescent="0.2"/>
    <row r="474" s="11" customFormat="1" ht="15.75" customHeight="1" x14ac:dyDescent="0.2"/>
    <row r="475" s="11" customFormat="1" ht="15.75" customHeight="1" x14ac:dyDescent="0.2"/>
    <row r="476" s="11" customFormat="1" ht="15.75" customHeight="1" x14ac:dyDescent="0.2"/>
    <row r="477" s="11" customFormat="1" ht="15.75" customHeight="1" x14ac:dyDescent="0.2"/>
    <row r="478" s="11" customFormat="1" ht="15.75" customHeight="1" x14ac:dyDescent="0.2"/>
    <row r="479" s="11" customFormat="1" ht="15.75" customHeight="1" x14ac:dyDescent="0.2"/>
    <row r="480" s="11" customFormat="1" ht="15.75" customHeight="1" x14ac:dyDescent="0.2"/>
    <row r="481" s="11" customFormat="1" ht="15.75" customHeight="1" x14ac:dyDescent="0.2"/>
    <row r="482" s="11" customFormat="1" ht="15.75" customHeight="1" x14ac:dyDescent="0.2"/>
    <row r="483" s="11" customFormat="1" ht="15.75" customHeight="1" x14ac:dyDescent="0.2"/>
    <row r="484" s="11" customFormat="1" ht="15.75" customHeight="1" x14ac:dyDescent="0.2"/>
    <row r="485" s="11" customFormat="1" ht="15.75" customHeight="1" x14ac:dyDescent="0.2"/>
    <row r="486" s="11" customFormat="1" ht="15.75" customHeight="1" x14ac:dyDescent="0.2"/>
    <row r="487" s="11" customFormat="1" ht="15.75" customHeight="1" x14ac:dyDescent="0.2"/>
    <row r="488" s="11" customFormat="1" ht="15.75" customHeight="1" x14ac:dyDescent="0.2"/>
    <row r="489" s="11" customFormat="1" ht="15.75" customHeight="1" x14ac:dyDescent="0.2"/>
    <row r="490" s="11" customFormat="1" ht="15.75" customHeight="1" x14ac:dyDescent="0.2"/>
    <row r="491" s="11" customFormat="1" ht="15.75" customHeight="1" x14ac:dyDescent="0.2"/>
    <row r="492" s="11" customFormat="1" ht="15.75" customHeight="1" x14ac:dyDescent="0.2"/>
    <row r="493" s="11" customFormat="1" ht="15.75" customHeight="1" x14ac:dyDescent="0.2"/>
    <row r="494" s="11" customFormat="1" ht="15.75" customHeight="1" x14ac:dyDescent="0.2"/>
    <row r="495" s="11" customFormat="1" ht="15.75" customHeight="1" x14ac:dyDescent="0.2"/>
    <row r="496" s="11" customFormat="1" ht="15.75" customHeight="1" x14ac:dyDescent="0.2"/>
    <row r="497" s="11" customFormat="1" ht="15.75" customHeight="1" x14ac:dyDescent="0.2"/>
    <row r="498" s="11" customFormat="1" ht="15.75" customHeight="1" x14ac:dyDescent="0.2"/>
    <row r="499" s="11" customFormat="1" ht="15.75" customHeight="1" x14ac:dyDescent="0.2"/>
    <row r="500" s="11" customFormat="1" ht="15.75" customHeight="1" x14ac:dyDescent="0.2"/>
    <row r="501" s="11" customFormat="1" ht="15.75" customHeight="1" x14ac:dyDescent="0.2"/>
    <row r="502" s="11" customFormat="1" ht="15.75" customHeight="1" x14ac:dyDescent="0.2"/>
    <row r="503" s="11" customFormat="1" ht="15.75" customHeight="1" x14ac:dyDescent="0.2"/>
    <row r="504" s="11" customFormat="1" ht="15.75" customHeight="1" x14ac:dyDescent="0.2"/>
    <row r="505" s="11" customFormat="1" ht="15.75" customHeight="1" x14ac:dyDescent="0.2"/>
    <row r="506" s="11" customFormat="1" ht="15.75" customHeight="1" x14ac:dyDescent="0.2"/>
    <row r="507" s="11" customFormat="1" ht="15.75" customHeight="1" x14ac:dyDescent="0.2"/>
    <row r="508" s="11" customFormat="1" ht="15.75" customHeight="1" x14ac:dyDescent="0.2"/>
    <row r="509" s="11" customFormat="1" ht="15.75" customHeight="1" x14ac:dyDescent="0.2"/>
    <row r="510" s="11" customFormat="1" ht="15.75" customHeight="1" x14ac:dyDescent="0.2"/>
    <row r="511" s="11" customFormat="1" ht="15.75" customHeight="1" x14ac:dyDescent="0.2"/>
    <row r="512" s="11" customFormat="1" ht="15.75" customHeight="1" x14ac:dyDescent="0.2"/>
    <row r="513" s="11" customFormat="1" ht="15.75" customHeight="1" x14ac:dyDescent="0.2"/>
    <row r="514" s="11" customFormat="1" ht="15.75" customHeight="1" x14ac:dyDescent="0.2"/>
    <row r="515" s="11" customFormat="1" ht="15.75" customHeight="1" x14ac:dyDescent="0.2"/>
    <row r="516" s="11" customFormat="1" ht="15.75" customHeight="1" x14ac:dyDescent="0.2"/>
    <row r="517" s="11" customFormat="1" ht="15.75" customHeight="1" x14ac:dyDescent="0.2"/>
    <row r="518" s="11" customFormat="1" ht="15.75" customHeight="1" x14ac:dyDescent="0.2"/>
    <row r="519" s="11" customFormat="1" ht="15.75" customHeight="1" x14ac:dyDescent="0.2"/>
    <row r="520" s="11" customFormat="1" ht="15.75" customHeight="1" x14ac:dyDescent="0.2"/>
    <row r="521" s="11" customFormat="1" ht="15.75" customHeight="1" x14ac:dyDescent="0.2"/>
    <row r="522" s="11" customFormat="1" ht="15.75" customHeight="1" x14ac:dyDescent="0.2"/>
    <row r="523" s="11" customFormat="1" ht="15.75" customHeight="1" x14ac:dyDescent="0.2"/>
    <row r="524" s="11" customFormat="1" ht="15.75" customHeight="1" x14ac:dyDescent="0.2"/>
    <row r="525" s="11" customFormat="1" ht="15.75" customHeight="1" x14ac:dyDescent="0.2"/>
    <row r="526" s="11" customFormat="1" ht="15.75" customHeight="1" x14ac:dyDescent="0.2"/>
    <row r="527" s="11" customFormat="1" ht="15.75" customHeight="1" x14ac:dyDescent="0.2"/>
    <row r="528" s="11" customFormat="1" ht="15.75" customHeight="1" x14ac:dyDescent="0.2"/>
    <row r="529" s="11" customFormat="1" ht="15.75" customHeight="1" x14ac:dyDescent="0.2"/>
    <row r="530" s="11" customFormat="1" ht="15.75" customHeight="1" x14ac:dyDescent="0.2"/>
    <row r="531" s="11" customFormat="1" ht="15.75" customHeight="1" x14ac:dyDescent="0.2"/>
    <row r="532" s="11" customFormat="1" ht="15.75" customHeight="1" x14ac:dyDescent="0.2"/>
    <row r="533" s="11" customFormat="1" ht="15.75" customHeight="1" x14ac:dyDescent="0.2"/>
    <row r="534" s="11" customFormat="1" ht="15.75" customHeight="1" x14ac:dyDescent="0.2"/>
    <row r="535" s="11" customFormat="1" ht="15.75" customHeight="1" x14ac:dyDescent="0.2"/>
    <row r="536" s="11" customFormat="1" ht="15.75" customHeight="1" x14ac:dyDescent="0.2"/>
    <row r="537" s="11" customFormat="1" ht="15.75" customHeight="1" x14ac:dyDescent="0.2"/>
    <row r="538" s="11" customFormat="1" ht="15.75" customHeight="1" x14ac:dyDescent="0.2"/>
    <row r="539" s="11" customFormat="1" ht="15.75" customHeight="1" x14ac:dyDescent="0.2"/>
    <row r="540" s="11" customFormat="1" ht="15.75" customHeight="1" x14ac:dyDescent="0.2"/>
    <row r="541" s="11" customFormat="1" ht="15.75" customHeight="1" x14ac:dyDescent="0.2"/>
    <row r="542" s="11" customFormat="1" ht="15.75" customHeight="1" x14ac:dyDescent="0.2"/>
    <row r="543" s="11" customFormat="1" ht="15.75" customHeight="1" x14ac:dyDescent="0.2"/>
    <row r="544" s="11" customFormat="1" ht="15.75" customHeight="1" x14ac:dyDescent="0.2"/>
    <row r="545" s="11" customFormat="1" ht="15.75" customHeight="1" x14ac:dyDescent="0.2"/>
    <row r="546" s="11" customFormat="1" ht="15.75" customHeight="1" x14ac:dyDescent="0.2"/>
    <row r="547" s="11" customFormat="1" ht="15.75" customHeight="1" x14ac:dyDescent="0.2"/>
    <row r="548" s="11" customFormat="1" ht="15.75" customHeight="1" x14ac:dyDescent="0.2"/>
    <row r="549" s="11" customFormat="1" ht="15.75" customHeight="1" x14ac:dyDescent="0.2"/>
    <row r="550" s="11" customFormat="1" ht="15.75" customHeight="1" x14ac:dyDescent="0.2"/>
    <row r="551" s="11" customFormat="1" ht="15.75" customHeight="1" x14ac:dyDescent="0.2"/>
    <row r="552" s="11" customFormat="1" ht="15.75" customHeight="1" x14ac:dyDescent="0.2"/>
    <row r="553" s="11" customFormat="1" ht="15.75" customHeight="1" x14ac:dyDescent="0.2"/>
    <row r="554" s="11" customFormat="1" ht="15.75" customHeight="1" x14ac:dyDescent="0.2"/>
    <row r="555" s="11" customFormat="1" ht="15.75" customHeight="1" x14ac:dyDescent="0.2"/>
    <row r="556" s="11" customFormat="1" ht="15.75" customHeight="1" x14ac:dyDescent="0.2"/>
    <row r="557" s="11" customFormat="1" ht="15.75" customHeight="1" x14ac:dyDescent="0.2"/>
    <row r="558" s="11" customFormat="1" ht="15.75" customHeight="1" x14ac:dyDescent="0.2"/>
    <row r="559" s="11" customFormat="1" ht="15.75" customHeight="1" x14ac:dyDescent="0.2"/>
    <row r="560" s="11" customFormat="1" ht="15.75" customHeight="1" x14ac:dyDescent="0.2"/>
    <row r="561" s="11" customFormat="1" ht="15.75" customHeight="1" x14ac:dyDescent="0.2"/>
    <row r="562" s="11" customFormat="1" ht="15.75" customHeight="1" x14ac:dyDescent="0.2"/>
    <row r="563" s="11" customFormat="1" ht="15.75" customHeight="1" x14ac:dyDescent="0.2"/>
    <row r="564" s="11" customFormat="1" ht="15.75" customHeight="1" x14ac:dyDescent="0.2"/>
    <row r="565" s="11" customFormat="1" ht="15.75" customHeight="1" x14ac:dyDescent="0.2"/>
    <row r="566" s="11" customFormat="1" ht="15.75" customHeight="1" x14ac:dyDescent="0.2"/>
    <row r="567" s="11" customFormat="1" ht="15.75" customHeight="1" x14ac:dyDescent="0.2"/>
    <row r="568" s="11" customFormat="1" ht="15.75" customHeight="1" x14ac:dyDescent="0.2"/>
    <row r="569" s="11" customFormat="1" ht="15.75" customHeight="1" x14ac:dyDescent="0.2"/>
    <row r="570" s="11" customFormat="1" ht="15.75" customHeight="1" x14ac:dyDescent="0.2"/>
    <row r="571" s="11" customFormat="1" ht="15.75" customHeight="1" x14ac:dyDescent="0.2"/>
    <row r="572" s="11" customFormat="1" ht="15.75" customHeight="1" x14ac:dyDescent="0.2"/>
    <row r="573" s="11" customFormat="1" ht="15.75" customHeight="1" x14ac:dyDescent="0.2"/>
    <row r="574" s="11" customFormat="1" ht="15.75" customHeight="1" x14ac:dyDescent="0.2"/>
    <row r="575" s="11" customFormat="1" ht="15.75" customHeight="1" x14ac:dyDescent="0.2"/>
    <row r="576" s="11" customFormat="1" ht="15.75" customHeight="1" x14ac:dyDescent="0.2"/>
    <row r="577" s="11" customFormat="1" ht="15.75" customHeight="1" x14ac:dyDescent="0.2"/>
    <row r="578" s="11" customFormat="1" ht="15.75" customHeight="1" x14ac:dyDescent="0.2"/>
    <row r="579" s="11" customFormat="1" ht="15.75" customHeight="1" x14ac:dyDescent="0.2"/>
    <row r="580" s="11" customFormat="1" ht="15.75" customHeight="1" x14ac:dyDescent="0.2"/>
    <row r="581" s="11" customFormat="1" ht="15.75" customHeight="1" x14ac:dyDescent="0.2"/>
    <row r="582" s="11" customFormat="1" ht="15.75" customHeight="1" x14ac:dyDescent="0.2"/>
    <row r="583" s="11" customFormat="1" ht="15.75" customHeight="1" x14ac:dyDescent="0.2"/>
    <row r="584" s="11" customFormat="1" ht="15.75" customHeight="1" x14ac:dyDescent="0.2"/>
    <row r="585" s="11" customFormat="1" ht="15.75" customHeight="1" x14ac:dyDescent="0.2"/>
    <row r="586" s="11" customFormat="1" ht="15.75" customHeight="1" x14ac:dyDescent="0.2"/>
    <row r="587" s="11" customFormat="1" ht="15.75" customHeight="1" x14ac:dyDescent="0.2"/>
    <row r="588" s="11" customFormat="1" ht="15.75" customHeight="1" x14ac:dyDescent="0.2"/>
    <row r="589" s="11" customFormat="1" ht="15.75" customHeight="1" x14ac:dyDescent="0.2"/>
    <row r="590" s="11" customFormat="1" ht="15.75" customHeight="1" x14ac:dyDescent="0.2"/>
    <row r="591" s="11" customFormat="1" ht="15.75" customHeight="1" x14ac:dyDescent="0.2"/>
    <row r="592" s="11" customFormat="1" ht="15.75" customHeight="1" x14ac:dyDescent="0.2"/>
    <row r="593" s="11" customFormat="1" ht="15.75" customHeight="1" x14ac:dyDescent="0.2"/>
    <row r="594" s="11" customFormat="1" ht="15.75" customHeight="1" x14ac:dyDescent="0.2"/>
    <row r="595" s="11" customFormat="1" ht="15.75" customHeight="1" x14ac:dyDescent="0.2"/>
    <row r="596" s="11" customFormat="1" ht="15.75" customHeight="1" x14ac:dyDescent="0.2"/>
    <row r="597" s="11" customFormat="1" ht="15.75" customHeight="1" x14ac:dyDescent="0.2"/>
    <row r="598" s="11" customFormat="1" ht="15.75" customHeight="1" x14ac:dyDescent="0.2"/>
    <row r="599" s="11" customFormat="1" ht="15.75" customHeight="1" x14ac:dyDescent="0.2"/>
    <row r="600" s="11" customFormat="1" ht="15.75" customHeight="1" x14ac:dyDescent="0.2"/>
    <row r="601" s="11" customFormat="1" ht="15.75" customHeight="1" x14ac:dyDescent="0.2"/>
    <row r="602" s="11" customFormat="1" ht="15.75" customHeight="1" x14ac:dyDescent="0.2"/>
    <row r="603" s="11" customFormat="1" ht="15.75" customHeight="1" x14ac:dyDescent="0.2"/>
    <row r="604" s="11" customFormat="1" ht="15.75" customHeight="1" x14ac:dyDescent="0.2"/>
    <row r="605" s="11" customFormat="1" ht="15.75" customHeight="1" x14ac:dyDescent="0.2"/>
    <row r="606" s="11" customFormat="1" ht="15.75" customHeight="1" x14ac:dyDescent="0.2"/>
    <row r="607" s="11" customFormat="1" ht="15.75" customHeight="1" x14ac:dyDescent="0.2"/>
    <row r="608" s="11" customFormat="1" ht="15.75" customHeight="1" x14ac:dyDescent="0.2"/>
    <row r="609" s="11" customFormat="1" ht="15.75" customHeight="1" x14ac:dyDescent="0.2"/>
    <row r="610" s="11" customFormat="1" ht="15.75" customHeight="1" x14ac:dyDescent="0.2"/>
    <row r="611" s="11" customFormat="1" ht="15.75" customHeight="1" x14ac:dyDescent="0.2"/>
    <row r="612" s="11" customFormat="1" ht="15.75" customHeight="1" x14ac:dyDescent="0.2"/>
    <row r="613" s="11" customFormat="1" ht="15.75" customHeight="1" x14ac:dyDescent="0.2"/>
    <row r="614" s="11" customFormat="1" ht="15.75" customHeight="1" x14ac:dyDescent="0.2"/>
    <row r="615" s="11" customFormat="1" ht="15.75" customHeight="1" x14ac:dyDescent="0.2"/>
    <row r="616" s="11" customFormat="1" ht="15.75" customHeight="1" x14ac:dyDescent="0.2"/>
    <row r="617" s="11" customFormat="1" ht="15.75" customHeight="1" x14ac:dyDescent="0.2"/>
    <row r="618" s="11" customFormat="1" ht="15.75" customHeight="1" x14ac:dyDescent="0.2"/>
    <row r="619" s="11" customFormat="1" ht="15.75" customHeight="1" x14ac:dyDescent="0.2"/>
    <row r="620" s="11" customFormat="1" ht="15.75" customHeight="1" x14ac:dyDescent="0.2"/>
    <row r="621" s="11" customFormat="1" ht="15.75" customHeight="1" x14ac:dyDescent="0.2"/>
    <row r="622" s="11" customFormat="1" ht="15.75" customHeight="1" x14ac:dyDescent="0.2"/>
    <row r="623" s="11" customFormat="1" ht="15.75" customHeight="1" x14ac:dyDescent="0.2"/>
    <row r="624" s="11" customFormat="1" ht="15.75" customHeight="1" x14ac:dyDescent="0.2"/>
    <row r="625" s="11" customFormat="1" ht="15.75" customHeight="1" x14ac:dyDescent="0.2"/>
    <row r="626" s="11" customFormat="1" ht="15.75" customHeight="1" x14ac:dyDescent="0.2"/>
    <row r="627" s="11" customFormat="1" ht="15.75" customHeight="1" x14ac:dyDescent="0.2"/>
    <row r="628" s="11" customFormat="1" ht="15.75" customHeight="1" x14ac:dyDescent="0.2"/>
    <row r="629" s="11" customFormat="1" ht="15.75" customHeight="1" x14ac:dyDescent="0.2"/>
    <row r="630" s="11" customFormat="1" ht="15.75" customHeight="1" x14ac:dyDescent="0.2"/>
    <row r="631" s="11" customFormat="1" ht="15.75" customHeight="1" x14ac:dyDescent="0.2"/>
    <row r="632" s="11" customFormat="1" ht="15.75" customHeight="1" x14ac:dyDescent="0.2"/>
    <row r="633" s="11" customFormat="1" ht="15.75" customHeight="1" x14ac:dyDescent="0.2"/>
    <row r="634" s="11" customFormat="1" ht="15.75" customHeight="1" x14ac:dyDescent="0.2"/>
    <row r="635" s="11" customFormat="1" ht="15.75" customHeight="1" x14ac:dyDescent="0.2"/>
    <row r="636" s="11" customFormat="1" ht="15.75" customHeight="1" x14ac:dyDescent="0.2"/>
    <row r="637" s="11" customFormat="1" ht="15.75" customHeight="1" x14ac:dyDescent="0.2"/>
    <row r="638" s="11" customFormat="1" ht="15.75" customHeight="1" x14ac:dyDescent="0.2"/>
    <row r="639" s="11" customFormat="1" ht="15.75" customHeight="1" x14ac:dyDescent="0.2"/>
    <row r="640" s="11" customFormat="1" ht="15.75" customHeight="1" x14ac:dyDescent="0.2"/>
    <row r="641" s="11" customFormat="1" ht="15.75" customHeight="1" x14ac:dyDescent="0.2"/>
    <row r="642" s="11" customFormat="1" ht="15.75" customHeight="1" x14ac:dyDescent="0.2"/>
    <row r="643" s="11" customFormat="1" ht="15.75" customHeight="1" x14ac:dyDescent="0.2"/>
    <row r="644" s="11" customFormat="1" ht="15.75" customHeight="1" x14ac:dyDescent="0.2"/>
    <row r="645" s="11" customFormat="1" ht="15.75" customHeight="1" x14ac:dyDescent="0.2"/>
    <row r="646" s="11" customFormat="1" ht="15.75" customHeight="1" x14ac:dyDescent="0.2"/>
    <row r="647" s="11" customFormat="1" ht="15.75" customHeight="1" x14ac:dyDescent="0.2"/>
    <row r="648" s="11" customFormat="1" ht="15.75" customHeight="1" x14ac:dyDescent="0.2"/>
    <row r="649" s="11" customFormat="1" ht="15.75" customHeight="1" x14ac:dyDescent="0.2"/>
    <row r="650" s="11" customFormat="1" ht="15.75" customHeight="1" x14ac:dyDescent="0.2"/>
    <row r="651" s="11" customFormat="1" ht="15.75" customHeight="1" x14ac:dyDescent="0.2"/>
    <row r="652" s="11" customFormat="1" ht="15.75" customHeight="1" x14ac:dyDescent="0.2"/>
    <row r="653" s="11" customFormat="1" ht="15.75" customHeight="1" x14ac:dyDescent="0.2"/>
    <row r="654" s="11" customFormat="1" ht="15.75" customHeight="1" x14ac:dyDescent="0.2"/>
    <row r="655" s="11" customFormat="1" ht="15.75" customHeight="1" x14ac:dyDescent="0.2"/>
    <row r="656" s="11" customFormat="1" ht="15.75" customHeight="1" x14ac:dyDescent="0.2"/>
    <row r="657" s="11" customFormat="1" ht="15.75" customHeight="1" x14ac:dyDescent="0.2"/>
    <row r="658" s="11" customFormat="1" ht="15.75" customHeight="1" x14ac:dyDescent="0.2"/>
    <row r="659" s="11" customFormat="1" ht="15.75" customHeight="1" x14ac:dyDescent="0.2"/>
    <row r="660" s="11" customFormat="1" ht="15.75" customHeight="1" x14ac:dyDescent="0.2"/>
    <row r="661" s="11" customFormat="1" ht="15.75" customHeight="1" x14ac:dyDescent="0.2"/>
    <row r="662" s="11" customFormat="1" ht="15.75" customHeight="1" x14ac:dyDescent="0.2"/>
    <row r="663" s="11" customFormat="1" ht="15.75" customHeight="1" x14ac:dyDescent="0.2"/>
    <row r="664" s="11" customFormat="1" ht="15.75" customHeight="1" x14ac:dyDescent="0.2"/>
    <row r="665" s="11" customFormat="1" ht="15.75" customHeight="1" x14ac:dyDescent="0.2"/>
    <row r="666" s="11" customFormat="1" ht="15.75" customHeight="1" x14ac:dyDescent="0.2"/>
    <row r="667" s="11" customFormat="1" ht="15.75" customHeight="1" x14ac:dyDescent="0.2"/>
    <row r="668" s="11" customFormat="1" ht="15.75" customHeight="1" x14ac:dyDescent="0.2"/>
    <row r="669" s="11" customFormat="1" ht="15.75" customHeight="1" x14ac:dyDescent="0.2"/>
    <row r="670" s="11" customFormat="1" ht="15.75" customHeight="1" x14ac:dyDescent="0.2"/>
    <row r="671" s="11" customFormat="1" ht="15.75" customHeight="1" x14ac:dyDescent="0.2"/>
    <row r="672" s="11" customFormat="1" ht="15.75" customHeight="1" x14ac:dyDescent="0.2"/>
    <row r="673" s="11" customFormat="1" ht="15.75" customHeight="1" x14ac:dyDescent="0.2"/>
    <row r="674" s="11" customFormat="1" ht="15.75" customHeight="1" x14ac:dyDescent="0.2"/>
    <row r="675" s="11" customFormat="1" ht="15.75" customHeight="1" x14ac:dyDescent="0.2"/>
    <row r="676" s="11" customFormat="1" ht="15.75" customHeight="1" x14ac:dyDescent="0.2"/>
    <row r="677" s="11" customFormat="1" ht="15.75" customHeight="1" x14ac:dyDescent="0.2"/>
    <row r="678" s="11" customFormat="1" ht="15.75" customHeight="1" x14ac:dyDescent="0.2"/>
    <row r="679" s="11" customFormat="1" ht="15.75" customHeight="1" x14ac:dyDescent="0.2"/>
    <row r="680" s="11" customFormat="1" ht="15.75" customHeight="1" x14ac:dyDescent="0.2"/>
    <row r="681" s="11" customFormat="1" ht="15.75" customHeight="1" x14ac:dyDescent="0.2"/>
    <row r="682" s="11" customFormat="1" ht="15.75" customHeight="1" x14ac:dyDescent="0.2"/>
    <row r="683" s="11" customFormat="1" ht="15.75" customHeight="1" x14ac:dyDescent="0.2"/>
    <row r="684" s="11" customFormat="1" ht="15.75" customHeight="1" x14ac:dyDescent="0.2"/>
    <row r="685" s="11" customFormat="1" ht="15.75" customHeight="1" x14ac:dyDescent="0.2"/>
    <row r="686" s="11" customFormat="1" ht="15.75" customHeight="1" x14ac:dyDescent="0.2"/>
    <row r="687" s="11" customFormat="1" ht="15.75" customHeight="1" x14ac:dyDescent="0.2"/>
    <row r="688" s="11" customFormat="1" ht="15.75" customHeight="1" x14ac:dyDescent="0.2"/>
    <row r="689" s="11" customFormat="1" ht="15.75" customHeight="1" x14ac:dyDescent="0.2"/>
    <row r="690" s="11" customFormat="1" ht="15.75" customHeight="1" x14ac:dyDescent="0.2"/>
    <row r="691" s="11" customFormat="1" ht="15.75" customHeight="1" x14ac:dyDescent="0.2"/>
    <row r="692" s="11" customFormat="1" ht="15.75" customHeight="1" x14ac:dyDescent="0.2"/>
    <row r="693" s="11" customFormat="1" ht="15.75" customHeight="1" x14ac:dyDescent="0.2"/>
    <row r="694" s="11" customFormat="1" ht="15.75" customHeight="1" x14ac:dyDescent="0.2"/>
    <row r="695" s="11" customFormat="1" ht="15.75" customHeight="1" x14ac:dyDescent="0.2"/>
    <row r="696" s="11" customFormat="1" ht="15.75" customHeight="1" x14ac:dyDescent="0.2"/>
    <row r="697" s="11" customFormat="1" ht="15.75" customHeight="1" x14ac:dyDescent="0.2"/>
    <row r="698" s="11" customFormat="1" ht="15.75" customHeight="1" x14ac:dyDescent="0.2"/>
    <row r="699" s="11" customFormat="1" ht="15.75" customHeight="1" x14ac:dyDescent="0.2"/>
    <row r="700" s="11" customFormat="1" ht="15.75" customHeight="1" x14ac:dyDescent="0.2"/>
    <row r="701" s="11" customFormat="1" ht="15.75" customHeight="1" x14ac:dyDescent="0.2"/>
    <row r="702" s="11" customFormat="1" ht="15.75" customHeight="1" x14ac:dyDescent="0.2"/>
    <row r="703" s="11" customFormat="1" ht="15.75" customHeight="1" x14ac:dyDescent="0.2"/>
    <row r="704" s="11" customFormat="1" ht="15.75" customHeight="1" x14ac:dyDescent="0.2"/>
    <row r="705" s="11" customFormat="1" ht="15.75" customHeight="1" x14ac:dyDescent="0.2"/>
    <row r="706" s="11" customFormat="1" ht="15.75" customHeight="1" x14ac:dyDescent="0.2"/>
    <row r="707" s="11" customFormat="1" ht="15.75" customHeight="1" x14ac:dyDescent="0.2"/>
    <row r="708" s="11" customFormat="1" ht="15.75" customHeight="1" x14ac:dyDescent="0.2"/>
    <row r="709" s="11" customFormat="1" ht="15.75" customHeight="1" x14ac:dyDescent="0.2"/>
    <row r="710" s="11" customFormat="1" ht="15.75" customHeight="1" x14ac:dyDescent="0.2"/>
    <row r="711" s="11" customFormat="1" ht="15.75" customHeight="1" x14ac:dyDescent="0.2"/>
    <row r="712" s="11" customFormat="1" ht="15.75" customHeight="1" x14ac:dyDescent="0.2"/>
    <row r="713" s="11" customFormat="1" ht="15.75" customHeight="1" x14ac:dyDescent="0.2"/>
    <row r="714" s="11" customFormat="1" ht="15.75" customHeight="1" x14ac:dyDescent="0.2"/>
    <row r="715" s="11" customFormat="1" ht="15.75" customHeight="1" x14ac:dyDescent="0.2"/>
    <row r="716" s="11" customFormat="1" ht="15.75" customHeight="1" x14ac:dyDescent="0.2"/>
    <row r="717" s="11" customFormat="1" ht="15.75" customHeight="1" x14ac:dyDescent="0.2"/>
    <row r="718" s="11" customFormat="1" ht="15.75" customHeight="1" x14ac:dyDescent="0.2"/>
    <row r="719" s="11" customFormat="1" ht="15.75" customHeight="1" x14ac:dyDescent="0.2"/>
    <row r="720" s="11" customFormat="1" ht="15.75" customHeight="1" x14ac:dyDescent="0.2"/>
    <row r="721" s="11" customFormat="1" ht="15.75" customHeight="1" x14ac:dyDescent="0.2"/>
    <row r="722" s="11" customFormat="1" ht="15.75" customHeight="1" x14ac:dyDescent="0.2"/>
    <row r="723" s="11" customFormat="1" ht="15.75" customHeight="1" x14ac:dyDescent="0.2"/>
    <row r="724" s="11" customFormat="1" ht="15.75" customHeight="1" x14ac:dyDescent="0.2"/>
    <row r="725" s="11" customFormat="1" ht="15.75" customHeight="1" x14ac:dyDescent="0.2"/>
    <row r="726" s="11" customFormat="1" ht="15.75" customHeight="1" x14ac:dyDescent="0.2"/>
    <row r="727" s="11" customFormat="1" ht="15.75" customHeight="1" x14ac:dyDescent="0.2"/>
    <row r="728" s="11" customFormat="1" ht="15.75" customHeight="1" x14ac:dyDescent="0.2"/>
    <row r="729" s="11" customFormat="1" ht="15.75" customHeight="1" x14ac:dyDescent="0.2"/>
    <row r="730" s="11" customFormat="1" ht="15.75" customHeight="1" x14ac:dyDescent="0.2"/>
    <row r="731" s="11" customFormat="1" ht="15.75" customHeight="1" x14ac:dyDescent="0.2"/>
    <row r="732" s="11" customFormat="1" ht="15.75" customHeight="1" x14ac:dyDescent="0.2"/>
    <row r="733" s="11" customFormat="1" ht="15.75" customHeight="1" x14ac:dyDescent="0.2"/>
    <row r="734" s="11" customFormat="1" ht="15.75" customHeight="1" x14ac:dyDescent="0.2"/>
    <row r="735" s="11" customFormat="1" ht="15.75" customHeight="1" x14ac:dyDescent="0.2"/>
    <row r="736" s="11" customFormat="1" ht="15.75" customHeight="1" x14ac:dyDescent="0.2"/>
    <row r="737" s="11" customFormat="1" ht="15.75" customHeight="1" x14ac:dyDescent="0.2"/>
    <row r="738" s="11" customFormat="1" ht="15.75" customHeight="1" x14ac:dyDescent="0.2"/>
    <row r="739" s="11" customFormat="1" ht="15.75" customHeight="1" x14ac:dyDescent="0.2"/>
    <row r="740" s="11" customFormat="1" ht="15.75" customHeight="1" x14ac:dyDescent="0.2"/>
    <row r="741" s="11" customFormat="1" ht="15.75" customHeight="1" x14ac:dyDescent="0.2"/>
    <row r="742" s="11" customFormat="1" ht="15.75" customHeight="1" x14ac:dyDescent="0.2"/>
    <row r="743" s="11" customFormat="1" ht="15.75" customHeight="1" x14ac:dyDescent="0.2"/>
    <row r="744" s="11" customFormat="1" ht="15.75" customHeight="1" x14ac:dyDescent="0.2"/>
    <row r="745" s="11" customFormat="1" ht="15.75" customHeight="1" x14ac:dyDescent="0.2"/>
    <row r="746" s="11" customFormat="1" ht="15.75" customHeight="1" x14ac:dyDescent="0.2"/>
    <row r="747" s="11" customFormat="1" ht="15.75" customHeight="1" x14ac:dyDescent="0.2"/>
    <row r="748" s="11" customFormat="1" ht="15.75" customHeight="1" x14ac:dyDescent="0.2"/>
    <row r="749" s="11" customFormat="1" ht="15.75" customHeight="1" x14ac:dyDescent="0.2"/>
    <row r="750" s="11" customFormat="1" ht="15.75" customHeight="1" x14ac:dyDescent="0.2"/>
    <row r="751" s="11" customFormat="1" ht="15.75" customHeight="1" x14ac:dyDescent="0.2"/>
    <row r="752" s="11" customFormat="1" ht="15.75" customHeight="1" x14ac:dyDescent="0.2"/>
    <row r="753" s="11" customFormat="1" ht="15.75" customHeight="1" x14ac:dyDescent="0.2"/>
    <row r="754" s="11" customFormat="1" ht="15.75" customHeight="1" x14ac:dyDescent="0.2"/>
    <row r="755" s="11" customFormat="1" ht="15.75" customHeight="1" x14ac:dyDescent="0.2"/>
    <row r="756" s="11" customFormat="1" ht="15.75" customHeight="1" x14ac:dyDescent="0.2"/>
    <row r="757" s="11" customFormat="1" ht="15.75" customHeight="1" x14ac:dyDescent="0.2"/>
    <row r="758" s="11" customFormat="1" ht="15.75" customHeight="1" x14ac:dyDescent="0.2"/>
    <row r="759" s="11" customFormat="1" ht="15.75" customHeight="1" x14ac:dyDescent="0.2"/>
    <row r="760" s="11" customFormat="1" ht="15.75" customHeight="1" x14ac:dyDescent="0.2"/>
    <row r="761" s="11" customFormat="1" ht="15.75" customHeight="1" x14ac:dyDescent="0.2"/>
    <row r="762" s="11" customFormat="1" ht="15.75" customHeight="1" x14ac:dyDescent="0.2"/>
    <row r="763" s="11" customFormat="1" ht="15.75" customHeight="1" x14ac:dyDescent="0.2"/>
    <row r="764" s="11" customFormat="1" ht="15.75" customHeight="1" x14ac:dyDescent="0.2"/>
    <row r="765" s="11" customFormat="1" ht="15.75" customHeight="1" x14ac:dyDescent="0.2"/>
    <row r="766" s="11" customFormat="1" ht="15.75" customHeight="1" x14ac:dyDescent="0.2"/>
    <row r="767" s="11" customFormat="1" ht="15.75" customHeight="1" x14ac:dyDescent="0.2"/>
    <row r="768" s="11" customFormat="1" ht="15.75" customHeight="1" x14ac:dyDescent="0.2"/>
    <row r="769" s="11" customFormat="1" ht="15.75" customHeight="1" x14ac:dyDescent="0.2"/>
    <row r="770" s="11" customFormat="1" ht="15.75" customHeight="1" x14ac:dyDescent="0.2"/>
    <row r="771" s="11" customFormat="1" ht="15.75" customHeight="1" x14ac:dyDescent="0.2"/>
    <row r="772" s="11" customFormat="1" ht="15.75" customHeight="1" x14ac:dyDescent="0.2"/>
    <row r="773" s="11" customFormat="1" ht="15.75" customHeight="1" x14ac:dyDescent="0.2"/>
    <row r="774" s="11" customFormat="1" ht="15.75" customHeight="1" x14ac:dyDescent="0.2"/>
    <row r="775" s="11" customFormat="1" ht="15.75" customHeight="1" x14ac:dyDescent="0.2"/>
    <row r="776" s="11" customFormat="1" ht="15.75" customHeight="1" x14ac:dyDescent="0.2"/>
    <row r="777" s="11" customFormat="1" ht="15.75" customHeight="1" x14ac:dyDescent="0.2"/>
    <row r="778" s="11" customFormat="1" ht="15.75" customHeight="1" x14ac:dyDescent="0.2"/>
    <row r="779" s="11" customFormat="1" ht="15.75" customHeight="1" x14ac:dyDescent="0.2"/>
    <row r="780" s="11" customFormat="1" ht="15.75" customHeight="1" x14ac:dyDescent="0.2"/>
    <row r="781" s="11" customFormat="1" ht="15.75" customHeight="1" x14ac:dyDescent="0.2"/>
    <row r="782" s="11" customFormat="1" ht="15.75" customHeight="1" x14ac:dyDescent="0.2"/>
    <row r="783" s="11" customFormat="1" ht="15.75" customHeight="1" x14ac:dyDescent="0.2"/>
    <row r="784" s="11" customFormat="1" ht="15.75" customHeight="1" x14ac:dyDescent="0.2"/>
    <row r="785" s="11" customFormat="1" ht="15.75" customHeight="1" x14ac:dyDescent="0.2"/>
    <row r="786" s="11" customFormat="1" ht="15.75" customHeight="1" x14ac:dyDescent="0.2"/>
    <row r="787" s="11" customFormat="1" ht="15.75" customHeight="1" x14ac:dyDescent="0.2"/>
    <row r="788" s="11" customFormat="1" ht="15.75" customHeight="1" x14ac:dyDescent="0.2"/>
    <row r="789" s="11" customFormat="1" ht="15.75" customHeight="1" x14ac:dyDescent="0.2"/>
    <row r="790" s="11" customFormat="1" ht="15.75" customHeight="1" x14ac:dyDescent="0.2"/>
    <row r="791" s="11" customFormat="1" ht="15.75" customHeight="1" x14ac:dyDescent="0.2"/>
    <row r="792" s="11" customFormat="1" ht="15.75" customHeight="1" x14ac:dyDescent="0.2"/>
    <row r="793" s="11" customFormat="1" ht="15.75" customHeight="1" x14ac:dyDescent="0.2"/>
    <row r="794" s="11" customFormat="1" ht="15.75" customHeight="1" x14ac:dyDescent="0.2"/>
    <row r="795" s="11" customFormat="1" ht="15.75" customHeight="1" x14ac:dyDescent="0.2"/>
    <row r="796" s="11" customFormat="1" ht="15.75" customHeight="1" x14ac:dyDescent="0.2"/>
    <row r="797" s="11" customFormat="1" ht="15.75" customHeight="1" x14ac:dyDescent="0.2"/>
    <row r="798" s="11" customFormat="1" ht="15.75" customHeight="1" x14ac:dyDescent="0.2"/>
    <row r="799" s="11" customFormat="1" ht="15.75" customHeight="1" x14ac:dyDescent="0.2"/>
    <row r="800" s="11" customFormat="1" ht="15.75" customHeight="1" x14ac:dyDescent="0.2"/>
    <row r="801" s="11" customFormat="1" ht="15.75" customHeight="1" x14ac:dyDescent="0.2"/>
    <row r="802" s="11" customFormat="1" ht="15.75" customHeight="1" x14ac:dyDescent="0.2"/>
    <row r="803" s="11" customFormat="1" ht="15.75" customHeight="1" x14ac:dyDescent="0.2"/>
    <row r="804" s="11" customFormat="1" ht="15.75" customHeight="1" x14ac:dyDescent="0.2"/>
    <row r="805" s="11" customFormat="1" ht="15.75" customHeight="1" x14ac:dyDescent="0.2"/>
    <row r="806" s="11" customFormat="1" ht="15.75" customHeight="1" x14ac:dyDescent="0.2"/>
    <row r="807" s="11" customFormat="1" ht="15.75" customHeight="1" x14ac:dyDescent="0.2"/>
    <row r="808" s="11" customFormat="1" ht="15.75" customHeight="1" x14ac:dyDescent="0.2"/>
    <row r="809" s="11" customFormat="1" ht="15.75" customHeight="1" x14ac:dyDescent="0.2"/>
    <row r="810" s="11" customFormat="1" ht="15.75" customHeight="1" x14ac:dyDescent="0.2"/>
    <row r="811" s="11" customFormat="1" ht="15.75" customHeight="1" x14ac:dyDescent="0.2"/>
    <row r="812" s="11" customFormat="1" ht="15.75" customHeight="1" x14ac:dyDescent="0.2"/>
    <row r="813" s="11" customFormat="1" ht="15.75" customHeight="1" x14ac:dyDescent="0.2"/>
    <row r="814" s="11" customFormat="1" ht="15.75" customHeight="1" x14ac:dyDescent="0.2"/>
    <row r="815" s="11" customFormat="1" ht="15.75" customHeight="1" x14ac:dyDescent="0.2"/>
    <row r="816" s="11" customFormat="1" ht="15.75" customHeight="1" x14ac:dyDescent="0.2"/>
    <row r="817" s="11" customFormat="1" ht="15.75" customHeight="1" x14ac:dyDescent="0.2"/>
    <row r="818" s="11" customFormat="1" ht="15.75" customHeight="1" x14ac:dyDescent="0.2"/>
    <row r="819" s="11" customFormat="1" ht="15.75" customHeight="1" x14ac:dyDescent="0.2"/>
    <row r="820" s="11" customFormat="1" ht="15.75" customHeight="1" x14ac:dyDescent="0.2"/>
    <row r="821" s="11" customFormat="1" ht="15.75" customHeight="1" x14ac:dyDescent="0.2"/>
    <row r="822" s="11" customFormat="1" ht="15.75" customHeight="1" x14ac:dyDescent="0.2"/>
    <row r="823" s="11" customFormat="1" ht="15.75" customHeight="1" x14ac:dyDescent="0.2"/>
    <row r="824" s="11" customFormat="1" ht="15.75" customHeight="1" x14ac:dyDescent="0.2"/>
    <row r="825" s="11" customFormat="1" ht="15.75" customHeight="1" x14ac:dyDescent="0.2"/>
    <row r="826" s="11" customFormat="1" ht="15.75" customHeight="1" x14ac:dyDescent="0.2"/>
    <row r="827" s="11" customFormat="1" ht="15.75" customHeight="1" x14ac:dyDescent="0.2"/>
    <row r="828" s="11" customFormat="1" ht="15.75" customHeight="1" x14ac:dyDescent="0.2"/>
    <row r="829" s="11" customFormat="1" ht="15.75" customHeight="1" x14ac:dyDescent="0.2"/>
    <row r="830" s="11" customFormat="1" ht="15.75" customHeight="1" x14ac:dyDescent="0.2"/>
    <row r="831" s="11" customFormat="1" ht="15.75" customHeight="1" x14ac:dyDescent="0.2"/>
    <row r="832" s="11" customFormat="1" ht="15.75" customHeight="1" x14ac:dyDescent="0.2"/>
    <row r="833" s="11" customFormat="1" ht="15.75" customHeight="1" x14ac:dyDescent="0.2"/>
    <row r="834" s="11" customFormat="1" ht="15.75" customHeight="1" x14ac:dyDescent="0.2"/>
    <row r="835" s="11" customFormat="1" ht="15.75" customHeight="1" x14ac:dyDescent="0.2"/>
    <row r="836" s="11" customFormat="1" ht="15.75" customHeight="1" x14ac:dyDescent="0.2"/>
    <row r="837" s="11" customFormat="1" ht="15.75" customHeight="1" x14ac:dyDescent="0.2"/>
    <row r="838" s="11" customFormat="1" ht="15.75" customHeight="1" x14ac:dyDescent="0.2"/>
    <row r="839" s="11" customFormat="1" ht="15.75" customHeight="1" x14ac:dyDescent="0.2"/>
    <row r="840" s="11" customFormat="1" ht="15.75" customHeight="1" x14ac:dyDescent="0.2"/>
    <row r="841" s="11" customFormat="1" ht="15.75" customHeight="1" x14ac:dyDescent="0.2"/>
    <row r="842" s="11" customFormat="1" ht="15.75" customHeight="1" x14ac:dyDescent="0.2"/>
    <row r="843" s="11" customFormat="1" ht="15.75" customHeight="1" x14ac:dyDescent="0.2"/>
    <row r="844" s="11" customFormat="1" ht="15.75" customHeight="1" x14ac:dyDescent="0.2"/>
    <row r="845" s="11" customFormat="1" ht="15.75" customHeight="1" x14ac:dyDescent="0.2"/>
    <row r="846" s="11" customFormat="1" ht="15.75" customHeight="1" x14ac:dyDescent="0.2"/>
    <row r="847" s="11" customFormat="1" ht="15.75" customHeight="1" x14ac:dyDescent="0.2"/>
    <row r="848" s="11" customFormat="1" ht="15.75" customHeight="1" x14ac:dyDescent="0.2"/>
    <row r="849" s="11" customFormat="1" ht="15.75" customHeight="1" x14ac:dyDescent="0.2"/>
    <row r="850" s="11" customFormat="1" ht="15.75" customHeight="1" x14ac:dyDescent="0.2"/>
    <row r="851" s="11" customFormat="1" ht="15.75" customHeight="1" x14ac:dyDescent="0.2"/>
    <row r="852" s="11" customFormat="1" ht="15.75" customHeight="1" x14ac:dyDescent="0.2"/>
    <row r="853" s="11" customFormat="1" ht="15.75" customHeight="1" x14ac:dyDescent="0.2"/>
    <row r="854" s="11" customFormat="1" ht="15.75" customHeight="1" x14ac:dyDescent="0.2"/>
    <row r="855" s="11" customFormat="1" ht="15.75" customHeight="1" x14ac:dyDescent="0.2"/>
    <row r="856" s="11" customFormat="1" ht="15.75" customHeight="1" x14ac:dyDescent="0.2"/>
    <row r="857" s="11" customFormat="1" ht="15.75" customHeight="1" x14ac:dyDescent="0.2"/>
    <row r="858" s="11" customFormat="1" ht="15.75" customHeight="1" x14ac:dyDescent="0.2"/>
    <row r="859" s="11" customFormat="1" ht="15.75" customHeight="1" x14ac:dyDescent="0.2"/>
    <row r="860" s="11" customFormat="1" ht="15.75" customHeight="1" x14ac:dyDescent="0.2"/>
    <row r="861" s="11" customFormat="1" ht="15.75" customHeight="1" x14ac:dyDescent="0.2"/>
    <row r="862" s="11" customFormat="1" ht="15.75" customHeight="1" x14ac:dyDescent="0.2"/>
    <row r="863" s="11" customFormat="1" ht="15.75" customHeight="1" x14ac:dyDescent="0.2"/>
    <row r="864" s="11" customFormat="1" ht="15.75" customHeight="1" x14ac:dyDescent="0.2"/>
    <row r="865" s="11" customFormat="1" ht="15.75" customHeight="1" x14ac:dyDescent="0.2"/>
    <row r="866" s="11" customFormat="1" ht="15.75" customHeight="1" x14ac:dyDescent="0.2"/>
    <row r="867" s="11" customFormat="1" ht="15.75" customHeight="1" x14ac:dyDescent="0.2"/>
    <row r="868" s="11" customFormat="1" ht="15.75" customHeight="1" x14ac:dyDescent="0.2"/>
    <row r="869" s="11" customFormat="1" ht="15.75" customHeight="1" x14ac:dyDescent="0.2"/>
    <row r="870" s="11" customFormat="1" ht="15.75" customHeight="1" x14ac:dyDescent="0.2"/>
    <row r="871" s="11" customFormat="1" ht="15.75" customHeight="1" x14ac:dyDescent="0.2"/>
    <row r="872" s="11" customFormat="1" ht="15.75" customHeight="1" x14ac:dyDescent="0.2"/>
    <row r="873" s="11" customFormat="1" ht="15.75" customHeight="1" x14ac:dyDescent="0.2"/>
    <row r="874" s="11" customFormat="1" ht="15.75" customHeight="1" x14ac:dyDescent="0.2"/>
    <row r="875" s="11" customFormat="1" ht="15.75" customHeight="1" x14ac:dyDescent="0.2"/>
    <row r="876" s="11" customFormat="1" ht="15.75" customHeight="1" x14ac:dyDescent="0.2"/>
    <row r="877" s="11" customFormat="1" ht="15.75" customHeight="1" x14ac:dyDescent="0.2"/>
    <row r="878" s="11" customFormat="1" ht="15.75" customHeight="1" x14ac:dyDescent="0.2"/>
    <row r="879" s="11" customFormat="1" ht="15.75" customHeight="1" x14ac:dyDescent="0.2"/>
    <row r="880" s="11" customFormat="1" ht="15.75" customHeight="1" x14ac:dyDescent="0.2"/>
    <row r="881" s="11" customFormat="1" ht="15.75" customHeight="1" x14ac:dyDescent="0.2"/>
    <row r="882" s="11" customFormat="1" ht="15.75" customHeight="1" x14ac:dyDescent="0.2"/>
    <row r="883" s="11" customFormat="1" ht="15.75" customHeight="1" x14ac:dyDescent="0.2"/>
    <row r="884" s="11" customFormat="1" ht="15.75" customHeight="1" x14ac:dyDescent="0.2"/>
    <row r="885" s="11" customFormat="1" ht="15.75" customHeight="1" x14ac:dyDescent="0.2"/>
    <row r="886" s="11" customFormat="1" ht="15.75" customHeight="1" x14ac:dyDescent="0.2"/>
    <row r="887" s="11" customFormat="1" ht="15.75" customHeight="1" x14ac:dyDescent="0.2"/>
    <row r="888" s="11" customFormat="1" ht="15.75" customHeight="1" x14ac:dyDescent="0.2"/>
    <row r="889" s="11" customFormat="1" ht="15.75" customHeight="1" x14ac:dyDescent="0.2"/>
    <row r="890" s="11" customFormat="1" ht="15.75" customHeight="1" x14ac:dyDescent="0.2"/>
    <row r="891" s="11" customFormat="1" ht="15.75" customHeight="1" x14ac:dyDescent="0.2"/>
    <row r="892" s="11" customFormat="1" ht="15.75" customHeight="1" x14ac:dyDescent="0.2"/>
    <row r="893" s="11" customFormat="1" ht="15.75" customHeight="1" x14ac:dyDescent="0.2"/>
    <row r="894" s="11" customFormat="1" ht="15.75" customHeight="1" x14ac:dyDescent="0.2"/>
    <row r="895" s="11" customFormat="1" ht="15.75" customHeight="1" x14ac:dyDescent="0.2"/>
    <row r="896" s="11" customFormat="1" ht="15.75" customHeight="1" x14ac:dyDescent="0.2"/>
    <row r="897" s="11" customFormat="1" ht="15.75" customHeight="1" x14ac:dyDescent="0.2"/>
    <row r="898" s="11" customFormat="1" ht="15.75" customHeight="1" x14ac:dyDescent="0.2"/>
    <row r="899" s="11" customFormat="1" ht="15.75" customHeight="1" x14ac:dyDescent="0.2"/>
    <row r="900" s="11" customFormat="1" ht="15.75" customHeight="1" x14ac:dyDescent="0.2"/>
    <row r="901" s="11" customFormat="1" ht="15.75" customHeight="1" x14ac:dyDescent="0.2"/>
    <row r="902" s="11" customFormat="1" ht="15.75" customHeight="1" x14ac:dyDescent="0.2"/>
    <row r="903" s="11" customFormat="1" ht="15.75" customHeight="1" x14ac:dyDescent="0.2"/>
    <row r="904" s="11" customFormat="1" ht="15.75" customHeight="1" x14ac:dyDescent="0.2"/>
    <row r="905" s="11" customFormat="1" ht="15.75" customHeight="1" x14ac:dyDescent="0.2"/>
    <row r="906" s="11" customFormat="1" ht="15.75" customHeight="1" x14ac:dyDescent="0.2"/>
    <row r="907" s="11" customFormat="1" ht="15.75" customHeight="1" x14ac:dyDescent="0.2"/>
    <row r="908" s="11" customFormat="1" ht="15.75" customHeight="1" x14ac:dyDescent="0.2"/>
    <row r="909" s="11" customFormat="1" ht="15.75" customHeight="1" x14ac:dyDescent="0.2"/>
    <row r="910" s="11" customFormat="1" ht="15.75" customHeight="1" x14ac:dyDescent="0.2"/>
    <row r="911" s="11" customFormat="1" ht="15.75" customHeight="1" x14ac:dyDescent="0.2"/>
    <row r="912" s="11" customFormat="1" ht="15.75" customHeight="1" x14ac:dyDescent="0.2"/>
    <row r="913" s="11" customFormat="1" ht="15.75" customHeight="1" x14ac:dyDescent="0.2"/>
    <row r="914" s="11" customFormat="1" ht="15.75" customHeight="1" x14ac:dyDescent="0.2"/>
    <row r="915" s="11" customFormat="1" ht="15.75" customHeight="1" x14ac:dyDescent="0.2"/>
    <row r="916" s="11" customFormat="1" ht="15.75" customHeight="1" x14ac:dyDescent="0.2"/>
    <row r="917" s="11" customFormat="1" ht="15.75" customHeight="1" x14ac:dyDescent="0.2"/>
    <row r="918" s="11" customFormat="1" ht="15.75" customHeight="1" x14ac:dyDescent="0.2"/>
    <row r="919" s="11" customFormat="1" ht="15.75" customHeight="1" x14ac:dyDescent="0.2"/>
    <row r="920" s="11" customFormat="1" ht="15.75" customHeight="1" x14ac:dyDescent="0.2"/>
    <row r="921" s="11" customFormat="1" ht="15.75" customHeight="1" x14ac:dyDescent="0.2"/>
    <row r="922" s="11" customFormat="1" ht="15.75" customHeight="1" x14ac:dyDescent="0.2"/>
    <row r="923" s="11" customFormat="1" ht="15.75" customHeight="1" x14ac:dyDescent="0.2"/>
    <row r="924" s="11" customFormat="1" ht="15.75" customHeight="1" x14ac:dyDescent="0.2"/>
    <row r="925" s="11" customFormat="1" ht="15.75" customHeight="1" x14ac:dyDescent="0.2"/>
    <row r="926" s="11" customFormat="1" ht="15.75" customHeight="1" x14ac:dyDescent="0.2"/>
    <row r="927" s="11" customFormat="1" ht="15.75" customHeight="1" x14ac:dyDescent="0.2"/>
    <row r="928" s="11" customFormat="1" ht="15.75" customHeight="1" x14ac:dyDescent="0.2"/>
    <row r="929" s="11" customFormat="1" ht="15.75" customHeight="1" x14ac:dyDescent="0.2"/>
    <row r="930" s="11" customFormat="1" ht="15.75" customHeight="1" x14ac:dyDescent="0.2"/>
    <row r="931" s="11" customFormat="1" ht="15.75" customHeight="1" x14ac:dyDescent="0.2"/>
    <row r="932" s="11" customFormat="1" ht="15.75" customHeight="1" x14ac:dyDescent="0.2"/>
    <row r="933" s="11" customFormat="1" ht="15.75" customHeight="1" x14ac:dyDescent="0.2"/>
    <row r="934" s="11" customFormat="1" ht="15.75" customHeight="1" x14ac:dyDescent="0.2"/>
    <row r="935" s="11" customFormat="1" ht="15.75" customHeight="1" x14ac:dyDescent="0.2"/>
    <row r="936" s="11" customFormat="1" ht="15.75" customHeight="1" x14ac:dyDescent="0.2"/>
    <row r="937" s="11" customFormat="1" ht="15.75" customHeight="1" x14ac:dyDescent="0.2"/>
    <row r="938" s="11" customFormat="1" ht="15.75" customHeight="1" x14ac:dyDescent="0.2"/>
    <row r="939" s="11" customFormat="1" ht="15.75" customHeight="1" x14ac:dyDescent="0.2"/>
    <row r="940" s="11" customFormat="1" ht="15.75" customHeight="1" x14ac:dyDescent="0.2"/>
    <row r="941" s="11" customFormat="1" ht="15.75" customHeight="1" x14ac:dyDescent="0.2"/>
    <row r="942" s="11" customFormat="1" ht="15.75" customHeight="1" x14ac:dyDescent="0.2"/>
    <row r="943" s="11" customFormat="1" ht="15.75" customHeight="1" x14ac:dyDescent="0.2"/>
    <row r="944" s="11" customFormat="1" ht="15.75" customHeight="1" x14ac:dyDescent="0.2"/>
    <row r="945" s="11" customFormat="1" ht="15.75" customHeight="1" x14ac:dyDescent="0.2"/>
    <row r="946" s="11" customFormat="1" ht="15.75" customHeight="1" x14ac:dyDescent="0.2"/>
    <row r="947" s="11" customFormat="1" ht="15.75" customHeight="1" x14ac:dyDescent="0.2"/>
    <row r="948" s="11" customFormat="1" ht="15.75" customHeight="1" x14ac:dyDescent="0.2"/>
    <row r="949" s="11" customFormat="1" ht="15.75" customHeight="1" x14ac:dyDescent="0.2"/>
    <row r="950" s="11" customFormat="1" ht="15.75" customHeight="1" x14ac:dyDescent="0.2"/>
    <row r="951" s="11" customFormat="1" ht="15.75" customHeight="1" x14ac:dyDescent="0.2"/>
    <row r="952" s="11" customFormat="1" ht="15.75" customHeight="1" x14ac:dyDescent="0.2"/>
    <row r="953" s="11" customFormat="1" ht="15.75" customHeight="1" x14ac:dyDescent="0.2"/>
    <row r="954" s="11" customFormat="1" ht="15.75" customHeight="1" x14ac:dyDescent="0.2"/>
    <row r="955" s="11" customFormat="1" ht="15.75" customHeight="1" x14ac:dyDescent="0.2"/>
    <row r="956" s="11" customFormat="1" ht="15.75" customHeight="1" x14ac:dyDescent="0.2"/>
    <row r="957" s="11" customFormat="1" ht="15.75" customHeight="1" x14ac:dyDescent="0.2"/>
    <row r="958" s="11" customFormat="1" ht="15.75" customHeight="1" x14ac:dyDescent="0.2"/>
    <row r="959" s="11" customFormat="1" ht="15.75" customHeight="1" x14ac:dyDescent="0.2"/>
    <row r="960" s="11" customFormat="1" ht="15.75" customHeight="1" x14ac:dyDescent="0.2"/>
    <row r="961" s="11" customFormat="1" ht="15.75" customHeight="1" x14ac:dyDescent="0.2"/>
    <row r="962" s="11" customFormat="1" ht="15.75" customHeight="1" x14ac:dyDescent="0.2"/>
    <row r="963" s="11" customFormat="1" ht="15.75" customHeight="1" x14ac:dyDescent="0.2"/>
    <row r="964" s="11" customFormat="1" ht="15.75" customHeight="1" x14ac:dyDescent="0.2"/>
    <row r="965" s="11" customFormat="1" ht="15.75" customHeight="1" x14ac:dyDescent="0.2"/>
    <row r="966" s="11" customFormat="1" ht="15.75" customHeight="1" x14ac:dyDescent="0.2"/>
    <row r="967" s="11" customFormat="1" ht="15.75" customHeight="1" x14ac:dyDescent="0.2"/>
    <row r="968" s="11" customFormat="1" ht="15.75" customHeight="1" x14ac:dyDescent="0.2"/>
    <row r="969" s="11" customFormat="1" ht="15.75" customHeight="1" x14ac:dyDescent="0.2"/>
    <row r="970" s="11" customFormat="1" ht="15.75" customHeight="1" x14ac:dyDescent="0.2"/>
    <row r="971" s="11" customFormat="1" ht="15.75" customHeight="1" x14ac:dyDescent="0.2"/>
    <row r="972" s="11" customFormat="1" ht="15.75" customHeight="1" x14ac:dyDescent="0.2"/>
    <row r="973" s="11" customFormat="1" ht="15.75" customHeight="1" x14ac:dyDescent="0.2"/>
    <row r="974" s="11" customFormat="1" ht="15.75" customHeight="1" x14ac:dyDescent="0.2"/>
    <row r="975" s="11" customFormat="1" ht="15.75" customHeight="1" x14ac:dyDescent="0.2"/>
    <row r="976" s="11" customFormat="1" ht="15.75" customHeight="1" x14ac:dyDescent="0.2"/>
    <row r="977" s="11" customFormat="1" ht="15.75" customHeight="1" x14ac:dyDescent="0.2"/>
    <row r="978" s="11" customFormat="1" ht="15.75" customHeight="1" x14ac:dyDescent="0.2"/>
    <row r="979" s="11" customFormat="1" ht="15.75" customHeight="1" x14ac:dyDescent="0.2"/>
    <row r="980" s="11" customFormat="1" ht="15.75" customHeight="1" x14ac:dyDescent="0.2"/>
    <row r="981" s="11" customFormat="1" ht="15.75" customHeight="1" x14ac:dyDescent="0.2"/>
    <row r="982" s="11" customFormat="1" ht="15.75" customHeight="1" x14ac:dyDescent="0.2"/>
    <row r="983" s="11" customFormat="1" ht="15.75" customHeight="1" x14ac:dyDescent="0.2"/>
    <row r="984" s="11" customFormat="1" ht="15.75" customHeight="1" x14ac:dyDescent="0.2"/>
    <row r="985" s="11" customFormat="1" ht="15.75" customHeight="1" x14ac:dyDescent="0.2"/>
    <row r="986" s="11" customFormat="1" ht="15.75" customHeight="1" x14ac:dyDescent="0.2"/>
    <row r="987" s="11" customFormat="1" ht="15.75" customHeight="1" x14ac:dyDescent="0.2"/>
    <row r="988" s="11" customFormat="1" ht="15.75" customHeight="1" x14ac:dyDescent="0.2"/>
    <row r="989" s="11" customFormat="1" ht="15.75" customHeight="1" x14ac:dyDescent="0.2"/>
    <row r="990" s="11" customFormat="1" ht="15.75" customHeight="1" x14ac:dyDescent="0.2"/>
    <row r="991" s="11" customFormat="1" ht="15.75" customHeight="1" x14ac:dyDescent="0.2"/>
    <row r="992" s="11" customFormat="1" ht="15.75" customHeight="1" x14ac:dyDescent="0.2"/>
    <row r="993" s="11" customFormat="1" ht="15.75" customHeight="1" x14ac:dyDescent="0.2"/>
    <row r="994" s="11" customFormat="1"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94"/>
  <sheetViews>
    <sheetView workbookViewId="0"/>
  </sheetViews>
  <sheetFormatPr baseColWidth="10" defaultColWidth="12.625" defaultRowHeight="15" customHeight="1" x14ac:dyDescent="0.2"/>
  <cols>
    <col min="2" max="2" width="9.375" customWidth="1"/>
    <col min="3" max="3" width="10.5" customWidth="1"/>
    <col min="4" max="4" width="12" customWidth="1"/>
    <col min="5" max="5" width="11.125" customWidth="1"/>
    <col min="6" max="6" width="5.5" customWidth="1"/>
  </cols>
  <sheetData>
    <row r="1" spans="1:3" ht="15.75" x14ac:dyDescent="0.25">
      <c r="A1" s="23"/>
      <c r="C1" s="2"/>
    </row>
    <row r="2" spans="1:3" x14ac:dyDescent="0.25">
      <c r="A2" s="1" t="s">
        <v>32</v>
      </c>
      <c r="B2" s="1" t="s">
        <v>33</v>
      </c>
      <c r="C2" s="1" t="s">
        <v>57</v>
      </c>
    </row>
    <row r="3" spans="1:3" x14ac:dyDescent="0.25">
      <c r="A3" s="3">
        <v>44001</v>
      </c>
      <c r="B3" s="2">
        <f>AAR!B3</f>
        <v>-99</v>
      </c>
      <c r="C3" s="6">
        <f>AbsAAR!AH3</f>
        <v>1.8469209641262304E-3</v>
      </c>
    </row>
    <row r="4" spans="1:3" x14ac:dyDescent="0.25">
      <c r="A4" s="3">
        <v>44004</v>
      </c>
      <c r="B4" s="2">
        <f>AAR!B4</f>
        <v>-98</v>
      </c>
      <c r="C4" s="6">
        <f>AbsAAR!AH4</f>
        <v>-1.82511171466955E-4</v>
      </c>
    </row>
    <row r="5" spans="1:3" x14ac:dyDescent="0.25">
      <c r="A5" s="3">
        <v>44005</v>
      </c>
      <c r="B5" s="2">
        <f>AAR!B5</f>
        <v>-97</v>
      </c>
      <c r="C5" s="6">
        <f>AbsAAR!AH5</f>
        <v>-1.14603071521884E-3</v>
      </c>
    </row>
    <row r="6" spans="1:3" x14ac:dyDescent="0.25">
      <c r="A6" s="3">
        <v>44006</v>
      </c>
      <c r="B6" s="2">
        <f>AAR!B6</f>
        <v>-96</v>
      </c>
      <c r="C6" s="6">
        <f>AbsAAR!AH6</f>
        <v>-3.1072862251893957E-3</v>
      </c>
    </row>
    <row r="7" spans="1:3" x14ac:dyDescent="0.25">
      <c r="A7" s="3">
        <v>44007</v>
      </c>
      <c r="B7" s="2">
        <f>AAR!B7</f>
        <v>-95</v>
      </c>
      <c r="C7" s="6">
        <f>AbsAAR!AH7</f>
        <v>-7.0539934880329246E-4</v>
      </c>
    </row>
    <row r="8" spans="1:3" x14ac:dyDescent="0.25">
      <c r="A8" s="3">
        <v>44008</v>
      </c>
      <c r="B8" s="2">
        <f>AAR!B8</f>
        <v>-94</v>
      </c>
      <c r="C8" s="6">
        <f>AbsAAR!AH8</f>
        <v>4.2446290830532377E-3</v>
      </c>
    </row>
    <row r="9" spans="1:3" x14ac:dyDescent="0.25">
      <c r="A9" s="3">
        <v>44011</v>
      </c>
      <c r="B9" s="2">
        <f>AAR!B9</f>
        <v>-93</v>
      </c>
      <c r="C9" s="6">
        <f>AbsAAR!AH9</f>
        <v>1.3437938200789659E-3</v>
      </c>
    </row>
    <row r="10" spans="1:3" x14ac:dyDescent="0.25">
      <c r="A10" s="3">
        <v>44012</v>
      </c>
      <c r="B10" s="2">
        <f>AAR!B10</f>
        <v>-92</v>
      </c>
      <c r="C10" s="6">
        <f>AbsAAR!AH10</f>
        <v>9.5421214729561783E-4</v>
      </c>
    </row>
    <row r="11" spans="1:3" x14ac:dyDescent="0.25">
      <c r="A11" s="3">
        <v>44013</v>
      </c>
      <c r="B11" s="2">
        <f>AAR!B11</f>
        <v>-91</v>
      </c>
      <c r="C11" s="6">
        <f>AbsAAR!AH11</f>
        <v>8.4684341162185456E-4</v>
      </c>
    </row>
    <row r="12" spans="1:3" x14ac:dyDescent="0.25">
      <c r="A12" s="3">
        <v>44014</v>
      </c>
      <c r="B12" s="2">
        <f>AAR!B12</f>
        <v>-90</v>
      </c>
      <c r="C12" s="6">
        <f>AbsAAR!AH12</f>
        <v>-3.6062682301949787E-3</v>
      </c>
    </row>
    <row r="13" spans="1:3" x14ac:dyDescent="0.25">
      <c r="A13" s="3">
        <v>44018</v>
      </c>
      <c r="B13" s="2">
        <f>AAR!B13</f>
        <v>-89</v>
      </c>
      <c r="C13" s="6">
        <f>AbsAAR!AH13</f>
        <v>-7.9049103008860429E-4</v>
      </c>
    </row>
    <row r="14" spans="1:3" x14ac:dyDescent="0.25">
      <c r="A14" s="3">
        <v>44019</v>
      </c>
      <c r="B14" s="2">
        <f>AAR!B14</f>
        <v>-88</v>
      </c>
      <c r="C14" s="6">
        <f>AbsAAR!AH14</f>
        <v>1.5018601104923486E-3</v>
      </c>
    </row>
    <row r="15" spans="1:3" x14ac:dyDescent="0.25">
      <c r="A15" s="3">
        <v>44020</v>
      </c>
      <c r="B15" s="2">
        <f>AAR!B15</f>
        <v>-87</v>
      </c>
      <c r="C15" s="6">
        <f>AbsAAR!AH15</f>
        <v>-2.2038270204079715E-3</v>
      </c>
    </row>
    <row r="16" spans="1:3" x14ac:dyDescent="0.25">
      <c r="A16" s="3">
        <v>44021</v>
      </c>
      <c r="B16" s="2">
        <f>AAR!B16</f>
        <v>-86</v>
      </c>
      <c r="C16" s="6">
        <f>AbsAAR!AH16</f>
        <v>9.0540363285133985E-4</v>
      </c>
    </row>
    <row r="17" spans="1:3" x14ac:dyDescent="0.25">
      <c r="A17" s="3">
        <v>44022</v>
      </c>
      <c r="B17" s="2">
        <f>AAR!B17</f>
        <v>-85</v>
      </c>
      <c r="C17" s="6">
        <f>AbsAAR!AH17</f>
        <v>-1.7144651548491067E-3</v>
      </c>
    </row>
    <row r="18" spans="1:3" x14ac:dyDescent="0.25">
      <c r="A18" s="3">
        <v>44025</v>
      </c>
      <c r="B18" s="2">
        <f>AAR!B18</f>
        <v>-84</v>
      </c>
      <c r="C18" s="6">
        <f>AbsAAR!AH18</f>
        <v>1.3878013101833089E-3</v>
      </c>
    </row>
    <row r="19" spans="1:3" x14ac:dyDescent="0.25">
      <c r="A19" s="3">
        <v>44026</v>
      </c>
      <c r="B19" s="2">
        <f>AAR!B19</f>
        <v>-83</v>
      </c>
      <c r="C19" s="6">
        <f>AbsAAR!AH19</f>
        <v>6.7171402118295157E-4</v>
      </c>
    </row>
    <row r="20" spans="1:3" x14ac:dyDescent="0.25">
      <c r="A20" s="3">
        <v>44027</v>
      </c>
      <c r="B20" s="2">
        <f>AAR!B20</f>
        <v>-82</v>
      </c>
      <c r="C20" s="6">
        <f>AbsAAR!AH20</f>
        <v>-1.1133740575374612E-3</v>
      </c>
    </row>
    <row r="21" spans="1:3" ht="15.75" customHeight="1" x14ac:dyDescent="0.25">
      <c r="A21" s="3">
        <v>44028</v>
      </c>
      <c r="B21" s="2">
        <f>AAR!B21</f>
        <v>-81</v>
      </c>
      <c r="C21" s="6">
        <f>AbsAAR!AH21</f>
        <v>7.280566722785483E-4</v>
      </c>
    </row>
    <row r="22" spans="1:3" ht="15.75" customHeight="1" x14ac:dyDescent="0.25">
      <c r="A22" s="3">
        <v>44029</v>
      </c>
      <c r="B22" s="2">
        <f>AAR!B22</f>
        <v>-80</v>
      </c>
      <c r="C22" s="6">
        <f>AbsAAR!AH22</f>
        <v>-9.9379668064002342E-4</v>
      </c>
    </row>
    <row r="23" spans="1:3" ht="15.75" customHeight="1" x14ac:dyDescent="0.25">
      <c r="A23" s="3">
        <v>44032</v>
      </c>
      <c r="B23" s="2">
        <f>AAR!B23</f>
        <v>-79</v>
      </c>
      <c r="C23" s="6">
        <f>AbsAAR!AH23</f>
        <v>6.712400544358673E-4</v>
      </c>
    </row>
    <row r="24" spans="1:3" ht="15.75" customHeight="1" x14ac:dyDescent="0.25">
      <c r="A24" s="3">
        <v>44033</v>
      </c>
      <c r="B24" s="2">
        <f>AAR!B24</f>
        <v>-78</v>
      </c>
      <c r="C24" s="6">
        <f>AbsAAR!AH24</f>
        <v>2.6732508266223316E-3</v>
      </c>
    </row>
    <row r="25" spans="1:3" ht="15.75" customHeight="1" x14ac:dyDescent="0.25">
      <c r="A25" s="3">
        <v>44034</v>
      </c>
      <c r="B25" s="2">
        <f>AAR!B25</f>
        <v>-77</v>
      </c>
      <c r="C25" s="6">
        <f>AbsAAR!AH25</f>
        <v>-6.25941929715065E-4</v>
      </c>
    </row>
    <row r="26" spans="1:3" ht="15.75" customHeight="1" x14ac:dyDescent="0.25">
      <c r="A26" s="3">
        <v>44035</v>
      </c>
      <c r="B26" s="2">
        <f>AAR!B26</f>
        <v>-76</v>
      </c>
      <c r="C26" s="6">
        <f>AbsAAR!AH26</f>
        <v>-5.7074094198549148E-4</v>
      </c>
    </row>
    <row r="27" spans="1:3" ht="15.75" customHeight="1" x14ac:dyDescent="0.25">
      <c r="A27" s="3">
        <v>44036</v>
      </c>
      <c r="B27" s="2">
        <f>AAR!B27</f>
        <v>-75</v>
      </c>
      <c r="C27" s="6">
        <f>AbsAAR!AH27</f>
        <v>7.6072265394310015E-3</v>
      </c>
    </row>
    <row r="28" spans="1:3" ht="15.75" customHeight="1" x14ac:dyDescent="0.25">
      <c r="A28" s="3">
        <v>44039</v>
      </c>
      <c r="B28" s="2">
        <f>AAR!B28</f>
        <v>-74</v>
      </c>
      <c r="C28" s="6">
        <f>AbsAAR!AH28</f>
        <v>-4.7166243885178073E-4</v>
      </c>
    </row>
    <row r="29" spans="1:3" ht="15.75" customHeight="1" x14ac:dyDescent="0.25">
      <c r="A29" s="3">
        <v>44040</v>
      </c>
      <c r="B29" s="2">
        <f>AAR!B29</f>
        <v>-73</v>
      </c>
      <c r="C29" s="6">
        <f>AbsAAR!AH29</f>
        <v>2.5905217315251618E-3</v>
      </c>
    </row>
    <row r="30" spans="1:3" ht="15.75" customHeight="1" x14ac:dyDescent="0.25">
      <c r="A30" s="3">
        <v>44041</v>
      </c>
      <c r="B30" s="2">
        <f>AAR!B30</f>
        <v>-72</v>
      </c>
      <c r="C30" s="6">
        <f>AbsAAR!AH30</f>
        <v>9.3222500393476231E-4</v>
      </c>
    </row>
    <row r="31" spans="1:3" ht="15.75" customHeight="1" x14ac:dyDescent="0.25">
      <c r="A31" s="3">
        <v>44042</v>
      </c>
      <c r="B31" s="2">
        <f>AAR!B31</f>
        <v>-71</v>
      </c>
      <c r="C31" s="6">
        <f>AbsAAR!AH31</f>
        <v>-1.657113173350034E-3</v>
      </c>
    </row>
    <row r="32" spans="1:3" ht="15.75" customHeight="1" x14ac:dyDescent="0.25">
      <c r="A32" s="3">
        <v>44043</v>
      </c>
      <c r="B32" s="2">
        <f>AAR!B32</f>
        <v>-70</v>
      </c>
      <c r="C32" s="6">
        <f>AbsAAR!AH32</f>
        <v>5.3490397894127937E-3</v>
      </c>
    </row>
    <row r="33" spans="1:3" ht="15.75" customHeight="1" x14ac:dyDescent="0.25">
      <c r="A33" s="3">
        <v>44046</v>
      </c>
      <c r="B33" s="2">
        <f>AAR!B33</f>
        <v>-69</v>
      </c>
      <c r="C33" s="6">
        <f>AbsAAR!AH33</f>
        <v>1.4846923029919051E-3</v>
      </c>
    </row>
    <row r="34" spans="1:3" ht="15.75" customHeight="1" x14ac:dyDescent="0.25">
      <c r="A34" s="3">
        <v>44047</v>
      </c>
      <c r="B34" s="2">
        <f>AAR!B34</f>
        <v>-68</v>
      </c>
      <c r="C34" s="6">
        <f>AbsAAR!AH34</f>
        <v>2.8755798742163136E-4</v>
      </c>
    </row>
    <row r="35" spans="1:3" ht="15.75" customHeight="1" x14ac:dyDescent="0.25">
      <c r="A35" s="3">
        <v>44048</v>
      </c>
      <c r="B35" s="2">
        <f>AAR!B35</f>
        <v>-67</v>
      </c>
      <c r="C35" s="6">
        <f>AbsAAR!AH35</f>
        <v>2.0579293553236629E-3</v>
      </c>
    </row>
    <row r="36" spans="1:3" ht="15.75" customHeight="1" x14ac:dyDescent="0.25">
      <c r="A36" s="3">
        <v>44049</v>
      </c>
      <c r="B36" s="2">
        <f>AAR!B36</f>
        <v>-66</v>
      </c>
      <c r="C36" s="6">
        <f>AbsAAR!AH36</f>
        <v>-1.1315980804760262E-3</v>
      </c>
    </row>
    <row r="37" spans="1:3" ht="15.75" customHeight="1" x14ac:dyDescent="0.25">
      <c r="A37" s="3">
        <v>44050</v>
      </c>
      <c r="B37" s="2">
        <f>AAR!B37</f>
        <v>-65</v>
      </c>
      <c r="C37" s="6">
        <f>AbsAAR!AH37</f>
        <v>1.5231456458057804E-3</v>
      </c>
    </row>
    <row r="38" spans="1:3" ht="15.75" customHeight="1" x14ac:dyDescent="0.25">
      <c r="A38" s="3">
        <v>44053</v>
      </c>
      <c r="B38" s="2">
        <f>AAR!B38</f>
        <v>-64</v>
      </c>
      <c r="C38" s="6">
        <f>AbsAAR!AH38</f>
        <v>1.4407498678351283E-3</v>
      </c>
    </row>
    <row r="39" spans="1:3" ht="15.75" customHeight="1" x14ac:dyDescent="0.25">
      <c r="A39" s="3">
        <v>44054</v>
      </c>
      <c r="B39" s="2">
        <f>AAR!B39</f>
        <v>-63</v>
      </c>
      <c r="C39" s="6">
        <f>AbsAAR!AH39</f>
        <v>6.6945360660327323E-4</v>
      </c>
    </row>
    <row r="40" spans="1:3" ht="15.75" customHeight="1" x14ac:dyDescent="0.25">
      <c r="A40" s="3">
        <v>44055</v>
      </c>
      <c r="B40" s="2">
        <f>AAR!B40</f>
        <v>-62</v>
      </c>
      <c r="C40" s="6">
        <f>AbsAAR!AH40</f>
        <v>-1.3213598530588937E-3</v>
      </c>
    </row>
    <row r="41" spans="1:3" ht="15.75" customHeight="1" x14ac:dyDescent="0.25">
      <c r="A41" s="3">
        <v>44056</v>
      </c>
      <c r="B41" s="2">
        <f>AAR!B41</f>
        <v>-61</v>
      </c>
      <c r="C41" s="6">
        <f>AbsAAR!AH41</f>
        <v>3.5299649301291699E-3</v>
      </c>
    </row>
    <row r="42" spans="1:3" ht="15.75" customHeight="1" x14ac:dyDescent="0.25">
      <c r="A42" s="3">
        <v>44057</v>
      </c>
      <c r="B42" s="2">
        <f>AAR!B42</f>
        <v>-60</v>
      </c>
      <c r="C42" s="6">
        <f>AbsAAR!AH42</f>
        <v>-3.9794828260652114E-3</v>
      </c>
    </row>
    <row r="43" spans="1:3" ht="15.75" customHeight="1" x14ac:dyDescent="0.25">
      <c r="A43" s="3">
        <v>44060</v>
      </c>
      <c r="B43" s="2">
        <f>AAR!B43</f>
        <v>-59</v>
      </c>
      <c r="C43" s="6">
        <f>AbsAAR!AH43</f>
        <v>4.5382399547653531E-4</v>
      </c>
    </row>
    <row r="44" spans="1:3" ht="15.75" customHeight="1" x14ac:dyDescent="0.25">
      <c r="A44" s="3">
        <v>44061</v>
      </c>
      <c r="B44" s="2">
        <f>AAR!B44</f>
        <v>-58</v>
      </c>
      <c r="C44" s="6">
        <f>AbsAAR!AH44</f>
        <v>-2.0543018536236697E-3</v>
      </c>
    </row>
    <row r="45" spans="1:3" ht="15.75" customHeight="1" x14ac:dyDescent="0.25">
      <c r="A45" s="3">
        <v>44062</v>
      </c>
      <c r="B45" s="2">
        <f>AAR!B45</f>
        <v>-57</v>
      </c>
      <c r="C45" s="6">
        <f>AbsAAR!AH45</f>
        <v>-2.4305857524404466E-3</v>
      </c>
    </row>
    <row r="46" spans="1:3" ht="15.75" customHeight="1" x14ac:dyDescent="0.25">
      <c r="A46" s="3">
        <v>44063</v>
      </c>
      <c r="B46" s="2">
        <f>AAR!B46</f>
        <v>-56</v>
      </c>
      <c r="C46" s="6">
        <f>AbsAAR!AH46</f>
        <v>-1.6735947087869471E-3</v>
      </c>
    </row>
    <row r="47" spans="1:3" ht="15.75" customHeight="1" x14ac:dyDescent="0.25">
      <c r="A47" s="3">
        <v>44064</v>
      </c>
      <c r="B47" s="2">
        <f>AAR!B47</f>
        <v>-55</v>
      </c>
      <c r="C47" s="6">
        <f>AbsAAR!AH47</f>
        <v>-1.4123080606183907E-3</v>
      </c>
    </row>
    <row r="48" spans="1:3" ht="15.75" customHeight="1" x14ac:dyDescent="0.25">
      <c r="A48" s="3">
        <v>44067</v>
      </c>
      <c r="B48" s="2">
        <f>AAR!B48</f>
        <v>-54</v>
      </c>
      <c r="C48" s="6">
        <f>AbsAAR!AH48</f>
        <v>2.8612537220860587E-5</v>
      </c>
    </row>
    <row r="49" spans="1:3" ht="15.75" customHeight="1" x14ac:dyDescent="0.25">
      <c r="A49" s="3">
        <v>44068</v>
      </c>
      <c r="B49" s="2">
        <f>AAR!B49</f>
        <v>-53</v>
      </c>
      <c r="C49" s="6">
        <f>AbsAAR!AH49</f>
        <v>-4.6895661729175891E-4</v>
      </c>
    </row>
    <row r="50" spans="1:3" ht="15.75" customHeight="1" x14ac:dyDescent="0.25">
      <c r="A50" s="3">
        <v>44069</v>
      </c>
      <c r="B50" s="2">
        <f>AAR!B50</f>
        <v>-52</v>
      </c>
      <c r="C50" s="6">
        <f>AbsAAR!AH50</f>
        <v>6.941794943912687E-3</v>
      </c>
    </row>
    <row r="51" spans="1:3" ht="15.75" customHeight="1" x14ac:dyDescent="0.25">
      <c r="A51" s="3">
        <v>44070</v>
      </c>
      <c r="B51" s="2">
        <f>AAR!B51</f>
        <v>-51</v>
      </c>
      <c r="C51" s="6">
        <f>AbsAAR!AH51</f>
        <v>-6.6479857271033171E-5</v>
      </c>
    </row>
    <row r="52" spans="1:3" ht="15.75" customHeight="1" x14ac:dyDescent="0.25">
      <c r="A52" s="3">
        <v>44071</v>
      </c>
      <c r="B52" s="2">
        <f>AAR!B52</f>
        <v>-50</v>
      </c>
      <c r="C52" s="6">
        <f>AbsAAR!AH52</f>
        <v>2.9574616250361892E-3</v>
      </c>
    </row>
    <row r="53" spans="1:3" ht="15.75" customHeight="1" x14ac:dyDescent="0.25">
      <c r="A53" s="3">
        <v>44074</v>
      </c>
      <c r="B53" s="2">
        <f>AAR!B53</f>
        <v>-49</v>
      </c>
      <c r="C53" s="6">
        <f>AbsAAR!AH53</f>
        <v>-8.9855707735499342E-4</v>
      </c>
    </row>
    <row r="54" spans="1:3" ht="15.75" customHeight="1" x14ac:dyDescent="0.25">
      <c r="A54" s="3">
        <v>44075</v>
      </c>
      <c r="B54" s="2">
        <f>AAR!B54</f>
        <v>-48</v>
      </c>
      <c r="C54" s="6">
        <f>AbsAAR!AH54</f>
        <v>4.4638881850738305E-3</v>
      </c>
    </row>
    <row r="55" spans="1:3" ht="15.75" customHeight="1" x14ac:dyDescent="0.25">
      <c r="A55" s="3">
        <v>44076</v>
      </c>
      <c r="B55" s="2">
        <f>AAR!B55</f>
        <v>-47</v>
      </c>
      <c r="C55" s="6">
        <f>AbsAAR!AH55</f>
        <v>1.5186524448520707E-3</v>
      </c>
    </row>
    <row r="56" spans="1:3" ht="15.75" customHeight="1" x14ac:dyDescent="0.25">
      <c r="A56" s="3">
        <v>44077</v>
      </c>
      <c r="B56" s="2">
        <f>AAR!B56</f>
        <v>-46</v>
      </c>
      <c r="C56" s="6">
        <f>AbsAAR!AH56</f>
        <v>-1.3616947465336354E-3</v>
      </c>
    </row>
    <row r="57" spans="1:3" ht="15.75" customHeight="1" x14ac:dyDescent="0.25">
      <c r="A57" s="3">
        <v>44078</v>
      </c>
      <c r="B57" s="2">
        <f>AAR!B57</f>
        <v>-45</v>
      </c>
      <c r="C57" s="6">
        <f>AbsAAR!AH57</f>
        <v>-4.0629829458698787E-4</v>
      </c>
    </row>
    <row r="58" spans="1:3" ht="15.75" customHeight="1" x14ac:dyDescent="0.25">
      <c r="A58" s="3">
        <v>44082</v>
      </c>
      <c r="B58" s="2">
        <f>AAR!B58</f>
        <v>-44</v>
      </c>
      <c r="C58" s="6">
        <f>AbsAAR!AH58</f>
        <v>-6.1675505293112137E-4</v>
      </c>
    </row>
    <row r="59" spans="1:3" ht="15.75" customHeight="1" x14ac:dyDescent="0.25">
      <c r="A59" s="3">
        <v>44083</v>
      </c>
      <c r="B59" s="2">
        <f>AAR!B59</f>
        <v>-43</v>
      </c>
      <c r="C59" s="6">
        <f>AbsAAR!AH59</f>
        <v>-1.0675164850001851E-3</v>
      </c>
    </row>
    <row r="60" spans="1:3" ht="15.75" customHeight="1" x14ac:dyDescent="0.25">
      <c r="A60" s="3">
        <v>44084</v>
      </c>
      <c r="B60" s="2">
        <f>AAR!B60</f>
        <v>-42</v>
      </c>
      <c r="C60" s="6">
        <f>AbsAAR!AH60</f>
        <v>-3.2868253417070205E-3</v>
      </c>
    </row>
    <row r="61" spans="1:3" ht="15.75" customHeight="1" x14ac:dyDescent="0.25">
      <c r="A61" s="3">
        <v>44085</v>
      </c>
      <c r="B61" s="2">
        <f>AAR!B61</f>
        <v>-41</v>
      </c>
      <c r="C61" s="6">
        <f>AbsAAR!AH61</f>
        <v>-1.3013518692694742E-3</v>
      </c>
    </row>
    <row r="62" spans="1:3" ht="15.75" customHeight="1" x14ac:dyDescent="0.25">
      <c r="A62" s="3">
        <v>44088</v>
      </c>
      <c r="B62" s="2">
        <f>AAR!B62</f>
        <v>-40</v>
      </c>
      <c r="C62" s="6">
        <f>AbsAAR!AH62</f>
        <v>-6.3636806803708118E-4</v>
      </c>
    </row>
    <row r="63" spans="1:3" ht="15.75" customHeight="1" x14ac:dyDescent="0.25">
      <c r="A63" s="3">
        <v>44089</v>
      </c>
      <c r="B63" s="2">
        <f>AAR!B63</f>
        <v>-39</v>
      </c>
      <c r="C63" s="6">
        <f>AbsAAR!AH63</f>
        <v>-1.0328393425653414E-4</v>
      </c>
    </row>
    <row r="64" spans="1:3" ht="15.75" customHeight="1" x14ac:dyDescent="0.25">
      <c r="A64" s="3">
        <v>44090</v>
      </c>
      <c r="B64" s="2">
        <f>AAR!B64</f>
        <v>-38</v>
      </c>
      <c r="C64" s="6">
        <f>AbsAAR!AH64</f>
        <v>1.0058589220434035E-3</v>
      </c>
    </row>
    <row r="65" spans="1:3" ht="15.75" customHeight="1" x14ac:dyDescent="0.25">
      <c r="A65" s="3">
        <v>44091</v>
      </c>
      <c r="B65" s="2">
        <f>AAR!B65</f>
        <v>-37</v>
      </c>
      <c r="C65" s="6">
        <f>AbsAAR!AH65</f>
        <v>-1.7116356816664399E-3</v>
      </c>
    </row>
    <row r="66" spans="1:3" ht="15.75" customHeight="1" x14ac:dyDescent="0.25">
      <c r="A66" s="3">
        <v>44092</v>
      </c>
      <c r="B66" s="2">
        <f>AAR!B66</f>
        <v>-36</v>
      </c>
      <c r="C66" s="6">
        <f>AbsAAR!AH66</f>
        <v>-1.7063285274097209E-3</v>
      </c>
    </row>
    <row r="67" spans="1:3" ht="15.75" customHeight="1" x14ac:dyDescent="0.25">
      <c r="A67" s="3">
        <v>44095</v>
      </c>
      <c r="B67" s="2">
        <f>AAR!B67</f>
        <v>-35</v>
      </c>
      <c r="C67" s="6">
        <f>AbsAAR!AH67</f>
        <v>2.0464803581651259E-3</v>
      </c>
    </row>
    <row r="68" spans="1:3" ht="15.75" customHeight="1" x14ac:dyDescent="0.25">
      <c r="A68" s="3">
        <v>44096</v>
      </c>
      <c r="B68" s="2">
        <f>AAR!B68</f>
        <v>-34</v>
      </c>
      <c r="C68" s="6">
        <f>AbsAAR!AH68</f>
        <v>-1.1106246212047345E-3</v>
      </c>
    </row>
    <row r="69" spans="1:3" ht="15.75" customHeight="1" x14ac:dyDescent="0.25">
      <c r="A69" s="3">
        <v>44097</v>
      </c>
      <c r="B69" s="2">
        <f>AAR!B69</f>
        <v>-33</v>
      </c>
      <c r="C69" s="6">
        <f>AbsAAR!AH69</f>
        <v>3.700093947967404E-3</v>
      </c>
    </row>
    <row r="70" spans="1:3" ht="15.75" customHeight="1" x14ac:dyDescent="0.25">
      <c r="A70" s="3">
        <v>44098</v>
      </c>
      <c r="B70" s="2">
        <f>AAR!B70</f>
        <v>-32</v>
      </c>
      <c r="C70" s="6">
        <f>AbsAAR!AH70</f>
        <v>-7.5306038894830743E-4</v>
      </c>
    </row>
    <row r="71" spans="1:3" ht="15.75" customHeight="1" x14ac:dyDescent="0.25">
      <c r="A71" s="3">
        <v>44099</v>
      </c>
      <c r="B71" s="2">
        <f>AAR!B71</f>
        <v>-31</v>
      </c>
      <c r="C71" s="6">
        <f>AbsAAR!AH71</f>
        <v>-6.4268238794220646E-4</v>
      </c>
    </row>
    <row r="72" spans="1:3" ht="15.75" customHeight="1" x14ac:dyDescent="0.25">
      <c r="A72" s="3">
        <v>44102</v>
      </c>
      <c r="B72" s="2">
        <f>AAR!B72</f>
        <v>-30</v>
      </c>
      <c r="C72" s="6">
        <f>AbsAAR!AH72</f>
        <v>-1.7781132684083463E-3</v>
      </c>
    </row>
    <row r="73" spans="1:3" ht="15.75" customHeight="1" x14ac:dyDescent="0.25">
      <c r="A73" s="3">
        <v>44103</v>
      </c>
      <c r="B73" s="2">
        <f>AAR!B73</f>
        <v>-29</v>
      </c>
      <c r="C73" s="6">
        <f>AbsAAR!AH73</f>
        <v>-3.2534307367809295E-3</v>
      </c>
    </row>
    <row r="74" spans="1:3" ht="15.75" customHeight="1" x14ac:dyDescent="0.25">
      <c r="A74" s="3">
        <v>44104</v>
      </c>
      <c r="B74" s="2">
        <f>AAR!B74</f>
        <v>-28</v>
      </c>
      <c r="C74" s="6">
        <f>AbsAAR!AH74</f>
        <v>-1.2310160424119157E-3</v>
      </c>
    </row>
    <row r="75" spans="1:3" ht="15.75" customHeight="1" x14ac:dyDescent="0.25">
      <c r="A75" s="3">
        <v>44105</v>
      </c>
      <c r="B75" s="2">
        <f>AAR!B75</f>
        <v>-27</v>
      </c>
      <c r="C75" s="6">
        <f>AbsAAR!AH75</f>
        <v>-5.2484620416813274E-4</v>
      </c>
    </row>
    <row r="76" spans="1:3" ht="15.75" customHeight="1" x14ac:dyDescent="0.25">
      <c r="A76" s="3">
        <v>44106</v>
      </c>
      <c r="B76" s="2">
        <f>AAR!B76</f>
        <v>-26</v>
      </c>
      <c r="C76" s="6">
        <f>AbsAAR!AH76</f>
        <v>-1.5197671495024044E-3</v>
      </c>
    </row>
    <row r="77" spans="1:3" ht="15.75" customHeight="1" x14ac:dyDescent="0.25">
      <c r="A77" s="3">
        <v>44109</v>
      </c>
      <c r="B77" s="2">
        <f>AAR!B77</f>
        <v>-25</v>
      </c>
      <c r="C77" s="6">
        <f>AbsAAR!AH77</f>
        <v>-2.7076478825397631E-3</v>
      </c>
    </row>
    <row r="78" spans="1:3" ht="15.75" customHeight="1" x14ac:dyDescent="0.25">
      <c r="A78" s="3">
        <v>44110</v>
      </c>
      <c r="B78" s="2">
        <f>AAR!B78</f>
        <v>-24</v>
      </c>
      <c r="C78" s="6">
        <f>AbsAAR!AH78</f>
        <v>-1.6681706992246539E-3</v>
      </c>
    </row>
    <row r="79" spans="1:3" ht="15.75" customHeight="1" x14ac:dyDescent="0.25">
      <c r="A79" s="3">
        <v>44111</v>
      </c>
      <c r="B79" s="2">
        <f>AAR!B79</f>
        <v>-23</v>
      </c>
      <c r="C79" s="6">
        <f>AbsAAR!AH79</f>
        <v>-2.9702195831154488E-3</v>
      </c>
    </row>
    <row r="80" spans="1:3" ht="15.75" customHeight="1" x14ac:dyDescent="0.25">
      <c r="A80" s="3">
        <v>44112</v>
      </c>
      <c r="B80" s="2">
        <f>AAR!B80</f>
        <v>-22</v>
      </c>
      <c r="C80" s="6">
        <f>AbsAAR!AH80</f>
        <v>1.9308074387826991E-3</v>
      </c>
    </row>
    <row r="81" spans="1:5" ht="15.75" customHeight="1" x14ac:dyDescent="0.25">
      <c r="A81" s="3">
        <v>44113</v>
      </c>
      <c r="B81" s="2">
        <f>AAR!B81</f>
        <v>-21</v>
      </c>
      <c r="C81" s="6">
        <f>AbsAAR!AH81</f>
        <v>-8.3444032660657304E-4</v>
      </c>
    </row>
    <row r="82" spans="1:5" ht="15.75" customHeight="1" x14ac:dyDescent="0.25">
      <c r="A82" s="3">
        <v>44116</v>
      </c>
      <c r="B82" s="2">
        <f>AAR!B82</f>
        <v>-20</v>
      </c>
      <c r="C82" s="6">
        <f>AbsAAR!AH82</f>
        <v>-1.5689800293080657E-3</v>
      </c>
    </row>
    <row r="83" spans="1:5" ht="15.75" customHeight="1" x14ac:dyDescent="0.25">
      <c r="A83" s="3">
        <v>44117</v>
      </c>
      <c r="B83" s="2">
        <f>AAR!B83</f>
        <v>-19</v>
      </c>
      <c r="C83" s="6">
        <f>AbsAAR!AH83</f>
        <v>-1.9894572421128368E-4</v>
      </c>
      <c r="E83" s="2"/>
    </row>
    <row r="84" spans="1:5" ht="15.75" customHeight="1" x14ac:dyDescent="0.25">
      <c r="A84" s="3">
        <v>44118</v>
      </c>
      <c r="B84" s="2">
        <f>AAR!B84</f>
        <v>-18</v>
      </c>
      <c r="C84" s="6">
        <f>AbsAAR!AH84</f>
        <v>-2.210650163573624E-3</v>
      </c>
    </row>
    <row r="85" spans="1:5" ht="15.75" customHeight="1" x14ac:dyDescent="0.25">
      <c r="A85" s="3">
        <v>44119</v>
      </c>
      <c r="B85" s="2">
        <f>AAR!B85</f>
        <v>-17</v>
      </c>
      <c r="C85" s="6">
        <f>AbsAAR!AH85</f>
        <v>-2.6068477490939421E-4</v>
      </c>
    </row>
    <row r="86" spans="1:5" ht="15.75" customHeight="1" x14ac:dyDescent="0.25">
      <c r="A86" s="3">
        <v>44120</v>
      </c>
      <c r="B86" s="2">
        <f>AAR!B86</f>
        <v>-16</v>
      </c>
      <c r="C86" s="6">
        <f>AbsAAR!AH86</f>
        <v>-2.7658224377610022E-3</v>
      </c>
    </row>
    <row r="87" spans="1:5" ht="15.75" customHeight="1" x14ac:dyDescent="0.25">
      <c r="A87" s="3">
        <v>44123</v>
      </c>
      <c r="B87" s="2">
        <f>AAR!B87</f>
        <v>-15</v>
      </c>
      <c r="C87" s="6">
        <f>AbsAAR!AH87</f>
        <v>-1.3325353263553222E-3</v>
      </c>
    </row>
    <row r="88" spans="1:5" ht="15.75" customHeight="1" x14ac:dyDescent="0.25">
      <c r="A88" s="3">
        <v>44124</v>
      </c>
      <c r="B88" s="2">
        <f>AAR!B88</f>
        <v>-14</v>
      </c>
      <c r="C88" s="6">
        <f>AbsAAR!AH88</f>
        <v>1.876668892664619E-3</v>
      </c>
    </row>
    <row r="89" spans="1:5" ht="15.75" customHeight="1" x14ac:dyDescent="0.25">
      <c r="A89" s="3">
        <v>44125</v>
      </c>
      <c r="B89" s="2">
        <f>AAR!B89</f>
        <v>-13</v>
      </c>
      <c r="C89" s="6">
        <f>AbsAAR!AH89</f>
        <v>-2.008314340877209E-4</v>
      </c>
    </row>
    <row r="90" spans="1:5" ht="15.75" customHeight="1" x14ac:dyDescent="0.25">
      <c r="A90" s="3">
        <v>44126</v>
      </c>
      <c r="B90" s="2">
        <f>AAR!B90</f>
        <v>-12</v>
      </c>
      <c r="C90" s="6">
        <f>AbsAAR!AH90</f>
        <v>-1.3522117939118034E-4</v>
      </c>
    </row>
    <row r="91" spans="1:5" ht="15.75" customHeight="1" x14ac:dyDescent="0.25">
      <c r="A91" s="3">
        <v>44127</v>
      </c>
      <c r="B91" s="2">
        <f>AAR!B91</f>
        <v>-11</v>
      </c>
      <c r="C91" s="6">
        <f>AbsAAR!AH91</f>
        <v>3.088097162849893E-3</v>
      </c>
    </row>
    <row r="92" spans="1:5" ht="15.75" customHeight="1" x14ac:dyDescent="0.25">
      <c r="A92" s="3">
        <v>44130</v>
      </c>
      <c r="B92" s="2">
        <f>AAR!B92</f>
        <v>-10</v>
      </c>
      <c r="C92" s="6">
        <f>AbsAAR!AH92</f>
        <v>-1.0685921015464875E-3</v>
      </c>
    </row>
    <row r="93" spans="1:5" ht="15.75" customHeight="1" x14ac:dyDescent="0.25">
      <c r="A93" s="3">
        <v>44131</v>
      </c>
      <c r="B93" s="2">
        <f>AAR!B93</f>
        <v>-9</v>
      </c>
      <c r="C93" s="6">
        <f>AbsAAR!AH93</f>
        <v>-1.8194119958018897E-3</v>
      </c>
    </row>
    <row r="94" spans="1:5" ht="15.75" customHeight="1" x14ac:dyDescent="0.25">
      <c r="A94" s="3">
        <v>44132</v>
      </c>
      <c r="B94" s="2">
        <f>AAR!B94</f>
        <v>-8</v>
      </c>
      <c r="C94" s="6">
        <f>AbsAAR!AH94</f>
        <v>1.6779314173909401E-3</v>
      </c>
    </row>
    <row r="95" spans="1:5" ht="15.75" customHeight="1" x14ac:dyDescent="0.25">
      <c r="A95" s="3">
        <v>44133</v>
      </c>
      <c r="B95" s="2">
        <f>AAR!B95</f>
        <v>-7</v>
      </c>
      <c r="C95" s="6">
        <f>AbsAAR!AH95</f>
        <v>3.1470946237237719E-3</v>
      </c>
      <c r="D95" s="2">
        <f>AbsAAR!AJ97</f>
        <v>2.185514425070075E-3</v>
      </c>
      <c r="E95" s="2" t="s">
        <v>60</v>
      </c>
    </row>
    <row r="96" spans="1:5" ht="15.75" customHeight="1" x14ac:dyDescent="0.25">
      <c r="A96" s="3">
        <v>44134</v>
      </c>
      <c r="B96" s="2">
        <f>AAR!B96</f>
        <v>-6</v>
      </c>
      <c r="C96" s="6">
        <f>AbsAAR!AH96</f>
        <v>1.2606756625824014E-3</v>
      </c>
      <c r="D96" s="6">
        <f>AbsAAR!AJ98</f>
        <v>8.4413051572770938E-3</v>
      </c>
      <c r="E96" s="2" t="s">
        <v>31</v>
      </c>
    </row>
    <row r="97" spans="1:9" ht="15.75" customHeight="1" x14ac:dyDescent="0.25">
      <c r="A97" s="3">
        <v>44137</v>
      </c>
      <c r="B97" s="2">
        <f>AAR!B97</f>
        <v>-5</v>
      </c>
      <c r="C97" s="6">
        <f>AbsAAR!AH97</f>
        <v>7.6384674298522227E-4</v>
      </c>
    </row>
    <row r="98" spans="1:9" ht="15.75" customHeight="1" x14ac:dyDescent="0.25">
      <c r="A98" s="3">
        <v>44138</v>
      </c>
      <c r="B98" s="2">
        <f>AAR!B98</f>
        <v>-4</v>
      </c>
      <c r="C98" s="6">
        <f>AbsAAR!AH98</f>
        <v>-3.1112287603001637E-4</v>
      </c>
    </row>
    <row r="99" spans="1:9" ht="15.75" customHeight="1" x14ac:dyDescent="0.25">
      <c r="A99" s="3">
        <v>44139</v>
      </c>
      <c r="B99" s="2">
        <f>AAR!B99</f>
        <v>-3</v>
      </c>
      <c r="C99" s="6">
        <f>AbsAAR!AH99</f>
        <v>8.7003361697288728E-3</v>
      </c>
      <c r="D99" s="7" t="s">
        <v>61</v>
      </c>
      <c r="F99" s="4" t="s">
        <v>49</v>
      </c>
      <c r="G99" s="4" t="s">
        <v>50</v>
      </c>
      <c r="H99" s="4" t="s">
        <v>51</v>
      </c>
      <c r="I99" s="4" t="s">
        <v>33</v>
      </c>
    </row>
    <row r="100" spans="1:9" ht="15.75" customHeight="1" x14ac:dyDescent="0.25">
      <c r="A100" s="3">
        <v>44140</v>
      </c>
      <c r="B100" s="2">
        <f>AAR!B100</f>
        <v>-2</v>
      </c>
      <c r="C100" s="6">
        <f>AbsAAR!AH100</f>
        <v>7.3487355608889936E-4</v>
      </c>
      <c r="D100" s="6">
        <f t="shared" ref="D100:D104" si="0">(C100)/$D$95</f>
        <v>0.33624740594669689</v>
      </c>
      <c r="F100" s="2">
        <v>1</v>
      </c>
      <c r="G100" s="6">
        <f>C100</f>
        <v>7.3487355608889936E-4</v>
      </c>
      <c r="H100" s="2">
        <f t="shared" ref="H100:H104" si="1">G100/(SQRT(F100)*$D$95)</f>
        <v>0.33624740594669689</v>
      </c>
      <c r="I100" s="2">
        <v>-2</v>
      </c>
    </row>
    <row r="101" spans="1:9" ht="15.75" customHeight="1" x14ac:dyDescent="0.25">
      <c r="A101" s="3">
        <v>44141</v>
      </c>
      <c r="B101" s="2">
        <f>AAR!B101</f>
        <v>-1</v>
      </c>
      <c r="C101" s="6">
        <f>AbsAAR!AH101</f>
        <v>-1.4655472449386781E-3</v>
      </c>
      <c r="D101" s="6">
        <f t="shared" si="0"/>
        <v>-0.67057312828840632</v>
      </c>
      <c r="F101" s="2">
        <v>2</v>
      </c>
      <c r="G101" s="6">
        <f t="shared" ref="G101:G104" si="2">G100+C101</f>
        <v>-7.3067368884977869E-4</v>
      </c>
      <c r="H101" s="2">
        <f t="shared" si="1"/>
        <v>-0.2364039853929136</v>
      </c>
      <c r="I101" s="2">
        <v>-1</v>
      </c>
    </row>
    <row r="102" spans="1:9" ht="15.75" customHeight="1" x14ac:dyDescent="0.25">
      <c r="A102" s="8">
        <v>44144</v>
      </c>
      <c r="B102" s="5">
        <f>AAR!B102</f>
        <v>0</v>
      </c>
      <c r="C102" s="6">
        <f>AbsAAR!AH102</f>
        <v>1.9009508974959798E-2</v>
      </c>
      <c r="D102" s="6">
        <f t="shared" si="0"/>
        <v>8.6979563058021405</v>
      </c>
      <c r="E102" s="2"/>
      <c r="F102" s="2">
        <v>3</v>
      </c>
      <c r="G102" s="6">
        <f t="shared" si="2"/>
        <v>1.8278835286110018E-2</v>
      </c>
      <c r="H102" s="2">
        <f t="shared" si="1"/>
        <v>4.8287443687634664</v>
      </c>
      <c r="I102" s="2">
        <v>0</v>
      </c>
    </row>
    <row r="103" spans="1:9" ht="15.75" customHeight="1" x14ac:dyDescent="0.25">
      <c r="A103" s="3">
        <v>44145</v>
      </c>
      <c r="B103" s="2">
        <f>AAR!B103</f>
        <v>1</v>
      </c>
      <c r="C103" s="6">
        <f>AbsAAR!AH103</f>
        <v>5.8981727784731004E-3</v>
      </c>
      <c r="D103" s="6">
        <f t="shared" si="0"/>
        <v>2.6987571945602622</v>
      </c>
      <c r="F103" s="2">
        <v>4</v>
      </c>
      <c r="G103" s="6">
        <f t="shared" si="2"/>
        <v>2.4177008064583116E-2</v>
      </c>
      <c r="H103" s="2">
        <f t="shared" si="1"/>
        <v>5.5311938890103463</v>
      </c>
      <c r="I103" s="2">
        <v>1</v>
      </c>
    </row>
    <row r="104" spans="1:9" ht="15.75" customHeight="1" x14ac:dyDescent="0.25">
      <c r="A104" s="3">
        <v>44146</v>
      </c>
      <c r="B104" s="2">
        <f>AAR!B104</f>
        <v>2</v>
      </c>
      <c r="C104" s="6">
        <f>AbsAAR!AH104</f>
        <v>1.5942034224834117E-4</v>
      </c>
      <c r="D104" s="6">
        <f t="shared" si="0"/>
        <v>7.2944081457265886E-2</v>
      </c>
      <c r="F104" s="2">
        <v>5</v>
      </c>
      <c r="G104" s="6">
        <f t="shared" si="2"/>
        <v>2.4336428406831458E-2</v>
      </c>
      <c r="H104" s="2">
        <f t="shared" si="1"/>
        <v>4.9798717979623701</v>
      </c>
      <c r="I104" s="2">
        <v>2</v>
      </c>
    </row>
    <row r="105" spans="1:9" ht="15.75" customHeight="1" x14ac:dyDescent="0.25">
      <c r="A105" s="3">
        <v>44147</v>
      </c>
      <c r="B105" s="2">
        <f>AAR!B105</f>
        <v>3</v>
      </c>
      <c r="C105" s="6">
        <f>AbsAAR!AH105</f>
        <v>-1.2551424461533034E-3</v>
      </c>
    </row>
    <row r="106" spans="1:9" ht="15.75" customHeight="1" x14ac:dyDescent="0.25">
      <c r="A106" s="3">
        <v>44148</v>
      </c>
      <c r="B106" s="2">
        <f>AAR!B106</f>
        <v>4</v>
      </c>
      <c r="C106" s="6">
        <f>AbsAAR!AH106</f>
        <v>1.5493533594967187E-3</v>
      </c>
      <c r="F106" s="4" t="s">
        <v>49</v>
      </c>
      <c r="G106" s="4" t="s">
        <v>50</v>
      </c>
      <c r="H106" s="4" t="s">
        <v>51</v>
      </c>
      <c r="I106" s="4" t="s">
        <v>33</v>
      </c>
    </row>
    <row r="107" spans="1:9" ht="15.75" customHeight="1" x14ac:dyDescent="0.25">
      <c r="A107" s="3">
        <v>44151</v>
      </c>
      <c r="B107" s="2">
        <f>AAR!B107</f>
        <v>5</v>
      </c>
      <c r="C107" s="6">
        <f>AbsAAR!AH107</f>
        <v>2.3959905183764292E-3</v>
      </c>
      <c r="F107" s="2">
        <v>1</v>
      </c>
      <c r="G107" s="6">
        <f>C102</f>
        <v>1.9009508974959798E-2</v>
      </c>
      <c r="H107" s="2">
        <f t="shared" ref="H107:H109" si="3">G107/(SQRT(F107)*$D$95)</f>
        <v>8.6979563058021405</v>
      </c>
      <c r="I107" s="2">
        <v>0</v>
      </c>
    </row>
    <row r="108" spans="1:9" ht="15.75" customHeight="1" x14ac:dyDescent="0.25">
      <c r="A108" s="3">
        <v>44152</v>
      </c>
      <c r="B108" s="2">
        <f>AAR!B108</f>
        <v>6</v>
      </c>
      <c r="C108" s="6">
        <f>AbsAAR!AH108</f>
        <v>6.2802303959460133E-3</v>
      </c>
      <c r="F108" s="2">
        <v>2</v>
      </c>
      <c r="G108" s="6">
        <f t="shared" ref="G108:G109" si="4">G107+C103</f>
        <v>2.49076817534329E-2</v>
      </c>
      <c r="H108" s="2">
        <f t="shared" si="3"/>
        <v>8.0586933993465308</v>
      </c>
      <c r="I108" s="2">
        <v>1</v>
      </c>
    </row>
    <row r="109" spans="1:9" ht="15.75" customHeight="1" x14ac:dyDescent="0.25">
      <c r="A109" s="3">
        <v>44153</v>
      </c>
      <c r="B109" s="2">
        <f>AAR!B109</f>
        <v>7</v>
      </c>
      <c r="C109" s="6">
        <f>AbsAAR!AH109</f>
        <v>1.2020595014747351E-3</v>
      </c>
      <c r="F109" s="2">
        <v>3</v>
      </c>
      <c r="G109" s="6">
        <f t="shared" si="4"/>
        <v>2.5067102095681242E-2</v>
      </c>
      <c r="H109" s="2">
        <f t="shared" si="3"/>
        <v>6.6220098923764192</v>
      </c>
      <c r="I109" s="2">
        <v>2</v>
      </c>
    </row>
    <row r="110" spans="1:9" ht="15.75" customHeight="1" x14ac:dyDescent="0.25">
      <c r="A110" s="3">
        <v>44154</v>
      </c>
      <c r="B110" s="2">
        <f>AAR!B110</f>
        <v>8</v>
      </c>
      <c r="C110" s="6">
        <f>AbsAAR!AH110</f>
        <v>-1.1120039366330362E-3</v>
      </c>
    </row>
    <row r="111" spans="1:9" ht="15.75" customHeight="1" x14ac:dyDescent="0.25">
      <c r="A111" s="3">
        <v>44155</v>
      </c>
      <c r="B111" s="2">
        <f>AAR!B111</f>
        <v>9</v>
      </c>
      <c r="C111" s="6">
        <f>AbsAAR!AH111</f>
        <v>-3.4558175515415086E-3</v>
      </c>
      <c r="F111" s="4" t="s">
        <v>49</v>
      </c>
      <c r="G111" s="4" t="s">
        <v>50</v>
      </c>
      <c r="H111" s="4" t="s">
        <v>51</v>
      </c>
      <c r="I111" s="4" t="s">
        <v>33</v>
      </c>
    </row>
    <row r="112" spans="1:9" ht="15.75" customHeight="1" x14ac:dyDescent="0.25">
      <c r="A112" s="3">
        <v>44158</v>
      </c>
      <c r="B112" s="2">
        <f>AAR!B112</f>
        <v>10</v>
      </c>
      <c r="C112" s="6">
        <f>AbsAAR!AH112</f>
        <v>7.7701163807607915E-4</v>
      </c>
      <c r="F112" s="2">
        <v>1</v>
      </c>
      <c r="G112" s="6">
        <f>C101</f>
        <v>-1.4655472449386781E-3</v>
      </c>
      <c r="H112" s="2">
        <f t="shared" ref="H112:H113" si="5">G112/(SQRT(F112)*$D$95)</f>
        <v>-0.67057312828840632</v>
      </c>
      <c r="I112" s="2">
        <v>-1</v>
      </c>
    </row>
    <row r="113" spans="1:9" ht="15.75" customHeight="1" x14ac:dyDescent="0.25">
      <c r="A113" s="3">
        <v>44159</v>
      </c>
      <c r="B113" s="2">
        <f>AAR!B113</f>
        <v>11</v>
      </c>
      <c r="C113" s="6">
        <f>AbsAAR!AH113</f>
        <v>-2.0357193877617447E-4</v>
      </c>
      <c r="F113" s="2">
        <v>2</v>
      </c>
      <c r="G113" s="6">
        <f>G112+C102</f>
        <v>1.754396173002112E-2</v>
      </c>
      <c r="H113" s="2">
        <f t="shared" si="5"/>
        <v>5.6762170800027762</v>
      </c>
      <c r="I113" s="2">
        <v>0</v>
      </c>
    </row>
    <row r="114" spans="1:9" ht="15.75" customHeight="1" x14ac:dyDescent="0.25">
      <c r="A114" s="3">
        <v>44160</v>
      </c>
      <c r="B114" s="2">
        <f>AAR!B114</f>
        <v>12</v>
      </c>
      <c r="C114" s="6">
        <f>AbsAAR!AH114</f>
        <v>5.4790965375568768E-4</v>
      </c>
    </row>
    <row r="115" spans="1:9" ht="15.75" customHeight="1" x14ac:dyDescent="0.25">
      <c r="A115" s="3">
        <v>44162</v>
      </c>
      <c r="B115" s="2">
        <f>AAR!B115</f>
        <v>13</v>
      </c>
      <c r="C115" s="6">
        <f>AbsAAR!AH115</f>
        <v>-3.3094303167171104E-3</v>
      </c>
      <c r="F115" s="4" t="s">
        <v>49</v>
      </c>
      <c r="G115" s="4" t="s">
        <v>50</v>
      </c>
      <c r="H115" s="4" t="s">
        <v>51</v>
      </c>
      <c r="I115" s="4" t="s">
        <v>33</v>
      </c>
    </row>
    <row r="116" spans="1:9" ht="15.75" customHeight="1" x14ac:dyDescent="0.25">
      <c r="A116" s="3">
        <v>44165</v>
      </c>
      <c r="B116" s="2">
        <f>AAR!B116</f>
        <v>14</v>
      </c>
      <c r="C116" s="6">
        <f>AbsAAR!AH116</f>
        <v>-5.3959921309113847E-4</v>
      </c>
      <c r="F116" s="2">
        <v>1</v>
      </c>
      <c r="G116" s="6">
        <f>C102</f>
        <v>1.9009508974959798E-2</v>
      </c>
      <c r="H116" s="2">
        <f t="shared" ref="H116:H117" si="6">G116/(SQRT(F116)*$D$95)</f>
        <v>8.6979563058021405</v>
      </c>
      <c r="I116" s="2">
        <v>0</v>
      </c>
    </row>
    <row r="117" spans="1:9" ht="15.75" customHeight="1" x14ac:dyDescent="0.25">
      <c r="A117" s="3">
        <v>44166</v>
      </c>
      <c r="B117" s="2">
        <f>AAR!B117</f>
        <v>15</v>
      </c>
      <c r="C117" s="6">
        <f>AbsAAR!AH117</f>
        <v>-1.3466914272536948E-3</v>
      </c>
      <c r="F117" s="2">
        <v>2</v>
      </c>
      <c r="G117" s="6">
        <f>G116+C103</f>
        <v>2.49076817534329E-2</v>
      </c>
      <c r="H117" s="2">
        <f t="shared" si="6"/>
        <v>8.0586933993465308</v>
      </c>
      <c r="I117" s="2">
        <v>1</v>
      </c>
    </row>
    <row r="118" spans="1:9" ht="15.75" customHeight="1" x14ac:dyDescent="0.25">
      <c r="A118" s="3">
        <v>44167</v>
      </c>
      <c r="B118" s="2">
        <f>AAR!B118</f>
        <v>16</v>
      </c>
      <c r="C118" s="6">
        <f>AbsAAR!AH118</f>
        <v>4.1326094333679619E-3</v>
      </c>
    </row>
    <row r="119" spans="1:9" ht="15.75" customHeight="1" x14ac:dyDescent="0.25">
      <c r="A119" s="3">
        <v>44168</v>
      </c>
      <c r="B119" s="2">
        <f>AAR!B119</f>
        <v>17</v>
      </c>
      <c r="C119" s="6">
        <f>AbsAAR!AH119</f>
        <v>2.9512523951511719E-3</v>
      </c>
    </row>
    <row r="120" spans="1:9" ht="15.75" customHeight="1" x14ac:dyDescent="0.25">
      <c r="A120" s="3">
        <v>44169</v>
      </c>
      <c r="B120" s="2">
        <f>AAR!B120</f>
        <v>18</v>
      </c>
      <c r="C120" s="6">
        <f>AbsAAR!AH120</f>
        <v>1.2885256467960148E-3</v>
      </c>
    </row>
    <row r="121" spans="1:9" ht="15.75" customHeight="1" x14ac:dyDescent="0.25">
      <c r="A121" s="3">
        <v>44172</v>
      </c>
      <c r="B121" s="2">
        <f>AAR!B121</f>
        <v>19</v>
      </c>
      <c r="C121" s="6">
        <f>AbsAAR!AH121</f>
        <v>2.4467500121290973E-4</v>
      </c>
    </row>
    <row r="122" spans="1:9" ht="15.75" customHeight="1" x14ac:dyDescent="0.25">
      <c r="A122" s="3">
        <v>44173</v>
      </c>
      <c r="B122" s="2">
        <f>AAR!B122</f>
        <v>20</v>
      </c>
      <c r="C122" s="6">
        <f>AbsAAR!AH122</f>
        <v>-3.4749216513951025E-3</v>
      </c>
    </row>
    <row r="123" spans="1:9" ht="15.75" customHeight="1" x14ac:dyDescent="0.25">
      <c r="A123" s="3">
        <v>44174</v>
      </c>
      <c r="B123" s="2">
        <f>AAR!B123</f>
        <v>21</v>
      </c>
      <c r="C123" s="6">
        <f>AbsAAR!AH123</f>
        <v>-4.4202285540945359E-4</v>
      </c>
    </row>
    <row r="124" spans="1:9" ht="15.75" customHeight="1" x14ac:dyDescent="0.25">
      <c r="A124" s="3">
        <v>44175</v>
      </c>
      <c r="B124" s="2">
        <f>AAR!B124</f>
        <v>22</v>
      </c>
      <c r="C124" s="6">
        <f>AbsAAR!AH124</f>
        <v>-1.3224691161394719E-3</v>
      </c>
    </row>
    <row r="125" spans="1:9" ht="15.75" customHeight="1" x14ac:dyDescent="0.25">
      <c r="A125" s="3">
        <v>44176</v>
      </c>
      <c r="B125" s="2">
        <f>AAR!B125</f>
        <v>23</v>
      </c>
      <c r="C125" s="6">
        <f>AbsAAR!AH125</f>
        <v>5.6701960318268057E-3</v>
      </c>
    </row>
    <row r="126" spans="1:9" ht="15.75" customHeight="1" x14ac:dyDescent="0.25">
      <c r="A126" s="3">
        <v>44179</v>
      </c>
      <c r="B126" s="2">
        <f>AAR!B126</f>
        <v>24</v>
      </c>
      <c r="C126" s="6">
        <f>AbsAAR!AH126</f>
        <v>2.1112744602097833E-3</v>
      </c>
    </row>
    <row r="127" spans="1:9" ht="15.75" customHeight="1" x14ac:dyDescent="0.25">
      <c r="A127" s="3">
        <v>44180</v>
      </c>
      <c r="B127" s="2">
        <f>AAR!B127</f>
        <v>25</v>
      </c>
      <c r="C127" s="6">
        <f>AbsAAR!AH127</f>
        <v>-9.4928451771558817E-4</v>
      </c>
    </row>
    <row r="128" spans="1:9" ht="15.75" customHeight="1" x14ac:dyDescent="0.25">
      <c r="A128" s="3">
        <v>44181</v>
      </c>
      <c r="B128" s="2">
        <f>AAR!B128</f>
        <v>26</v>
      </c>
      <c r="C128" s="6">
        <f>AbsAAR!AH128</f>
        <v>-1.5258549772827895E-3</v>
      </c>
    </row>
    <row r="129" spans="1:3" ht="15.75" customHeight="1" x14ac:dyDescent="0.25">
      <c r="A129" s="3">
        <v>44182</v>
      </c>
      <c r="B129" s="2">
        <f>AAR!B129</f>
        <v>27</v>
      </c>
      <c r="C129" s="6">
        <f>AbsAAR!AH129</f>
        <v>-2.828652077834593E-3</v>
      </c>
    </row>
    <row r="130" spans="1:3" ht="15.75" customHeight="1" x14ac:dyDescent="0.25">
      <c r="A130" s="3">
        <v>44183</v>
      </c>
      <c r="B130" s="2">
        <f>AAR!B130</f>
        <v>28</v>
      </c>
      <c r="C130" s="6">
        <f>AbsAAR!AH130</f>
        <v>1.3322207503363194E-3</v>
      </c>
    </row>
    <row r="131" spans="1:3" ht="15.75" customHeight="1" x14ac:dyDescent="0.25">
      <c r="A131" s="3">
        <v>44186</v>
      </c>
      <c r="B131" s="2">
        <f>AAR!B131</f>
        <v>29</v>
      </c>
      <c r="C131" s="6">
        <f>AbsAAR!AH131</f>
        <v>5.2216607977170013E-3</v>
      </c>
    </row>
    <row r="132" spans="1:3" ht="15.75" customHeight="1" x14ac:dyDescent="0.25">
      <c r="A132" s="3">
        <v>44187</v>
      </c>
      <c r="B132" s="2">
        <f>AAR!B132</f>
        <v>30</v>
      </c>
      <c r="C132" s="6">
        <f>AbsAAR!AH132</f>
        <v>-2.070136401654387E-4</v>
      </c>
    </row>
    <row r="133" spans="1:3" ht="15.75" customHeight="1" x14ac:dyDescent="0.25">
      <c r="A133" s="3">
        <v>44188</v>
      </c>
      <c r="B133" s="2">
        <f>AAR!B133</f>
        <v>31</v>
      </c>
      <c r="C133" s="6">
        <f>AbsAAR!AH133</f>
        <v>-2.9330247880780249E-3</v>
      </c>
    </row>
    <row r="134" spans="1:3" ht="15.75" customHeight="1" x14ac:dyDescent="0.25">
      <c r="A134" s="3">
        <v>44189</v>
      </c>
      <c r="B134" s="2">
        <f>AAR!B134</f>
        <v>32</v>
      </c>
      <c r="C134" s="6">
        <f>AbsAAR!AH134</f>
        <v>-4.5180759600242171E-3</v>
      </c>
    </row>
    <row r="135" spans="1:3" ht="15.75" customHeight="1" x14ac:dyDescent="0.25">
      <c r="A135" s="3">
        <v>44193</v>
      </c>
      <c r="B135" s="2">
        <f>AAR!B135</f>
        <v>33</v>
      </c>
      <c r="C135" s="6">
        <f>AbsAAR!AH135</f>
        <v>-1.8709914822798608E-3</v>
      </c>
    </row>
    <row r="136" spans="1:3" ht="15.75" customHeight="1" x14ac:dyDescent="0.25">
      <c r="A136" s="3">
        <v>44194</v>
      </c>
      <c r="B136" s="2">
        <f>AAR!B136</f>
        <v>34</v>
      </c>
      <c r="C136" s="6">
        <f>AbsAAR!AH136</f>
        <v>-1.7400705995552169E-3</v>
      </c>
    </row>
    <row r="137" spans="1:3" ht="15.75" customHeight="1" x14ac:dyDescent="0.25">
      <c r="A137" s="3">
        <v>44195</v>
      </c>
      <c r="B137" s="2">
        <f>AAR!B137</f>
        <v>35</v>
      </c>
      <c r="C137" s="6">
        <f>AbsAAR!AH137</f>
        <v>-1.4985106100341853E-3</v>
      </c>
    </row>
    <row r="138" spans="1:3" ht="15.75" customHeight="1" x14ac:dyDescent="0.25">
      <c r="A138" s="3">
        <v>44196</v>
      </c>
      <c r="B138" s="2">
        <f>AAR!B138</f>
        <v>36</v>
      </c>
      <c r="C138" s="6">
        <f>AbsAAR!AH138</f>
        <v>-1.0460123615115627E-3</v>
      </c>
    </row>
    <row r="139" spans="1:3" ht="15.75" customHeight="1" x14ac:dyDescent="0.2"/>
    <row r="140" spans="1:3" ht="15.75" customHeight="1" x14ac:dyDescent="0.2"/>
    <row r="141" spans="1:3" ht="15.75" customHeight="1" x14ac:dyDescent="0.2"/>
    <row r="142" spans="1:3" ht="15.75" customHeight="1" x14ac:dyDescent="0.2"/>
    <row r="143" spans="1:3" ht="15.75" customHeight="1" x14ac:dyDescent="0.2"/>
    <row r="144" spans="1: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46"/>
  <sheetViews>
    <sheetView workbookViewId="0">
      <selection sqref="A1:XFD1048576"/>
    </sheetView>
  </sheetViews>
  <sheetFormatPr baseColWidth="10" defaultColWidth="12.625" defaultRowHeight="15" customHeight="1" x14ac:dyDescent="0.2"/>
  <cols>
    <col min="1" max="4" width="10.625" style="11" customWidth="1"/>
    <col min="5" max="5" width="28.375" style="11" customWidth="1"/>
    <col min="6" max="6" width="32" style="11" customWidth="1"/>
    <col min="7" max="7" width="18.875" style="11" customWidth="1"/>
    <col min="8" max="8" width="24.5" style="11" customWidth="1"/>
    <col min="9" max="27" width="10.625" style="11" customWidth="1"/>
    <col min="28" max="16384" width="12.625" style="11"/>
  </cols>
  <sheetData>
    <row r="1" spans="1:9" ht="40.5" customHeight="1" x14ac:dyDescent="0.2">
      <c r="A1" s="16" t="s">
        <v>33</v>
      </c>
      <c r="B1" s="16" t="s">
        <v>35</v>
      </c>
      <c r="C1" s="17" t="s">
        <v>38</v>
      </c>
      <c r="D1" s="17" t="s">
        <v>39</v>
      </c>
      <c r="E1" s="16" t="s">
        <v>40</v>
      </c>
      <c r="F1" s="16" t="s">
        <v>41</v>
      </c>
      <c r="G1" s="16" t="s">
        <v>42</v>
      </c>
    </row>
    <row r="2" spans="1:9" ht="13.5" customHeight="1" x14ac:dyDescent="0.2">
      <c r="A2" s="10" t="e">
        <f>AAR!#REF!</f>
        <v>#REF!</v>
      </c>
      <c r="B2" s="10">
        <f>AbsAAR!AG3</f>
        <v>1.0288226121403324E-2</v>
      </c>
      <c r="C2" s="10">
        <v>4.4617913333333337E-3</v>
      </c>
      <c r="D2" s="10">
        <f>1</f>
        <v>1</v>
      </c>
      <c r="E2" s="10">
        <f t="shared" ref="E2:E91" si="0">D2/COUNT($C$2:$C$91)</f>
        <v>1.1111111111111112E-2</v>
      </c>
      <c r="F2" s="10" t="e">
        <f>_xlfn.NORM.DIST(C2,AAR!#REF!,AAR!#REF!,1)</f>
        <v>#REF!</v>
      </c>
      <c r="G2" s="10" t="e">
        <f t="shared" ref="G2:G91" si="1">ABS(E2-F2)</f>
        <v>#REF!</v>
      </c>
      <c r="H2" s="19" t="e">
        <f>MAX(G2:G91)</f>
        <v>#REF!</v>
      </c>
      <c r="I2" s="10" t="s">
        <v>43</v>
      </c>
    </row>
    <row r="3" spans="1:9" ht="13.5" customHeight="1" x14ac:dyDescent="0.2">
      <c r="A3" s="10" t="e">
        <f>AAR!#REF!</f>
        <v>#REF!</v>
      </c>
      <c r="B3" s="10">
        <f>AbsAAR!AG4</f>
        <v>8.2587939858101388E-3</v>
      </c>
      <c r="C3" s="10">
        <v>4.8349486099999997E-3</v>
      </c>
      <c r="D3" s="10">
        <f t="shared" ref="D3:D91" si="2">1+D2</f>
        <v>2</v>
      </c>
      <c r="E3" s="10">
        <f t="shared" si="0"/>
        <v>2.2222222222222223E-2</v>
      </c>
      <c r="F3" s="10" t="e">
        <f>_xlfn.NORM.DIST(C3,AAR!#REF!,AAR!#REF!,1)</f>
        <v>#REF!</v>
      </c>
      <c r="G3" s="10" t="e">
        <f t="shared" si="1"/>
        <v>#REF!</v>
      </c>
      <c r="H3" s="20">
        <f>0.875897/(SQRT(D91))</f>
        <v>9.2327650523616772E-2</v>
      </c>
      <c r="I3" s="10" t="s">
        <v>44</v>
      </c>
    </row>
    <row r="4" spans="1:9" ht="13.5" customHeight="1" x14ac:dyDescent="0.2">
      <c r="A4" s="10" t="e">
        <f>AAR!#REF!</f>
        <v>#REF!</v>
      </c>
      <c r="B4" s="10">
        <f>AbsAAR!AG5</f>
        <v>7.2952744420582537E-3</v>
      </c>
      <c r="C4" s="10">
        <v>5.1544509666666674E-3</v>
      </c>
      <c r="D4" s="10">
        <f t="shared" si="2"/>
        <v>3</v>
      </c>
      <c r="E4" s="10">
        <f t="shared" si="0"/>
        <v>3.3333333333333333E-2</v>
      </c>
      <c r="F4" s="10" t="e">
        <f>_xlfn.NORM.DIST(C4,AAR!#REF!,AAR!#REF!,1)</f>
        <v>#REF!</v>
      </c>
      <c r="G4" s="10" t="e">
        <f t="shared" si="1"/>
        <v>#REF!</v>
      </c>
      <c r="H4" s="21" t="e">
        <f>IF(H2&gt;H3,"Reject Normality, then Corrado","Accept Normality, then t-test")</f>
        <v>#REF!</v>
      </c>
      <c r="I4" s="10" t="s">
        <v>45</v>
      </c>
    </row>
    <row r="5" spans="1:9" ht="13.5" customHeight="1" x14ac:dyDescent="0.2">
      <c r="A5" s="10" t="e">
        <f>AAR!#REF!</f>
        <v>#REF!</v>
      </c>
      <c r="B5" s="10">
        <f>AbsAAR!AG6</f>
        <v>5.3340189320876981E-3</v>
      </c>
      <c r="C5" s="10">
        <v>5.1881866666666672E-3</v>
      </c>
      <c r="D5" s="10">
        <f t="shared" si="2"/>
        <v>4</v>
      </c>
      <c r="E5" s="10">
        <f t="shared" si="0"/>
        <v>4.4444444444444446E-2</v>
      </c>
      <c r="F5" s="10" t="e">
        <f>_xlfn.NORM.DIST(C5,AAR!#REF!,AAR!#REF!,1)</f>
        <v>#REF!</v>
      </c>
      <c r="G5" s="10" t="e">
        <f t="shared" si="1"/>
        <v>#REF!</v>
      </c>
      <c r="I5" s="10" t="s">
        <v>46</v>
      </c>
    </row>
    <row r="6" spans="1:9" ht="13.5" customHeight="1" x14ac:dyDescent="0.2">
      <c r="A6" s="10" t="e">
        <f>AAR!#REF!</f>
        <v>#REF!</v>
      </c>
      <c r="B6" s="10">
        <f>AbsAAR!AG7</f>
        <v>7.7359058084738013E-3</v>
      </c>
      <c r="C6" s="10">
        <v>5.3340279133333324E-3</v>
      </c>
      <c r="D6" s="10">
        <f t="shared" si="2"/>
        <v>5</v>
      </c>
      <c r="E6" s="10">
        <f t="shared" si="0"/>
        <v>5.5555555555555552E-2</v>
      </c>
      <c r="F6" s="10" t="e">
        <f>_xlfn.NORM.DIST(C6,AAR!#REF!,AAR!#REF!,1)</f>
        <v>#REF!</v>
      </c>
      <c r="G6" s="10" t="e">
        <f t="shared" si="1"/>
        <v>#REF!</v>
      </c>
      <c r="I6" s="10" t="s">
        <v>47</v>
      </c>
    </row>
    <row r="7" spans="1:9" ht="13.5" customHeight="1" x14ac:dyDescent="0.2">
      <c r="A7" s="10" t="e">
        <f>AAR!#REF!</f>
        <v>#REF!</v>
      </c>
      <c r="B7" s="10">
        <f>AbsAAR!AG8</f>
        <v>1.2685934240330331E-2</v>
      </c>
      <c r="C7" s="10">
        <v>5.471313789333335E-3</v>
      </c>
      <c r="D7" s="10">
        <f t="shared" si="2"/>
        <v>6</v>
      </c>
      <c r="E7" s="10">
        <f t="shared" si="0"/>
        <v>6.6666666666666666E-2</v>
      </c>
      <c r="F7" s="10" t="e">
        <f>_xlfn.NORM.DIST(C7,AAR!#REF!,AAR!#REF!,1)</f>
        <v>#REF!</v>
      </c>
      <c r="G7" s="10" t="e">
        <f t="shared" si="1"/>
        <v>#REF!</v>
      </c>
    </row>
    <row r="8" spans="1:9" ht="13.5" customHeight="1" x14ac:dyDescent="0.2">
      <c r="A8" s="10" t="e">
        <f>AAR!#REF!</f>
        <v>#REF!</v>
      </c>
      <c r="B8" s="10">
        <f>AbsAAR!AG9</f>
        <v>9.7850989773560597E-3</v>
      </c>
      <c r="C8" s="10">
        <v>5.6755284633333326E-3</v>
      </c>
      <c r="D8" s="10">
        <f t="shared" si="2"/>
        <v>7</v>
      </c>
      <c r="E8" s="10">
        <f t="shared" si="0"/>
        <v>7.7777777777777779E-2</v>
      </c>
      <c r="F8" s="10" t="e">
        <f>_xlfn.NORM.DIST(C8,AAR!#REF!,AAR!#REF!,1)</f>
        <v>#REF!</v>
      </c>
      <c r="G8" s="10" t="e">
        <f t="shared" si="1"/>
        <v>#REF!</v>
      </c>
    </row>
    <row r="9" spans="1:9" ht="13.5" customHeight="1" x14ac:dyDescent="0.2">
      <c r="A9" s="10" t="e">
        <f>AAR!#REF!</f>
        <v>#REF!</v>
      </c>
      <c r="B9" s="10">
        <f>AbsAAR!AG10</f>
        <v>9.3955173045727116E-3</v>
      </c>
      <c r="C9" s="10">
        <v>5.7337887000000016E-3</v>
      </c>
      <c r="D9" s="10">
        <f t="shared" si="2"/>
        <v>8</v>
      </c>
      <c r="E9" s="10">
        <f t="shared" si="0"/>
        <v>8.8888888888888892E-2</v>
      </c>
      <c r="F9" s="10" t="e">
        <f>_xlfn.NORM.DIST(C9,AAR!#REF!,AAR!#REF!,1)</f>
        <v>#REF!</v>
      </c>
      <c r="G9" s="10" t="e">
        <f t="shared" si="1"/>
        <v>#REF!</v>
      </c>
    </row>
    <row r="10" spans="1:9" ht="13.5" customHeight="1" x14ac:dyDescent="0.2">
      <c r="A10" s="10" t="e">
        <f>AAR!#REF!</f>
        <v>#REF!</v>
      </c>
      <c r="B10" s="10">
        <f>AbsAAR!AG11</f>
        <v>9.2881485688989483E-3</v>
      </c>
      <c r="C10" s="10">
        <v>6.0108921333333325E-3</v>
      </c>
      <c r="D10" s="10">
        <f t="shared" si="2"/>
        <v>9</v>
      </c>
      <c r="E10" s="10">
        <f t="shared" si="0"/>
        <v>0.1</v>
      </c>
      <c r="F10" s="10" t="e">
        <f>_xlfn.NORM.DIST(C10,AAR!#REF!,AAR!#REF!,1)</f>
        <v>#REF!</v>
      </c>
      <c r="G10" s="10" t="e">
        <f t="shared" si="1"/>
        <v>#REF!</v>
      </c>
    </row>
    <row r="11" spans="1:9" ht="13.5" customHeight="1" x14ac:dyDescent="0.2">
      <c r="A11" s="10" t="e">
        <f>AAR!#REF!</f>
        <v>#REF!</v>
      </c>
      <c r="B11" s="10">
        <f>AbsAAR!AG12</f>
        <v>4.8350369270821151E-3</v>
      </c>
      <c r="C11" s="10">
        <v>6.2306550333333334E-3</v>
      </c>
      <c r="D11" s="10">
        <f t="shared" si="2"/>
        <v>10</v>
      </c>
      <c r="E11" s="10">
        <f t="shared" si="0"/>
        <v>0.1111111111111111</v>
      </c>
      <c r="F11" s="10" t="e">
        <f>_xlfn.NORM.DIST(C11,AAR!#REF!,AAR!#REF!,1)</f>
        <v>#REF!</v>
      </c>
      <c r="G11" s="10" t="e">
        <f t="shared" si="1"/>
        <v>#REF!</v>
      </c>
    </row>
    <row r="12" spans="1:9" ht="13.5" customHeight="1" x14ac:dyDescent="0.2">
      <c r="A12" s="10" t="e">
        <f>AAR!#REF!</f>
        <v>#REF!</v>
      </c>
      <c r="B12" s="10">
        <f>AbsAAR!AG13</f>
        <v>7.6508141271884895E-3</v>
      </c>
      <c r="C12" s="10">
        <v>6.2374780666666681E-3</v>
      </c>
      <c r="D12" s="10">
        <f t="shared" si="2"/>
        <v>11</v>
      </c>
      <c r="E12" s="10">
        <f t="shared" si="0"/>
        <v>0.12222222222222222</v>
      </c>
      <c r="F12" s="10" t="e">
        <f>_xlfn.NORM.DIST(C12,AAR!#REF!,AAR!#REF!,1)</f>
        <v>#REF!</v>
      </c>
      <c r="G12" s="10" t="e">
        <f t="shared" si="1"/>
        <v>#REF!</v>
      </c>
    </row>
    <row r="13" spans="1:9" ht="13.5" customHeight="1" x14ac:dyDescent="0.2">
      <c r="A13" s="10" t="e">
        <f>AAR!#REF!</f>
        <v>#REF!</v>
      </c>
      <c r="B13" s="10">
        <f>AbsAAR!AG14</f>
        <v>9.9431652677694424E-3</v>
      </c>
      <c r="C13" s="10">
        <v>6.386886866666666E-3</v>
      </c>
      <c r="D13" s="10">
        <f t="shared" si="2"/>
        <v>12</v>
      </c>
      <c r="E13" s="10">
        <f t="shared" si="0"/>
        <v>0.13333333333333333</v>
      </c>
      <c r="F13" s="10" t="e">
        <f>_xlfn.NORM.DIST(C13,AAR!#REF!,AAR!#REF!,1)</f>
        <v>#REF!</v>
      </c>
      <c r="G13" s="10" t="e">
        <f t="shared" si="1"/>
        <v>#REF!</v>
      </c>
    </row>
    <row r="14" spans="1:9" ht="13.5" customHeight="1" x14ac:dyDescent="0.2">
      <c r="A14" s="10" t="e">
        <f>AAR!#REF!</f>
        <v>#REF!</v>
      </c>
      <c r="B14" s="10">
        <f>AbsAAR!AG15</f>
        <v>6.2374781368691222E-3</v>
      </c>
      <c r="C14" s="10">
        <v>6.6631393333333334E-3</v>
      </c>
      <c r="D14" s="10">
        <f t="shared" si="2"/>
        <v>13</v>
      </c>
      <c r="E14" s="10">
        <f t="shared" si="0"/>
        <v>0.14444444444444443</v>
      </c>
      <c r="F14" s="10" t="e">
        <f>_xlfn.NORM.DIST(C14,AAR!#REF!,AAR!#REF!,1)</f>
        <v>#REF!</v>
      </c>
      <c r="G14" s="10" t="e">
        <f t="shared" si="1"/>
        <v>#REF!</v>
      </c>
    </row>
    <row r="15" spans="1:9" ht="13.5" customHeight="1" x14ac:dyDescent="0.2">
      <c r="A15" s="10" t="e">
        <f>AAR!#REF!</f>
        <v>#REF!</v>
      </c>
      <c r="B15" s="10">
        <f>AbsAAR!AG16</f>
        <v>9.3467087901284336E-3</v>
      </c>
      <c r="C15" s="10">
        <v>6.7266814333333319E-3</v>
      </c>
      <c r="D15" s="10">
        <f t="shared" si="2"/>
        <v>14</v>
      </c>
      <c r="E15" s="10">
        <f t="shared" si="0"/>
        <v>0.15555555555555556</v>
      </c>
      <c r="F15" s="10" t="e">
        <f>_xlfn.NORM.DIST(C15,AAR!#REF!,AAR!#REF!,1)</f>
        <v>#REF!</v>
      </c>
      <c r="G15" s="10" t="e">
        <f t="shared" si="1"/>
        <v>#REF!</v>
      </c>
    </row>
    <row r="16" spans="1:9" ht="13.5" customHeight="1" x14ac:dyDescent="0.2">
      <c r="A16" s="10" t="e">
        <f>AAR!#REF!</f>
        <v>#REF!</v>
      </c>
      <c r="B16" s="10">
        <f>AbsAAR!AG17</f>
        <v>6.7268400024279871E-3</v>
      </c>
      <c r="C16" s="10">
        <v>6.7298006333333348E-3</v>
      </c>
      <c r="D16" s="10">
        <f t="shared" si="2"/>
        <v>15</v>
      </c>
      <c r="E16" s="10">
        <f t="shared" si="0"/>
        <v>0.16666666666666666</v>
      </c>
      <c r="F16" s="10" t="e">
        <f>_xlfn.NORM.DIST(C16,AAR!#REF!,AAR!#REF!,1)</f>
        <v>#REF!</v>
      </c>
      <c r="G16" s="10" t="e">
        <f t="shared" si="1"/>
        <v>#REF!</v>
      </c>
    </row>
    <row r="17" spans="1:7" ht="13.5" customHeight="1" x14ac:dyDescent="0.2">
      <c r="A17" s="10" t="e">
        <f>AAR!#REF!</f>
        <v>#REF!</v>
      </c>
      <c r="B17" s="10">
        <f>AbsAAR!AG18</f>
        <v>9.8291064674604026E-3</v>
      </c>
      <c r="C17" s="10">
        <v>6.734820533333334E-3</v>
      </c>
      <c r="D17" s="10">
        <f t="shared" si="2"/>
        <v>16</v>
      </c>
      <c r="E17" s="10">
        <f t="shared" si="0"/>
        <v>0.17777777777777778</v>
      </c>
      <c r="F17" s="10" t="e">
        <f>_xlfn.NORM.DIST(C17,AAR!#REF!,AAR!#REF!,1)</f>
        <v>#REF!</v>
      </c>
      <c r="G17" s="10" t="e">
        <f t="shared" si="1"/>
        <v>#REF!</v>
      </c>
    </row>
    <row r="18" spans="1:7" ht="13.5" customHeight="1" x14ac:dyDescent="0.2">
      <c r="A18" s="10" t="e">
        <f>AAR!#REF!</f>
        <v>#REF!</v>
      </c>
      <c r="B18" s="10">
        <f>AbsAAR!AG19</f>
        <v>9.1130191784600453E-3</v>
      </c>
      <c r="C18" s="10">
        <v>6.7676538666666683E-3</v>
      </c>
      <c r="D18" s="10">
        <f t="shared" si="2"/>
        <v>17</v>
      </c>
      <c r="E18" s="10">
        <f t="shared" si="0"/>
        <v>0.18888888888888888</v>
      </c>
      <c r="F18" s="10" t="e">
        <f>_xlfn.NORM.DIST(C18,AAR!#REF!,AAR!#REF!,1)</f>
        <v>#REF!</v>
      </c>
      <c r="G18" s="10" t="e">
        <f t="shared" si="1"/>
        <v>#REF!</v>
      </c>
    </row>
    <row r="19" spans="1:7" ht="13.5" customHeight="1" x14ac:dyDescent="0.2">
      <c r="A19" s="10" t="e">
        <f>AAR!#REF!</f>
        <v>#REF!</v>
      </c>
      <c r="B19" s="10">
        <f>AbsAAR!AG20</f>
        <v>7.3279310997396326E-3</v>
      </c>
      <c r="C19" s="10">
        <v>6.7731345333333351E-3</v>
      </c>
      <c r="D19" s="10">
        <f t="shared" si="2"/>
        <v>18</v>
      </c>
      <c r="E19" s="10">
        <f t="shared" si="0"/>
        <v>0.2</v>
      </c>
      <c r="F19" s="10" t="e">
        <f>_xlfn.NORM.DIST(C19,AAR!#REF!,AAR!#REF!,1)</f>
        <v>#REF!</v>
      </c>
      <c r="G19" s="10" t="e">
        <f t="shared" si="1"/>
        <v>#REF!</v>
      </c>
    </row>
    <row r="20" spans="1:7" ht="13.5" customHeight="1" x14ac:dyDescent="0.2">
      <c r="A20" s="10" t="e">
        <f>AAR!#REF!</f>
        <v>#REF!</v>
      </c>
      <c r="B20" s="10">
        <f>AbsAAR!AG21</f>
        <v>9.1693618295556421E-3</v>
      </c>
      <c r="C20" s="10">
        <v>6.7841919333333344E-3</v>
      </c>
      <c r="D20" s="10">
        <f t="shared" si="2"/>
        <v>19</v>
      </c>
      <c r="E20" s="10">
        <f t="shared" si="0"/>
        <v>0.21111111111111111</v>
      </c>
      <c r="F20" s="10" t="e">
        <f>_xlfn.NORM.DIST(C20,AAR!#REF!,AAR!#REF!,1)</f>
        <v>#REF!</v>
      </c>
      <c r="G20" s="10" t="e">
        <f t="shared" si="1"/>
        <v>#REF!</v>
      </c>
    </row>
    <row r="21" spans="1:7" ht="13.5" customHeight="1" x14ac:dyDescent="0.2">
      <c r="A21" s="10" t="e">
        <f>AAR!#REF!</f>
        <v>#REF!</v>
      </c>
      <c r="B21" s="10">
        <f>AbsAAR!AG22</f>
        <v>7.4475084766370703E-3</v>
      </c>
      <c r="C21" s="10">
        <v>6.8722276333333344E-3</v>
      </c>
      <c r="D21" s="10">
        <f t="shared" si="2"/>
        <v>20</v>
      </c>
      <c r="E21" s="10">
        <f t="shared" si="0"/>
        <v>0.22222222222222221</v>
      </c>
      <c r="F21" s="10" t="e">
        <f>_xlfn.NORM.DIST(C21,AAR!#REF!,AAR!#REF!,1)</f>
        <v>#REF!</v>
      </c>
      <c r="G21" s="10" t="e">
        <f t="shared" si="1"/>
        <v>#REF!</v>
      </c>
    </row>
    <row r="22" spans="1:7" ht="13.5" customHeight="1" x14ac:dyDescent="0.2">
      <c r="A22" s="10" t="e">
        <f>AAR!#REF!</f>
        <v>#REF!</v>
      </c>
      <c r="B22" s="10">
        <f>AbsAAR!AG23</f>
        <v>9.1125452117129611E-3</v>
      </c>
      <c r="C22" s="10">
        <v>6.9212566333333335E-3</v>
      </c>
      <c r="D22" s="10">
        <f t="shared" si="2"/>
        <v>21</v>
      </c>
      <c r="E22" s="10">
        <f t="shared" si="0"/>
        <v>0.23333333333333334</v>
      </c>
      <c r="F22" s="10" t="e">
        <f>_xlfn.NORM.DIST(C22,AAR!#REF!,AAR!#REF!,1)</f>
        <v>#REF!</v>
      </c>
      <c r="G22" s="10" t="e">
        <f t="shared" si="1"/>
        <v>#REF!</v>
      </c>
    </row>
    <row r="23" spans="1:7" ht="13.5" customHeight="1" x14ac:dyDescent="0.2">
      <c r="A23" s="10" t="e">
        <f>AAR!#REF!</f>
        <v>#REF!</v>
      </c>
      <c r="B23" s="10">
        <f>AbsAAR!AG24</f>
        <v>1.1114555983899425E-2</v>
      </c>
      <c r="C23" s="10">
        <v>7.0290790333333341E-3</v>
      </c>
      <c r="D23" s="10">
        <f t="shared" si="2"/>
        <v>22</v>
      </c>
      <c r="E23" s="10">
        <f t="shared" si="0"/>
        <v>0.24444444444444444</v>
      </c>
      <c r="F23" s="10" t="e">
        <f>_xlfn.NORM.DIST(C23,AAR!#REF!,AAR!#REF!,1)</f>
        <v>#REF!</v>
      </c>
      <c r="G23" s="10" t="e">
        <f t="shared" si="1"/>
        <v>#REF!</v>
      </c>
    </row>
    <row r="24" spans="1:7" ht="13.5" customHeight="1" x14ac:dyDescent="0.2">
      <c r="A24" s="10" t="e">
        <f>AAR!#REF!</f>
        <v>#REF!</v>
      </c>
      <c r="B24" s="10">
        <f>AbsAAR!AG25</f>
        <v>7.8153632275620288E-3</v>
      </c>
      <c r="C24" s="10">
        <v>7.0798519000000006E-3</v>
      </c>
      <c r="D24" s="10">
        <f t="shared" si="2"/>
        <v>23</v>
      </c>
      <c r="E24" s="10">
        <f t="shared" si="0"/>
        <v>0.25555555555555554</v>
      </c>
      <c r="F24" s="10" t="e">
        <f>_xlfn.NORM.DIST(C24,AAR!#REF!,AAR!#REF!,1)</f>
        <v>#REF!</v>
      </c>
      <c r="G24" s="10" t="e">
        <f t="shared" si="1"/>
        <v>#REF!</v>
      </c>
    </row>
    <row r="25" spans="1:7" ht="13.5" customHeight="1" x14ac:dyDescent="0.2">
      <c r="A25" s="10" t="e">
        <f>AAR!#REF!</f>
        <v>#REF!</v>
      </c>
      <c r="B25" s="10">
        <f>AbsAAR!AG26</f>
        <v>7.8705642152916023E-3</v>
      </c>
      <c r="C25" s="10">
        <v>7.1086047999999995E-3</v>
      </c>
      <c r="D25" s="10">
        <f t="shared" si="2"/>
        <v>24</v>
      </c>
      <c r="E25" s="10">
        <f t="shared" si="0"/>
        <v>0.26666666666666666</v>
      </c>
      <c r="F25" s="10" t="e">
        <f>_xlfn.NORM.DIST(C25,AAR!#REF!,AAR!#REF!,1)</f>
        <v>#REF!</v>
      </c>
      <c r="G25" s="10" t="e">
        <f t="shared" si="1"/>
        <v>#REF!</v>
      </c>
    </row>
    <row r="26" spans="1:7" ht="13.5" customHeight="1" x14ac:dyDescent="0.2">
      <c r="A26" s="10" t="e">
        <f>AAR!#REF!</f>
        <v>#REF!</v>
      </c>
      <c r="B26" s="10">
        <f>AbsAAR!AG27</f>
        <v>1.6048531696708095E-2</v>
      </c>
      <c r="C26" s="10">
        <v>7.1198262333333328E-3</v>
      </c>
      <c r="D26" s="10">
        <f t="shared" si="2"/>
        <v>25</v>
      </c>
      <c r="E26" s="10">
        <f t="shared" si="0"/>
        <v>0.27777777777777779</v>
      </c>
      <c r="F26" s="10" t="e">
        <f>_xlfn.NORM.DIST(C26,AAR!#REF!,AAR!#REF!,1)</f>
        <v>#REF!</v>
      </c>
      <c r="G26" s="10" t="e">
        <f t="shared" si="1"/>
        <v>#REF!</v>
      </c>
    </row>
    <row r="27" spans="1:7" ht="13.5" customHeight="1" x14ac:dyDescent="0.2">
      <c r="A27" s="10" t="e">
        <f>AAR!#REF!</f>
        <v>#REF!</v>
      </c>
      <c r="B27" s="10">
        <f>AbsAAR!AG28</f>
        <v>7.969642718425313E-3</v>
      </c>
      <c r="C27" s="10">
        <v>7.1399532999999998E-3</v>
      </c>
      <c r="D27" s="10">
        <f t="shared" si="2"/>
        <v>26</v>
      </c>
      <c r="E27" s="10">
        <f t="shared" si="0"/>
        <v>0.28888888888888886</v>
      </c>
      <c r="F27" s="10" t="e">
        <f>_xlfn.NORM.DIST(C27,AAR!#REF!,AAR!#REF!,1)</f>
        <v>#REF!</v>
      </c>
      <c r="G27" s="10" t="e">
        <f t="shared" si="1"/>
        <v>#REF!</v>
      </c>
    </row>
    <row r="28" spans="1:7" ht="13.5" customHeight="1" x14ac:dyDescent="0.2">
      <c r="A28" s="10" t="e">
        <f>AAR!#REF!</f>
        <v>#REF!</v>
      </c>
      <c r="B28" s="10">
        <f>AbsAAR!AG29</f>
        <v>1.1031826888802256E-2</v>
      </c>
      <c r="C28" s="10">
        <v>7.2103691666666669E-3</v>
      </c>
      <c r="D28" s="10">
        <f t="shared" si="2"/>
        <v>27</v>
      </c>
      <c r="E28" s="10">
        <f t="shared" si="0"/>
        <v>0.3</v>
      </c>
      <c r="F28" s="10" t="e">
        <f>_xlfn.NORM.DIST(C28,AAR!#REF!,AAR!#REF!,1)</f>
        <v>#REF!</v>
      </c>
      <c r="G28" s="10" t="e">
        <f t="shared" si="1"/>
        <v>#REF!</v>
      </c>
    </row>
    <row r="29" spans="1:7" ht="13.5" customHeight="1" x14ac:dyDescent="0.2">
      <c r="A29" s="10" t="e">
        <f>AAR!#REF!</f>
        <v>#REF!</v>
      </c>
      <c r="B29" s="10">
        <f>AbsAAR!AG30</f>
        <v>9.3735301612118561E-3</v>
      </c>
      <c r="C29" s="10">
        <v>7.295451533333332E-3</v>
      </c>
      <c r="D29" s="10">
        <f t="shared" si="2"/>
        <v>28</v>
      </c>
      <c r="E29" s="10">
        <f t="shared" si="0"/>
        <v>0.31111111111111112</v>
      </c>
      <c r="F29" s="10" t="e">
        <f>_xlfn.NORM.DIST(C29,AAR!#REF!,AAR!#REF!,1)</f>
        <v>#REF!</v>
      </c>
      <c r="G29" s="10" t="e">
        <f t="shared" si="1"/>
        <v>#REF!</v>
      </c>
    </row>
    <row r="30" spans="1:7" ht="13.5" customHeight="1" x14ac:dyDescent="0.2">
      <c r="A30" s="10" t="e">
        <f>AAR!#REF!</f>
        <v>#REF!</v>
      </c>
      <c r="B30" s="10">
        <f>AbsAAR!AG31</f>
        <v>6.7841919839270598E-3</v>
      </c>
      <c r="C30" s="10">
        <v>7.309645200000001E-3</v>
      </c>
      <c r="D30" s="10">
        <f t="shared" si="2"/>
        <v>29</v>
      </c>
      <c r="E30" s="10">
        <f t="shared" si="0"/>
        <v>0.32222222222222224</v>
      </c>
      <c r="F30" s="10" t="e">
        <f>_xlfn.NORM.DIST(C30,AAR!#REF!,AAR!#REF!,1)</f>
        <v>#REF!</v>
      </c>
      <c r="G30" s="10" t="e">
        <f t="shared" si="1"/>
        <v>#REF!</v>
      </c>
    </row>
    <row r="31" spans="1:7" ht="13.5" customHeight="1" x14ac:dyDescent="0.2">
      <c r="A31" s="10" t="e">
        <f>AAR!#REF!</f>
        <v>#REF!</v>
      </c>
      <c r="B31" s="10">
        <f>AbsAAR!AG32</f>
        <v>1.3790344946689887E-2</v>
      </c>
      <c r="C31" s="10">
        <v>7.3279589666666641E-3</v>
      </c>
      <c r="D31" s="10">
        <f t="shared" si="2"/>
        <v>30</v>
      </c>
      <c r="E31" s="10">
        <f t="shared" si="0"/>
        <v>0.33333333333333331</v>
      </c>
      <c r="F31" s="10" t="e">
        <f>_xlfn.NORM.DIST(C31,AAR!#REF!,AAR!#REF!,1)</f>
        <v>#REF!</v>
      </c>
      <c r="G31" s="10" t="e">
        <f t="shared" si="1"/>
        <v>#REF!</v>
      </c>
    </row>
    <row r="32" spans="1:7" ht="13.5" customHeight="1" x14ac:dyDescent="0.2">
      <c r="A32" s="10" t="e">
        <f>AAR!#REF!</f>
        <v>#REF!</v>
      </c>
      <c r="B32" s="10">
        <f>AbsAAR!AG33</f>
        <v>9.9259974602689989E-3</v>
      </c>
      <c r="C32" s="10">
        <v>7.3301819933333338E-3</v>
      </c>
      <c r="D32" s="10">
        <f t="shared" si="2"/>
        <v>31</v>
      </c>
      <c r="E32" s="10">
        <f t="shared" si="0"/>
        <v>0.34444444444444444</v>
      </c>
      <c r="F32" s="10" t="e">
        <f>_xlfn.NORM.DIST(C32,AAR!#REF!,AAR!#REF!,1)</f>
        <v>#REF!</v>
      </c>
      <c r="G32" s="10" t="e">
        <f t="shared" si="1"/>
        <v>#REF!</v>
      </c>
    </row>
    <row r="33" spans="1:7" ht="13.5" customHeight="1" x14ac:dyDescent="0.2">
      <c r="A33" s="10" t="e">
        <f>AAR!#REF!</f>
        <v>#REF!</v>
      </c>
      <c r="B33" s="10">
        <f>AbsAAR!AG34</f>
        <v>8.7288631446987251E-3</v>
      </c>
      <c r="C33" s="10">
        <v>7.3727130000000004E-3</v>
      </c>
      <c r="D33" s="10">
        <f t="shared" si="2"/>
        <v>32</v>
      </c>
      <c r="E33" s="10">
        <f t="shared" si="0"/>
        <v>0.35555555555555557</v>
      </c>
      <c r="F33" s="10" t="e">
        <f>_xlfn.NORM.DIST(C33,AAR!#REF!,AAR!#REF!,1)</f>
        <v>#REF!</v>
      </c>
      <c r="G33" s="10" t="e">
        <f t="shared" si="1"/>
        <v>#REF!</v>
      </c>
    </row>
    <row r="34" spans="1:7" ht="13.5" customHeight="1" x14ac:dyDescent="0.2">
      <c r="A34" s="10" t="e">
        <f>AAR!#REF!</f>
        <v>#REF!</v>
      </c>
      <c r="B34" s="10">
        <f>AbsAAR!AG35</f>
        <v>1.0499234512600757E-2</v>
      </c>
      <c r="C34" s="10">
        <v>7.3736495333333327E-3</v>
      </c>
      <c r="D34" s="10">
        <f t="shared" si="2"/>
        <v>33</v>
      </c>
      <c r="E34" s="10">
        <f t="shared" si="0"/>
        <v>0.36666666666666664</v>
      </c>
      <c r="F34" s="10" t="e">
        <f>_xlfn.NORM.DIST(C34,AAR!#REF!,AAR!#REF!,1)</f>
        <v>#REF!</v>
      </c>
      <c r="G34" s="10" t="e">
        <f t="shared" si="1"/>
        <v>#REF!</v>
      </c>
    </row>
    <row r="35" spans="1:7" ht="13.5" customHeight="1" x14ac:dyDescent="0.2">
      <c r="A35" s="10" t="e">
        <f>AAR!#REF!</f>
        <v>#REF!</v>
      </c>
      <c r="B35" s="10">
        <f>AbsAAR!AG36</f>
        <v>7.3097070768010676E-3</v>
      </c>
      <c r="C35" s="10">
        <v>7.4474178333333333E-3</v>
      </c>
      <c r="D35" s="10">
        <f t="shared" si="2"/>
        <v>34</v>
      </c>
      <c r="E35" s="10">
        <f t="shared" si="0"/>
        <v>0.37777777777777777</v>
      </c>
      <c r="F35" s="10" t="e">
        <f>_xlfn.NORM.DIST(C35,AAR!#REF!,AAR!#REF!,1)</f>
        <v>#REF!</v>
      </c>
      <c r="G35" s="10" t="e">
        <f t="shared" si="1"/>
        <v>#REF!</v>
      </c>
    </row>
    <row r="36" spans="1:7" ht="13.5" customHeight="1" x14ac:dyDescent="0.2">
      <c r="A36" s="10" t="e">
        <f>AAR!#REF!</f>
        <v>#REF!</v>
      </c>
      <c r="B36" s="10">
        <f>AbsAAR!AG37</f>
        <v>9.9644508030828742E-3</v>
      </c>
      <c r="C36" s="10">
        <v>7.5427742333333348E-3</v>
      </c>
      <c r="D36" s="10">
        <f t="shared" si="2"/>
        <v>35</v>
      </c>
      <c r="E36" s="10">
        <f t="shared" si="0"/>
        <v>0.3888888888888889</v>
      </c>
      <c r="F36" s="10" t="e">
        <f>_xlfn.NORM.DIST(C36,AAR!#REF!,AAR!#REF!,1)</f>
        <v>#REF!</v>
      </c>
      <c r="G36" s="10" t="e">
        <f t="shared" si="1"/>
        <v>#REF!</v>
      </c>
    </row>
    <row r="37" spans="1:7" ht="13.5" customHeight="1" x14ac:dyDescent="0.2">
      <c r="A37" s="10" t="e">
        <f>AAR!#REF!</f>
        <v>#REF!</v>
      </c>
      <c r="B37" s="10">
        <f>AbsAAR!AG38</f>
        <v>9.882055025112222E-3</v>
      </c>
      <c r="C37" s="10">
        <v>7.6067653333333337E-3</v>
      </c>
      <c r="D37" s="10">
        <f t="shared" si="2"/>
        <v>36</v>
      </c>
      <c r="E37" s="10">
        <f t="shared" si="0"/>
        <v>0.4</v>
      </c>
      <c r="F37" s="10" t="e">
        <f>_xlfn.NORM.DIST(C37,AAR!#REF!,AAR!#REF!,1)</f>
        <v>#REF!</v>
      </c>
      <c r="G37" s="10" t="e">
        <f t="shared" si="1"/>
        <v>#REF!</v>
      </c>
    </row>
    <row r="38" spans="1:7" ht="13.5" customHeight="1" x14ac:dyDescent="0.2">
      <c r="A38" s="10" t="e">
        <f>AAR!#REF!</f>
        <v>#REF!</v>
      </c>
      <c r="B38" s="10">
        <f>AbsAAR!AG39</f>
        <v>9.110758763880367E-3</v>
      </c>
      <c r="C38" s="10">
        <v>7.6509091666666657E-3</v>
      </c>
      <c r="D38" s="10">
        <f t="shared" si="2"/>
        <v>37</v>
      </c>
      <c r="E38" s="10">
        <f t="shared" si="0"/>
        <v>0.41111111111111109</v>
      </c>
      <c r="F38" s="10" t="e">
        <f>_xlfn.NORM.DIST(C38,AAR!#REF!,AAR!#REF!,1)</f>
        <v>#REF!</v>
      </c>
      <c r="G38" s="10" t="e">
        <f t="shared" si="1"/>
        <v>#REF!</v>
      </c>
    </row>
    <row r="39" spans="1:7" ht="13.5" customHeight="1" x14ac:dyDescent="0.2">
      <c r="A39" s="10" t="e">
        <f>AAR!#REF!</f>
        <v>#REF!</v>
      </c>
      <c r="B39" s="10">
        <f>AbsAAR!AG40</f>
        <v>7.1199453042182E-3</v>
      </c>
      <c r="C39" s="10">
        <v>7.6881430666666676E-3</v>
      </c>
      <c r="D39" s="10">
        <f t="shared" si="2"/>
        <v>38</v>
      </c>
      <c r="E39" s="10">
        <f t="shared" si="0"/>
        <v>0.42222222222222222</v>
      </c>
      <c r="F39" s="10" t="e">
        <f>_xlfn.NORM.DIST(C39,AAR!#REF!,AAR!#REF!,1)</f>
        <v>#REF!</v>
      </c>
      <c r="G39" s="10" t="e">
        <f t="shared" si="1"/>
        <v>#REF!</v>
      </c>
    </row>
    <row r="40" spans="1:7" ht="13.5" customHeight="1" x14ac:dyDescent="0.2">
      <c r="A40" s="10" t="e">
        <f>AAR!#REF!</f>
        <v>#REF!</v>
      </c>
      <c r="B40" s="10">
        <f>AbsAAR!AG41</f>
        <v>1.1971270087406264E-2</v>
      </c>
      <c r="C40" s="10">
        <v>7.7359059000000011E-3</v>
      </c>
      <c r="D40" s="10">
        <f t="shared" si="2"/>
        <v>39</v>
      </c>
      <c r="E40" s="10">
        <f t="shared" si="0"/>
        <v>0.43333333333333335</v>
      </c>
      <c r="F40" s="10" t="e">
        <f>_xlfn.NORM.DIST(C40,AAR!#REF!,AAR!#REF!,1)</f>
        <v>#REF!</v>
      </c>
      <c r="G40" s="10" t="e">
        <f t="shared" si="1"/>
        <v>#REF!</v>
      </c>
    </row>
    <row r="41" spans="1:7" ht="13.5" customHeight="1" x14ac:dyDescent="0.2">
      <c r="A41" s="10" t="e">
        <f>AAR!#REF!</f>
        <v>#REF!</v>
      </c>
      <c r="B41" s="10">
        <f>AbsAAR!AG42</f>
        <v>4.4618223312118824E-3</v>
      </c>
      <c r="C41" s="10">
        <v>7.7988821666666649E-3</v>
      </c>
      <c r="D41" s="10">
        <f t="shared" si="2"/>
        <v>40</v>
      </c>
      <c r="E41" s="10">
        <f t="shared" si="0"/>
        <v>0.44444444444444442</v>
      </c>
      <c r="F41" s="10" t="e">
        <f>_xlfn.NORM.DIST(C41,AAR!#REF!,AAR!#REF!,1)</f>
        <v>#REF!</v>
      </c>
      <c r="G41" s="10" t="e">
        <f t="shared" si="1"/>
        <v>#REF!</v>
      </c>
    </row>
    <row r="42" spans="1:7" ht="13.5" customHeight="1" x14ac:dyDescent="0.2">
      <c r="A42" s="10" t="e">
        <f>AAR!#REF!</f>
        <v>#REF!</v>
      </c>
      <c r="B42" s="10">
        <f>AbsAAR!AG43</f>
        <v>8.8951291527536291E-3</v>
      </c>
      <c r="C42" s="10">
        <v>7.8051907666666668E-3</v>
      </c>
      <c r="D42" s="10">
        <f t="shared" si="2"/>
        <v>41</v>
      </c>
      <c r="E42" s="10">
        <f t="shared" si="0"/>
        <v>0.45555555555555555</v>
      </c>
      <c r="F42" s="10" t="e">
        <f>_xlfn.NORM.DIST(C42,AAR!#REF!,AAR!#REF!,1)</f>
        <v>#REF!</v>
      </c>
      <c r="G42" s="10" t="e">
        <f t="shared" si="1"/>
        <v>#REF!</v>
      </c>
    </row>
    <row r="43" spans="1:7" ht="13.5" customHeight="1" x14ac:dyDescent="0.2">
      <c r="A43" s="10" t="e">
        <f>AAR!#REF!</f>
        <v>#REF!</v>
      </c>
      <c r="B43" s="10">
        <f>AbsAAR!AG44</f>
        <v>6.3870033036534241E-3</v>
      </c>
      <c r="C43" s="10">
        <v>7.8155087666666664E-3</v>
      </c>
      <c r="D43" s="10">
        <f t="shared" si="2"/>
        <v>42</v>
      </c>
      <c r="E43" s="10">
        <f t="shared" si="0"/>
        <v>0.46666666666666667</v>
      </c>
      <c r="F43" s="10" t="e">
        <f>_xlfn.NORM.DIST(C43,AAR!#REF!,AAR!#REF!,1)</f>
        <v>#REF!</v>
      </c>
      <c r="G43" s="10" t="e">
        <f t="shared" si="1"/>
        <v>#REF!</v>
      </c>
    </row>
    <row r="44" spans="1:7" ht="13.5" customHeight="1" x14ac:dyDescent="0.2">
      <c r="A44" s="10" t="e">
        <f>AAR!#REF!</f>
        <v>#REF!</v>
      </c>
      <c r="B44" s="10">
        <f>AbsAAR!AG45</f>
        <v>6.0107194048366471E-3</v>
      </c>
      <c r="C44" s="10">
        <v>7.8245131666666665E-3</v>
      </c>
      <c r="D44" s="10">
        <f t="shared" si="2"/>
        <v>43</v>
      </c>
      <c r="E44" s="10">
        <f t="shared" si="0"/>
        <v>0.4777777777777778</v>
      </c>
      <c r="F44" s="10" t="e">
        <f>_xlfn.NORM.DIST(C44,AAR!#REF!,AAR!#REF!,1)</f>
        <v>#REF!</v>
      </c>
      <c r="G44" s="10" t="e">
        <f t="shared" si="1"/>
        <v>#REF!</v>
      </c>
    </row>
    <row r="45" spans="1:7" ht="13.5" customHeight="1" x14ac:dyDescent="0.2">
      <c r="A45" s="10" t="e">
        <f>AAR!#REF!</f>
        <v>#REF!</v>
      </c>
      <c r="B45" s="10">
        <f>AbsAAR!AG46</f>
        <v>6.7677104484901466E-3</v>
      </c>
      <c r="C45" s="10">
        <v>7.8708726000000021E-3</v>
      </c>
      <c r="D45" s="10">
        <f t="shared" si="2"/>
        <v>44</v>
      </c>
      <c r="E45" s="10">
        <f t="shared" si="0"/>
        <v>0.48888888888888887</v>
      </c>
      <c r="F45" s="10" t="e">
        <f>_xlfn.NORM.DIST(C45,AAR!#REF!,AAR!#REF!,1)</f>
        <v>#REF!</v>
      </c>
      <c r="G45" s="10" t="e">
        <f t="shared" si="1"/>
        <v>#REF!</v>
      </c>
    </row>
    <row r="46" spans="1:7" ht="13.5" customHeight="1" x14ac:dyDescent="0.2">
      <c r="A46" s="10" t="e">
        <f>AAR!#REF!</f>
        <v>#REF!</v>
      </c>
      <c r="B46" s="10">
        <f>AbsAAR!AG47</f>
        <v>7.0289970966587031E-3</v>
      </c>
      <c r="C46" s="10">
        <v>7.9167194333333319E-3</v>
      </c>
      <c r="D46" s="10">
        <f t="shared" si="2"/>
        <v>45</v>
      </c>
      <c r="E46" s="10">
        <f t="shared" si="0"/>
        <v>0.5</v>
      </c>
      <c r="F46" s="10" t="e">
        <f>_xlfn.NORM.DIST(C46,AAR!#REF!,AAR!#REF!,1)</f>
        <v>#REF!</v>
      </c>
      <c r="G46" s="10" t="e">
        <f t="shared" si="1"/>
        <v>#REF!</v>
      </c>
    </row>
    <row r="47" spans="1:7" ht="13.5" customHeight="1" x14ac:dyDescent="0.2">
      <c r="A47" s="10" t="e">
        <f>AAR!#REF!</f>
        <v>#REF!</v>
      </c>
      <c r="B47" s="10">
        <f>AbsAAR!AG48</f>
        <v>8.4699176944979544E-3</v>
      </c>
      <c r="C47" s="10">
        <v>7.9697358333333333E-3</v>
      </c>
      <c r="D47" s="10">
        <f t="shared" si="2"/>
        <v>46</v>
      </c>
      <c r="E47" s="10">
        <f t="shared" si="0"/>
        <v>0.51111111111111107</v>
      </c>
      <c r="F47" s="10" t="e">
        <f>_xlfn.NORM.DIST(C47,AAR!#REF!,AAR!#REF!,1)</f>
        <v>#REF!</v>
      </c>
      <c r="G47" s="10" t="e">
        <f t="shared" si="1"/>
        <v>#REF!</v>
      </c>
    </row>
    <row r="48" spans="1:7" ht="13.5" customHeight="1" x14ac:dyDescent="0.2">
      <c r="A48" s="10" t="e">
        <f>AAR!#REF!</f>
        <v>#REF!</v>
      </c>
      <c r="B48" s="10">
        <f>AbsAAR!AG49</f>
        <v>7.9723485399853349E-3</v>
      </c>
      <c r="C48" s="10">
        <v>7.9717987499999983E-3</v>
      </c>
      <c r="D48" s="10">
        <f t="shared" si="2"/>
        <v>47</v>
      </c>
      <c r="E48" s="10">
        <f t="shared" si="0"/>
        <v>0.52222222222222225</v>
      </c>
      <c r="F48" s="10" t="e">
        <f>_xlfn.NORM.DIST(C48,AAR!#REF!,AAR!#REF!,1)</f>
        <v>#REF!</v>
      </c>
      <c r="G48" s="10" t="e">
        <f t="shared" si="1"/>
        <v>#REF!</v>
      </c>
    </row>
    <row r="49" spans="1:7" ht="13.5" customHeight="1" x14ac:dyDescent="0.2">
      <c r="A49" s="10" t="e">
        <f>AAR!#REF!</f>
        <v>#REF!</v>
      </c>
      <c r="B49" s="10">
        <f>AbsAAR!AG50</f>
        <v>1.5383100101189781E-2</v>
      </c>
      <c r="C49" s="10">
        <v>8.0349018666666678E-3</v>
      </c>
      <c r="D49" s="10">
        <f t="shared" si="2"/>
        <v>48</v>
      </c>
      <c r="E49" s="10">
        <f t="shared" si="0"/>
        <v>0.53333333333333333</v>
      </c>
      <c r="F49" s="10" t="e">
        <f>_xlfn.NORM.DIST(C49,AAR!#REF!,AAR!#REF!,1)</f>
        <v>#REF!</v>
      </c>
      <c r="G49" s="10" t="e">
        <f t="shared" si="1"/>
        <v>#REF!</v>
      </c>
    </row>
    <row r="50" spans="1:7" ht="13.5" customHeight="1" x14ac:dyDescent="0.2">
      <c r="A50" s="10" t="e">
        <f>AAR!#REF!</f>
        <v>#REF!</v>
      </c>
      <c r="B50" s="10">
        <f>AbsAAR!AG51</f>
        <v>8.3748253000060606E-3</v>
      </c>
      <c r="C50" s="10">
        <v>8.1806846666666651E-3</v>
      </c>
      <c r="D50" s="10">
        <f t="shared" si="2"/>
        <v>49</v>
      </c>
      <c r="E50" s="10">
        <f t="shared" si="0"/>
        <v>0.5444444444444444</v>
      </c>
      <c r="F50" s="10" t="e">
        <f>_xlfn.NORM.DIST(C50,AAR!#REF!,AAR!#REF!,1)</f>
        <v>#REF!</v>
      </c>
      <c r="G50" s="10" t="e">
        <f t="shared" si="1"/>
        <v>#REF!</v>
      </c>
    </row>
    <row r="51" spans="1:7" ht="13.5" customHeight="1" x14ac:dyDescent="0.2">
      <c r="A51" s="10" t="e">
        <f>AAR!#REF!</f>
        <v>#REF!</v>
      </c>
      <c r="B51" s="10">
        <f>AbsAAR!AG52</f>
        <v>1.1398766782313283E-2</v>
      </c>
      <c r="C51" s="10">
        <v>8.2404109333333343E-3</v>
      </c>
      <c r="D51" s="10">
        <f t="shared" si="2"/>
        <v>50</v>
      </c>
      <c r="E51" s="10">
        <f t="shared" si="0"/>
        <v>0.55555555555555558</v>
      </c>
      <c r="F51" s="10" t="e">
        <f>_xlfn.NORM.DIST(C51,AAR!#REF!,AAR!#REF!,1)</f>
        <v>#REF!</v>
      </c>
      <c r="G51" s="10" t="e">
        <f t="shared" si="1"/>
        <v>#REF!</v>
      </c>
    </row>
    <row r="52" spans="1:7" ht="13.5" customHeight="1" x14ac:dyDescent="0.2">
      <c r="A52" s="10" t="e">
        <f>AAR!#REF!</f>
        <v>#REF!</v>
      </c>
      <c r="B52" s="10">
        <f>AbsAAR!AG53</f>
        <v>7.5427480799221003E-3</v>
      </c>
      <c r="C52" s="10">
        <v>8.2423594333333322E-3</v>
      </c>
      <c r="D52" s="10">
        <f t="shared" si="2"/>
        <v>51</v>
      </c>
      <c r="E52" s="10">
        <f t="shared" si="0"/>
        <v>0.56666666666666665</v>
      </c>
      <c r="F52" s="10" t="e">
        <f>_xlfn.NORM.DIST(C52,AAR!#REF!,AAR!#REF!,1)</f>
        <v>#REF!</v>
      </c>
      <c r="G52" s="10" t="e">
        <f t="shared" si="1"/>
        <v>#REF!</v>
      </c>
    </row>
    <row r="53" spans="1:7" ht="13.5" customHeight="1" x14ac:dyDescent="0.2">
      <c r="A53" s="10" t="e">
        <f>AAR!#REF!</f>
        <v>#REF!</v>
      </c>
      <c r="B53" s="10">
        <f>AbsAAR!AG54</f>
        <v>1.2905193342350924E-2</v>
      </c>
      <c r="C53" s="10">
        <v>8.2590900000000002E-3</v>
      </c>
      <c r="D53" s="10">
        <f t="shared" si="2"/>
        <v>52</v>
      </c>
      <c r="E53" s="10">
        <f t="shared" si="0"/>
        <v>0.57777777777777772</v>
      </c>
      <c r="F53" s="10" t="e">
        <f>_xlfn.NORM.DIST(C53,AAR!#REF!,AAR!#REF!,1)</f>
        <v>#REF!</v>
      </c>
      <c r="G53" s="10" t="e">
        <f t="shared" si="1"/>
        <v>#REF!</v>
      </c>
    </row>
    <row r="54" spans="1:7" ht="13.5" customHeight="1" x14ac:dyDescent="0.2">
      <c r="A54" s="10" t="e">
        <f>AAR!#REF!</f>
        <v>#REF!</v>
      </c>
      <c r="B54" s="10">
        <f>AbsAAR!AG55</f>
        <v>9.9599576021291644E-3</v>
      </c>
      <c r="C54" s="10">
        <v>8.3062640999999986E-3</v>
      </c>
      <c r="D54" s="10">
        <f t="shared" si="2"/>
        <v>53</v>
      </c>
      <c r="E54" s="10">
        <f t="shared" si="0"/>
        <v>0.58888888888888891</v>
      </c>
      <c r="F54" s="10" t="e">
        <f>_xlfn.NORM.DIST(C54,AAR!#REF!,AAR!#REF!,1)</f>
        <v>#REF!</v>
      </c>
      <c r="G54" s="10" t="e">
        <f t="shared" si="1"/>
        <v>#REF!</v>
      </c>
    </row>
    <row r="55" spans="1:7" ht="13.5" customHeight="1" x14ac:dyDescent="0.2">
      <c r="A55" s="10" t="e">
        <f>AAR!#REF!</f>
        <v>#REF!</v>
      </c>
      <c r="B55" s="10">
        <f>AbsAAR!AG56</f>
        <v>7.0796104107434584E-3</v>
      </c>
      <c r="C55" s="10">
        <v>8.3378833066666633E-3</v>
      </c>
      <c r="D55" s="10">
        <f t="shared" si="2"/>
        <v>54</v>
      </c>
      <c r="E55" s="10">
        <f t="shared" si="0"/>
        <v>0.6</v>
      </c>
      <c r="F55" s="10" t="e">
        <f>_xlfn.NORM.DIST(C55,AAR!#REF!,AAR!#REF!,1)</f>
        <v>#REF!</v>
      </c>
      <c r="G55" s="10" t="e">
        <f t="shared" si="1"/>
        <v>#REF!</v>
      </c>
    </row>
    <row r="56" spans="1:7" ht="13.5" customHeight="1" x14ac:dyDescent="0.2">
      <c r="A56" s="10" t="e">
        <f>AAR!#REF!</f>
        <v>#REF!</v>
      </c>
      <c r="B56" s="10">
        <f>AbsAAR!AG57</f>
        <v>8.0350068626901059E-3</v>
      </c>
      <c r="C56" s="10">
        <v>8.3747637333333354E-3</v>
      </c>
      <c r="D56" s="10">
        <f t="shared" si="2"/>
        <v>55</v>
      </c>
      <c r="E56" s="10">
        <f t="shared" si="0"/>
        <v>0.61111111111111116</v>
      </c>
      <c r="F56" s="10" t="e">
        <f>_xlfn.NORM.DIST(C56,AAR!#REF!,AAR!#REF!,1)</f>
        <v>#REF!</v>
      </c>
      <c r="G56" s="10" t="e">
        <f t="shared" si="1"/>
        <v>#REF!</v>
      </c>
    </row>
    <row r="57" spans="1:7" ht="13.5" customHeight="1" x14ac:dyDescent="0.2">
      <c r="A57" s="10" t="e">
        <f>AAR!#REF!</f>
        <v>#REF!</v>
      </c>
      <c r="B57" s="10">
        <f>AbsAAR!AG58</f>
        <v>7.8245501043459724E-3</v>
      </c>
      <c r="C57" s="10">
        <v>8.4699709000000001E-3</v>
      </c>
      <c r="D57" s="10">
        <f t="shared" si="2"/>
        <v>56</v>
      </c>
      <c r="E57" s="10">
        <f t="shared" si="0"/>
        <v>0.62222222222222223</v>
      </c>
      <c r="F57" s="10" t="e">
        <f>_xlfn.NORM.DIST(C57,AAR!#REF!,AAR!#REF!,1)</f>
        <v>#REF!</v>
      </c>
      <c r="G57" s="10" t="e">
        <f t="shared" si="1"/>
        <v>#REF!</v>
      </c>
    </row>
    <row r="58" spans="1:7" ht="13.5" customHeight="1" x14ac:dyDescent="0.2">
      <c r="A58" s="10" t="e">
        <f>AAR!#REF!</f>
        <v>#REF!</v>
      </c>
      <c r="B58" s="10">
        <f>AbsAAR!AG59</f>
        <v>7.3737886722769087E-3</v>
      </c>
      <c r="C58" s="10">
        <v>8.7288632333333335E-3</v>
      </c>
      <c r="D58" s="10">
        <f t="shared" si="2"/>
        <v>57</v>
      </c>
      <c r="E58" s="10">
        <f t="shared" si="0"/>
        <v>0.6333333333333333</v>
      </c>
      <c r="F58" s="10" t="e">
        <f>_xlfn.NORM.DIST(C58,AAR!#REF!,AAR!#REF!,1)</f>
        <v>#REF!</v>
      </c>
      <c r="G58" s="10" t="e">
        <f t="shared" si="1"/>
        <v>#REF!</v>
      </c>
    </row>
    <row r="59" spans="1:7" ht="13.5" customHeight="1" x14ac:dyDescent="0.2">
      <c r="A59" s="10" t="e">
        <f>AAR!#REF!</f>
        <v>#REF!</v>
      </c>
      <c r="B59" s="10">
        <f>AbsAAR!AG60</f>
        <v>5.1544798155700733E-3</v>
      </c>
      <c r="C59" s="10">
        <v>8.8948953333333365E-3</v>
      </c>
      <c r="D59" s="10">
        <f t="shared" si="2"/>
        <v>58</v>
      </c>
      <c r="E59" s="10">
        <f t="shared" si="0"/>
        <v>0.64444444444444449</v>
      </c>
      <c r="F59" s="10" t="e">
        <f>_xlfn.NORM.DIST(C59,AAR!#REF!,AAR!#REF!,1)</f>
        <v>#REF!</v>
      </c>
      <c r="G59" s="10" t="e">
        <f t="shared" si="1"/>
        <v>#REF!</v>
      </c>
    </row>
    <row r="60" spans="1:7" ht="13.5" customHeight="1" x14ac:dyDescent="0.2">
      <c r="A60" s="10" t="e">
        <f>AAR!#REF!</f>
        <v>#REF!</v>
      </c>
      <c r="B60" s="10">
        <f>AbsAAR!AG61</f>
        <v>7.1399532880076196E-3</v>
      </c>
      <c r="C60" s="10">
        <v>9.1107215666666654E-3</v>
      </c>
      <c r="D60" s="10">
        <f t="shared" si="2"/>
        <v>59</v>
      </c>
      <c r="E60" s="10">
        <f t="shared" si="0"/>
        <v>0.65555555555555556</v>
      </c>
      <c r="F60" s="10" t="e">
        <f>_xlfn.NORM.DIST(C60,AAR!#REF!,AAR!#REF!,1)</f>
        <v>#REF!</v>
      </c>
      <c r="G60" s="10" t="e">
        <f t="shared" si="1"/>
        <v>#REF!</v>
      </c>
    </row>
    <row r="61" spans="1:7" ht="13.5" customHeight="1" x14ac:dyDescent="0.2">
      <c r="A61" s="10" t="e">
        <f>AAR!#REF!</f>
        <v>#REF!</v>
      </c>
      <c r="B61" s="10">
        <f>AbsAAR!AG62</f>
        <v>7.8049370892400126E-3</v>
      </c>
      <c r="C61" s="10">
        <v>9.112631433333334E-3</v>
      </c>
      <c r="D61" s="10">
        <f t="shared" si="2"/>
        <v>60</v>
      </c>
      <c r="E61" s="10">
        <f t="shared" si="0"/>
        <v>0.66666666666666663</v>
      </c>
      <c r="F61" s="10" t="e">
        <f>_xlfn.NORM.DIST(C61,AAR!#REF!,AAR!#REF!,1)</f>
        <v>#REF!</v>
      </c>
      <c r="G61" s="10" t="e">
        <f t="shared" si="1"/>
        <v>#REF!</v>
      </c>
    </row>
    <row r="62" spans="1:7" ht="13.5" customHeight="1" x14ac:dyDescent="0.2">
      <c r="A62" s="10" t="e">
        <f>AAR!#REF!</f>
        <v>#REF!</v>
      </c>
      <c r="B62" s="10">
        <f>AbsAAR!AG63</f>
        <v>8.3380212230205596E-3</v>
      </c>
      <c r="C62" s="10">
        <v>9.1130398333333345E-3</v>
      </c>
      <c r="D62" s="10">
        <f t="shared" si="2"/>
        <v>61</v>
      </c>
      <c r="E62" s="10">
        <f t="shared" si="0"/>
        <v>0.67777777777777781</v>
      </c>
      <c r="F62" s="10" t="e">
        <f>_xlfn.NORM.DIST(C62,AAR!#REF!,AAR!#REF!,1)</f>
        <v>#REF!</v>
      </c>
      <c r="G62" s="10" t="e">
        <f t="shared" si="1"/>
        <v>#REF!</v>
      </c>
    </row>
    <row r="63" spans="1:7" ht="13.5" customHeight="1" x14ac:dyDescent="0.2">
      <c r="A63" s="10" t="e">
        <f>AAR!#REF!</f>
        <v>#REF!</v>
      </c>
      <c r="B63" s="10">
        <f>AbsAAR!AG64</f>
        <v>9.4471640793204973E-3</v>
      </c>
      <c r="C63" s="10">
        <v>9.1695655333333334E-3</v>
      </c>
      <c r="D63" s="10">
        <f t="shared" si="2"/>
        <v>62</v>
      </c>
      <c r="E63" s="10">
        <f t="shared" si="0"/>
        <v>0.68888888888888888</v>
      </c>
      <c r="F63" s="10" t="e">
        <f>_xlfn.NORM.DIST(C63,AAR!#REF!,AAR!#REF!,1)</f>
        <v>#REF!</v>
      </c>
      <c r="G63" s="10" t="e">
        <f t="shared" si="1"/>
        <v>#REF!</v>
      </c>
    </row>
    <row r="64" spans="1:7" ht="13.5" customHeight="1" x14ac:dyDescent="0.2">
      <c r="A64" s="10" t="e">
        <f>AAR!#REF!</f>
        <v>#REF!</v>
      </c>
      <c r="B64" s="10">
        <f>AbsAAR!AG65</f>
        <v>6.7296694756106539E-3</v>
      </c>
      <c r="C64" s="10">
        <v>9.2878314666666687E-3</v>
      </c>
      <c r="D64" s="10">
        <f t="shared" si="2"/>
        <v>63</v>
      </c>
      <c r="E64" s="10">
        <f t="shared" si="0"/>
        <v>0.7</v>
      </c>
      <c r="F64" s="10" t="e">
        <f>_xlfn.NORM.DIST(C64,AAR!#REF!,AAR!#REF!,1)</f>
        <v>#REF!</v>
      </c>
      <c r="G64" s="10" t="e">
        <f t="shared" si="1"/>
        <v>#REF!</v>
      </c>
    </row>
    <row r="65" spans="1:7" ht="13.5" customHeight="1" x14ac:dyDescent="0.2">
      <c r="A65" s="10" t="e">
        <f>AAR!#REF!</f>
        <v>#REF!</v>
      </c>
      <c r="B65" s="10">
        <f>AbsAAR!AG66</f>
        <v>6.7349766298673728E-3</v>
      </c>
      <c r="C65" s="10">
        <v>9.346682999999998E-3</v>
      </c>
      <c r="D65" s="10">
        <f t="shared" si="2"/>
        <v>64</v>
      </c>
      <c r="E65" s="10">
        <f t="shared" si="0"/>
        <v>0.71111111111111114</v>
      </c>
      <c r="F65" s="10" t="e">
        <f>_xlfn.NORM.DIST(C65,AAR!#REF!,AAR!#REF!,1)</f>
        <v>#REF!</v>
      </c>
      <c r="G65" s="10" t="e">
        <f t="shared" si="1"/>
        <v>#REF!</v>
      </c>
    </row>
    <row r="66" spans="1:7" ht="13.5" customHeight="1" x14ac:dyDescent="0.2">
      <c r="A66" s="10" t="e">
        <f>AAR!#REF!</f>
        <v>#REF!</v>
      </c>
      <c r="B66" s="10">
        <f>AbsAAR!AG67</f>
        <v>1.048778551544222E-2</v>
      </c>
      <c r="C66" s="10">
        <v>9.3735389333333332E-3</v>
      </c>
      <c r="D66" s="10">
        <f t="shared" si="2"/>
        <v>65</v>
      </c>
      <c r="E66" s="10">
        <f t="shared" si="0"/>
        <v>0.72222222222222221</v>
      </c>
      <c r="F66" s="10" t="e">
        <f>_xlfn.NORM.DIST(C66,AAR!#REF!,AAR!#REF!,1)</f>
        <v>#REF!</v>
      </c>
      <c r="G66" s="10" t="e">
        <f t="shared" si="1"/>
        <v>#REF!</v>
      </c>
    </row>
    <row r="67" spans="1:7" ht="13.5" customHeight="1" x14ac:dyDescent="0.2">
      <c r="A67" s="10" t="e">
        <f>AAR!#REF!</f>
        <v>#REF!</v>
      </c>
      <c r="B67" s="10">
        <f>AbsAAR!AG68</f>
        <v>7.3306805360723593E-3</v>
      </c>
      <c r="C67" s="10">
        <v>9.3951570000000029E-3</v>
      </c>
      <c r="D67" s="10">
        <f t="shared" si="2"/>
        <v>66</v>
      </c>
      <c r="E67" s="10">
        <f t="shared" si="0"/>
        <v>0.73333333333333328</v>
      </c>
      <c r="F67" s="10" t="e">
        <f>_xlfn.NORM.DIST(C67,AAR!#REF!,AAR!#REF!,1)</f>
        <v>#REF!</v>
      </c>
      <c r="G67" s="10" t="e">
        <f t="shared" si="1"/>
        <v>#REF!</v>
      </c>
    </row>
    <row r="68" spans="1:7" ht="13.5" customHeight="1" x14ac:dyDescent="0.2">
      <c r="A68" s="10" t="e">
        <f>AAR!#REF!</f>
        <v>#REF!</v>
      </c>
      <c r="B68" s="10">
        <f>AbsAAR!AG69</f>
        <v>1.2141399105244498E-2</v>
      </c>
      <c r="C68" s="10">
        <v>9.4470781666666694E-3</v>
      </c>
      <c r="D68" s="10">
        <f t="shared" si="2"/>
        <v>67</v>
      </c>
      <c r="E68" s="10">
        <f t="shared" si="0"/>
        <v>0.74444444444444446</v>
      </c>
      <c r="F68" s="10" t="e">
        <f>_xlfn.NORM.DIST(C68,AAR!#REF!,AAR!#REF!,1)</f>
        <v>#REF!</v>
      </c>
      <c r="G68" s="10" t="e">
        <f t="shared" si="1"/>
        <v>#REF!</v>
      </c>
    </row>
    <row r="69" spans="1:7" ht="13.5" customHeight="1" x14ac:dyDescent="0.2">
      <c r="A69" s="10" t="e">
        <f>AAR!#REF!</f>
        <v>#REF!</v>
      </c>
      <c r="B69" s="10">
        <f>AbsAAR!AG70</f>
        <v>7.6882447683287863E-3</v>
      </c>
      <c r="C69" s="10">
        <v>9.7854852400000008E-3</v>
      </c>
      <c r="D69" s="10">
        <f t="shared" si="2"/>
        <v>68</v>
      </c>
      <c r="E69" s="10">
        <f t="shared" si="0"/>
        <v>0.75555555555555554</v>
      </c>
      <c r="F69" s="10" t="e">
        <f>_xlfn.NORM.DIST(C69,AAR!#REF!,AAR!#REF!,1)</f>
        <v>#REF!</v>
      </c>
      <c r="G69" s="10" t="e">
        <f t="shared" si="1"/>
        <v>#REF!</v>
      </c>
    </row>
    <row r="70" spans="1:7" ht="13.5" customHeight="1" x14ac:dyDescent="0.2">
      <c r="A70" s="10" t="e">
        <f>AAR!#REF!</f>
        <v>#REF!</v>
      </c>
      <c r="B70" s="10">
        <f>AbsAAR!AG71</f>
        <v>7.7986227693348873E-3</v>
      </c>
      <c r="C70" s="10">
        <v>9.8289863766666662E-3</v>
      </c>
      <c r="D70" s="10">
        <f t="shared" si="2"/>
        <v>69</v>
      </c>
      <c r="E70" s="10">
        <f t="shared" si="0"/>
        <v>0.76666666666666672</v>
      </c>
      <c r="F70" s="10" t="e">
        <f>_xlfn.NORM.DIST(C70,AAR!#REF!,AAR!#REF!,1)</f>
        <v>#REF!</v>
      </c>
      <c r="G70" s="10" t="e">
        <f t="shared" si="1"/>
        <v>#REF!</v>
      </c>
    </row>
    <row r="71" spans="1:7" ht="13.5" customHeight="1" x14ac:dyDescent="0.2">
      <c r="A71" s="10" t="e">
        <f>AAR!#REF!</f>
        <v>#REF!</v>
      </c>
      <c r="B71" s="10">
        <f>AbsAAR!AG72</f>
        <v>6.6631918888687474E-3</v>
      </c>
      <c r="C71" s="10">
        <v>9.8818673666666666E-3</v>
      </c>
      <c r="D71" s="10">
        <f t="shared" si="2"/>
        <v>70</v>
      </c>
      <c r="E71" s="10">
        <f t="shared" si="0"/>
        <v>0.77777777777777779</v>
      </c>
      <c r="F71" s="10" t="e">
        <f>_xlfn.NORM.DIST(C71,AAR!#REF!,AAR!#REF!,1)</f>
        <v>#REF!</v>
      </c>
      <c r="G71" s="10" t="e">
        <f t="shared" si="1"/>
        <v>#REF!</v>
      </c>
    </row>
    <row r="72" spans="1:7" ht="13.5" customHeight="1" x14ac:dyDescent="0.2">
      <c r="A72" s="10" t="e">
        <f>AAR!#REF!</f>
        <v>#REF!</v>
      </c>
      <c r="B72" s="10">
        <f>AbsAAR!AG73</f>
        <v>5.1878744204961642E-3</v>
      </c>
      <c r="C72" s="10">
        <v>9.9264306999999972E-3</v>
      </c>
      <c r="D72" s="10">
        <f t="shared" si="2"/>
        <v>71</v>
      </c>
      <c r="E72" s="10">
        <f t="shared" si="0"/>
        <v>0.78888888888888886</v>
      </c>
      <c r="F72" s="10" t="e">
        <f>_xlfn.NORM.DIST(C72,AAR!#REF!,AAR!#REF!,1)</f>
        <v>#REF!</v>
      </c>
      <c r="G72" s="10" t="e">
        <f t="shared" si="1"/>
        <v>#REF!</v>
      </c>
    </row>
    <row r="73" spans="1:7" ht="13.5" customHeight="1" x14ac:dyDescent="0.2">
      <c r="A73" s="10" t="e">
        <f>AAR!#REF!</f>
        <v>#REF!</v>
      </c>
      <c r="B73" s="10">
        <f>AbsAAR!AG74</f>
        <v>7.2102891148651781E-3</v>
      </c>
      <c r="C73" s="10">
        <v>9.9431652666666665E-3</v>
      </c>
      <c r="D73" s="10">
        <f t="shared" si="2"/>
        <v>72</v>
      </c>
      <c r="E73" s="10">
        <f t="shared" si="0"/>
        <v>0.8</v>
      </c>
      <c r="F73" s="10" t="e">
        <f>_xlfn.NORM.DIST(C73,AAR!#REF!,AAR!#REF!,1)</f>
        <v>#REF!</v>
      </c>
      <c r="G73" s="10" t="e">
        <f t="shared" si="1"/>
        <v>#REF!</v>
      </c>
    </row>
    <row r="74" spans="1:7" ht="13.5" customHeight="1" x14ac:dyDescent="0.2">
      <c r="A74" s="10" t="e">
        <f>AAR!#REF!</f>
        <v>#REF!</v>
      </c>
      <c r="B74" s="10">
        <f>AbsAAR!AG75</f>
        <v>7.916458953108961E-3</v>
      </c>
      <c r="C74" s="10">
        <v>9.9595394333333361E-3</v>
      </c>
      <c r="D74" s="10">
        <f t="shared" si="2"/>
        <v>73</v>
      </c>
      <c r="E74" s="10">
        <f t="shared" si="0"/>
        <v>0.81111111111111112</v>
      </c>
      <c r="F74" s="10" t="e">
        <f>_xlfn.NORM.DIST(C74,AAR!#REF!,AAR!#REF!,1)</f>
        <v>#REF!</v>
      </c>
      <c r="G74" s="10" t="e">
        <f t="shared" si="1"/>
        <v>#REF!</v>
      </c>
    </row>
    <row r="75" spans="1:7" ht="13.5" customHeight="1" x14ac:dyDescent="0.2">
      <c r="A75" s="10" t="e">
        <f>AAR!#REF!</f>
        <v>#REF!</v>
      </c>
      <c r="B75" s="10">
        <f>AbsAAR!AG76</f>
        <v>6.9215380077746894E-3</v>
      </c>
      <c r="C75" s="10">
        <v>9.9645079333333317E-3</v>
      </c>
      <c r="D75" s="10">
        <f t="shared" si="2"/>
        <v>74</v>
      </c>
      <c r="E75" s="10">
        <f t="shared" si="0"/>
        <v>0.82222222222222219</v>
      </c>
      <c r="F75" s="10" t="e">
        <f>_xlfn.NORM.DIST(C75,AAR!#REF!,AAR!#REF!,1)</f>
        <v>#REF!</v>
      </c>
      <c r="G75" s="10" t="e">
        <f t="shared" si="1"/>
        <v>#REF!</v>
      </c>
    </row>
    <row r="76" spans="1:7" ht="13.5" customHeight="1" x14ac:dyDescent="0.2">
      <c r="A76" s="10" t="e">
        <f>AAR!#REF!</f>
        <v>#REF!</v>
      </c>
      <c r="B76" s="10">
        <f>AbsAAR!AG77</f>
        <v>5.7336572747373306E-3</v>
      </c>
      <c r="C76" s="10">
        <v>1.0288169233333335E-2</v>
      </c>
      <c r="D76" s="10">
        <f t="shared" si="2"/>
        <v>75</v>
      </c>
      <c r="E76" s="10">
        <f t="shared" si="0"/>
        <v>0.83333333333333337</v>
      </c>
      <c r="F76" s="10" t="e">
        <f>_xlfn.NORM.DIST(C76,AAR!#REF!,AAR!#REF!,1)</f>
        <v>#REF!</v>
      </c>
      <c r="G76" s="10" t="e">
        <f t="shared" si="1"/>
        <v>#REF!</v>
      </c>
    </row>
    <row r="77" spans="1:7" ht="13.5" customHeight="1" x14ac:dyDescent="0.2">
      <c r="A77" s="10" t="e">
        <f>AAR!#REF!</f>
        <v>#REF!</v>
      </c>
      <c r="B77" s="10">
        <f>AbsAAR!AG78</f>
        <v>6.7731344580524398E-3</v>
      </c>
      <c r="C77" s="10">
        <v>1.0317990733333334E-2</v>
      </c>
      <c r="D77" s="10">
        <f t="shared" si="2"/>
        <v>76</v>
      </c>
      <c r="E77" s="10">
        <f t="shared" si="0"/>
        <v>0.84444444444444444</v>
      </c>
      <c r="F77" s="10" t="e">
        <f>_xlfn.NORM.DIST(C77,AAR!#REF!,AAR!#REF!,1)</f>
        <v>#REF!</v>
      </c>
      <c r="G77" s="10" t="e">
        <f t="shared" si="1"/>
        <v>#REF!</v>
      </c>
    </row>
    <row r="78" spans="1:7" ht="13.5" customHeight="1" x14ac:dyDescent="0.2">
      <c r="A78" s="10" t="e">
        <f>AAR!#REF!</f>
        <v>#REF!</v>
      </c>
      <c r="B78" s="10">
        <f>AbsAAR!AG79</f>
        <v>5.471085574161645E-3</v>
      </c>
      <c r="C78" s="10">
        <v>1.0372873000000001E-2</v>
      </c>
      <c r="D78" s="10">
        <f t="shared" si="2"/>
        <v>77</v>
      </c>
      <c r="E78" s="10">
        <f t="shared" si="0"/>
        <v>0.85555555555555551</v>
      </c>
      <c r="F78" s="10" t="e">
        <f>_xlfn.NORM.DIST(C78,AAR!#REF!,AAR!#REF!,1)</f>
        <v>#REF!</v>
      </c>
      <c r="G78" s="10" t="e">
        <f t="shared" si="1"/>
        <v>#REF!</v>
      </c>
    </row>
    <row r="79" spans="1:7" ht="13.5" customHeight="1" x14ac:dyDescent="0.2">
      <c r="A79" s="10" t="e">
        <f>AAR!#REF!</f>
        <v>#REF!</v>
      </c>
      <c r="B79" s="10">
        <f>AbsAAR!AG80</f>
        <v>1.0372112596059793E-2</v>
      </c>
      <c r="C79" s="10">
        <v>1.0487508786666671E-2</v>
      </c>
      <c r="D79" s="10">
        <f t="shared" si="2"/>
        <v>78</v>
      </c>
      <c r="E79" s="10">
        <f t="shared" si="0"/>
        <v>0.8666666666666667</v>
      </c>
      <c r="F79" s="10" t="e">
        <f>_xlfn.NORM.DIST(C79,AAR!#REF!,AAR!#REF!,1)</f>
        <v>#REF!</v>
      </c>
      <c r="G79" s="10" t="e">
        <f t="shared" si="1"/>
        <v>#REF!</v>
      </c>
    </row>
    <row r="80" spans="1:7" ht="13.5" customHeight="1" x14ac:dyDescent="0.2">
      <c r="A80" s="10" t="e">
        <f>AAR!#REF!</f>
        <v>#REF!</v>
      </c>
      <c r="B80" s="10">
        <f>AbsAAR!AG81</f>
        <v>7.6068648306705207E-3</v>
      </c>
      <c r="C80" s="10">
        <v>1.0499164933333331E-2</v>
      </c>
      <c r="D80" s="10">
        <f t="shared" si="2"/>
        <v>79</v>
      </c>
      <c r="E80" s="10">
        <f t="shared" si="0"/>
        <v>0.87777777777777777</v>
      </c>
      <c r="F80" s="10" t="e">
        <f>_xlfn.NORM.DIST(C80,AAR!#REF!,AAR!#REF!,1)</f>
        <v>#REF!</v>
      </c>
      <c r="G80" s="10" t="e">
        <f t="shared" si="1"/>
        <v>#REF!</v>
      </c>
    </row>
    <row r="81" spans="1:7" ht="13.5" customHeight="1" x14ac:dyDescent="0.2">
      <c r="A81" s="10" t="e">
        <f>AAR!#REF!</f>
        <v>#REF!</v>
      </c>
      <c r="B81" s="10">
        <f>AbsAAR!AG82</f>
        <v>6.872325127969028E-3</v>
      </c>
      <c r="C81" s="10">
        <v>1.1031826899999998E-2</v>
      </c>
      <c r="D81" s="10">
        <f t="shared" si="2"/>
        <v>80</v>
      </c>
      <c r="E81" s="10">
        <f t="shared" si="0"/>
        <v>0.88888888888888884</v>
      </c>
      <c r="F81" s="10" t="e">
        <f>_xlfn.NORM.DIST(C81,AAR!#REF!,AAR!#REF!,1)</f>
        <v>#REF!</v>
      </c>
      <c r="G81" s="10" t="e">
        <f t="shared" si="1"/>
        <v>#REF!</v>
      </c>
    </row>
    <row r="82" spans="1:7" ht="13.5" customHeight="1" x14ac:dyDescent="0.2">
      <c r="A82" s="10" t="e">
        <f>AAR!#REF!</f>
        <v>#REF!</v>
      </c>
      <c r="B82" s="10">
        <f>AbsAAR!AG83</f>
        <v>8.2423594330658101E-3</v>
      </c>
      <c r="C82" s="10">
        <v>1.1114464750000001E-2</v>
      </c>
      <c r="D82" s="10">
        <f t="shared" si="2"/>
        <v>81</v>
      </c>
      <c r="E82" s="10">
        <f t="shared" si="0"/>
        <v>0.9</v>
      </c>
      <c r="F82" s="10" t="e">
        <f>_xlfn.NORM.DIST(C82,AAR!#REF!,AAR!#REF!,1)</f>
        <v>#REF!</v>
      </c>
      <c r="G82" s="10" t="e">
        <f t="shared" si="1"/>
        <v>#REF!</v>
      </c>
    </row>
    <row r="83" spans="1:7" ht="13.5" customHeight="1" x14ac:dyDescent="0.2">
      <c r="A83" s="10" t="e">
        <f>AAR!#REF!</f>
        <v>#REF!</v>
      </c>
      <c r="B83" s="10">
        <f>AbsAAR!AG84</f>
        <v>6.2306549937034697E-3</v>
      </c>
      <c r="C83" s="10">
        <v>1.1398659199999999E-2</v>
      </c>
      <c r="D83" s="10">
        <f t="shared" si="2"/>
        <v>82</v>
      </c>
      <c r="E83" s="10">
        <f t="shared" si="0"/>
        <v>0.91111111111111109</v>
      </c>
      <c r="F83" s="10" t="e">
        <f>_xlfn.NORM.DIST(C83,AAR!#REF!,AAR!#REF!,1)</f>
        <v>#REF!</v>
      </c>
      <c r="G83" s="10" t="e">
        <f t="shared" si="1"/>
        <v>#REF!</v>
      </c>
    </row>
    <row r="84" spans="1:7" ht="13.5" customHeight="1" x14ac:dyDescent="0.2">
      <c r="A84" s="10" t="e">
        <f>AAR!#REF!</f>
        <v>#REF!</v>
      </c>
      <c r="B84" s="10">
        <f>AbsAAR!AG85</f>
        <v>8.1806203823676996E-3</v>
      </c>
      <c r="C84" s="10">
        <v>1.1529034800000003E-2</v>
      </c>
      <c r="D84" s="10">
        <f t="shared" si="2"/>
        <v>83</v>
      </c>
      <c r="E84" s="10">
        <f t="shared" si="0"/>
        <v>0.92222222222222228</v>
      </c>
      <c r="F84" s="10" t="e">
        <f>_xlfn.NORM.DIST(C84,AAR!#REF!,AAR!#REF!,1)</f>
        <v>#REF!</v>
      </c>
      <c r="G84" s="10" t="e">
        <f t="shared" si="1"/>
        <v>#REF!</v>
      </c>
    </row>
    <row r="85" spans="1:7" ht="13.5" customHeight="1" x14ac:dyDescent="0.2">
      <c r="A85" s="10" t="e">
        <f>AAR!#REF!</f>
        <v>#REF!</v>
      </c>
      <c r="B85" s="10">
        <f>AbsAAR!AG86</f>
        <v>5.6754827195160916E-3</v>
      </c>
      <c r="C85" s="10">
        <v>1.1971108336666668E-2</v>
      </c>
      <c r="D85" s="10">
        <f t="shared" si="2"/>
        <v>84</v>
      </c>
      <c r="E85" s="10">
        <f t="shared" si="0"/>
        <v>0.93333333333333335</v>
      </c>
      <c r="F85" s="10" t="e">
        <f>_xlfn.NORM.DIST(C85,AAR!#REF!,AAR!#REF!,1)</f>
        <v>#REF!</v>
      </c>
      <c r="G85" s="10" t="e">
        <f t="shared" si="1"/>
        <v>#REF!</v>
      </c>
    </row>
    <row r="86" spans="1:7" ht="13.5" customHeight="1" x14ac:dyDescent="0.2">
      <c r="A86" s="10" t="e">
        <f>AAR!#REF!</f>
        <v>#REF!</v>
      </c>
      <c r="B86" s="10">
        <f>AbsAAR!AG87</f>
        <v>7.1087698309217715E-3</v>
      </c>
      <c r="C86" s="10">
        <v>1.2141908366666666E-2</v>
      </c>
      <c r="D86" s="10">
        <f t="shared" si="2"/>
        <v>85</v>
      </c>
      <c r="E86" s="10">
        <f t="shared" si="0"/>
        <v>0.94444444444444442</v>
      </c>
      <c r="F86" s="10" t="e">
        <f>_xlfn.NORM.DIST(C86,AAR!#REF!,AAR!#REF!,1)</f>
        <v>#REF!</v>
      </c>
      <c r="G86" s="10" t="e">
        <f t="shared" si="1"/>
        <v>#REF!</v>
      </c>
    </row>
    <row r="87" spans="1:7" ht="13.5" customHeight="1" x14ac:dyDescent="0.2">
      <c r="A87" s="10" t="e">
        <f>AAR!#REF!</f>
        <v>#REF!</v>
      </c>
      <c r="B87" s="10">
        <f>AbsAAR!AG88</f>
        <v>1.0317974049941713E-2</v>
      </c>
      <c r="C87" s="10">
        <v>1.2686417266666665E-2</v>
      </c>
      <c r="D87" s="10">
        <f t="shared" si="2"/>
        <v>86</v>
      </c>
      <c r="E87" s="10">
        <f t="shared" si="0"/>
        <v>0.9555555555555556</v>
      </c>
      <c r="F87" s="10" t="e">
        <f>_xlfn.NORM.DIST(C87,AAR!#REF!,AAR!#REF!,1)</f>
        <v>#REF!</v>
      </c>
      <c r="G87" s="10" t="e">
        <f t="shared" si="1"/>
        <v>#REF!</v>
      </c>
    </row>
    <row r="88" spans="1:7" ht="13.5" customHeight="1" x14ac:dyDescent="0.2">
      <c r="A88" s="10" t="e">
        <f>AAR!#REF!</f>
        <v>#REF!</v>
      </c>
      <c r="B88" s="10">
        <f>AbsAAR!AG89</f>
        <v>8.2404737231893729E-3</v>
      </c>
      <c r="C88" s="10">
        <v>1.2905514799999997E-2</v>
      </c>
      <c r="D88" s="10">
        <f t="shared" si="2"/>
        <v>87</v>
      </c>
      <c r="E88" s="10">
        <f t="shared" si="0"/>
        <v>0.96666666666666667</v>
      </c>
      <c r="F88" s="10" t="e">
        <f>_xlfn.NORM.DIST(C88,AAR!#REF!,AAR!#REF!,1)</f>
        <v>#REF!</v>
      </c>
      <c r="G88" s="10" t="e">
        <f t="shared" si="1"/>
        <v>#REF!</v>
      </c>
    </row>
    <row r="89" spans="1:7" ht="13.5" customHeight="1" x14ac:dyDescent="0.2">
      <c r="A89" s="10" t="e">
        <f>AAR!#REF!</f>
        <v>#REF!</v>
      </c>
      <c r="B89" s="10">
        <f>AbsAAR!AG90</f>
        <v>8.3060839778859134E-3</v>
      </c>
      <c r="C89" s="10">
        <v>1.3790525200000004E-2</v>
      </c>
      <c r="D89" s="10">
        <f t="shared" si="2"/>
        <v>88</v>
      </c>
      <c r="E89" s="10">
        <f t="shared" si="0"/>
        <v>0.97777777777777775</v>
      </c>
      <c r="F89" s="10" t="e">
        <f>_xlfn.NORM.DIST(C89,AAR!#REF!,AAR!#REF!,1)</f>
        <v>#REF!</v>
      </c>
      <c r="G89" s="10" t="e">
        <f t="shared" si="1"/>
        <v>#REF!</v>
      </c>
    </row>
    <row r="90" spans="1:7" ht="13.5" customHeight="1" x14ac:dyDescent="0.2">
      <c r="A90" s="10" t="e">
        <f>AAR!#REF!</f>
        <v>#REF!</v>
      </c>
      <c r="B90" s="10">
        <f>AbsAAR!AG91</f>
        <v>1.1529402320126987E-2</v>
      </c>
      <c r="C90" s="10">
        <v>1.5382866333333337E-2</v>
      </c>
      <c r="D90" s="10">
        <f t="shared" si="2"/>
        <v>89</v>
      </c>
      <c r="E90" s="10">
        <f t="shared" si="0"/>
        <v>0.98888888888888893</v>
      </c>
      <c r="F90" s="10" t="e">
        <f>_xlfn.NORM.DIST(C90,AAR!#REF!,AAR!#REF!,1)</f>
        <v>#REF!</v>
      </c>
      <c r="G90" s="10" t="e">
        <f t="shared" si="1"/>
        <v>#REF!</v>
      </c>
    </row>
    <row r="91" spans="1:7" ht="13.5" customHeight="1" x14ac:dyDescent="0.2">
      <c r="A91" s="10" t="e">
        <f>AAR!#REF!</f>
        <v>#REF!</v>
      </c>
      <c r="B91" s="10">
        <f>AbsAAR!AG92</f>
        <v>7.3727130557306063E-3</v>
      </c>
      <c r="C91" s="10">
        <v>1.6047675133333335E-2</v>
      </c>
      <c r="D91" s="10">
        <f t="shared" si="2"/>
        <v>90</v>
      </c>
      <c r="E91" s="10">
        <f t="shared" si="0"/>
        <v>1</v>
      </c>
      <c r="F91" s="10" t="e">
        <f>_xlfn.NORM.DIST(C91,AAR!#REF!,AAR!#REF!,1)</f>
        <v>#REF!</v>
      </c>
      <c r="G91" s="10" t="e">
        <f t="shared" si="1"/>
        <v>#REF!</v>
      </c>
    </row>
    <row r="92" spans="1:7" ht="13.5" customHeight="1" x14ac:dyDescent="0.2"/>
    <row r="93" spans="1:7" ht="13.5" customHeight="1" x14ac:dyDescent="0.2"/>
    <row r="94" spans="1:7" ht="13.5" customHeight="1" x14ac:dyDescent="0.2"/>
    <row r="95" spans="1:7" ht="13.5" customHeight="1" x14ac:dyDescent="0.2"/>
    <row r="96" spans="1:7" ht="13.5" customHeight="1" x14ac:dyDescent="0.2"/>
    <row r="97" s="11" customFormat="1" ht="13.5" customHeight="1" x14ac:dyDescent="0.2"/>
    <row r="98" s="11" customFormat="1" ht="13.5" customHeight="1" x14ac:dyDescent="0.2"/>
    <row r="99" s="11" customFormat="1" ht="13.5" customHeight="1" x14ac:dyDescent="0.2"/>
    <row r="100" s="11" customFormat="1" ht="13.5" customHeight="1" x14ac:dyDescent="0.2"/>
    <row r="101" s="11" customFormat="1" ht="13.5" customHeight="1" x14ac:dyDescent="0.2"/>
    <row r="102" s="11" customFormat="1" ht="13.5" customHeight="1" x14ac:dyDescent="0.2"/>
    <row r="103" s="11" customFormat="1" ht="13.5" customHeight="1" x14ac:dyDescent="0.2"/>
    <row r="104" s="11" customFormat="1" ht="13.5" customHeight="1" x14ac:dyDescent="0.2"/>
    <row r="105" s="11" customFormat="1" ht="13.5" customHeight="1" x14ac:dyDescent="0.2"/>
    <row r="106" s="11" customFormat="1" ht="13.5" customHeight="1" x14ac:dyDescent="0.2"/>
    <row r="107" s="11" customFormat="1" ht="13.5" customHeight="1" x14ac:dyDescent="0.2"/>
    <row r="108" s="11" customFormat="1" ht="13.5" customHeight="1" x14ac:dyDescent="0.2"/>
    <row r="109" s="11" customFormat="1" ht="13.5" customHeight="1" x14ac:dyDescent="0.2"/>
    <row r="110" s="11" customFormat="1" ht="13.5" customHeight="1" x14ac:dyDescent="0.2"/>
    <row r="111" s="11" customFormat="1" ht="13.5" customHeight="1" x14ac:dyDescent="0.2"/>
    <row r="112" s="11" customFormat="1" ht="13.5" customHeight="1" x14ac:dyDescent="0.2"/>
    <row r="113" s="11" customFormat="1" ht="13.5" customHeight="1" x14ac:dyDescent="0.2"/>
    <row r="114" s="11" customFormat="1" ht="13.5" customHeight="1" x14ac:dyDescent="0.2"/>
    <row r="115" s="11" customFormat="1" ht="13.5" customHeight="1" x14ac:dyDescent="0.2"/>
    <row r="116" s="11" customFormat="1" ht="13.5" customHeight="1" x14ac:dyDescent="0.2"/>
    <row r="117" s="11" customFormat="1" ht="13.5" customHeight="1" x14ac:dyDescent="0.2"/>
    <row r="118" s="11" customFormat="1" ht="13.5" customHeight="1" x14ac:dyDescent="0.2"/>
    <row r="119" s="11" customFormat="1" ht="13.5" customHeight="1" x14ac:dyDescent="0.2"/>
    <row r="120" s="11" customFormat="1" ht="13.5" customHeight="1" x14ac:dyDescent="0.2"/>
    <row r="121" s="11" customFormat="1" ht="13.5" customHeight="1" x14ac:dyDescent="0.2"/>
    <row r="122" s="11" customFormat="1" ht="13.5" customHeight="1" x14ac:dyDescent="0.2"/>
    <row r="123" s="11" customFormat="1" ht="13.5" customHeight="1" x14ac:dyDescent="0.2"/>
    <row r="124" s="11" customFormat="1" ht="13.5" customHeight="1" x14ac:dyDescent="0.2"/>
    <row r="125" s="11" customFormat="1" ht="13.5" customHeight="1" x14ac:dyDescent="0.2"/>
    <row r="126" s="11" customFormat="1" ht="13.5" customHeight="1" x14ac:dyDescent="0.2"/>
    <row r="127" s="11" customFormat="1" ht="13.5" customHeight="1" x14ac:dyDescent="0.2"/>
    <row r="128" s="11" customFormat="1" ht="13.5" customHeight="1" x14ac:dyDescent="0.2"/>
    <row r="129" s="11" customFormat="1" ht="13.5" customHeight="1" x14ac:dyDescent="0.2"/>
    <row r="130" s="11" customFormat="1" ht="13.5" customHeight="1" x14ac:dyDescent="0.2"/>
    <row r="131" s="11" customFormat="1" ht="13.5" customHeight="1" x14ac:dyDescent="0.2"/>
    <row r="132" s="11" customFormat="1" ht="13.5" customHeight="1" x14ac:dyDescent="0.2"/>
    <row r="133" s="11" customFormat="1" ht="13.5" customHeight="1" x14ac:dyDescent="0.2"/>
    <row r="134" s="11" customFormat="1" ht="13.5" customHeight="1" x14ac:dyDescent="0.2"/>
    <row r="135" s="11" customFormat="1" ht="13.5" customHeight="1" x14ac:dyDescent="0.2"/>
    <row r="136" s="11" customFormat="1" ht="13.5" customHeight="1" x14ac:dyDescent="0.2"/>
    <row r="137" s="11" customFormat="1" ht="13.5" customHeight="1" x14ac:dyDescent="0.2"/>
    <row r="138" s="11" customFormat="1" ht="13.5" customHeight="1" x14ac:dyDescent="0.2"/>
    <row r="139" s="11" customFormat="1" ht="13.5" customHeight="1" x14ac:dyDescent="0.2"/>
    <row r="140" s="11" customFormat="1" ht="13.5" customHeight="1" x14ac:dyDescent="0.2"/>
    <row r="141" s="11" customFormat="1" ht="13.5" customHeight="1" x14ac:dyDescent="0.2"/>
    <row r="142" s="11" customFormat="1" ht="13.5" customHeight="1" x14ac:dyDescent="0.2"/>
    <row r="143" s="11" customFormat="1" ht="13.5" customHeight="1" x14ac:dyDescent="0.2"/>
    <row r="144" s="11" customFormat="1" ht="13.5" customHeight="1" x14ac:dyDescent="0.2"/>
    <row r="145" s="11" customFormat="1" ht="13.5" customHeight="1" x14ac:dyDescent="0.2"/>
    <row r="146" s="11" customFormat="1" ht="13.5" customHeight="1" x14ac:dyDescent="0.2"/>
    <row r="147" s="11" customFormat="1" ht="13.5" customHeight="1" x14ac:dyDescent="0.2"/>
    <row r="148" s="11" customFormat="1" ht="13.5" customHeight="1" x14ac:dyDescent="0.2"/>
    <row r="149" s="11" customFormat="1" ht="13.5" customHeight="1" x14ac:dyDescent="0.2"/>
    <row r="150" s="11" customFormat="1" ht="13.5" customHeight="1" x14ac:dyDescent="0.2"/>
    <row r="151" s="11" customFormat="1" ht="13.5" customHeight="1" x14ac:dyDescent="0.2"/>
    <row r="152" s="11" customFormat="1" ht="13.5" customHeight="1" x14ac:dyDescent="0.2"/>
    <row r="153" s="11" customFormat="1" ht="13.5" customHeight="1" x14ac:dyDescent="0.2"/>
    <row r="154" s="11" customFormat="1" ht="13.5" customHeight="1" x14ac:dyDescent="0.2"/>
    <row r="155" s="11" customFormat="1" ht="13.5" customHeight="1" x14ac:dyDescent="0.2"/>
    <row r="156" s="11" customFormat="1" ht="13.5" customHeight="1" x14ac:dyDescent="0.2"/>
    <row r="157" s="11" customFormat="1" ht="13.5" customHeight="1" x14ac:dyDescent="0.2"/>
    <row r="158" s="11" customFormat="1" ht="13.5" customHeight="1" x14ac:dyDescent="0.2"/>
    <row r="159" s="11" customFormat="1" ht="13.5" customHeight="1" x14ac:dyDescent="0.2"/>
    <row r="160" s="11" customFormat="1" ht="13.5" customHeight="1" x14ac:dyDescent="0.2"/>
    <row r="161" s="11" customFormat="1" ht="13.5" customHeight="1" x14ac:dyDescent="0.2"/>
    <row r="162" s="11" customFormat="1" ht="13.5" customHeight="1" x14ac:dyDescent="0.2"/>
    <row r="163" s="11" customFormat="1" ht="13.5" customHeight="1" x14ac:dyDescent="0.2"/>
    <row r="164" s="11" customFormat="1" ht="13.5" customHeight="1" x14ac:dyDescent="0.2"/>
    <row r="165" s="11" customFormat="1" ht="13.5" customHeight="1" x14ac:dyDescent="0.2"/>
    <row r="166" s="11" customFormat="1" ht="13.5" customHeight="1" x14ac:dyDescent="0.2"/>
    <row r="167" s="11" customFormat="1" ht="13.5" customHeight="1" x14ac:dyDescent="0.2"/>
    <row r="168" s="11" customFormat="1" ht="13.5" customHeight="1" x14ac:dyDescent="0.2"/>
    <row r="169" s="11" customFormat="1" ht="13.5" customHeight="1" x14ac:dyDescent="0.2"/>
    <row r="170" s="11" customFormat="1" ht="13.5" customHeight="1" x14ac:dyDescent="0.2"/>
    <row r="171" s="11" customFormat="1" ht="13.5" customHeight="1" x14ac:dyDescent="0.2"/>
    <row r="172" s="11" customFormat="1" ht="13.5" customHeight="1" x14ac:dyDescent="0.2"/>
    <row r="173" s="11" customFormat="1" ht="13.5" customHeight="1" x14ac:dyDescent="0.2"/>
    <row r="174" s="11" customFormat="1" ht="13.5" customHeight="1" x14ac:dyDescent="0.2"/>
    <row r="175" s="11" customFormat="1" ht="13.5" customHeight="1" x14ac:dyDescent="0.2"/>
    <row r="176" s="11" customFormat="1" ht="13.5" customHeight="1" x14ac:dyDescent="0.2"/>
    <row r="177" s="11" customFormat="1" ht="13.5" customHeight="1" x14ac:dyDescent="0.2"/>
    <row r="178" s="11" customFormat="1" ht="13.5" customHeight="1" x14ac:dyDescent="0.2"/>
    <row r="179" s="11" customFormat="1" ht="13.5" customHeight="1" x14ac:dyDescent="0.2"/>
    <row r="180" s="11" customFormat="1" ht="13.5" customHeight="1" x14ac:dyDescent="0.2"/>
    <row r="181" s="11" customFormat="1" ht="13.5" customHeight="1" x14ac:dyDescent="0.2"/>
    <row r="182" s="11" customFormat="1" ht="13.5" customHeight="1" x14ac:dyDescent="0.2"/>
    <row r="183" s="11" customFormat="1" ht="13.5" customHeight="1" x14ac:dyDescent="0.2"/>
    <row r="184" s="11" customFormat="1" ht="13.5" customHeight="1" x14ac:dyDescent="0.2"/>
    <row r="185" s="11" customFormat="1" ht="13.5" customHeight="1" x14ac:dyDescent="0.2"/>
    <row r="186" s="11" customFormat="1" ht="13.5" customHeight="1" x14ac:dyDescent="0.2"/>
    <row r="187" s="11" customFormat="1" ht="13.5" customHeight="1" x14ac:dyDescent="0.2"/>
    <row r="188" s="11" customFormat="1" ht="13.5" customHeight="1" x14ac:dyDescent="0.2"/>
    <row r="189" s="11" customFormat="1" ht="13.5" customHeight="1" x14ac:dyDescent="0.2"/>
    <row r="190" s="11" customFormat="1" ht="13.5" customHeight="1" x14ac:dyDescent="0.2"/>
    <row r="191" s="11" customFormat="1" ht="13.5" customHeight="1" x14ac:dyDescent="0.2"/>
    <row r="192" s="11" customFormat="1" ht="13.5" customHeight="1" x14ac:dyDescent="0.2"/>
    <row r="193" s="11" customFormat="1" ht="13.5" customHeight="1" x14ac:dyDescent="0.2"/>
    <row r="194" s="11" customFormat="1" ht="13.5" customHeight="1" x14ac:dyDescent="0.2"/>
    <row r="195" s="11" customFormat="1" ht="13.5" customHeight="1" x14ac:dyDescent="0.2"/>
    <row r="196" s="11" customFormat="1" ht="13.5" customHeight="1" x14ac:dyDescent="0.2"/>
    <row r="197" s="11" customFormat="1" ht="13.5" customHeight="1" x14ac:dyDescent="0.2"/>
    <row r="198" s="11" customFormat="1" ht="13.5" customHeight="1" x14ac:dyDescent="0.2"/>
    <row r="199" s="11" customFormat="1" ht="13.5" customHeight="1" x14ac:dyDescent="0.2"/>
    <row r="200" s="11" customFormat="1" ht="13.5" customHeight="1" x14ac:dyDescent="0.2"/>
    <row r="201" s="11" customFormat="1" ht="13.5" customHeight="1" x14ac:dyDescent="0.2"/>
    <row r="202" s="11" customFormat="1" ht="13.5" customHeight="1" x14ac:dyDescent="0.2"/>
    <row r="203" s="11" customFormat="1" ht="13.5" customHeight="1" x14ac:dyDescent="0.2"/>
    <row r="204" s="11" customFormat="1" ht="13.5" customHeight="1" x14ac:dyDescent="0.2"/>
    <row r="205" s="11" customFormat="1" ht="13.5" customHeight="1" x14ac:dyDescent="0.2"/>
    <row r="206" s="11" customFormat="1" ht="13.5" customHeight="1" x14ac:dyDescent="0.2"/>
    <row r="207" s="11" customFormat="1" ht="13.5" customHeight="1" x14ac:dyDescent="0.2"/>
    <row r="208" s="11" customFormat="1" ht="13.5" customHeight="1" x14ac:dyDescent="0.2"/>
    <row r="209" s="11" customFormat="1" ht="13.5" customHeight="1" x14ac:dyDescent="0.2"/>
    <row r="210" s="11" customFormat="1" ht="13.5" customHeight="1" x14ac:dyDescent="0.2"/>
    <row r="211" s="11" customFormat="1" ht="13.5" customHeight="1" x14ac:dyDescent="0.2"/>
    <row r="212" s="11" customFormat="1" ht="13.5" customHeight="1" x14ac:dyDescent="0.2"/>
    <row r="213" s="11" customFormat="1" ht="13.5" customHeight="1" x14ac:dyDescent="0.2"/>
    <row r="214" s="11" customFormat="1" ht="13.5" customHeight="1" x14ac:dyDescent="0.2"/>
    <row r="215" s="11" customFormat="1" ht="13.5" customHeight="1" x14ac:dyDescent="0.2"/>
    <row r="216" s="11" customFormat="1" ht="13.5" customHeight="1" x14ac:dyDescent="0.2"/>
    <row r="217" s="11" customFormat="1" ht="13.5" customHeight="1" x14ac:dyDescent="0.2"/>
    <row r="218" s="11" customFormat="1" ht="13.5" customHeight="1" x14ac:dyDescent="0.2"/>
    <row r="219" s="11" customFormat="1" ht="13.5" customHeight="1" x14ac:dyDescent="0.2"/>
    <row r="220" s="11" customFormat="1" ht="13.5" customHeight="1" x14ac:dyDescent="0.2"/>
    <row r="221" s="11" customFormat="1" ht="13.5" customHeight="1" x14ac:dyDescent="0.2"/>
    <row r="222" s="11" customFormat="1" ht="13.5" customHeight="1" x14ac:dyDescent="0.2"/>
    <row r="223" s="11" customFormat="1" ht="13.5" customHeight="1" x14ac:dyDescent="0.2"/>
    <row r="224" s="11" customFormat="1" ht="13.5" customHeight="1" x14ac:dyDescent="0.2"/>
    <row r="225" s="11" customFormat="1" ht="13.5" customHeight="1" x14ac:dyDescent="0.2"/>
    <row r="226" s="11" customFormat="1" ht="13.5" customHeight="1" x14ac:dyDescent="0.2"/>
    <row r="227" s="11" customFormat="1" ht="13.5" customHeight="1" x14ac:dyDescent="0.2"/>
    <row r="228" s="11" customFormat="1" ht="13.5" customHeight="1" x14ac:dyDescent="0.2"/>
    <row r="229" s="11" customFormat="1" ht="13.5" customHeight="1" x14ac:dyDescent="0.2"/>
    <row r="230" s="11" customFormat="1" ht="13.5" customHeight="1" x14ac:dyDescent="0.2"/>
    <row r="231" s="11" customFormat="1" ht="13.5" customHeight="1" x14ac:dyDescent="0.2"/>
    <row r="232" s="11" customFormat="1" ht="13.5" customHeight="1" x14ac:dyDescent="0.2"/>
    <row r="233" s="11" customFormat="1" ht="13.5" customHeight="1" x14ac:dyDescent="0.2"/>
    <row r="234" s="11" customFormat="1" ht="13.5" customHeight="1" x14ac:dyDescent="0.2"/>
    <row r="235" s="11" customFormat="1" ht="13.5" customHeight="1" x14ac:dyDescent="0.2"/>
    <row r="236" s="11" customFormat="1" ht="13.5" customHeight="1" x14ac:dyDescent="0.2"/>
    <row r="237" s="11" customFormat="1" ht="13.5" customHeight="1" x14ac:dyDescent="0.2"/>
    <row r="238" s="11" customFormat="1" ht="13.5" customHeight="1" x14ac:dyDescent="0.2"/>
    <row r="239" s="11" customFormat="1" ht="13.5" customHeight="1" x14ac:dyDescent="0.2"/>
    <row r="240" s="11" customFormat="1" ht="13.5" customHeight="1" x14ac:dyDescent="0.2"/>
    <row r="241" s="11" customFormat="1" ht="13.5" customHeight="1" x14ac:dyDescent="0.2"/>
    <row r="242" s="11" customFormat="1" ht="13.5" customHeight="1" x14ac:dyDescent="0.2"/>
    <row r="243" s="11" customFormat="1" ht="13.5" customHeight="1" x14ac:dyDescent="0.2"/>
    <row r="244" s="11" customFormat="1" ht="13.5" customHeight="1" x14ac:dyDescent="0.2"/>
    <row r="245" s="11" customFormat="1" ht="13.5" customHeight="1" x14ac:dyDescent="0.2"/>
    <row r="246" s="11" customFormat="1" ht="13.5" customHeight="1" x14ac:dyDescent="0.2"/>
    <row r="247" s="11" customFormat="1" ht="13.5" customHeight="1" x14ac:dyDescent="0.2"/>
    <row r="248" s="11" customFormat="1" ht="13.5" customHeight="1" x14ac:dyDescent="0.2"/>
    <row r="249" s="11" customFormat="1" ht="13.5" customHeight="1" x14ac:dyDescent="0.2"/>
    <row r="250" s="11" customFormat="1" ht="13.5" customHeight="1" x14ac:dyDescent="0.2"/>
    <row r="251" s="11" customFormat="1" ht="13.5" customHeight="1" x14ac:dyDescent="0.2"/>
    <row r="252" s="11" customFormat="1" ht="13.5" customHeight="1" x14ac:dyDescent="0.2"/>
    <row r="253" s="11" customFormat="1" ht="13.5" customHeight="1" x14ac:dyDescent="0.2"/>
    <row r="254" s="11" customFormat="1" ht="13.5" customHeight="1" x14ac:dyDescent="0.2"/>
    <row r="255" s="11" customFormat="1" ht="13.5" customHeight="1" x14ac:dyDescent="0.2"/>
    <row r="256" s="11" customFormat="1" ht="13.5" customHeight="1" x14ac:dyDescent="0.2"/>
    <row r="257" s="11" customFormat="1" ht="13.5" customHeight="1" x14ac:dyDescent="0.2"/>
    <row r="258" s="11" customFormat="1" ht="13.5" customHeight="1" x14ac:dyDescent="0.2"/>
    <row r="259" s="11" customFormat="1" ht="13.5" customHeight="1" x14ac:dyDescent="0.2"/>
    <row r="260" s="11" customFormat="1" ht="13.5" customHeight="1" x14ac:dyDescent="0.2"/>
    <row r="261" s="11" customFormat="1" ht="13.5" customHeight="1" x14ac:dyDescent="0.2"/>
    <row r="262" s="11" customFormat="1" ht="13.5" customHeight="1" x14ac:dyDescent="0.2"/>
    <row r="263" s="11" customFormat="1" ht="13.5" customHeight="1" x14ac:dyDescent="0.2"/>
    <row r="264" s="11" customFormat="1" ht="13.5" customHeight="1" x14ac:dyDescent="0.2"/>
    <row r="265" s="11" customFormat="1" ht="13.5" customHeight="1" x14ac:dyDescent="0.2"/>
    <row r="266" s="11" customFormat="1" ht="13.5" customHeight="1" x14ac:dyDescent="0.2"/>
    <row r="267" s="11" customFormat="1" ht="13.5" customHeight="1" x14ac:dyDescent="0.2"/>
    <row r="268" s="11" customFormat="1" ht="13.5" customHeight="1" x14ac:dyDescent="0.2"/>
    <row r="269" s="11" customFormat="1" ht="13.5" customHeight="1" x14ac:dyDescent="0.2"/>
    <row r="270" s="11" customFormat="1" ht="13.5" customHeight="1" x14ac:dyDescent="0.2"/>
    <row r="271" s="11" customFormat="1" ht="13.5" customHeight="1" x14ac:dyDescent="0.2"/>
    <row r="272" s="11" customFormat="1" ht="13.5" customHeight="1" x14ac:dyDescent="0.2"/>
    <row r="273" s="11" customFormat="1" ht="13.5" customHeight="1" x14ac:dyDescent="0.2"/>
    <row r="274" s="11" customFormat="1" ht="13.5" customHeight="1" x14ac:dyDescent="0.2"/>
    <row r="275" s="11" customFormat="1" ht="13.5" customHeight="1" x14ac:dyDescent="0.2"/>
    <row r="276" s="11" customFormat="1" ht="13.5" customHeight="1" x14ac:dyDescent="0.2"/>
    <row r="277" s="11" customFormat="1" ht="13.5" customHeight="1" x14ac:dyDescent="0.2"/>
    <row r="278" s="11" customFormat="1" ht="13.5" customHeight="1" x14ac:dyDescent="0.2"/>
    <row r="279" s="11" customFormat="1" ht="13.5" customHeight="1" x14ac:dyDescent="0.2"/>
    <row r="280" s="11" customFormat="1" ht="13.5" customHeight="1" x14ac:dyDescent="0.2"/>
    <row r="281" s="11" customFormat="1" ht="13.5" customHeight="1" x14ac:dyDescent="0.2"/>
    <row r="282" s="11" customFormat="1" ht="13.5" customHeight="1" x14ac:dyDescent="0.2"/>
    <row r="283" s="11" customFormat="1" ht="13.5" customHeight="1" x14ac:dyDescent="0.2"/>
    <row r="284" s="11" customFormat="1" ht="13.5" customHeight="1" x14ac:dyDescent="0.2"/>
    <row r="285" s="11" customFormat="1" ht="13.5" customHeight="1" x14ac:dyDescent="0.2"/>
    <row r="286" s="11" customFormat="1" ht="13.5" customHeight="1" x14ac:dyDescent="0.2"/>
    <row r="287" s="11" customFormat="1" ht="13.5" customHeight="1" x14ac:dyDescent="0.2"/>
    <row r="288" s="11" customFormat="1" ht="13.5" customHeight="1" x14ac:dyDescent="0.2"/>
    <row r="289" s="11" customFormat="1" ht="13.5" customHeight="1" x14ac:dyDescent="0.2"/>
    <row r="290" s="11" customFormat="1" ht="13.5" customHeight="1" x14ac:dyDescent="0.2"/>
    <row r="291" s="11" customFormat="1" ht="13.5" customHeight="1" x14ac:dyDescent="0.2"/>
    <row r="292" s="11" customFormat="1" ht="13.5" customHeight="1" x14ac:dyDescent="0.2"/>
    <row r="293" s="11" customFormat="1" ht="13.5" customHeight="1" x14ac:dyDescent="0.2"/>
    <row r="294" s="11" customFormat="1" ht="13.5" customHeight="1" x14ac:dyDescent="0.2"/>
    <row r="295" s="11" customFormat="1" ht="13.5" customHeight="1" x14ac:dyDescent="0.2"/>
    <row r="296" s="11" customFormat="1" ht="13.5" customHeight="1" x14ac:dyDescent="0.2"/>
    <row r="297" s="11" customFormat="1" ht="13.5" customHeight="1" x14ac:dyDescent="0.2"/>
    <row r="298" s="11" customFormat="1" ht="13.5" customHeight="1" x14ac:dyDescent="0.2"/>
    <row r="299" s="11" customFormat="1" ht="13.5" customHeight="1" x14ac:dyDescent="0.2"/>
    <row r="300" s="11" customFormat="1" ht="13.5" customHeight="1" x14ac:dyDescent="0.2"/>
    <row r="301" s="11" customFormat="1" ht="13.5" customHeight="1" x14ac:dyDescent="0.2"/>
    <row r="302" s="11" customFormat="1" ht="13.5" customHeight="1" x14ac:dyDescent="0.2"/>
    <row r="303" s="11" customFormat="1" ht="13.5" customHeight="1" x14ac:dyDescent="0.2"/>
    <row r="304" s="11" customFormat="1" ht="13.5" customHeight="1" x14ac:dyDescent="0.2"/>
    <row r="305" s="11" customFormat="1" ht="13.5" customHeight="1" x14ac:dyDescent="0.2"/>
    <row r="306" s="11" customFormat="1" ht="13.5" customHeight="1" x14ac:dyDescent="0.2"/>
    <row r="307" s="11" customFormat="1" ht="13.5" customHeight="1" x14ac:dyDescent="0.2"/>
    <row r="308" s="11" customFormat="1" ht="13.5" customHeight="1" x14ac:dyDescent="0.2"/>
    <row r="309" s="11" customFormat="1" ht="13.5" customHeight="1" x14ac:dyDescent="0.2"/>
    <row r="310" s="11" customFormat="1" ht="13.5" customHeight="1" x14ac:dyDescent="0.2"/>
    <row r="311" s="11" customFormat="1" ht="13.5" customHeight="1" x14ac:dyDescent="0.2"/>
    <row r="312" s="11" customFormat="1" ht="13.5" customHeight="1" x14ac:dyDescent="0.2"/>
    <row r="313" s="11" customFormat="1" ht="13.5" customHeight="1" x14ac:dyDescent="0.2"/>
    <row r="314" s="11" customFormat="1" ht="13.5" customHeight="1" x14ac:dyDescent="0.2"/>
    <row r="315" s="11" customFormat="1" ht="13.5" customHeight="1" x14ac:dyDescent="0.2"/>
    <row r="316" s="11" customFormat="1" ht="13.5" customHeight="1" x14ac:dyDescent="0.2"/>
    <row r="317" s="11" customFormat="1" ht="13.5" customHeight="1" x14ac:dyDescent="0.2"/>
    <row r="318" s="11" customFormat="1" ht="13.5" customHeight="1" x14ac:dyDescent="0.2"/>
    <row r="319" s="11" customFormat="1" ht="13.5" customHeight="1" x14ac:dyDescent="0.2"/>
    <row r="320" s="11" customFormat="1" ht="13.5" customHeight="1" x14ac:dyDescent="0.2"/>
    <row r="321" s="11" customFormat="1" ht="13.5" customHeight="1" x14ac:dyDescent="0.2"/>
    <row r="322" s="11" customFormat="1" ht="13.5" customHeight="1" x14ac:dyDescent="0.2"/>
    <row r="323" s="11" customFormat="1" ht="13.5" customHeight="1" x14ac:dyDescent="0.2"/>
    <row r="324" s="11" customFormat="1" ht="13.5" customHeight="1" x14ac:dyDescent="0.2"/>
    <row r="325" s="11" customFormat="1" ht="13.5" customHeight="1" x14ac:dyDescent="0.2"/>
    <row r="326" s="11" customFormat="1" ht="13.5" customHeight="1" x14ac:dyDescent="0.2"/>
    <row r="327" s="11" customFormat="1" ht="13.5" customHeight="1" x14ac:dyDescent="0.2"/>
    <row r="328" s="11" customFormat="1" ht="13.5" customHeight="1" x14ac:dyDescent="0.2"/>
    <row r="329" s="11" customFormat="1" ht="13.5" customHeight="1" x14ac:dyDescent="0.2"/>
    <row r="330" s="11" customFormat="1" ht="13.5" customHeight="1" x14ac:dyDescent="0.2"/>
    <row r="331" s="11" customFormat="1" ht="13.5" customHeight="1" x14ac:dyDescent="0.2"/>
    <row r="332" s="11" customFormat="1" ht="13.5" customHeight="1" x14ac:dyDescent="0.2"/>
    <row r="333" s="11" customFormat="1" ht="13.5" customHeight="1" x14ac:dyDescent="0.2"/>
    <row r="334" s="11" customFormat="1" ht="13.5" customHeight="1" x14ac:dyDescent="0.2"/>
    <row r="335" s="11" customFormat="1" ht="13.5" customHeight="1" x14ac:dyDescent="0.2"/>
    <row r="336" s="11" customFormat="1" ht="13.5" customHeight="1" x14ac:dyDescent="0.2"/>
    <row r="337" s="11" customFormat="1" ht="13.5" customHeight="1" x14ac:dyDescent="0.2"/>
    <row r="338" s="11" customFormat="1" ht="13.5" customHeight="1" x14ac:dyDescent="0.2"/>
    <row r="339" s="11" customFormat="1" ht="13.5" customHeight="1" x14ac:dyDescent="0.2"/>
    <row r="340" s="11" customFormat="1" ht="13.5" customHeight="1" x14ac:dyDescent="0.2"/>
    <row r="341" s="11" customFormat="1" ht="13.5" customHeight="1" x14ac:dyDescent="0.2"/>
    <row r="342" s="11" customFormat="1" ht="13.5" customHeight="1" x14ac:dyDescent="0.2"/>
    <row r="343" s="11" customFormat="1" ht="13.5" customHeight="1" x14ac:dyDescent="0.2"/>
    <row r="344" s="11" customFormat="1" ht="13.5" customHeight="1" x14ac:dyDescent="0.2"/>
    <row r="345" s="11" customFormat="1" ht="13.5" customHeight="1" x14ac:dyDescent="0.2"/>
    <row r="346" s="11" customFormat="1" ht="13.5" customHeight="1" x14ac:dyDescent="0.2"/>
    <row r="347" s="11" customFormat="1" ht="13.5" customHeight="1" x14ac:dyDescent="0.2"/>
    <row r="348" s="11" customFormat="1" ht="13.5" customHeight="1" x14ac:dyDescent="0.2"/>
    <row r="349" s="11" customFormat="1" ht="13.5" customHeight="1" x14ac:dyDescent="0.2"/>
    <row r="350" s="11" customFormat="1" ht="13.5" customHeight="1" x14ac:dyDescent="0.2"/>
    <row r="351" s="11" customFormat="1" ht="13.5" customHeight="1" x14ac:dyDescent="0.2"/>
    <row r="352" s="11" customFormat="1" ht="13.5" customHeight="1" x14ac:dyDescent="0.2"/>
    <row r="353" s="11" customFormat="1" ht="13.5" customHeight="1" x14ac:dyDescent="0.2"/>
    <row r="354" s="11" customFormat="1" ht="13.5" customHeight="1" x14ac:dyDescent="0.2"/>
    <row r="355" s="11" customFormat="1" ht="13.5" customHeight="1" x14ac:dyDescent="0.2"/>
    <row r="356" s="11" customFormat="1" ht="13.5" customHeight="1" x14ac:dyDescent="0.2"/>
    <row r="357" s="11" customFormat="1" ht="13.5" customHeight="1" x14ac:dyDescent="0.2"/>
    <row r="358" s="11" customFormat="1" ht="13.5" customHeight="1" x14ac:dyDescent="0.2"/>
    <row r="359" s="11" customFormat="1" ht="13.5" customHeight="1" x14ac:dyDescent="0.2"/>
    <row r="360" s="11" customFormat="1" ht="13.5" customHeight="1" x14ac:dyDescent="0.2"/>
    <row r="361" s="11" customFormat="1" ht="13.5" customHeight="1" x14ac:dyDescent="0.2"/>
    <row r="362" s="11" customFormat="1" ht="13.5" customHeight="1" x14ac:dyDescent="0.2"/>
    <row r="363" s="11" customFormat="1" ht="13.5" customHeight="1" x14ac:dyDescent="0.2"/>
    <row r="364" s="11" customFormat="1" ht="13.5" customHeight="1" x14ac:dyDescent="0.2"/>
    <row r="365" s="11" customFormat="1" ht="13.5" customHeight="1" x14ac:dyDescent="0.2"/>
    <row r="366" s="11" customFormat="1" ht="13.5" customHeight="1" x14ac:dyDescent="0.2"/>
    <row r="367" s="11" customFormat="1" ht="13.5" customHeight="1" x14ac:dyDescent="0.2"/>
    <row r="368" s="11" customFormat="1" ht="13.5" customHeight="1" x14ac:dyDescent="0.2"/>
    <row r="369" s="11" customFormat="1" ht="13.5" customHeight="1" x14ac:dyDescent="0.2"/>
    <row r="370" s="11" customFormat="1" ht="13.5" customHeight="1" x14ac:dyDescent="0.2"/>
    <row r="371" s="11" customFormat="1" ht="13.5" customHeight="1" x14ac:dyDescent="0.2"/>
    <row r="372" s="11" customFormat="1" ht="13.5" customHeight="1" x14ac:dyDescent="0.2"/>
    <row r="373" s="11" customFormat="1" ht="13.5" customHeight="1" x14ac:dyDescent="0.2"/>
    <row r="374" s="11" customFormat="1" ht="13.5" customHeight="1" x14ac:dyDescent="0.2"/>
    <row r="375" s="11" customFormat="1" ht="13.5" customHeight="1" x14ac:dyDescent="0.2"/>
    <row r="376" s="11" customFormat="1" ht="13.5" customHeight="1" x14ac:dyDescent="0.2"/>
    <row r="377" s="11" customFormat="1" ht="13.5" customHeight="1" x14ac:dyDescent="0.2"/>
    <row r="378" s="11" customFormat="1" ht="13.5" customHeight="1" x14ac:dyDescent="0.2"/>
    <row r="379" s="11" customFormat="1" ht="13.5" customHeight="1" x14ac:dyDescent="0.2"/>
    <row r="380" s="11" customFormat="1" ht="13.5" customHeight="1" x14ac:dyDescent="0.2"/>
    <row r="381" s="11" customFormat="1" ht="13.5" customHeight="1" x14ac:dyDescent="0.2"/>
    <row r="382" s="11" customFormat="1" ht="13.5" customHeight="1" x14ac:dyDescent="0.2"/>
    <row r="383" s="11" customFormat="1" ht="13.5" customHeight="1" x14ac:dyDescent="0.2"/>
    <row r="384" s="11" customFormat="1" ht="13.5" customHeight="1" x14ac:dyDescent="0.2"/>
    <row r="385" s="11" customFormat="1" ht="13.5" customHeight="1" x14ac:dyDescent="0.2"/>
    <row r="386" s="11" customFormat="1" ht="13.5" customHeight="1" x14ac:dyDescent="0.2"/>
    <row r="387" s="11" customFormat="1" ht="13.5" customHeight="1" x14ac:dyDescent="0.2"/>
    <row r="388" s="11" customFormat="1" ht="13.5" customHeight="1" x14ac:dyDescent="0.2"/>
    <row r="389" s="11" customFormat="1" ht="13.5" customHeight="1" x14ac:dyDescent="0.2"/>
    <row r="390" s="11" customFormat="1" ht="13.5" customHeight="1" x14ac:dyDescent="0.2"/>
    <row r="391" s="11" customFormat="1" ht="13.5" customHeight="1" x14ac:dyDescent="0.2"/>
    <row r="392" s="11" customFormat="1" ht="13.5" customHeight="1" x14ac:dyDescent="0.2"/>
    <row r="393" s="11" customFormat="1" ht="13.5" customHeight="1" x14ac:dyDescent="0.2"/>
    <row r="394" s="11" customFormat="1" ht="13.5" customHeight="1" x14ac:dyDescent="0.2"/>
    <row r="395" s="11" customFormat="1" ht="13.5" customHeight="1" x14ac:dyDescent="0.2"/>
    <row r="396" s="11" customFormat="1" ht="13.5" customHeight="1" x14ac:dyDescent="0.2"/>
    <row r="397" s="11" customFormat="1" ht="13.5" customHeight="1" x14ac:dyDescent="0.2"/>
    <row r="398" s="11" customFormat="1" ht="13.5" customHeight="1" x14ac:dyDescent="0.2"/>
    <row r="399" s="11" customFormat="1" ht="13.5" customHeight="1" x14ac:dyDescent="0.2"/>
    <row r="400" s="11" customFormat="1" ht="13.5" customHeight="1" x14ac:dyDescent="0.2"/>
    <row r="401" s="11" customFormat="1" ht="13.5" customHeight="1" x14ac:dyDescent="0.2"/>
    <row r="402" s="11" customFormat="1" ht="13.5" customHeight="1" x14ac:dyDescent="0.2"/>
    <row r="403" s="11" customFormat="1" ht="13.5" customHeight="1" x14ac:dyDescent="0.2"/>
    <row r="404" s="11" customFormat="1" ht="13.5" customHeight="1" x14ac:dyDescent="0.2"/>
    <row r="405" s="11" customFormat="1" ht="13.5" customHeight="1" x14ac:dyDescent="0.2"/>
    <row r="406" s="11" customFormat="1" ht="13.5" customHeight="1" x14ac:dyDescent="0.2"/>
    <row r="407" s="11" customFormat="1" ht="13.5" customHeight="1" x14ac:dyDescent="0.2"/>
    <row r="408" s="11" customFormat="1" ht="13.5" customHeight="1" x14ac:dyDescent="0.2"/>
    <row r="409" s="11" customFormat="1" ht="13.5" customHeight="1" x14ac:dyDescent="0.2"/>
    <row r="410" s="11" customFormat="1" ht="13.5" customHeight="1" x14ac:dyDescent="0.2"/>
    <row r="411" s="11" customFormat="1" ht="13.5" customHeight="1" x14ac:dyDescent="0.2"/>
    <row r="412" s="11" customFormat="1" ht="13.5" customHeight="1" x14ac:dyDescent="0.2"/>
    <row r="413" s="11" customFormat="1" ht="13.5" customHeight="1" x14ac:dyDescent="0.2"/>
    <row r="414" s="11" customFormat="1" ht="13.5" customHeight="1" x14ac:dyDescent="0.2"/>
    <row r="415" s="11" customFormat="1" ht="13.5" customHeight="1" x14ac:dyDescent="0.2"/>
    <row r="416" s="11" customFormat="1" ht="13.5" customHeight="1" x14ac:dyDescent="0.2"/>
    <row r="417" s="11" customFormat="1" ht="13.5" customHeight="1" x14ac:dyDescent="0.2"/>
    <row r="418" s="11" customFormat="1" ht="13.5" customHeight="1" x14ac:dyDescent="0.2"/>
    <row r="419" s="11" customFormat="1" ht="13.5" customHeight="1" x14ac:dyDescent="0.2"/>
    <row r="420" s="11" customFormat="1" ht="13.5" customHeight="1" x14ac:dyDescent="0.2"/>
    <row r="421" s="11" customFormat="1" ht="13.5" customHeight="1" x14ac:dyDescent="0.2"/>
    <row r="422" s="11" customFormat="1" ht="13.5" customHeight="1" x14ac:dyDescent="0.2"/>
    <row r="423" s="11" customFormat="1" ht="13.5" customHeight="1" x14ac:dyDescent="0.2"/>
    <row r="424" s="11" customFormat="1" ht="13.5" customHeight="1" x14ac:dyDescent="0.2"/>
    <row r="425" s="11" customFormat="1" ht="13.5" customHeight="1" x14ac:dyDescent="0.2"/>
    <row r="426" s="11" customFormat="1" ht="13.5" customHeight="1" x14ac:dyDescent="0.2"/>
    <row r="427" s="11" customFormat="1" ht="13.5" customHeight="1" x14ac:dyDescent="0.2"/>
    <row r="428" s="11" customFormat="1" ht="13.5" customHeight="1" x14ac:dyDescent="0.2"/>
    <row r="429" s="11" customFormat="1" ht="13.5" customHeight="1" x14ac:dyDescent="0.2"/>
    <row r="430" s="11" customFormat="1" ht="13.5" customHeight="1" x14ac:dyDescent="0.2"/>
    <row r="431" s="11" customFormat="1" ht="13.5" customHeight="1" x14ac:dyDescent="0.2"/>
    <row r="432" s="11" customFormat="1" ht="13.5" customHeight="1" x14ac:dyDescent="0.2"/>
    <row r="433" s="11" customFormat="1" ht="13.5" customHeight="1" x14ac:dyDescent="0.2"/>
    <row r="434" s="11" customFormat="1" ht="13.5" customHeight="1" x14ac:dyDescent="0.2"/>
    <row r="435" s="11" customFormat="1" ht="13.5" customHeight="1" x14ac:dyDescent="0.2"/>
    <row r="436" s="11" customFormat="1" ht="13.5" customHeight="1" x14ac:dyDescent="0.2"/>
    <row r="437" s="11" customFormat="1" ht="13.5" customHeight="1" x14ac:dyDescent="0.2"/>
    <row r="438" s="11" customFormat="1" ht="13.5" customHeight="1" x14ac:dyDescent="0.2"/>
    <row r="439" s="11" customFormat="1" ht="13.5" customHeight="1" x14ac:dyDescent="0.2"/>
    <row r="440" s="11" customFormat="1" ht="13.5" customHeight="1" x14ac:dyDescent="0.2"/>
    <row r="441" s="11" customFormat="1" ht="13.5" customHeight="1" x14ac:dyDescent="0.2"/>
    <row r="442" s="11" customFormat="1" ht="13.5" customHeight="1" x14ac:dyDescent="0.2"/>
    <row r="443" s="11" customFormat="1" ht="13.5" customHeight="1" x14ac:dyDescent="0.2"/>
    <row r="444" s="11" customFormat="1" ht="13.5" customHeight="1" x14ac:dyDescent="0.2"/>
    <row r="445" s="11" customFormat="1" ht="13.5" customHeight="1" x14ac:dyDescent="0.2"/>
    <row r="446" s="11" customFormat="1" ht="13.5" customHeight="1" x14ac:dyDescent="0.2"/>
    <row r="447" s="11" customFormat="1" ht="13.5" customHeight="1" x14ac:dyDescent="0.2"/>
    <row r="448" s="11" customFormat="1" ht="13.5" customHeight="1" x14ac:dyDescent="0.2"/>
    <row r="449" s="11" customFormat="1" ht="13.5" customHeight="1" x14ac:dyDescent="0.2"/>
    <row r="450" s="11" customFormat="1" ht="13.5" customHeight="1" x14ac:dyDescent="0.2"/>
    <row r="451" s="11" customFormat="1" ht="13.5" customHeight="1" x14ac:dyDescent="0.2"/>
    <row r="452" s="11" customFormat="1" ht="13.5" customHeight="1" x14ac:dyDescent="0.2"/>
    <row r="453" s="11" customFormat="1" ht="13.5" customHeight="1" x14ac:dyDescent="0.2"/>
    <row r="454" s="11" customFormat="1" ht="13.5" customHeight="1" x14ac:dyDescent="0.2"/>
    <row r="455" s="11" customFormat="1" ht="13.5" customHeight="1" x14ac:dyDescent="0.2"/>
    <row r="456" s="11" customFormat="1" ht="13.5" customHeight="1" x14ac:dyDescent="0.2"/>
    <row r="457" s="11" customFormat="1" ht="13.5" customHeight="1" x14ac:dyDescent="0.2"/>
    <row r="458" s="11" customFormat="1" ht="13.5" customHeight="1" x14ac:dyDescent="0.2"/>
    <row r="459" s="11" customFormat="1" ht="13.5" customHeight="1" x14ac:dyDescent="0.2"/>
    <row r="460" s="11" customFormat="1" ht="13.5" customHeight="1" x14ac:dyDescent="0.2"/>
    <row r="461" s="11" customFormat="1" ht="13.5" customHeight="1" x14ac:dyDescent="0.2"/>
    <row r="462" s="11" customFormat="1" ht="13.5" customHeight="1" x14ac:dyDescent="0.2"/>
    <row r="463" s="11" customFormat="1" ht="13.5" customHeight="1" x14ac:dyDescent="0.2"/>
    <row r="464" s="11" customFormat="1" ht="13.5" customHeight="1" x14ac:dyDescent="0.2"/>
    <row r="465" s="11" customFormat="1" ht="13.5" customHeight="1" x14ac:dyDescent="0.2"/>
    <row r="466" s="11" customFormat="1" ht="13.5" customHeight="1" x14ac:dyDescent="0.2"/>
    <row r="467" s="11" customFormat="1" ht="13.5" customHeight="1" x14ac:dyDescent="0.2"/>
    <row r="468" s="11" customFormat="1" ht="13.5" customHeight="1" x14ac:dyDescent="0.2"/>
    <row r="469" s="11" customFormat="1" ht="13.5" customHeight="1" x14ac:dyDescent="0.2"/>
    <row r="470" s="11" customFormat="1" ht="13.5" customHeight="1" x14ac:dyDescent="0.2"/>
    <row r="471" s="11" customFormat="1" ht="13.5" customHeight="1" x14ac:dyDescent="0.2"/>
    <row r="472" s="11" customFormat="1" ht="13.5" customHeight="1" x14ac:dyDescent="0.2"/>
    <row r="473" s="11" customFormat="1" ht="13.5" customHeight="1" x14ac:dyDescent="0.2"/>
    <row r="474" s="11" customFormat="1" ht="13.5" customHeight="1" x14ac:dyDescent="0.2"/>
    <row r="475" s="11" customFormat="1" ht="13.5" customHeight="1" x14ac:dyDescent="0.2"/>
    <row r="476" s="11" customFormat="1" ht="13.5" customHeight="1" x14ac:dyDescent="0.2"/>
    <row r="477" s="11" customFormat="1" ht="13.5" customHeight="1" x14ac:dyDescent="0.2"/>
    <row r="478" s="11" customFormat="1" ht="13.5" customHeight="1" x14ac:dyDescent="0.2"/>
    <row r="479" s="11" customFormat="1" ht="13.5" customHeight="1" x14ac:dyDescent="0.2"/>
    <row r="480" s="11" customFormat="1" ht="13.5" customHeight="1" x14ac:dyDescent="0.2"/>
    <row r="481" s="11" customFormat="1" ht="13.5" customHeight="1" x14ac:dyDescent="0.2"/>
    <row r="482" s="11" customFormat="1" ht="13.5" customHeight="1" x14ac:dyDescent="0.2"/>
    <row r="483" s="11" customFormat="1" ht="13.5" customHeight="1" x14ac:dyDescent="0.2"/>
    <row r="484" s="11" customFormat="1" ht="13.5" customHeight="1" x14ac:dyDescent="0.2"/>
    <row r="485" s="11" customFormat="1" ht="13.5" customHeight="1" x14ac:dyDescent="0.2"/>
    <row r="486" s="11" customFormat="1" ht="13.5" customHeight="1" x14ac:dyDescent="0.2"/>
    <row r="487" s="11" customFormat="1" ht="13.5" customHeight="1" x14ac:dyDescent="0.2"/>
    <row r="488" s="11" customFormat="1" ht="13.5" customHeight="1" x14ac:dyDescent="0.2"/>
    <row r="489" s="11" customFormat="1" ht="13.5" customHeight="1" x14ac:dyDescent="0.2"/>
    <row r="490" s="11" customFormat="1" ht="13.5" customHeight="1" x14ac:dyDescent="0.2"/>
    <row r="491" s="11" customFormat="1" ht="13.5" customHeight="1" x14ac:dyDescent="0.2"/>
    <row r="492" s="11" customFormat="1" ht="13.5" customHeight="1" x14ac:dyDescent="0.2"/>
    <row r="493" s="11" customFormat="1" ht="13.5" customHeight="1" x14ac:dyDescent="0.2"/>
    <row r="494" s="11" customFormat="1" ht="13.5" customHeight="1" x14ac:dyDescent="0.2"/>
    <row r="495" s="11" customFormat="1" ht="13.5" customHeight="1" x14ac:dyDescent="0.2"/>
    <row r="496" s="11" customFormat="1" ht="13.5" customHeight="1" x14ac:dyDescent="0.2"/>
    <row r="497" s="11" customFormat="1" ht="13.5" customHeight="1" x14ac:dyDescent="0.2"/>
    <row r="498" s="11" customFormat="1" ht="13.5" customHeight="1" x14ac:dyDescent="0.2"/>
    <row r="499" s="11" customFormat="1" ht="13.5" customHeight="1" x14ac:dyDescent="0.2"/>
    <row r="500" s="11" customFormat="1" ht="13.5" customHeight="1" x14ac:dyDescent="0.2"/>
    <row r="501" s="11" customFormat="1" ht="13.5" customHeight="1" x14ac:dyDescent="0.2"/>
    <row r="502" s="11" customFormat="1" ht="13.5" customHeight="1" x14ac:dyDescent="0.2"/>
    <row r="503" s="11" customFormat="1" ht="13.5" customHeight="1" x14ac:dyDescent="0.2"/>
    <row r="504" s="11" customFormat="1" ht="13.5" customHeight="1" x14ac:dyDescent="0.2"/>
    <row r="505" s="11" customFormat="1" ht="13.5" customHeight="1" x14ac:dyDescent="0.2"/>
    <row r="506" s="11" customFormat="1" ht="13.5" customHeight="1" x14ac:dyDescent="0.2"/>
    <row r="507" s="11" customFormat="1" ht="13.5" customHeight="1" x14ac:dyDescent="0.2"/>
    <row r="508" s="11" customFormat="1" ht="13.5" customHeight="1" x14ac:dyDescent="0.2"/>
    <row r="509" s="11" customFormat="1" ht="13.5" customHeight="1" x14ac:dyDescent="0.2"/>
    <row r="510" s="11" customFormat="1" ht="13.5" customHeight="1" x14ac:dyDescent="0.2"/>
    <row r="511" s="11" customFormat="1" ht="13.5" customHeight="1" x14ac:dyDescent="0.2"/>
    <row r="512" s="11" customFormat="1" ht="13.5" customHeight="1" x14ac:dyDescent="0.2"/>
    <row r="513" s="11" customFormat="1" ht="13.5" customHeight="1" x14ac:dyDescent="0.2"/>
    <row r="514" s="11" customFormat="1" ht="13.5" customHeight="1" x14ac:dyDescent="0.2"/>
    <row r="515" s="11" customFormat="1" ht="13.5" customHeight="1" x14ac:dyDescent="0.2"/>
    <row r="516" s="11" customFormat="1" ht="13.5" customHeight="1" x14ac:dyDescent="0.2"/>
    <row r="517" s="11" customFormat="1" ht="13.5" customHeight="1" x14ac:dyDescent="0.2"/>
    <row r="518" s="11" customFormat="1" ht="13.5" customHeight="1" x14ac:dyDescent="0.2"/>
    <row r="519" s="11" customFormat="1" ht="13.5" customHeight="1" x14ac:dyDescent="0.2"/>
    <row r="520" s="11" customFormat="1" ht="13.5" customHeight="1" x14ac:dyDescent="0.2"/>
    <row r="521" s="11" customFormat="1" ht="13.5" customHeight="1" x14ac:dyDescent="0.2"/>
    <row r="522" s="11" customFormat="1" ht="13.5" customHeight="1" x14ac:dyDescent="0.2"/>
    <row r="523" s="11" customFormat="1" ht="13.5" customHeight="1" x14ac:dyDescent="0.2"/>
    <row r="524" s="11" customFormat="1" ht="13.5" customHeight="1" x14ac:dyDescent="0.2"/>
    <row r="525" s="11" customFormat="1" ht="13.5" customHeight="1" x14ac:dyDescent="0.2"/>
    <row r="526" s="11" customFormat="1" ht="13.5" customHeight="1" x14ac:dyDescent="0.2"/>
    <row r="527" s="11" customFormat="1" ht="13.5" customHeight="1" x14ac:dyDescent="0.2"/>
    <row r="528" s="11" customFormat="1" ht="13.5" customHeight="1" x14ac:dyDescent="0.2"/>
    <row r="529" s="11" customFormat="1" ht="13.5" customHeight="1" x14ac:dyDescent="0.2"/>
    <row r="530" s="11" customFormat="1" ht="13.5" customHeight="1" x14ac:dyDescent="0.2"/>
    <row r="531" s="11" customFormat="1" ht="13.5" customHeight="1" x14ac:dyDescent="0.2"/>
    <row r="532" s="11" customFormat="1" ht="13.5" customHeight="1" x14ac:dyDescent="0.2"/>
    <row r="533" s="11" customFormat="1" ht="13.5" customHeight="1" x14ac:dyDescent="0.2"/>
    <row r="534" s="11" customFormat="1" ht="13.5" customHeight="1" x14ac:dyDescent="0.2"/>
    <row r="535" s="11" customFormat="1" ht="13.5" customHeight="1" x14ac:dyDescent="0.2"/>
    <row r="536" s="11" customFormat="1" ht="13.5" customHeight="1" x14ac:dyDescent="0.2"/>
    <row r="537" s="11" customFormat="1" ht="13.5" customHeight="1" x14ac:dyDescent="0.2"/>
    <row r="538" s="11" customFormat="1" ht="13.5" customHeight="1" x14ac:dyDescent="0.2"/>
    <row r="539" s="11" customFormat="1" ht="13.5" customHeight="1" x14ac:dyDescent="0.2"/>
    <row r="540" s="11" customFormat="1" ht="13.5" customHeight="1" x14ac:dyDescent="0.2"/>
    <row r="541" s="11" customFormat="1" ht="13.5" customHeight="1" x14ac:dyDescent="0.2"/>
    <row r="542" s="11" customFormat="1" ht="13.5" customHeight="1" x14ac:dyDescent="0.2"/>
    <row r="543" s="11" customFormat="1" ht="13.5" customHeight="1" x14ac:dyDescent="0.2"/>
    <row r="544" s="11" customFormat="1" ht="13.5" customHeight="1" x14ac:dyDescent="0.2"/>
    <row r="545" s="11" customFormat="1" ht="13.5" customHeight="1" x14ac:dyDescent="0.2"/>
    <row r="546" s="11" customFormat="1" ht="13.5" customHeight="1" x14ac:dyDescent="0.2"/>
    <row r="547" s="11" customFormat="1" ht="13.5" customHeight="1" x14ac:dyDescent="0.2"/>
    <row r="548" s="11" customFormat="1" ht="13.5" customHeight="1" x14ac:dyDescent="0.2"/>
    <row r="549" s="11" customFormat="1" ht="13.5" customHeight="1" x14ac:dyDescent="0.2"/>
    <row r="550" s="11" customFormat="1" ht="13.5" customHeight="1" x14ac:dyDescent="0.2"/>
    <row r="551" s="11" customFormat="1" ht="13.5" customHeight="1" x14ac:dyDescent="0.2"/>
    <row r="552" s="11" customFormat="1" ht="13.5" customHeight="1" x14ac:dyDescent="0.2"/>
    <row r="553" s="11" customFormat="1" ht="13.5" customHeight="1" x14ac:dyDescent="0.2"/>
    <row r="554" s="11" customFormat="1" ht="13.5" customHeight="1" x14ac:dyDescent="0.2"/>
    <row r="555" s="11" customFormat="1" ht="13.5" customHeight="1" x14ac:dyDescent="0.2"/>
    <row r="556" s="11" customFormat="1" ht="13.5" customHeight="1" x14ac:dyDescent="0.2"/>
    <row r="557" s="11" customFormat="1" ht="13.5" customHeight="1" x14ac:dyDescent="0.2"/>
    <row r="558" s="11" customFormat="1" ht="13.5" customHeight="1" x14ac:dyDescent="0.2"/>
    <row r="559" s="11" customFormat="1" ht="13.5" customHeight="1" x14ac:dyDescent="0.2"/>
    <row r="560" s="11" customFormat="1" ht="13.5" customHeight="1" x14ac:dyDescent="0.2"/>
    <row r="561" s="11" customFormat="1" ht="13.5" customHeight="1" x14ac:dyDescent="0.2"/>
    <row r="562" s="11" customFormat="1" ht="13.5" customHeight="1" x14ac:dyDescent="0.2"/>
    <row r="563" s="11" customFormat="1" ht="13.5" customHeight="1" x14ac:dyDescent="0.2"/>
    <row r="564" s="11" customFormat="1" ht="13.5" customHeight="1" x14ac:dyDescent="0.2"/>
    <row r="565" s="11" customFormat="1" ht="13.5" customHeight="1" x14ac:dyDescent="0.2"/>
    <row r="566" s="11" customFormat="1" ht="13.5" customHeight="1" x14ac:dyDescent="0.2"/>
    <row r="567" s="11" customFormat="1" ht="13.5" customHeight="1" x14ac:dyDescent="0.2"/>
    <row r="568" s="11" customFormat="1" ht="13.5" customHeight="1" x14ac:dyDescent="0.2"/>
    <row r="569" s="11" customFormat="1" ht="13.5" customHeight="1" x14ac:dyDescent="0.2"/>
    <row r="570" s="11" customFormat="1" ht="13.5" customHeight="1" x14ac:dyDescent="0.2"/>
    <row r="571" s="11" customFormat="1" ht="13.5" customHeight="1" x14ac:dyDescent="0.2"/>
    <row r="572" s="11" customFormat="1" ht="13.5" customHeight="1" x14ac:dyDescent="0.2"/>
    <row r="573" s="11" customFormat="1" ht="13.5" customHeight="1" x14ac:dyDescent="0.2"/>
    <row r="574" s="11" customFormat="1" ht="13.5" customHeight="1" x14ac:dyDescent="0.2"/>
    <row r="575" s="11" customFormat="1" ht="13.5" customHeight="1" x14ac:dyDescent="0.2"/>
    <row r="576" s="11" customFormat="1" ht="13.5" customHeight="1" x14ac:dyDescent="0.2"/>
    <row r="577" s="11" customFormat="1" ht="13.5" customHeight="1" x14ac:dyDescent="0.2"/>
    <row r="578" s="11" customFormat="1" ht="13.5" customHeight="1" x14ac:dyDescent="0.2"/>
    <row r="579" s="11" customFormat="1" ht="13.5" customHeight="1" x14ac:dyDescent="0.2"/>
    <row r="580" s="11" customFormat="1" ht="13.5" customHeight="1" x14ac:dyDescent="0.2"/>
    <row r="581" s="11" customFormat="1" ht="13.5" customHeight="1" x14ac:dyDescent="0.2"/>
    <row r="582" s="11" customFormat="1" ht="13.5" customHeight="1" x14ac:dyDescent="0.2"/>
    <row r="583" s="11" customFormat="1" ht="13.5" customHeight="1" x14ac:dyDescent="0.2"/>
    <row r="584" s="11" customFormat="1" ht="13.5" customHeight="1" x14ac:dyDescent="0.2"/>
    <row r="585" s="11" customFormat="1" ht="13.5" customHeight="1" x14ac:dyDescent="0.2"/>
    <row r="586" s="11" customFormat="1" ht="13.5" customHeight="1" x14ac:dyDescent="0.2"/>
    <row r="587" s="11" customFormat="1" ht="13.5" customHeight="1" x14ac:dyDescent="0.2"/>
    <row r="588" s="11" customFormat="1" ht="13.5" customHeight="1" x14ac:dyDescent="0.2"/>
    <row r="589" s="11" customFormat="1" ht="13.5" customHeight="1" x14ac:dyDescent="0.2"/>
    <row r="590" s="11" customFormat="1" ht="13.5" customHeight="1" x14ac:dyDescent="0.2"/>
    <row r="591" s="11" customFormat="1" ht="13.5" customHeight="1" x14ac:dyDescent="0.2"/>
    <row r="592" s="11" customFormat="1" ht="13.5" customHeight="1" x14ac:dyDescent="0.2"/>
    <row r="593" s="11" customFormat="1" ht="13.5" customHeight="1" x14ac:dyDescent="0.2"/>
    <row r="594" s="11" customFormat="1" ht="13.5" customHeight="1" x14ac:dyDescent="0.2"/>
    <row r="595" s="11" customFormat="1" ht="13.5" customHeight="1" x14ac:dyDescent="0.2"/>
    <row r="596" s="11" customFormat="1" ht="13.5" customHeight="1" x14ac:dyDescent="0.2"/>
    <row r="597" s="11" customFormat="1" ht="13.5" customHeight="1" x14ac:dyDescent="0.2"/>
    <row r="598" s="11" customFormat="1" ht="13.5" customHeight="1" x14ac:dyDescent="0.2"/>
    <row r="599" s="11" customFormat="1" ht="13.5" customHeight="1" x14ac:dyDescent="0.2"/>
    <row r="600" s="11" customFormat="1" ht="13.5" customHeight="1" x14ac:dyDescent="0.2"/>
    <row r="601" s="11" customFormat="1" ht="13.5" customHeight="1" x14ac:dyDescent="0.2"/>
    <row r="602" s="11" customFormat="1" ht="13.5" customHeight="1" x14ac:dyDescent="0.2"/>
    <row r="603" s="11" customFormat="1" ht="13.5" customHeight="1" x14ac:dyDescent="0.2"/>
    <row r="604" s="11" customFormat="1" ht="13.5" customHeight="1" x14ac:dyDescent="0.2"/>
    <row r="605" s="11" customFormat="1" ht="13.5" customHeight="1" x14ac:dyDescent="0.2"/>
    <row r="606" s="11" customFormat="1" ht="13.5" customHeight="1" x14ac:dyDescent="0.2"/>
    <row r="607" s="11" customFormat="1" ht="13.5" customHeight="1" x14ac:dyDescent="0.2"/>
    <row r="608" s="11" customFormat="1" ht="13.5" customHeight="1" x14ac:dyDescent="0.2"/>
    <row r="609" s="11" customFormat="1" ht="13.5" customHeight="1" x14ac:dyDescent="0.2"/>
    <row r="610" s="11" customFormat="1" ht="13.5" customHeight="1" x14ac:dyDescent="0.2"/>
    <row r="611" s="11" customFormat="1" ht="13.5" customHeight="1" x14ac:dyDescent="0.2"/>
    <row r="612" s="11" customFormat="1" ht="13.5" customHeight="1" x14ac:dyDescent="0.2"/>
    <row r="613" s="11" customFormat="1" ht="13.5" customHeight="1" x14ac:dyDescent="0.2"/>
    <row r="614" s="11" customFormat="1" ht="13.5" customHeight="1" x14ac:dyDescent="0.2"/>
    <row r="615" s="11" customFormat="1" ht="13.5" customHeight="1" x14ac:dyDescent="0.2"/>
    <row r="616" s="11" customFormat="1" ht="13.5" customHeight="1" x14ac:dyDescent="0.2"/>
    <row r="617" s="11" customFormat="1" ht="13.5" customHeight="1" x14ac:dyDescent="0.2"/>
    <row r="618" s="11" customFormat="1" ht="13.5" customHeight="1" x14ac:dyDescent="0.2"/>
    <row r="619" s="11" customFormat="1" ht="13.5" customHeight="1" x14ac:dyDescent="0.2"/>
    <row r="620" s="11" customFormat="1" ht="13.5" customHeight="1" x14ac:dyDescent="0.2"/>
    <row r="621" s="11" customFormat="1" ht="13.5" customHeight="1" x14ac:dyDescent="0.2"/>
    <row r="622" s="11" customFormat="1" ht="13.5" customHeight="1" x14ac:dyDescent="0.2"/>
    <row r="623" s="11" customFormat="1" ht="13.5" customHeight="1" x14ac:dyDescent="0.2"/>
    <row r="624" s="11" customFormat="1" ht="13.5" customHeight="1" x14ac:dyDescent="0.2"/>
    <row r="625" s="11" customFormat="1" ht="13.5" customHeight="1" x14ac:dyDescent="0.2"/>
    <row r="626" s="11" customFormat="1" ht="13.5" customHeight="1" x14ac:dyDescent="0.2"/>
    <row r="627" s="11" customFormat="1" ht="13.5" customHeight="1" x14ac:dyDescent="0.2"/>
    <row r="628" s="11" customFormat="1" ht="13.5" customHeight="1" x14ac:dyDescent="0.2"/>
    <row r="629" s="11" customFormat="1" ht="13.5" customHeight="1" x14ac:dyDescent="0.2"/>
    <row r="630" s="11" customFormat="1" ht="13.5" customHeight="1" x14ac:dyDescent="0.2"/>
    <row r="631" s="11" customFormat="1" ht="13.5" customHeight="1" x14ac:dyDescent="0.2"/>
    <row r="632" s="11" customFormat="1" ht="13.5" customHeight="1" x14ac:dyDescent="0.2"/>
    <row r="633" s="11" customFormat="1" ht="13.5" customHeight="1" x14ac:dyDescent="0.2"/>
    <row r="634" s="11" customFormat="1" ht="13.5" customHeight="1" x14ac:dyDescent="0.2"/>
    <row r="635" s="11" customFormat="1" ht="13.5" customHeight="1" x14ac:dyDescent="0.2"/>
    <row r="636" s="11" customFormat="1" ht="13.5" customHeight="1" x14ac:dyDescent="0.2"/>
    <row r="637" s="11" customFormat="1" ht="13.5" customHeight="1" x14ac:dyDescent="0.2"/>
    <row r="638" s="11" customFormat="1" ht="13.5" customHeight="1" x14ac:dyDescent="0.2"/>
    <row r="639" s="11" customFormat="1" ht="13.5" customHeight="1" x14ac:dyDescent="0.2"/>
    <row r="640" s="11" customFormat="1" ht="13.5" customHeight="1" x14ac:dyDescent="0.2"/>
    <row r="641" s="11" customFormat="1" ht="13.5" customHeight="1" x14ac:dyDescent="0.2"/>
    <row r="642" s="11" customFormat="1" ht="13.5" customHeight="1" x14ac:dyDescent="0.2"/>
    <row r="643" s="11" customFormat="1" ht="13.5" customHeight="1" x14ac:dyDescent="0.2"/>
    <row r="644" s="11" customFormat="1" ht="13.5" customHeight="1" x14ac:dyDescent="0.2"/>
    <row r="645" s="11" customFormat="1" ht="13.5" customHeight="1" x14ac:dyDescent="0.2"/>
    <row r="646" s="11" customFormat="1" ht="13.5" customHeight="1" x14ac:dyDescent="0.2"/>
    <row r="647" s="11" customFormat="1" ht="13.5" customHeight="1" x14ac:dyDescent="0.2"/>
    <row r="648" s="11" customFormat="1" ht="13.5" customHeight="1" x14ac:dyDescent="0.2"/>
    <row r="649" s="11" customFormat="1" ht="13.5" customHeight="1" x14ac:dyDescent="0.2"/>
    <row r="650" s="11" customFormat="1" ht="13.5" customHeight="1" x14ac:dyDescent="0.2"/>
    <row r="651" s="11" customFormat="1" ht="13.5" customHeight="1" x14ac:dyDescent="0.2"/>
    <row r="652" s="11" customFormat="1" ht="13.5" customHeight="1" x14ac:dyDescent="0.2"/>
    <row r="653" s="11" customFormat="1" ht="13.5" customHeight="1" x14ac:dyDescent="0.2"/>
    <row r="654" s="11" customFormat="1" ht="13.5" customHeight="1" x14ac:dyDescent="0.2"/>
    <row r="655" s="11" customFormat="1" ht="13.5" customHeight="1" x14ac:dyDescent="0.2"/>
    <row r="656" s="11" customFormat="1" ht="13.5" customHeight="1" x14ac:dyDescent="0.2"/>
    <row r="657" s="11" customFormat="1" ht="13.5" customHeight="1" x14ac:dyDescent="0.2"/>
    <row r="658" s="11" customFormat="1" ht="13.5" customHeight="1" x14ac:dyDescent="0.2"/>
    <row r="659" s="11" customFormat="1" ht="13.5" customHeight="1" x14ac:dyDescent="0.2"/>
    <row r="660" s="11" customFormat="1" ht="13.5" customHeight="1" x14ac:dyDescent="0.2"/>
    <row r="661" s="11" customFormat="1" ht="13.5" customHeight="1" x14ac:dyDescent="0.2"/>
    <row r="662" s="11" customFormat="1" ht="13.5" customHeight="1" x14ac:dyDescent="0.2"/>
    <row r="663" s="11" customFormat="1" ht="13.5" customHeight="1" x14ac:dyDescent="0.2"/>
    <row r="664" s="11" customFormat="1" ht="13.5" customHeight="1" x14ac:dyDescent="0.2"/>
    <row r="665" s="11" customFormat="1" ht="13.5" customHeight="1" x14ac:dyDescent="0.2"/>
    <row r="666" s="11" customFormat="1" ht="13.5" customHeight="1" x14ac:dyDescent="0.2"/>
    <row r="667" s="11" customFormat="1" ht="13.5" customHeight="1" x14ac:dyDescent="0.2"/>
    <row r="668" s="11" customFormat="1" ht="13.5" customHeight="1" x14ac:dyDescent="0.2"/>
    <row r="669" s="11" customFormat="1" ht="13.5" customHeight="1" x14ac:dyDescent="0.2"/>
    <row r="670" s="11" customFormat="1" ht="13.5" customHeight="1" x14ac:dyDescent="0.2"/>
    <row r="671" s="11" customFormat="1" ht="13.5" customHeight="1" x14ac:dyDescent="0.2"/>
    <row r="672" s="11" customFormat="1" ht="13.5" customHeight="1" x14ac:dyDescent="0.2"/>
    <row r="673" s="11" customFormat="1" ht="13.5" customHeight="1" x14ac:dyDescent="0.2"/>
    <row r="674" s="11" customFormat="1" ht="13.5" customHeight="1" x14ac:dyDescent="0.2"/>
    <row r="675" s="11" customFormat="1" ht="13.5" customHeight="1" x14ac:dyDescent="0.2"/>
    <row r="676" s="11" customFormat="1" ht="13.5" customHeight="1" x14ac:dyDescent="0.2"/>
    <row r="677" s="11" customFormat="1" ht="13.5" customHeight="1" x14ac:dyDescent="0.2"/>
    <row r="678" s="11" customFormat="1" ht="13.5" customHeight="1" x14ac:dyDescent="0.2"/>
    <row r="679" s="11" customFormat="1" ht="13.5" customHeight="1" x14ac:dyDescent="0.2"/>
    <row r="680" s="11" customFormat="1" ht="13.5" customHeight="1" x14ac:dyDescent="0.2"/>
    <row r="681" s="11" customFormat="1" ht="13.5" customHeight="1" x14ac:dyDescent="0.2"/>
    <row r="682" s="11" customFormat="1" ht="13.5" customHeight="1" x14ac:dyDescent="0.2"/>
    <row r="683" s="11" customFormat="1" ht="13.5" customHeight="1" x14ac:dyDescent="0.2"/>
    <row r="684" s="11" customFormat="1" ht="13.5" customHeight="1" x14ac:dyDescent="0.2"/>
    <row r="685" s="11" customFormat="1" ht="13.5" customHeight="1" x14ac:dyDescent="0.2"/>
    <row r="686" s="11" customFormat="1" ht="13.5" customHeight="1" x14ac:dyDescent="0.2"/>
    <row r="687" s="11" customFormat="1" ht="13.5" customHeight="1" x14ac:dyDescent="0.2"/>
    <row r="688" s="11" customFormat="1" ht="13.5" customHeight="1" x14ac:dyDescent="0.2"/>
    <row r="689" s="11" customFormat="1" ht="13.5" customHeight="1" x14ac:dyDescent="0.2"/>
    <row r="690" s="11" customFormat="1" ht="13.5" customHeight="1" x14ac:dyDescent="0.2"/>
    <row r="691" s="11" customFormat="1" ht="13.5" customHeight="1" x14ac:dyDescent="0.2"/>
    <row r="692" s="11" customFormat="1" ht="13.5" customHeight="1" x14ac:dyDescent="0.2"/>
    <row r="693" s="11" customFormat="1" ht="13.5" customHeight="1" x14ac:dyDescent="0.2"/>
    <row r="694" s="11" customFormat="1" ht="13.5" customHeight="1" x14ac:dyDescent="0.2"/>
    <row r="695" s="11" customFormat="1" ht="13.5" customHeight="1" x14ac:dyDescent="0.2"/>
    <row r="696" s="11" customFormat="1" ht="13.5" customHeight="1" x14ac:dyDescent="0.2"/>
    <row r="697" s="11" customFormat="1" ht="13.5" customHeight="1" x14ac:dyDescent="0.2"/>
    <row r="698" s="11" customFormat="1" ht="13.5" customHeight="1" x14ac:dyDescent="0.2"/>
    <row r="699" s="11" customFormat="1" ht="13.5" customHeight="1" x14ac:dyDescent="0.2"/>
    <row r="700" s="11" customFormat="1" ht="13.5" customHeight="1" x14ac:dyDescent="0.2"/>
    <row r="701" s="11" customFormat="1" ht="13.5" customHeight="1" x14ac:dyDescent="0.2"/>
    <row r="702" s="11" customFormat="1" ht="13.5" customHeight="1" x14ac:dyDescent="0.2"/>
    <row r="703" s="11" customFormat="1" ht="13.5" customHeight="1" x14ac:dyDescent="0.2"/>
    <row r="704" s="11" customFormat="1" ht="13.5" customHeight="1" x14ac:dyDescent="0.2"/>
    <row r="705" s="11" customFormat="1" ht="13.5" customHeight="1" x14ac:dyDescent="0.2"/>
    <row r="706" s="11" customFormat="1" ht="13.5" customHeight="1" x14ac:dyDescent="0.2"/>
    <row r="707" s="11" customFormat="1" ht="13.5" customHeight="1" x14ac:dyDescent="0.2"/>
    <row r="708" s="11" customFormat="1" ht="13.5" customHeight="1" x14ac:dyDescent="0.2"/>
    <row r="709" s="11" customFormat="1" ht="13.5" customHeight="1" x14ac:dyDescent="0.2"/>
    <row r="710" s="11" customFormat="1" ht="13.5" customHeight="1" x14ac:dyDescent="0.2"/>
    <row r="711" s="11" customFormat="1" ht="13.5" customHeight="1" x14ac:dyDescent="0.2"/>
    <row r="712" s="11" customFormat="1" ht="13.5" customHeight="1" x14ac:dyDescent="0.2"/>
    <row r="713" s="11" customFormat="1" ht="13.5" customHeight="1" x14ac:dyDescent="0.2"/>
    <row r="714" s="11" customFormat="1" ht="13.5" customHeight="1" x14ac:dyDescent="0.2"/>
    <row r="715" s="11" customFormat="1" ht="13.5" customHeight="1" x14ac:dyDescent="0.2"/>
    <row r="716" s="11" customFormat="1" ht="13.5" customHeight="1" x14ac:dyDescent="0.2"/>
    <row r="717" s="11" customFormat="1" ht="13.5" customHeight="1" x14ac:dyDescent="0.2"/>
    <row r="718" s="11" customFormat="1" ht="13.5" customHeight="1" x14ac:dyDescent="0.2"/>
    <row r="719" s="11" customFormat="1" ht="13.5" customHeight="1" x14ac:dyDescent="0.2"/>
    <row r="720" s="11" customFormat="1" ht="13.5" customHeight="1" x14ac:dyDescent="0.2"/>
    <row r="721" s="11" customFormat="1" ht="13.5" customHeight="1" x14ac:dyDescent="0.2"/>
    <row r="722" s="11" customFormat="1" ht="13.5" customHeight="1" x14ac:dyDescent="0.2"/>
    <row r="723" s="11" customFormat="1" ht="13.5" customHeight="1" x14ac:dyDescent="0.2"/>
    <row r="724" s="11" customFormat="1" ht="13.5" customHeight="1" x14ac:dyDescent="0.2"/>
    <row r="725" s="11" customFormat="1" ht="13.5" customHeight="1" x14ac:dyDescent="0.2"/>
    <row r="726" s="11" customFormat="1" ht="13.5" customHeight="1" x14ac:dyDescent="0.2"/>
    <row r="727" s="11" customFormat="1" ht="13.5" customHeight="1" x14ac:dyDescent="0.2"/>
    <row r="728" s="11" customFormat="1" ht="13.5" customHeight="1" x14ac:dyDescent="0.2"/>
    <row r="729" s="11" customFormat="1" ht="13.5" customHeight="1" x14ac:dyDescent="0.2"/>
    <row r="730" s="11" customFormat="1" ht="13.5" customHeight="1" x14ac:dyDescent="0.2"/>
    <row r="731" s="11" customFormat="1" ht="13.5" customHeight="1" x14ac:dyDescent="0.2"/>
    <row r="732" s="11" customFormat="1" ht="13.5" customHeight="1" x14ac:dyDescent="0.2"/>
    <row r="733" s="11" customFormat="1" ht="13.5" customHeight="1" x14ac:dyDescent="0.2"/>
    <row r="734" s="11" customFormat="1" ht="13.5" customHeight="1" x14ac:dyDescent="0.2"/>
    <row r="735" s="11" customFormat="1" ht="13.5" customHeight="1" x14ac:dyDescent="0.2"/>
    <row r="736" s="11" customFormat="1" ht="13.5" customHeight="1" x14ac:dyDescent="0.2"/>
    <row r="737" s="11" customFormat="1" ht="13.5" customHeight="1" x14ac:dyDescent="0.2"/>
    <row r="738" s="11" customFormat="1" ht="13.5" customHeight="1" x14ac:dyDescent="0.2"/>
    <row r="739" s="11" customFormat="1" ht="13.5" customHeight="1" x14ac:dyDescent="0.2"/>
    <row r="740" s="11" customFormat="1" ht="13.5" customHeight="1" x14ac:dyDescent="0.2"/>
    <row r="741" s="11" customFormat="1" ht="13.5" customHeight="1" x14ac:dyDescent="0.2"/>
    <row r="742" s="11" customFormat="1" ht="13.5" customHeight="1" x14ac:dyDescent="0.2"/>
    <row r="743" s="11" customFormat="1" ht="13.5" customHeight="1" x14ac:dyDescent="0.2"/>
    <row r="744" s="11" customFormat="1" ht="13.5" customHeight="1" x14ac:dyDescent="0.2"/>
    <row r="745" s="11" customFormat="1" ht="13.5" customHeight="1" x14ac:dyDescent="0.2"/>
    <row r="746" s="11" customFormat="1" ht="13.5" customHeight="1" x14ac:dyDescent="0.2"/>
    <row r="747" s="11" customFormat="1" ht="13.5" customHeight="1" x14ac:dyDescent="0.2"/>
    <row r="748" s="11" customFormat="1" ht="13.5" customHeight="1" x14ac:dyDescent="0.2"/>
    <row r="749" s="11" customFormat="1" ht="13.5" customHeight="1" x14ac:dyDescent="0.2"/>
    <row r="750" s="11" customFormat="1" ht="13.5" customHeight="1" x14ac:dyDescent="0.2"/>
    <row r="751" s="11" customFormat="1" ht="13.5" customHeight="1" x14ac:dyDescent="0.2"/>
    <row r="752" s="11" customFormat="1" ht="13.5" customHeight="1" x14ac:dyDescent="0.2"/>
    <row r="753" s="11" customFormat="1" ht="13.5" customHeight="1" x14ac:dyDescent="0.2"/>
    <row r="754" s="11" customFormat="1" ht="13.5" customHeight="1" x14ac:dyDescent="0.2"/>
    <row r="755" s="11" customFormat="1" ht="13.5" customHeight="1" x14ac:dyDescent="0.2"/>
    <row r="756" s="11" customFormat="1" ht="13.5" customHeight="1" x14ac:dyDescent="0.2"/>
    <row r="757" s="11" customFormat="1" ht="13.5" customHeight="1" x14ac:dyDescent="0.2"/>
    <row r="758" s="11" customFormat="1" ht="13.5" customHeight="1" x14ac:dyDescent="0.2"/>
    <row r="759" s="11" customFormat="1" ht="13.5" customHeight="1" x14ac:dyDescent="0.2"/>
    <row r="760" s="11" customFormat="1" ht="13.5" customHeight="1" x14ac:dyDescent="0.2"/>
    <row r="761" s="11" customFormat="1" ht="13.5" customHeight="1" x14ac:dyDescent="0.2"/>
    <row r="762" s="11" customFormat="1" ht="13.5" customHeight="1" x14ac:dyDescent="0.2"/>
    <row r="763" s="11" customFormat="1" ht="13.5" customHeight="1" x14ac:dyDescent="0.2"/>
    <row r="764" s="11" customFormat="1" ht="13.5" customHeight="1" x14ac:dyDescent="0.2"/>
    <row r="765" s="11" customFormat="1" ht="13.5" customHeight="1" x14ac:dyDescent="0.2"/>
    <row r="766" s="11" customFormat="1" ht="13.5" customHeight="1" x14ac:dyDescent="0.2"/>
    <row r="767" s="11" customFormat="1" ht="13.5" customHeight="1" x14ac:dyDescent="0.2"/>
    <row r="768" s="11" customFormat="1" ht="13.5" customHeight="1" x14ac:dyDescent="0.2"/>
    <row r="769" s="11" customFormat="1" ht="13.5" customHeight="1" x14ac:dyDescent="0.2"/>
    <row r="770" s="11" customFormat="1" ht="13.5" customHeight="1" x14ac:dyDescent="0.2"/>
    <row r="771" s="11" customFormat="1" ht="13.5" customHeight="1" x14ac:dyDescent="0.2"/>
    <row r="772" s="11" customFormat="1" ht="13.5" customHeight="1" x14ac:dyDescent="0.2"/>
    <row r="773" s="11" customFormat="1" ht="13.5" customHeight="1" x14ac:dyDescent="0.2"/>
    <row r="774" s="11" customFormat="1" ht="13.5" customHeight="1" x14ac:dyDescent="0.2"/>
    <row r="775" s="11" customFormat="1" ht="13.5" customHeight="1" x14ac:dyDescent="0.2"/>
    <row r="776" s="11" customFormat="1" ht="13.5" customHeight="1" x14ac:dyDescent="0.2"/>
    <row r="777" s="11" customFormat="1" ht="13.5" customHeight="1" x14ac:dyDescent="0.2"/>
    <row r="778" s="11" customFormat="1" ht="13.5" customHeight="1" x14ac:dyDescent="0.2"/>
    <row r="779" s="11" customFormat="1" ht="13.5" customHeight="1" x14ac:dyDescent="0.2"/>
    <row r="780" s="11" customFormat="1" ht="13.5" customHeight="1" x14ac:dyDescent="0.2"/>
    <row r="781" s="11" customFormat="1" ht="13.5" customHeight="1" x14ac:dyDescent="0.2"/>
    <row r="782" s="11" customFormat="1" ht="13.5" customHeight="1" x14ac:dyDescent="0.2"/>
    <row r="783" s="11" customFormat="1" ht="13.5" customHeight="1" x14ac:dyDescent="0.2"/>
    <row r="784" s="11" customFormat="1" ht="13.5" customHeight="1" x14ac:dyDescent="0.2"/>
    <row r="785" s="11" customFormat="1" ht="13.5" customHeight="1" x14ac:dyDescent="0.2"/>
    <row r="786" s="11" customFormat="1" ht="13.5" customHeight="1" x14ac:dyDescent="0.2"/>
    <row r="787" s="11" customFormat="1" ht="13.5" customHeight="1" x14ac:dyDescent="0.2"/>
    <row r="788" s="11" customFormat="1" ht="13.5" customHeight="1" x14ac:dyDescent="0.2"/>
    <row r="789" s="11" customFormat="1" ht="13.5" customHeight="1" x14ac:dyDescent="0.2"/>
    <row r="790" s="11" customFormat="1" ht="13.5" customHeight="1" x14ac:dyDescent="0.2"/>
    <row r="791" s="11" customFormat="1" ht="13.5" customHeight="1" x14ac:dyDescent="0.2"/>
    <row r="792" s="11" customFormat="1" ht="13.5" customHeight="1" x14ac:dyDescent="0.2"/>
    <row r="793" s="11" customFormat="1" ht="13.5" customHeight="1" x14ac:dyDescent="0.2"/>
    <row r="794" s="11" customFormat="1" ht="13.5" customHeight="1" x14ac:dyDescent="0.2"/>
    <row r="795" s="11" customFormat="1" ht="13.5" customHeight="1" x14ac:dyDescent="0.2"/>
    <row r="796" s="11" customFormat="1" ht="13.5" customHeight="1" x14ac:dyDescent="0.2"/>
    <row r="797" s="11" customFormat="1" ht="13.5" customHeight="1" x14ac:dyDescent="0.2"/>
    <row r="798" s="11" customFormat="1" ht="13.5" customHeight="1" x14ac:dyDescent="0.2"/>
    <row r="799" s="11" customFormat="1" ht="13.5" customHeight="1" x14ac:dyDescent="0.2"/>
    <row r="800" s="11" customFormat="1" ht="13.5" customHeight="1" x14ac:dyDescent="0.2"/>
    <row r="801" s="11" customFormat="1" ht="13.5" customHeight="1" x14ac:dyDescent="0.2"/>
    <row r="802" s="11" customFormat="1" ht="13.5" customHeight="1" x14ac:dyDescent="0.2"/>
    <row r="803" s="11" customFormat="1" ht="13.5" customHeight="1" x14ac:dyDescent="0.2"/>
    <row r="804" s="11" customFormat="1" ht="13.5" customHeight="1" x14ac:dyDescent="0.2"/>
    <row r="805" s="11" customFormat="1" ht="13.5" customHeight="1" x14ac:dyDescent="0.2"/>
    <row r="806" s="11" customFormat="1" ht="13.5" customHeight="1" x14ac:dyDescent="0.2"/>
    <row r="807" s="11" customFormat="1" ht="13.5" customHeight="1" x14ac:dyDescent="0.2"/>
    <row r="808" s="11" customFormat="1" ht="13.5" customHeight="1" x14ac:dyDescent="0.2"/>
    <row r="809" s="11" customFormat="1" ht="13.5" customHeight="1" x14ac:dyDescent="0.2"/>
    <row r="810" s="11" customFormat="1" ht="13.5" customHeight="1" x14ac:dyDescent="0.2"/>
    <row r="811" s="11" customFormat="1" ht="13.5" customHeight="1" x14ac:dyDescent="0.2"/>
    <row r="812" s="11" customFormat="1" ht="13.5" customHeight="1" x14ac:dyDescent="0.2"/>
    <row r="813" s="11" customFormat="1" ht="13.5" customHeight="1" x14ac:dyDescent="0.2"/>
    <row r="814" s="11" customFormat="1" ht="13.5" customHeight="1" x14ac:dyDescent="0.2"/>
    <row r="815" s="11" customFormat="1" ht="13.5" customHeight="1" x14ac:dyDescent="0.2"/>
    <row r="816" s="11" customFormat="1" ht="13.5" customHeight="1" x14ac:dyDescent="0.2"/>
    <row r="817" s="11" customFormat="1" ht="13.5" customHeight="1" x14ac:dyDescent="0.2"/>
    <row r="818" s="11" customFormat="1" ht="13.5" customHeight="1" x14ac:dyDescent="0.2"/>
    <row r="819" s="11" customFormat="1" ht="13.5" customHeight="1" x14ac:dyDescent="0.2"/>
    <row r="820" s="11" customFormat="1" ht="13.5" customHeight="1" x14ac:dyDescent="0.2"/>
    <row r="821" s="11" customFormat="1" ht="13.5" customHeight="1" x14ac:dyDescent="0.2"/>
    <row r="822" s="11" customFormat="1" ht="13.5" customHeight="1" x14ac:dyDescent="0.2"/>
    <row r="823" s="11" customFormat="1" ht="13.5" customHeight="1" x14ac:dyDescent="0.2"/>
    <row r="824" s="11" customFormat="1" ht="13.5" customHeight="1" x14ac:dyDescent="0.2"/>
    <row r="825" s="11" customFormat="1" ht="13.5" customHeight="1" x14ac:dyDescent="0.2"/>
    <row r="826" s="11" customFormat="1" ht="13.5" customHeight="1" x14ac:dyDescent="0.2"/>
    <row r="827" s="11" customFormat="1" ht="13.5" customHeight="1" x14ac:dyDescent="0.2"/>
    <row r="828" s="11" customFormat="1" ht="13.5" customHeight="1" x14ac:dyDescent="0.2"/>
    <row r="829" s="11" customFormat="1" ht="13.5" customHeight="1" x14ac:dyDescent="0.2"/>
    <row r="830" s="11" customFormat="1" ht="13.5" customHeight="1" x14ac:dyDescent="0.2"/>
    <row r="831" s="11" customFormat="1" ht="13.5" customHeight="1" x14ac:dyDescent="0.2"/>
    <row r="832" s="11" customFormat="1" ht="13.5" customHeight="1" x14ac:dyDescent="0.2"/>
    <row r="833" s="11" customFormat="1" ht="13.5" customHeight="1" x14ac:dyDescent="0.2"/>
    <row r="834" s="11" customFormat="1" ht="13.5" customHeight="1" x14ac:dyDescent="0.2"/>
    <row r="835" s="11" customFormat="1" ht="13.5" customHeight="1" x14ac:dyDescent="0.2"/>
    <row r="836" s="11" customFormat="1" ht="13.5" customHeight="1" x14ac:dyDescent="0.2"/>
    <row r="837" s="11" customFormat="1" ht="13.5" customHeight="1" x14ac:dyDescent="0.2"/>
    <row r="838" s="11" customFormat="1" ht="13.5" customHeight="1" x14ac:dyDescent="0.2"/>
    <row r="839" s="11" customFormat="1" ht="13.5" customHeight="1" x14ac:dyDescent="0.2"/>
    <row r="840" s="11" customFormat="1" ht="13.5" customHeight="1" x14ac:dyDescent="0.2"/>
    <row r="841" s="11" customFormat="1" ht="13.5" customHeight="1" x14ac:dyDescent="0.2"/>
    <row r="842" s="11" customFormat="1" ht="13.5" customHeight="1" x14ac:dyDescent="0.2"/>
    <row r="843" s="11" customFormat="1" ht="13.5" customHeight="1" x14ac:dyDescent="0.2"/>
    <row r="844" s="11" customFormat="1" ht="13.5" customHeight="1" x14ac:dyDescent="0.2"/>
    <row r="845" s="11" customFormat="1" ht="13.5" customHeight="1" x14ac:dyDescent="0.2"/>
    <row r="846" s="11" customFormat="1" ht="13.5" customHeight="1" x14ac:dyDescent="0.2"/>
    <row r="847" s="11" customFormat="1" ht="13.5" customHeight="1" x14ac:dyDescent="0.2"/>
    <row r="848" s="11" customFormat="1" ht="13.5" customHeight="1" x14ac:dyDescent="0.2"/>
    <row r="849" s="11" customFormat="1" ht="13.5" customHeight="1" x14ac:dyDescent="0.2"/>
    <row r="850" s="11" customFormat="1" ht="13.5" customHeight="1" x14ac:dyDescent="0.2"/>
    <row r="851" s="11" customFormat="1" ht="13.5" customHeight="1" x14ac:dyDescent="0.2"/>
    <row r="852" s="11" customFormat="1" ht="13.5" customHeight="1" x14ac:dyDescent="0.2"/>
    <row r="853" s="11" customFormat="1" ht="13.5" customHeight="1" x14ac:dyDescent="0.2"/>
    <row r="854" s="11" customFormat="1" ht="13.5" customHeight="1" x14ac:dyDescent="0.2"/>
    <row r="855" s="11" customFormat="1" ht="13.5" customHeight="1" x14ac:dyDescent="0.2"/>
    <row r="856" s="11" customFormat="1" ht="13.5" customHeight="1" x14ac:dyDescent="0.2"/>
    <row r="857" s="11" customFormat="1" ht="13.5" customHeight="1" x14ac:dyDescent="0.2"/>
    <row r="858" s="11" customFormat="1" ht="13.5" customHeight="1" x14ac:dyDescent="0.2"/>
    <row r="859" s="11" customFormat="1" ht="13.5" customHeight="1" x14ac:dyDescent="0.2"/>
    <row r="860" s="11" customFormat="1" ht="13.5" customHeight="1" x14ac:dyDescent="0.2"/>
    <row r="861" s="11" customFormat="1" ht="13.5" customHeight="1" x14ac:dyDescent="0.2"/>
    <row r="862" s="11" customFormat="1" ht="13.5" customHeight="1" x14ac:dyDescent="0.2"/>
    <row r="863" s="11" customFormat="1" ht="13.5" customHeight="1" x14ac:dyDescent="0.2"/>
    <row r="864" s="11" customFormat="1" ht="13.5" customHeight="1" x14ac:dyDescent="0.2"/>
    <row r="865" s="11" customFormat="1" ht="13.5" customHeight="1" x14ac:dyDescent="0.2"/>
    <row r="866" s="11" customFormat="1" ht="13.5" customHeight="1" x14ac:dyDescent="0.2"/>
    <row r="867" s="11" customFormat="1" ht="13.5" customHeight="1" x14ac:dyDescent="0.2"/>
    <row r="868" s="11" customFormat="1" ht="13.5" customHeight="1" x14ac:dyDescent="0.2"/>
    <row r="869" s="11" customFormat="1" ht="13.5" customHeight="1" x14ac:dyDescent="0.2"/>
    <row r="870" s="11" customFormat="1" ht="13.5" customHeight="1" x14ac:dyDescent="0.2"/>
    <row r="871" s="11" customFormat="1" ht="13.5" customHeight="1" x14ac:dyDescent="0.2"/>
    <row r="872" s="11" customFormat="1" ht="13.5" customHeight="1" x14ac:dyDescent="0.2"/>
    <row r="873" s="11" customFormat="1" ht="13.5" customHeight="1" x14ac:dyDescent="0.2"/>
    <row r="874" s="11" customFormat="1" ht="13.5" customHeight="1" x14ac:dyDescent="0.2"/>
    <row r="875" s="11" customFormat="1" ht="13.5" customHeight="1" x14ac:dyDescent="0.2"/>
    <row r="876" s="11" customFormat="1" ht="13.5" customHeight="1" x14ac:dyDescent="0.2"/>
    <row r="877" s="11" customFormat="1" ht="13.5" customHeight="1" x14ac:dyDescent="0.2"/>
    <row r="878" s="11" customFormat="1" ht="13.5" customHeight="1" x14ac:dyDescent="0.2"/>
    <row r="879" s="11" customFormat="1" ht="13.5" customHeight="1" x14ac:dyDescent="0.2"/>
    <row r="880" s="11" customFormat="1" ht="13.5" customHeight="1" x14ac:dyDescent="0.2"/>
    <row r="881" s="11" customFormat="1" ht="13.5" customHeight="1" x14ac:dyDescent="0.2"/>
    <row r="882" s="11" customFormat="1" ht="13.5" customHeight="1" x14ac:dyDescent="0.2"/>
    <row r="883" s="11" customFormat="1" ht="13.5" customHeight="1" x14ac:dyDescent="0.2"/>
    <row r="884" s="11" customFormat="1" ht="13.5" customHeight="1" x14ac:dyDescent="0.2"/>
    <row r="885" s="11" customFormat="1" ht="13.5" customHeight="1" x14ac:dyDescent="0.2"/>
    <row r="886" s="11" customFormat="1" ht="13.5" customHeight="1" x14ac:dyDescent="0.2"/>
    <row r="887" s="11" customFormat="1" ht="13.5" customHeight="1" x14ac:dyDescent="0.2"/>
    <row r="888" s="11" customFormat="1" ht="13.5" customHeight="1" x14ac:dyDescent="0.2"/>
    <row r="889" s="11" customFormat="1" ht="13.5" customHeight="1" x14ac:dyDescent="0.2"/>
    <row r="890" s="11" customFormat="1" ht="13.5" customHeight="1" x14ac:dyDescent="0.2"/>
    <row r="891" s="11" customFormat="1" ht="13.5" customHeight="1" x14ac:dyDescent="0.2"/>
    <row r="892" s="11" customFormat="1" ht="13.5" customHeight="1" x14ac:dyDescent="0.2"/>
    <row r="893" s="11" customFormat="1" ht="13.5" customHeight="1" x14ac:dyDescent="0.2"/>
    <row r="894" s="11" customFormat="1" ht="13.5" customHeight="1" x14ac:dyDescent="0.2"/>
    <row r="895" s="11" customFormat="1" ht="13.5" customHeight="1" x14ac:dyDescent="0.2"/>
    <row r="896" s="11" customFormat="1" ht="13.5" customHeight="1" x14ac:dyDescent="0.2"/>
    <row r="897" s="11" customFormat="1" ht="13.5" customHeight="1" x14ac:dyDescent="0.2"/>
    <row r="898" s="11" customFormat="1" ht="13.5" customHeight="1" x14ac:dyDescent="0.2"/>
    <row r="899" s="11" customFormat="1" ht="13.5" customHeight="1" x14ac:dyDescent="0.2"/>
    <row r="900" s="11" customFormat="1" ht="13.5" customHeight="1" x14ac:dyDescent="0.2"/>
    <row r="901" s="11" customFormat="1" ht="13.5" customHeight="1" x14ac:dyDescent="0.2"/>
    <row r="902" s="11" customFormat="1" ht="13.5" customHeight="1" x14ac:dyDescent="0.2"/>
    <row r="903" s="11" customFormat="1" ht="13.5" customHeight="1" x14ac:dyDescent="0.2"/>
    <row r="904" s="11" customFormat="1" ht="13.5" customHeight="1" x14ac:dyDescent="0.2"/>
    <row r="905" s="11" customFormat="1" ht="13.5" customHeight="1" x14ac:dyDescent="0.2"/>
    <row r="906" s="11" customFormat="1" ht="13.5" customHeight="1" x14ac:dyDescent="0.2"/>
    <row r="907" s="11" customFormat="1" ht="13.5" customHeight="1" x14ac:dyDescent="0.2"/>
    <row r="908" s="11" customFormat="1" ht="13.5" customHeight="1" x14ac:dyDescent="0.2"/>
    <row r="909" s="11" customFormat="1" ht="13.5" customHeight="1" x14ac:dyDescent="0.2"/>
    <row r="910" s="11" customFormat="1" ht="13.5" customHeight="1" x14ac:dyDescent="0.2"/>
    <row r="911" s="11" customFormat="1" ht="13.5" customHeight="1" x14ac:dyDescent="0.2"/>
    <row r="912" s="11" customFormat="1" ht="13.5" customHeight="1" x14ac:dyDescent="0.2"/>
    <row r="913" s="11" customFormat="1" ht="13.5" customHeight="1" x14ac:dyDescent="0.2"/>
    <row r="914" s="11" customFormat="1" ht="13.5" customHeight="1" x14ac:dyDescent="0.2"/>
    <row r="915" s="11" customFormat="1" ht="13.5" customHeight="1" x14ac:dyDescent="0.2"/>
    <row r="916" s="11" customFormat="1" ht="13.5" customHeight="1" x14ac:dyDescent="0.2"/>
    <row r="917" s="11" customFormat="1" ht="13.5" customHeight="1" x14ac:dyDescent="0.2"/>
    <row r="918" s="11" customFormat="1" ht="13.5" customHeight="1" x14ac:dyDescent="0.2"/>
    <row r="919" s="11" customFormat="1" ht="13.5" customHeight="1" x14ac:dyDescent="0.2"/>
    <row r="920" s="11" customFormat="1" ht="13.5" customHeight="1" x14ac:dyDescent="0.2"/>
    <row r="921" s="11" customFormat="1" ht="13.5" customHeight="1" x14ac:dyDescent="0.2"/>
    <row r="922" s="11" customFormat="1" ht="13.5" customHeight="1" x14ac:dyDescent="0.2"/>
    <row r="923" s="11" customFormat="1" ht="13.5" customHeight="1" x14ac:dyDescent="0.2"/>
    <row r="924" s="11" customFormat="1" ht="13.5" customHeight="1" x14ac:dyDescent="0.2"/>
    <row r="925" s="11" customFormat="1" ht="13.5" customHeight="1" x14ac:dyDescent="0.2"/>
    <row r="926" s="11" customFormat="1" ht="13.5" customHeight="1" x14ac:dyDescent="0.2"/>
    <row r="927" s="11" customFormat="1" ht="13.5" customHeight="1" x14ac:dyDescent="0.2"/>
    <row r="928" s="11" customFormat="1" ht="13.5" customHeight="1" x14ac:dyDescent="0.2"/>
    <row r="929" s="11" customFormat="1" ht="13.5" customHeight="1" x14ac:dyDescent="0.2"/>
    <row r="930" s="11" customFormat="1" ht="13.5" customHeight="1" x14ac:dyDescent="0.2"/>
    <row r="931" s="11" customFormat="1" ht="13.5" customHeight="1" x14ac:dyDescent="0.2"/>
    <row r="932" s="11" customFormat="1" ht="13.5" customHeight="1" x14ac:dyDescent="0.2"/>
    <row r="933" s="11" customFormat="1" ht="13.5" customHeight="1" x14ac:dyDescent="0.2"/>
    <row r="934" s="11" customFormat="1" ht="13.5" customHeight="1" x14ac:dyDescent="0.2"/>
    <row r="935" s="11" customFormat="1" ht="13.5" customHeight="1" x14ac:dyDescent="0.2"/>
    <row r="936" s="11" customFormat="1" ht="13.5" customHeight="1" x14ac:dyDescent="0.2"/>
    <row r="937" s="11" customFormat="1" ht="13.5" customHeight="1" x14ac:dyDescent="0.2"/>
    <row r="938" s="11" customFormat="1" ht="13.5" customHeight="1" x14ac:dyDescent="0.2"/>
    <row r="939" s="11" customFormat="1" ht="13.5" customHeight="1" x14ac:dyDescent="0.2"/>
    <row r="940" s="11" customFormat="1" ht="13.5" customHeight="1" x14ac:dyDescent="0.2"/>
    <row r="941" s="11" customFormat="1" ht="13.5" customHeight="1" x14ac:dyDescent="0.2"/>
    <row r="942" s="11" customFormat="1" ht="13.5" customHeight="1" x14ac:dyDescent="0.2"/>
    <row r="943" s="11" customFormat="1" ht="13.5" customHeight="1" x14ac:dyDescent="0.2"/>
    <row r="944" s="11" customFormat="1" ht="13.5" customHeight="1" x14ac:dyDescent="0.2"/>
    <row r="945" s="11" customFormat="1" ht="13.5" customHeight="1" x14ac:dyDescent="0.2"/>
    <row r="946" s="11" customFormat="1" ht="13.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Instructions</vt:lpstr>
      <vt:lpstr>AAR</vt:lpstr>
      <vt:lpstr>AAR Chart</vt:lpstr>
      <vt:lpstr>AAR Normality Test</vt:lpstr>
      <vt:lpstr>AAR and CAAR Test when Normal</vt:lpstr>
      <vt:lpstr>AAR Corrado</vt:lpstr>
      <vt:lpstr>AbsAAR</vt:lpstr>
      <vt:lpstr>AbsAAR Test when normal</vt:lpstr>
      <vt:lpstr>AbsAAR Test Normalidad</vt:lpstr>
      <vt:lpstr>AbsAAR Corrado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Prior Sanz, Francesc</dc:creator>
  <cp:lastModifiedBy>Jordi</cp:lastModifiedBy>
  <dcterms:created xsi:type="dcterms:W3CDTF">2021-03-18T10:06:47Z</dcterms:created>
  <dcterms:modified xsi:type="dcterms:W3CDTF">2022-06-13T15:26:38Z</dcterms:modified>
</cp:coreProperties>
</file>