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/>
  <xr:revisionPtr revIDLastSave="0" documentId="13_ncr:1_{89EE5C24-0C54-4ED7-B4F6-4358840808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structions" sheetId="5" r:id="rId1"/>
    <sheet name="Classification-Interactions" sheetId="1" r:id="rId2"/>
    <sheet name="Final" sheetId="4" r:id="rId3"/>
  </sheets>
  <definedNames>
    <definedName name="BIG">'Classification-Interactions'!$A$127:$A$141</definedName>
    <definedName name="MEDIUM">'Classification-Interactions'!$C$110:$C$120</definedName>
    <definedName name="SMALL">'Classification-Interactions'!$A$110:$A$124</definedName>
    <definedName name="_xlnm.Print_Titles" localSheetId="1">'Classification-Interactions'!#REF!</definedName>
  </definedNames>
  <calcPr calcId="191029" iterateDelta="9.999999999999445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0" i="1" l="1"/>
  <c r="Q110" i="1"/>
  <c r="L127" i="1"/>
  <c r="K127" i="1"/>
  <c r="L119" i="1"/>
  <c r="L110" i="1"/>
  <c r="M110" i="1"/>
  <c r="N110" i="1"/>
  <c r="O110" i="1"/>
  <c r="P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H41" i="1" l="1"/>
  <c r="G95" i="1"/>
  <c r="G90" i="1"/>
  <c r="G98" i="1"/>
  <c r="G83" i="1"/>
  <c r="G76" i="1"/>
  <c r="G77" i="1"/>
  <c r="G80" i="1"/>
  <c r="G96" i="1"/>
  <c r="G85" i="1"/>
  <c r="G94" i="1"/>
  <c r="G91" i="1"/>
  <c r="G89" i="1"/>
  <c r="G81" i="1"/>
  <c r="G87" i="1"/>
  <c r="G97" i="1"/>
  <c r="G104" i="1"/>
  <c r="G78" i="1"/>
  <c r="G84" i="1"/>
  <c r="G86" i="1"/>
  <c r="G102" i="1"/>
  <c r="G103" i="1"/>
  <c r="G88" i="1"/>
  <c r="G99" i="1"/>
  <c r="G105" i="1"/>
  <c r="G93" i="1"/>
  <c r="G101" i="1"/>
  <c r="G100" i="1"/>
  <c r="G92" i="1"/>
  <c r="G82" i="1"/>
  <c r="M89" i="1"/>
  <c r="M78" i="1"/>
  <c r="M80" i="1"/>
  <c r="M82" i="1"/>
  <c r="M81" i="1"/>
  <c r="M77" i="1"/>
  <c r="M76" i="1"/>
  <c r="M83" i="1"/>
  <c r="M92" i="1"/>
  <c r="M101" i="1"/>
  <c r="M86" i="1"/>
  <c r="M85" i="1"/>
  <c r="M103" i="1"/>
  <c r="M84" i="1"/>
  <c r="M94" i="1"/>
  <c r="M99" i="1"/>
  <c r="M104" i="1"/>
  <c r="M96" i="1"/>
  <c r="M87" i="1"/>
  <c r="M91" i="1"/>
  <c r="M98" i="1"/>
  <c r="M79" i="1"/>
  <c r="M90" i="1"/>
  <c r="M105" i="1"/>
  <c r="M97" i="1"/>
  <c r="M95" i="1"/>
  <c r="M88" i="1"/>
  <c r="M102" i="1"/>
  <c r="M93" i="1"/>
  <c r="M10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G79" i="1"/>
</calcChain>
</file>

<file path=xl/sharedStrings.xml><?xml version="1.0" encoding="utf-8"?>
<sst xmlns="http://schemas.openxmlformats.org/spreadsheetml/2006/main" count="805" uniqueCount="199">
  <si>
    <t>Company Name</t>
  </si>
  <si>
    <t>Exchange:Ticker</t>
  </si>
  <si>
    <t>The Goldman Sachs Group, Inc. (NYSE:GS)</t>
  </si>
  <si>
    <t>NYSE:GS</t>
  </si>
  <si>
    <t>Dow Jones Industrial Average</t>
  </si>
  <si>
    <t>The Travelers Companies, Inc. (NYSE:TRV)</t>
  </si>
  <si>
    <t>NYSE:TRV</t>
  </si>
  <si>
    <t>JPMorgan Chase &amp; Co. (NYSE:JPM)</t>
  </si>
  <si>
    <t>NYSE:JPM</t>
  </si>
  <si>
    <t>American Express Company (NYSE:AXP)</t>
  </si>
  <si>
    <t>NYSE:AXP</t>
  </si>
  <si>
    <t>Apple Inc. (NasdaqGS:AAPL)</t>
  </si>
  <si>
    <t>NasdaqGS:AAPL</t>
  </si>
  <si>
    <t>Microsoft Corporation (NasdaqGS:MSFT)</t>
  </si>
  <si>
    <t>NasdaqGS:MSFT</t>
  </si>
  <si>
    <t>Intel Corporation (NasdaqGS:INTC)</t>
  </si>
  <si>
    <t>NasdaqGS:INTC</t>
  </si>
  <si>
    <t>The Coca-Cola Company (NYSE:KO)</t>
  </si>
  <si>
    <t>NYSE:KO</t>
  </si>
  <si>
    <t>Cisco Systems, Inc. (NasdaqGS:CSCO)</t>
  </si>
  <si>
    <t>NasdaqGS:CSCO</t>
  </si>
  <si>
    <t>Verizon Communications Inc. (NYSE:VZ)</t>
  </si>
  <si>
    <t>NYSE:VZ</t>
  </si>
  <si>
    <t>Walmart Inc. (NYSE:WMT)</t>
  </si>
  <si>
    <t>NYSE:WMT</t>
  </si>
  <si>
    <t>Johnson &amp; Johnson (NYSE:JNJ)</t>
  </si>
  <si>
    <t>NYSE:JNJ</t>
  </si>
  <si>
    <t>Merck &amp; Co., Inc. (NYSE:MRK)</t>
  </si>
  <si>
    <t>NYSE:MRK</t>
  </si>
  <si>
    <t>The Procter &amp; Gamble Company (NYSE:PG)</t>
  </si>
  <si>
    <t>NYSE:PG</t>
  </si>
  <si>
    <t>Visa Inc. (NYSE:V)</t>
  </si>
  <si>
    <t>NYSE:V</t>
  </si>
  <si>
    <t>Chevron Corporation (NYSE:CVX)</t>
  </si>
  <si>
    <t>NYSE:CVX</t>
  </si>
  <si>
    <t>The Walt Disney Company (NYSE:DIS)</t>
  </si>
  <si>
    <t>NYSE:DIS</t>
  </si>
  <si>
    <t>NIKE, Inc. (NYSE:NKE)</t>
  </si>
  <si>
    <t>NYSE:NKE</t>
  </si>
  <si>
    <t>The Home Depot, Inc. (NYSE:HD)</t>
  </si>
  <si>
    <t>NYSE:HD</t>
  </si>
  <si>
    <t>UnitedHealth Group Incorporated (NYSE:UNH)</t>
  </si>
  <si>
    <t>NYSE:UNH</t>
  </si>
  <si>
    <t>salesforce.com, inc. (NYSE:CRM)</t>
  </si>
  <si>
    <t>NYSE:CRM</t>
  </si>
  <si>
    <t>Walgreens Boots Alliance, Inc. (NasdaqGS:WBA)</t>
  </si>
  <si>
    <t>NasdaqGS:WBA</t>
  </si>
  <si>
    <t>International Business Machines Corporation (NYSE:IBM)</t>
  </si>
  <si>
    <t>NYSE:IBM</t>
  </si>
  <si>
    <t>McDonald's Corporation (NYSE:MCD)</t>
  </si>
  <si>
    <t>NYSE:MCD</t>
  </si>
  <si>
    <t>Dow Inc. (NYSE:DOW)</t>
  </si>
  <si>
    <t>NYSE:DOW</t>
  </si>
  <si>
    <t>Honeywell International Inc. (NYSE:HON)</t>
  </si>
  <si>
    <t>NYSE:HON</t>
  </si>
  <si>
    <t>Amgen Inc. (NasdaqGS:AMGN)</t>
  </si>
  <si>
    <t>NasdaqGS:AMGN</t>
  </si>
  <si>
    <t>3M Company (NYSE:MMM)</t>
  </si>
  <si>
    <t>NYSE:MMM</t>
  </si>
  <si>
    <t>The Boeing Company (NYSE:BA)</t>
  </si>
  <si>
    <t>NYSE:BA</t>
  </si>
  <si>
    <t>Caterpillar Inc. (NYSE:CAT)</t>
  </si>
  <si>
    <t>NYSE:CAT</t>
  </si>
  <si>
    <t>SMALL</t>
  </si>
  <si>
    <t>BIG</t>
  </si>
  <si>
    <t>HIGH</t>
  </si>
  <si>
    <t>LOW</t>
  </si>
  <si>
    <t>B/H</t>
  </si>
  <si>
    <t>S/H</t>
  </si>
  <si>
    <t>S/L</t>
  </si>
  <si>
    <t>B/L</t>
  </si>
  <si>
    <t>MEDIUM</t>
  </si>
  <si>
    <t>S/M</t>
  </si>
  <si>
    <t>B/M</t>
  </si>
  <si>
    <t>ROBUST</t>
  </si>
  <si>
    <t>WEAK</t>
  </si>
  <si>
    <t>S/R</t>
  </si>
  <si>
    <t>S/W</t>
  </si>
  <si>
    <t>B/R</t>
  </si>
  <si>
    <t>B/W</t>
  </si>
  <si>
    <t>CONSERVATIVE</t>
  </si>
  <si>
    <t>AGGRESSIVE</t>
  </si>
  <si>
    <t>S/C</t>
  </si>
  <si>
    <t>S/A</t>
  </si>
  <si>
    <t>B/C</t>
  </si>
  <si>
    <t>B/A</t>
  </si>
  <si>
    <t>High</t>
  </si>
  <si>
    <t>Medium</t>
  </si>
  <si>
    <t>Low</t>
  </si>
  <si>
    <t>Robust</t>
  </si>
  <si>
    <t>Weak</t>
  </si>
  <si>
    <t>Conservative</t>
  </si>
  <si>
    <t>Aggressive</t>
  </si>
  <si>
    <t xml:space="preserve">The Goldman Sachs Group, Inc. </t>
  </si>
  <si>
    <t xml:space="preserve">American Express Company </t>
  </si>
  <si>
    <t>Small</t>
  </si>
  <si>
    <t xml:space="preserve">The Goldman Sachs </t>
  </si>
  <si>
    <t xml:space="preserve">American Express </t>
  </si>
  <si>
    <t xml:space="preserve">3M </t>
  </si>
  <si>
    <t>Amgen</t>
  </si>
  <si>
    <t>Cisco Systems</t>
  </si>
  <si>
    <t>Salesforce.com</t>
  </si>
  <si>
    <t xml:space="preserve">Amgen </t>
  </si>
  <si>
    <t xml:space="preserve">Dow Inc. </t>
  </si>
  <si>
    <t xml:space="preserve">Caterpillar Inc. </t>
  </si>
  <si>
    <t xml:space="preserve">Dow </t>
  </si>
  <si>
    <t xml:space="preserve">Caterpillar </t>
  </si>
  <si>
    <t>3M</t>
  </si>
  <si>
    <t xml:space="preserve">The Boeing </t>
  </si>
  <si>
    <t>IBM</t>
  </si>
  <si>
    <t xml:space="preserve">The Travelers Companies, Inc. </t>
  </si>
  <si>
    <t xml:space="preserve">Cisco Systems, Inc. </t>
  </si>
  <si>
    <t xml:space="preserve">The Travelers </t>
  </si>
  <si>
    <t>NIKE</t>
  </si>
  <si>
    <t xml:space="preserve">Honeywell </t>
  </si>
  <si>
    <t xml:space="preserve">McDonald's </t>
  </si>
  <si>
    <t xml:space="preserve">Walgreens Boots Alliance, Inc. </t>
  </si>
  <si>
    <t xml:space="preserve">Honeywell International Inc. </t>
  </si>
  <si>
    <t>Walgreens Boots</t>
  </si>
  <si>
    <t xml:space="preserve">Walgreens Boots </t>
  </si>
  <si>
    <t xml:space="preserve">International Business Machines Corporation </t>
  </si>
  <si>
    <t xml:space="preserve">Salesforce.com, Inc. </t>
  </si>
  <si>
    <t>Chevron</t>
  </si>
  <si>
    <t xml:space="preserve">Johnson &amp; Johnson </t>
  </si>
  <si>
    <t xml:space="preserve">Apple </t>
  </si>
  <si>
    <t xml:space="preserve">Intel </t>
  </si>
  <si>
    <t xml:space="preserve">Chevron </t>
  </si>
  <si>
    <t>The Home Depot</t>
  </si>
  <si>
    <t xml:space="preserve">The Procter &amp; Gamble </t>
  </si>
  <si>
    <t xml:space="preserve">Merck </t>
  </si>
  <si>
    <t xml:space="preserve">JPMorgan Chase </t>
  </si>
  <si>
    <t xml:space="preserve">The Walt Disney </t>
  </si>
  <si>
    <t>UnitedHealth</t>
  </si>
  <si>
    <t xml:space="preserve">Microsoft </t>
  </si>
  <si>
    <t>Verizon</t>
  </si>
  <si>
    <t>The Walt Disney</t>
  </si>
  <si>
    <t xml:space="preserve">UnitedHealth </t>
  </si>
  <si>
    <t xml:space="preserve">The Coca-Cola </t>
  </si>
  <si>
    <t xml:space="preserve">Walmart </t>
  </si>
  <si>
    <t xml:space="preserve">Visa </t>
  </si>
  <si>
    <t xml:space="preserve">Verizon </t>
  </si>
  <si>
    <t xml:space="preserve">3M Company </t>
  </si>
  <si>
    <t xml:space="preserve">Amgen Inc. </t>
  </si>
  <si>
    <t xml:space="preserve">NIKE, Inc. </t>
  </si>
  <si>
    <t xml:space="preserve">salesforce.com, inc. </t>
  </si>
  <si>
    <t>Honeywell International Inc.</t>
  </si>
  <si>
    <t xml:space="preserve">The Boeing Company </t>
  </si>
  <si>
    <t xml:space="preserve">McDonald's Corporation </t>
  </si>
  <si>
    <t xml:space="preserve">Salesforce.com, inc. </t>
  </si>
  <si>
    <t xml:space="preserve">Chevron Corporation </t>
  </si>
  <si>
    <t xml:space="preserve">Intel Corporation </t>
  </si>
  <si>
    <t xml:space="preserve">JPMorgan Chase &amp; Co. </t>
  </si>
  <si>
    <t xml:space="preserve">The Walt Disney Company </t>
  </si>
  <si>
    <t xml:space="preserve">The Procter &amp; Gamble Company </t>
  </si>
  <si>
    <t xml:space="preserve">UnitedHealth Group Incorporated </t>
  </si>
  <si>
    <t xml:space="preserve">Verizon Communications Inc. </t>
  </si>
  <si>
    <t xml:space="preserve">Walmart Inc. </t>
  </si>
  <si>
    <t xml:space="preserve">Apple Inc. </t>
  </si>
  <si>
    <t xml:space="preserve">Merck &amp; Co., Inc. </t>
  </si>
  <si>
    <t xml:space="preserve">Microsoft Corporation </t>
  </si>
  <si>
    <t xml:space="preserve">The Coca-Cola Company </t>
  </si>
  <si>
    <t xml:space="preserve">Visa Inc. </t>
  </si>
  <si>
    <t xml:space="preserve">The Home Depot, Inc. </t>
  </si>
  <si>
    <t xml:space="preserve">Index </t>
  </si>
  <si>
    <t>Total Assets   (t-2)</t>
  </si>
  <si>
    <t>Market Capitalization (t-1)</t>
  </si>
  <si>
    <t>Equity (t-1)</t>
  </si>
  <si>
    <t>Revenue (t-1)</t>
  </si>
  <si>
    <t>SG&amp;A Exp. (t-1)</t>
  </si>
  <si>
    <t>Interest Expense (t-1)</t>
  </si>
  <si>
    <t>Cost Of Goods Sold (t-1)</t>
  </si>
  <si>
    <t>Total Assets (t-1)</t>
  </si>
  <si>
    <t>Small and Big</t>
  </si>
  <si>
    <t>Robust, Medium and Weak</t>
  </si>
  <si>
    <t>Operating profitability ratio</t>
  </si>
  <si>
    <t>Investment ratio</t>
  </si>
  <si>
    <t>B/M ratio</t>
  </si>
  <si>
    <t>High, Medium and Low</t>
  </si>
  <si>
    <t>Conservative, Medium and Aggressive</t>
  </si>
  <si>
    <t>The Goldman Sachs Group, Inc.</t>
  </si>
  <si>
    <t>Dow Inc.</t>
  </si>
  <si>
    <t>The Coca-Cola Company</t>
  </si>
  <si>
    <t>Instructions</t>
  </si>
  <si>
    <t>Final</t>
  </si>
  <si>
    <t>THIS FILE IS NOT A TEMPLATE</t>
  </si>
  <si>
    <t>Step 1 - SET THE EVENT DATE</t>
  </si>
  <si>
    <t>This worsheet includes the results of the steps used to classify a portfolio for using the Fama-French five-factor model.</t>
  </si>
  <si>
    <t>Description of the worksheet content.</t>
  </si>
  <si>
    <t>November 9th, 2020</t>
  </si>
  <si>
    <r>
      <rPr>
        <b/>
        <sz val="12"/>
        <rFont val="Arial"/>
        <family val="2"/>
      </rPr>
      <t>Step 1</t>
    </r>
    <r>
      <rPr>
        <sz val="12"/>
        <rFont val="Arial"/>
        <family val="2"/>
      </rPr>
      <t>: identification of the date of the event to be studied. </t>
    </r>
  </si>
  <si>
    <t>Step 2 - DATA OF THE SELECTED COMPANIES</t>
  </si>
  <si>
    <r>
      <rPr>
        <b/>
        <sz val="12"/>
        <rFont val="Arial"/>
        <family val="2"/>
      </rPr>
      <t>Step 2</t>
    </r>
    <r>
      <rPr>
        <sz val="12"/>
        <rFont val="Arial"/>
        <family val="2"/>
      </rPr>
      <t>: companies sample selection and collection of data.</t>
    </r>
  </si>
  <si>
    <t>Interest Expense
(t-1)</t>
  </si>
  <si>
    <t>Step 3 - COMPANIES' CLASSIFICATION</t>
  </si>
  <si>
    <t>Step 4 - DETERMINING PORTFOLIOS</t>
  </si>
  <si>
    <r>
      <rPr>
        <b/>
        <sz val="12"/>
        <rFont val="Arial"/>
        <family val="2"/>
      </rPr>
      <t>Step 3</t>
    </r>
    <r>
      <rPr>
        <sz val="12"/>
        <rFont val="Arial"/>
        <family val="2"/>
      </rPr>
      <t>: manual classification results for companies: Small-Big, High-Medium-Low, Robust-Medium-Weak, Conservative-Medium-Aggressive.</t>
    </r>
  </si>
  <si>
    <r>
      <rPr>
        <b/>
        <sz val="12"/>
        <rFont val="Arial"/>
        <family val="2"/>
      </rPr>
      <t>Step 4</t>
    </r>
    <r>
      <rPr>
        <sz val="12"/>
        <rFont val="Arial"/>
        <family val="2"/>
      </rPr>
      <t>: portfolio construction by manually crossing of the companies' classification</t>
    </r>
  </si>
  <si>
    <t>Two table formats with the final portfolio results.</t>
  </si>
  <si>
    <t>Classification-interactions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</si>
</sst>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_);_(* \(#,##0.0\)_)\ ;_(* 0_)"/>
    <numFmt numFmtId="165" formatCode="_(* #,##0_);_(* \(#,##0\)_)\ ;_(* 0_)"/>
    <numFmt numFmtId="166" formatCode="_(* #,##0.00_);_(* \(#,##0.00\)_)\ ;_(* 0.0_)"/>
  </numFmts>
  <fonts count="24" x14ac:knownFonts="1">
    <font>
      <sz val="10"/>
      <name val="Arial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u val="singleAccounting"/>
      <sz val="12"/>
      <color indexed="8"/>
      <name val="Arial"/>
      <family val="2"/>
    </font>
    <font>
      <sz val="12"/>
      <color indexed="8"/>
      <name val="Arial"/>
      <family val="2"/>
    </font>
    <font>
      <b/>
      <u val="singleAccounting"/>
      <sz val="12"/>
      <color rgb="FF000000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0F0D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3" fillId="0" borderId="0" applyAlignment="0"/>
    <xf numFmtId="0" fontId="14" fillId="0" borderId="0" applyAlignment="0"/>
    <xf numFmtId="0" fontId="6" fillId="2" borderId="0" applyAlignment="0"/>
    <xf numFmtId="0" fontId="12" fillId="0" borderId="0" applyAlignment="0"/>
    <xf numFmtId="0" fontId="4" fillId="3" borderId="0" applyAlignment="0"/>
    <xf numFmtId="0" fontId="3" fillId="4" borderId="0" applyAlignment="0"/>
    <xf numFmtId="0" fontId="2" fillId="0" borderId="0" applyAlignment="0"/>
    <xf numFmtId="9" fontId="15" fillId="0" borderId="0" applyFont="0" applyFill="0" applyBorder="0" applyAlignment="0" applyProtection="0"/>
    <xf numFmtId="0" fontId="5" fillId="5" borderId="0" applyAlignment="0"/>
    <xf numFmtId="0" fontId="9" fillId="0" borderId="0" applyAlignment="0"/>
    <xf numFmtId="0" fontId="8" fillId="0" borderId="0" applyAlignment="0"/>
    <xf numFmtId="0" fontId="10" fillId="0" borderId="0" applyAlignment="0"/>
    <xf numFmtId="0" fontId="11" fillId="0" borderId="0" applyAlignment="0"/>
    <xf numFmtId="0" fontId="7" fillId="0" borderId="0" applyAlignment="0"/>
    <xf numFmtId="0" fontId="1" fillId="0" borderId="0" applyAlignment="0"/>
    <xf numFmtId="0" fontId="10" fillId="0" borderId="0" applyAlignment="0">
      <alignment wrapText="1"/>
    </xf>
  </cellStyleXfs>
  <cellXfs count="169">
    <xf numFmtId="0" fontId="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8" fillId="14" borderId="0" xfId="0" applyFont="1" applyFill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Fill="1" applyAlignment="1">
      <alignment wrapText="1"/>
    </xf>
    <xf numFmtId="0" fontId="16" fillId="0" borderId="3" xfId="0" applyFont="1" applyBorder="1" applyAlignment="1">
      <alignment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16" fillId="0" borderId="27" xfId="0" applyFont="1" applyBorder="1" applyAlignment="1">
      <alignment wrapText="1"/>
    </xf>
    <xf numFmtId="0" fontId="19" fillId="12" borderId="27" xfId="0" applyFont="1" applyFill="1" applyBorder="1" applyAlignment="1">
      <alignment wrapText="1"/>
    </xf>
    <xf numFmtId="0" fontId="19" fillId="12" borderId="0" xfId="0" applyFont="1" applyFill="1" applyAlignment="1">
      <alignment horizontal="left"/>
    </xf>
    <xf numFmtId="0" fontId="16" fillId="12" borderId="0" xfId="0" applyFont="1" applyFill="1" applyAlignment="1">
      <alignment horizontal="left"/>
    </xf>
    <xf numFmtId="0" fontId="16" fillId="0" borderId="0" xfId="0" applyFont="1" applyAlignment="1">
      <alignment vertical="top"/>
    </xf>
    <xf numFmtId="0" fontId="16" fillId="0" borderId="0" xfId="0" applyFont="1"/>
    <xf numFmtId="0" fontId="20" fillId="2" borderId="0" xfId="3" applyFont="1" applyAlignment="1">
      <alignment horizontal="center" wrapText="1"/>
    </xf>
    <xf numFmtId="0" fontId="21" fillId="0" borderId="0" xfId="14" applyFont="1" applyAlignment="1">
      <alignment horizontal="left" vertical="top" wrapText="1"/>
    </xf>
    <xf numFmtId="164" fontId="16" fillId="0" borderId="0" xfId="0" applyNumberFormat="1" applyFont="1" applyAlignment="1">
      <alignment horizontal="right" vertical="top" wrapText="1"/>
    </xf>
    <xf numFmtId="164" fontId="16" fillId="0" borderId="0" xfId="0" applyNumberFormat="1" applyFont="1" applyFill="1" applyAlignment="1">
      <alignment horizontal="right" vertical="top" wrapText="1"/>
    </xf>
    <xf numFmtId="0" fontId="21" fillId="0" borderId="0" xfId="14" applyFont="1" applyFill="1" applyAlignment="1">
      <alignment horizontal="left" vertical="top" wrapText="1"/>
    </xf>
    <xf numFmtId="165" fontId="16" fillId="0" borderId="0" xfId="0" applyNumberFormat="1" applyFont="1" applyFill="1" applyAlignment="1">
      <alignment horizontal="right" vertical="top" wrapText="1"/>
    </xf>
    <xf numFmtId="0" fontId="16" fillId="0" borderId="0" xfId="0" applyFont="1" applyFill="1" applyAlignment="1">
      <alignment vertical="top"/>
    </xf>
    <xf numFmtId="0" fontId="16" fillId="0" borderId="0" xfId="0" applyFont="1" applyFill="1" applyAlignment="1"/>
    <xf numFmtId="0" fontId="19" fillId="12" borderId="0" xfId="0" applyFont="1" applyFill="1" applyAlignment="1"/>
    <xf numFmtId="0" fontId="16" fillId="12" borderId="0" xfId="0" applyFont="1" applyFill="1" applyAlignment="1"/>
    <xf numFmtId="0" fontId="16" fillId="12" borderId="0" xfId="0" applyFont="1" applyFill="1"/>
    <xf numFmtId="0" fontId="16" fillId="12" borderId="0" xfId="0" applyFont="1" applyFill="1" applyAlignment="1">
      <alignment vertical="top"/>
    </xf>
    <xf numFmtId="0" fontId="16" fillId="7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/>
    <xf numFmtId="0" fontId="17" fillId="0" borderId="0" xfId="0" applyFont="1" applyAlignment="1"/>
    <xf numFmtId="0" fontId="22" fillId="6" borderId="0" xfId="0" applyFont="1" applyFill="1" applyAlignment="1">
      <alignment horizontal="left" wrapText="1"/>
    </xf>
    <xf numFmtId="0" fontId="20" fillId="2" borderId="0" xfId="3" applyFont="1" applyAlignment="1">
      <alignment horizontal="left" wrapText="1"/>
    </xf>
    <xf numFmtId="0" fontId="17" fillId="0" borderId="0" xfId="0" applyFont="1"/>
    <xf numFmtId="0" fontId="17" fillId="0" borderId="0" xfId="0" applyFont="1" applyFill="1"/>
    <xf numFmtId="0" fontId="21" fillId="0" borderId="0" xfId="14" applyFont="1" applyAlignment="1">
      <alignment horizontal="left" vertical="center" wrapText="1"/>
    </xf>
    <xf numFmtId="164" fontId="16" fillId="0" borderId="0" xfId="0" applyNumberFormat="1" applyFont="1" applyAlignment="1">
      <alignment horizontal="right" vertical="center" wrapText="1"/>
    </xf>
    <xf numFmtId="0" fontId="16" fillId="9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21" fillId="0" borderId="0" xfId="14" applyFont="1" applyAlignment="1">
      <alignment horizontal="left" wrapText="1"/>
    </xf>
    <xf numFmtId="164" fontId="16" fillId="0" borderId="0" xfId="0" applyNumberFormat="1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9" borderId="0" xfId="0" applyFont="1" applyFill="1" applyAlignment="1"/>
    <xf numFmtId="0" fontId="21" fillId="0" borderId="0" xfId="14" applyFont="1" applyFill="1" applyAlignment="1">
      <alignment horizontal="left" wrapText="1"/>
    </xf>
    <xf numFmtId="164" fontId="16" fillId="0" borderId="0" xfId="0" applyNumberFormat="1" applyFont="1" applyFill="1" applyAlignment="1">
      <alignment horizontal="left" wrapText="1"/>
    </xf>
    <xf numFmtId="0" fontId="16" fillId="7" borderId="0" xfId="0" applyFont="1" applyFill="1" applyAlignment="1"/>
    <xf numFmtId="0" fontId="16" fillId="10" borderId="0" xfId="0" applyFont="1" applyFill="1" applyAlignment="1">
      <alignment vertical="center"/>
    </xf>
    <xf numFmtId="0" fontId="16" fillId="10" borderId="0" xfId="0" applyFont="1" applyFill="1" applyAlignment="1"/>
    <xf numFmtId="0" fontId="21" fillId="0" borderId="0" xfId="14" applyFont="1" applyBorder="1" applyAlignment="1">
      <alignment horizontal="left" vertical="center" wrapText="1"/>
    </xf>
    <xf numFmtId="164" fontId="16" fillId="0" borderId="0" xfId="0" applyNumberFormat="1" applyFont="1" applyBorder="1" applyAlignment="1">
      <alignment horizontal="right" vertical="center" wrapText="1"/>
    </xf>
    <xf numFmtId="0" fontId="16" fillId="1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1" fillId="13" borderId="1" xfId="14" applyFont="1" applyFill="1" applyBorder="1" applyAlignment="1">
      <alignment horizontal="left" wrapText="1"/>
    </xf>
    <xf numFmtId="164" fontId="16" fillId="13" borderId="1" xfId="0" applyNumberFormat="1" applyFont="1" applyFill="1" applyBorder="1" applyAlignment="1">
      <alignment horizontal="left" wrapText="1"/>
    </xf>
    <xf numFmtId="0" fontId="16" fillId="13" borderId="1" xfId="0" applyFont="1" applyFill="1" applyBorder="1" applyAlignment="1">
      <alignment horizontal="left"/>
    </xf>
    <xf numFmtId="0" fontId="16" fillId="0" borderId="1" xfId="0" applyFont="1" applyBorder="1" applyAlignment="1"/>
    <xf numFmtId="0" fontId="21" fillId="13" borderId="0" xfId="14" applyFont="1" applyFill="1" applyAlignment="1">
      <alignment horizontal="left" wrapText="1"/>
    </xf>
    <xf numFmtId="164" fontId="16" fillId="13" borderId="0" xfId="0" applyNumberFormat="1" applyFont="1" applyFill="1" applyAlignment="1">
      <alignment horizontal="left" wrapText="1"/>
    </xf>
    <xf numFmtId="0" fontId="16" fillId="13" borderId="0" xfId="0" applyFont="1" applyFill="1" applyAlignment="1">
      <alignment horizontal="left"/>
    </xf>
    <xf numFmtId="0" fontId="21" fillId="0" borderId="0" xfId="14" applyFont="1" applyFill="1" applyAlignment="1">
      <alignment horizontal="left" vertical="center" wrapText="1"/>
    </xf>
    <xf numFmtId="164" fontId="16" fillId="0" borderId="0" xfId="0" applyNumberFormat="1" applyFont="1" applyFill="1" applyAlignment="1">
      <alignment horizontal="right" vertical="center" wrapText="1"/>
    </xf>
    <xf numFmtId="0" fontId="16" fillId="0" borderId="0" xfId="0" applyFont="1" applyFill="1" applyAlignment="1">
      <alignment horizontal="left"/>
    </xf>
    <xf numFmtId="0" fontId="17" fillId="0" borderId="0" xfId="0" applyFont="1" applyAlignment="1">
      <alignment horizontal="center"/>
    </xf>
    <xf numFmtId="0" fontId="20" fillId="2" borderId="0" xfId="3" applyFont="1" applyAlignment="1">
      <alignment horizontal="left" vertical="top" wrapText="1"/>
    </xf>
    <xf numFmtId="0" fontId="20" fillId="2" borderId="0" xfId="3" applyFont="1" applyAlignment="1">
      <alignment horizontal="right" vertical="top" wrapText="1"/>
    </xf>
    <xf numFmtId="166" fontId="16" fillId="0" borderId="0" xfId="0" applyNumberFormat="1" applyFont="1" applyAlignment="1">
      <alignment horizontal="center" wrapText="1"/>
    </xf>
    <xf numFmtId="0" fontId="16" fillId="9" borderId="0" xfId="0" applyFont="1" applyFill="1" applyAlignment="1">
      <alignment horizontal="center"/>
    </xf>
    <xf numFmtId="10" fontId="16" fillId="0" borderId="0" xfId="8" applyNumberFormat="1" applyFont="1" applyAlignment="1">
      <alignment horizontal="right" vertical="top" wrapText="1"/>
    </xf>
    <xf numFmtId="0" fontId="16" fillId="7" borderId="0" xfId="0" applyFont="1" applyFill="1" applyAlignment="1">
      <alignment horizontal="center"/>
    </xf>
    <xf numFmtId="10" fontId="16" fillId="0" borderId="0" xfId="8" applyNumberFormat="1" applyFont="1" applyFill="1" applyAlignment="1">
      <alignment horizontal="right" vertical="top" wrapText="1"/>
    </xf>
    <xf numFmtId="0" fontId="16" fillId="7" borderId="0" xfId="0" applyFont="1" applyFill="1" applyAlignment="1">
      <alignment vertical="center"/>
    </xf>
    <xf numFmtId="0" fontId="16" fillId="10" borderId="0" xfId="0" applyFont="1" applyFill="1" applyAlignment="1">
      <alignment horizontal="center"/>
    </xf>
    <xf numFmtId="0" fontId="21" fillId="13" borderId="1" xfId="14" applyFont="1" applyFill="1" applyBorder="1" applyAlignment="1">
      <alignment horizontal="left" vertical="top" wrapText="1"/>
    </xf>
    <xf numFmtId="164" fontId="16" fillId="13" borderId="1" xfId="0" applyNumberFormat="1" applyFont="1" applyFill="1" applyBorder="1" applyAlignment="1">
      <alignment horizontal="right" vertical="top" wrapText="1"/>
    </xf>
    <xf numFmtId="166" fontId="16" fillId="13" borderId="1" xfId="0" applyNumberFormat="1" applyFont="1" applyFill="1" applyBorder="1" applyAlignment="1">
      <alignment horizontal="center" wrapText="1"/>
    </xf>
    <xf numFmtId="0" fontId="21" fillId="13" borderId="0" xfId="14" applyFont="1" applyFill="1" applyAlignment="1">
      <alignment horizontal="left" vertical="top" wrapText="1"/>
    </xf>
    <xf numFmtId="164" fontId="16" fillId="13" borderId="0" xfId="0" applyNumberFormat="1" applyFont="1" applyFill="1" applyAlignment="1">
      <alignment horizontal="right" vertical="top" wrapText="1"/>
    </xf>
    <xf numFmtId="166" fontId="16" fillId="13" borderId="0" xfId="0" applyNumberFormat="1" applyFont="1" applyFill="1" applyAlignment="1">
      <alignment horizontal="center" wrapText="1"/>
    </xf>
    <xf numFmtId="0" fontId="16" fillId="11" borderId="0" xfId="0" applyFont="1" applyFill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 vertical="top"/>
    </xf>
    <xf numFmtId="0" fontId="16" fillId="11" borderId="0" xfId="0" applyFont="1" applyFill="1" applyAlignment="1">
      <alignment horizontal="center" vertical="top"/>
    </xf>
    <xf numFmtId="0" fontId="21" fillId="0" borderId="2" xfId="14" applyFont="1" applyBorder="1" applyAlignment="1">
      <alignment horizontal="left" vertical="top" wrapText="1"/>
    </xf>
    <xf numFmtId="0" fontId="21" fillId="0" borderId="0" xfId="14" applyFont="1" applyBorder="1" applyAlignment="1">
      <alignment horizontal="left" vertical="top" wrapText="1"/>
    </xf>
    <xf numFmtId="0" fontId="21" fillId="0" borderId="4" xfId="14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21" fillId="0" borderId="2" xfId="14" applyFont="1" applyFill="1" applyBorder="1" applyAlignment="1">
      <alignment horizontal="left" vertical="top" wrapText="1"/>
    </xf>
    <xf numFmtId="0" fontId="21" fillId="0" borderId="2" xfId="14" applyFont="1" applyBorder="1" applyAlignment="1">
      <alignment horizontal="left" wrapText="1"/>
    </xf>
    <xf numFmtId="0" fontId="16" fillId="0" borderId="2" xfId="0" applyFont="1" applyBorder="1" applyAlignment="1">
      <alignment vertical="top"/>
    </xf>
    <xf numFmtId="0" fontId="16" fillId="0" borderId="2" xfId="0" applyFont="1" applyBorder="1" applyAlignment="1"/>
    <xf numFmtId="164" fontId="16" fillId="0" borderId="2" xfId="0" applyNumberFormat="1" applyFont="1" applyBorder="1" applyAlignment="1">
      <alignment horizontal="right" vertical="center" wrapText="1"/>
    </xf>
    <xf numFmtId="0" fontId="21" fillId="0" borderId="4" xfId="14" applyFont="1" applyBorder="1" applyAlignment="1">
      <alignment horizontal="left" vertical="top" wrapText="1"/>
    </xf>
    <xf numFmtId="0" fontId="16" fillId="0" borderId="0" xfId="0" applyFont="1" applyBorder="1" applyAlignment="1"/>
    <xf numFmtId="164" fontId="16" fillId="0" borderId="4" xfId="0" applyNumberFormat="1" applyFont="1" applyBorder="1" applyAlignment="1">
      <alignment horizontal="right" vertical="center" wrapText="1"/>
    </xf>
    <xf numFmtId="164" fontId="16" fillId="0" borderId="2" xfId="0" applyNumberFormat="1" applyFont="1" applyFill="1" applyBorder="1" applyAlignment="1">
      <alignment horizontal="right" vertical="center" wrapText="1"/>
    </xf>
    <xf numFmtId="164" fontId="16" fillId="0" borderId="4" xfId="0" applyNumberFormat="1" applyFont="1" applyFill="1" applyBorder="1" applyAlignment="1">
      <alignment horizontal="right" vertical="center" wrapText="1"/>
    </xf>
    <xf numFmtId="0" fontId="21" fillId="8" borderId="0" xfId="14" applyFont="1" applyFill="1" applyAlignment="1">
      <alignment horizontal="left" vertical="center" wrapText="1"/>
    </xf>
    <xf numFmtId="164" fontId="16" fillId="8" borderId="2" xfId="0" applyNumberFormat="1" applyFont="1" applyFill="1" applyBorder="1" applyAlignment="1">
      <alignment horizontal="right" vertical="center" wrapText="1"/>
    </xf>
    <xf numFmtId="164" fontId="16" fillId="8" borderId="0" xfId="0" applyNumberFormat="1" applyFont="1" applyFill="1" applyAlignment="1">
      <alignment horizontal="right" vertical="center" wrapText="1"/>
    </xf>
    <xf numFmtId="0" fontId="16" fillId="8" borderId="2" xfId="0" applyFont="1" applyFill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8" borderId="4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6" fillId="8" borderId="2" xfId="0" applyFont="1" applyFill="1" applyBorder="1" applyAlignment="1">
      <alignment vertical="top"/>
    </xf>
    <xf numFmtId="0" fontId="16" fillId="8" borderId="0" xfId="0" applyFont="1" applyFill="1" applyAlignment="1">
      <alignment vertical="top"/>
    </xf>
    <xf numFmtId="0" fontId="21" fillId="0" borderId="2" xfId="14" applyFont="1" applyFill="1" applyBorder="1" applyAlignment="1">
      <alignment horizontal="left" wrapText="1"/>
    </xf>
    <xf numFmtId="0" fontId="19" fillId="12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9" fillId="12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wrapText="1"/>
    </xf>
    <xf numFmtId="0" fontId="19" fillId="12" borderId="3" xfId="0" applyFont="1" applyFill="1" applyBorder="1" applyAlignment="1">
      <alignment horizontal="left" vertical="top" wrapText="1"/>
    </xf>
    <xf numFmtId="0" fontId="16" fillId="0" borderId="0" xfId="0" applyFont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5" xfId="0" applyFont="1" applyBorder="1"/>
    <xf numFmtId="0" fontId="16" fillId="0" borderId="26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wrapText="1"/>
    </xf>
    <xf numFmtId="0" fontId="16" fillId="0" borderId="21" xfId="0" applyFont="1" applyFill="1" applyBorder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wrapText="1"/>
    </xf>
    <xf numFmtId="0" fontId="16" fillId="0" borderId="22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10" xfId="0" applyFont="1" applyFill="1" applyBorder="1" applyAlignment="1">
      <alignment wrapText="1"/>
    </xf>
    <xf numFmtId="0" fontId="16" fillId="0" borderId="11" xfId="0" applyFont="1" applyFill="1" applyBorder="1" applyAlignment="1">
      <alignment wrapText="1"/>
    </xf>
    <xf numFmtId="0" fontId="16" fillId="0" borderId="12" xfId="0" applyFont="1" applyFill="1" applyBorder="1" applyAlignment="1">
      <alignment horizontal="center" wrapText="1"/>
    </xf>
    <xf numFmtId="0" fontId="23" fillId="0" borderId="23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wrapText="1"/>
    </xf>
    <xf numFmtId="0" fontId="16" fillId="0" borderId="23" xfId="0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wrapText="1"/>
    </xf>
    <xf numFmtId="0" fontId="16" fillId="0" borderId="24" xfId="0" applyFont="1" applyFill="1" applyBorder="1" applyAlignment="1">
      <alignment horizontal="center" wrapText="1"/>
    </xf>
    <xf numFmtId="0" fontId="16" fillId="0" borderId="18" xfId="0" applyFont="1" applyFill="1" applyBorder="1" applyAlignment="1">
      <alignment horizont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wrapText="1"/>
    </xf>
    <xf numFmtId="0" fontId="16" fillId="0" borderId="20" xfId="0" applyFont="1" applyFill="1" applyBorder="1" applyAlignment="1">
      <alignment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wrapText="1"/>
    </xf>
    <xf numFmtId="0" fontId="16" fillId="0" borderId="20" xfId="0" applyFont="1" applyFill="1" applyBorder="1" applyAlignment="1">
      <alignment horizontal="center" wrapText="1"/>
    </xf>
    <xf numFmtId="0" fontId="16" fillId="0" borderId="5" xfId="0" applyFont="1" applyFill="1" applyBorder="1" applyAlignment="1">
      <alignment horizontal="center" wrapText="1"/>
    </xf>
  </cellXfs>
  <cellStyles count="17">
    <cellStyle name="ChartingText" xfId="1" xr:uid="{00000000-0005-0000-0000-000000000000}"/>
    <cellStyle name="CHPTop" xfId="2" xr:uid="{00000000-0005-0000-0000-000001000000}"/>
    <cellStyle name="ColumnHeaderNormal" xfId="3" xr:uid="{00000000-0005-0000-0000-000002000000}"/>
    <cellStyle name="Invisible" xfId="4" xr:uid="{00000000-0005-0000-0000-000003000000}"/>
    <cellStyle name="NewColumnHeaderNormal" xfId="5" xr:uid="{00000000-0005-0000-0000-000004000000}"/>
    <cellStyle name="NewSectionHeaderNormal" xfId="6" xr:uid="{00000000-0005-0000-0000-000005000000}"/>
    <cellStyle name="NewTitleNormal" xfId="7" xr:uid="{00000000-0005-0000-0000-000006000000}"/>
    <cellStyle name="Normal" xfId="0" builtinId="0"/>
    <cellStyle name="Porcentaje" xfId="8" builtinId="5"/>
    <cellStyle name="SectionHeaderNormal" xfId="9" xr:uid="{00000000-0005-0000-0000-000009000000}"/>
    <cellStyle name="SubScript" xfId="10" xr:uid="{00000000-0005-0000-0000-00000A000000}"/>
    <cellStyle name="SuperScript" xfId="11" xr:uid="{00000000-0005-0000-0000-00000B000000}"/>
    <cellStyle name="TextBold" xfId="12" xr:uid="{00000000-0005-0000-0000-00000C000000}"/>
    <cellStyle name="TextItalic" xfId="13" xr:uid="{00000000-0005-0000-0000-00000D000000}"/>
    <cellStyle name="TextNormal" xfId="14" xr:uid="{00000000-0005-0000-0000-00000E000000}"/>
    <cellStyle name="TitleNormal" xfId="15" xr:uid="{00000000-0005-0000-0000-00000F000000}"/>
    <cellStyle name="Total" xfId="16" builtinId="25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92B5-1B4D-4118-9442-DF0816FF5B1B}">
  <dimension ref="A1:B9"/>
  <sheetViews>
    <sheetView tabSelected="1" workbookViewId="0">
      <selection sqref="A1:B1"/>
    </sheetView>
  </sheetViews>
  <sheetFormatPr baseColWidth="10" defaultRowHeight="15" x14ac:dyDescent="0.2"/>
  <cols>
    <col min="1" max="1" width="18" style="2" customWidth="1"/>
    <col min="2" max="2" width="167.7109375" style="2" customWidth="1"/>
    <col min="3" max="16384" width="11.42578125" style="2"/>
  </cols>
  <sheetData>
    <row r="1" spans="1:2" ht="15.75" x14ac:dyDescent="0.25">
      <c r="A1" s="4" t="s">
        <v>184</v>
      </c>
      <c r="B1" s="4"/>
    </row>
    <row r="2" spans="1:2" s="6" customFormat="1" ht="15.75" customHeight="1" x14ac:dyDescent="0.2">
      <c r="A2" s="8" t="s">
        <v>186</v>
      </c>
      <c r="B2" s="8"/>
    </row>
    <row r="3" spans="1:2" s="6" customFormat="1" ht="15.75" customHeight="1" x14ac:dyDescent="0.2">
      <c r="A3" s="9"/>
      <c r="B3" s="9"/>
    </row>
    <row r="4" spans="1:2" ht="15.75" x14ac:dyDescent="0.25">
      <c r="A4" s="11" t="s">
        <v>182</v>
      </c>
      <c r="B4" s="10" t="s">
        <v>187</v>
      </c>
    </row>
    <row r="5" spans="1:2" ht="15.75" x14ac:dyDescent="0.25">
      <c r="A5" s="113" t="s">
        <v>198</v>
      </c>
      <c r="B5" s="114" t="s">
        <v>189</v>
      </c>
    </row>
    <row r="6" spans="1:2" ht="15.75" x14ac:dyDescent="0.25">
      <c r="A6" s="115"/>
      <c r="B6" s="116" t="s">
        <v>191</v>
      </c>
    </row>
    <row r="7" spans="1:2" ht="15.75" x14ac:dyDescent="0.25">
      <c r="A7" s="115"/>
      <c r="B7" s="116" t="s">
        <v>195</v>
      </c>
    </row>
    <row r="8" spans="1:2" ht="15.75" x14ac:dyDescent="0.25">
      <c r="A8" s="117"/>
      <c r="B8" s="7" t="s">
        <v>196</v>
      </c>
    </row>
    <row r="9" spans="1:2" ht="15.75" x14ac:dyDescent="0.25">
      <c r="A9" s="11" t="s">
        <v>183</v>
      </c>
      <c r="B9" s="10" t="s">
        <v>197</v>
      </c>
    </row>
  </sheetData>
  <mergeCells count="3">
    <mergeCell ref="A1:B1"/>
    <mergeCell ref="A5:A8"/>
    <mergeCell ref="A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41"/>
  <sheetViews>
    <sheetView zoomScaleNormal="100" workbookViewId="0">
      <selection sqref="A1:K1"/>
    </sheetView>
  </sheetViews>
  <sheetFormatPr baseColWidth="10" defaultColWidth="8.85546875" defaultRowHeight="15" x14ac:dyDescent="0.2"/>
  <cols>
    <col min="1" max="1" width="25.85546875" style="1" customWidth="1"/>
    <col min="2" max="5" width="22.42578125" style="1" customWidth="1"/>
    <col min="6" max="6" width="22.42578125" style="15" customWidth="1"/>
    <col min="7" max="10" width="22.42578125" style="1" customWidth="1"/>
    <col min="11" max="11" width="22.42578125" style="14" customWidth="1"/>
    <col min="12" max="12" width="19.5703125" style="14" customWidth="1"/>
    <col min="13" max="13" width="13.42578125" style="14" customWidth="1"/>
    <col min="14" max="14" width="12.7109375" style="1" customWidth="1"/>
    <col min="15" max="15" width="11.42578125" style="1" customWidth="1"/>
    <col min="16" max="22" width="8.85546875" style="1"/>
    <col min="23" max="23" width="9.28515625" style="1" customWidth="1"/>
    <col min="24" max="24" width="8.85546875" style="1"/>
    <col min="25" max="25" width="12.85546875" style="1" customWidth="1"/>
    <col min="26" max="28" width="8.85546875" style="1"/>
    <col min="29" max="29" width="13" style="1" customWidth="1"/>
    <col min="30" max="16384" width="8.85546875" style="1"/>
  </cols>
  <sheetData>
    <row r="1" spans="1:13" ht="15.75" x14ac:dyDescent="0.25">
      <c r="A1" s="12" t="s">
        <v>185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3" x14ac:dyDescent="0.2">
      <c r="A2" s="1" t="s">
        <v>188</v>
      </c>
    </row>
    <row r="3" spans="1:13" ht="15.75" x14ac:dyDescent="0.25">
      <c r="A3" s="12" t="s">
        <v>190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3" ht="40.5" x14ac:dyDescent="0.55000000000000004">
      <c r="A4" s="16" t="s">
        <v>0</v>
      </c>
      <c r="B4" s="16" t="s">
        <v>1</v>
      </c>
      <c r="C4" s="16" t="s">
        <v>163</v>
      </c>
      <c r="D4" s="16" t="s">
        <v>165</v>
      </c>
      <c r="E4" s="16" t="s">
        <v>166</v>
      </c>
      <c r="F4" s="16" t="s">
        <v>167</v>
      </c>
      <c r="G4" s="16" t="s">
        <v>168</v>
      </c>
      <c r="H4" s="16" t="s">
        <v>192</v>
      </c>
      <c r="I4" s="16" t="s">
        <v>170</v>
      </c>
      <c r="J4" s="16" t="s">
        <v>171</v>
      </c>
      <c r="K4" s="16" t="s">
        <v>164</v>
      </c>
    </row>
    <row r="5" spans="1:13" ht="30" x14ac:dyDescent="0.2">
      <c r="A5" s="17" t="s">
        <v>57</v>
      </c>
      <c r="B5" s="17" t="s">
        <v>58</v>
      </c>
      <c r="C5" s="17" t="s">
        <v>4</v>
      </c>
      <c r="D5" s="18">
        <v>101450.4</v>
      </c>
      <c r="E5" s="18">
        <v>10126</v>
      </c>
      <c r="F5" s="19">
        <v>32136</v>
      </c>
      <c r="G5" s="18">
        <v>6390</v>
      </c>
      <c r="H5" s="18">
        <v>-448</v>
      </c>
      <c r="I5" s="18">
        <v>16736</v>
      </c>
      <c r="J5" s="18">
        <v>44659</v>
      </c>
      <c r="K5" s="18">
        <v>36500</v>
      </c>
    </row>
    <row r="6" spans="1:13" s="23" customFormat="1" ht="30" x14ac:dyDescent="0.2">
      <c r="A6" s="20" t="s">
        <v>9</v>
      </c>
      <c r="B6" s="20" t="s">
        <v>10</v>
      </c>
      <c r="C6" s="20" t="s">
        <v>4</v>
      </c>
      <c r="D6" s="19">
        <v>101866.5</v>
      </c>
      <c r="E6" s="19">
        <v>23071</v>
      </c>
      <c r="F6" s="19">
        <v>39983</v>
      </c>
      <c r="G6" s="19">
        <v>13051</v>
      </c>
      <c r="H6" s="21">
        <v>0</v>
      </c>
      <c r="I6" s="19">
        <v>12661</v>
      </c>
      <c r="J6" s="19">
        <v>198321</v>
      </c>
      <c r="K6" s="19">
        <v>188602</v>
      </c>
      <c r="L6" s="22"/>
      <c r="M6" s="22"/>
    </row>
    <row r="7" spans="1:13" s="23" customFormat="1" ht="30" x14ac:dyDescent="0.2">
      <c r="A7" s="17" t="s">
        <v>55</v>
      </c>
      <c r="B7" s="17" t="s">
        <v>56</v>
      </c>
      <c r="C7" s="17" t="s">
        <v>4</v>
      </c>
      <c r="D7" s="18">
        <v>143239.79999999999</v>
      </c>
      <c r="E7" s="18">
        <v>9673</v>
      </c>
      <c r="F7" s="19">
        <v>23362</v>
      </c>
      <c r="G7" s="18">
        <v>5150</v>
      </c>
      <c r="H7" s="18">
        <v>-1289</v>
      </c>
      <c r="I7" s="18">
        <v>4356</v>
      </c>
      <c r="J7" s="18">
        <v>59707</v>
      </c>
      <c r="K7" s="18">
        <v>66416</v>
      </c>
      <c r="L7" s="19"/>
      <c r="M7" s="22"/>
    </row>
    <row r="8" spans="1:13" ht="30" x14ac:dyDescent="0.2">
      <c r="A8" s="17" t="s">
        <v>11</v>
      </c>
      <c r="B8" s="17" t="s">
        <v>12</v>
      </c>
      <c r="C8" s="17" t="s">
        <v>4</v>
      </c>
      <c r="D8" s="18">
        <v>1304764.8</v>
      </c>
      <c r="E8" s="18">
        <v>89531</v>
      </c>
      <c r="F8" s="19">
        <v>267683</v>
      </c>
      <c r="G8" s="18">
        <v>18659</v>
      </c>
      <c r="H8" s="18">
        <v>-3471</v>
      </c>
      <c r="I8" s="18">
        <v>166105</v>
      </c>
      <c r="J8" s="18">
        <v>340618</v>
      </c>
      <c r="K8" s="18">
        <v>373719</v>
      </c>
    </row>
    <row r="9" spans="1:13" ht="30" x14ac:dyDescent="0.2">
      <c r="A9" s="17" t="s">
        <v>61</v>
      </c>
      <c r="B9" s="17" t="s">
        <v>62</v>
      </c>
      <c r="C9" s="17" t="s">
        <v>4</v>
      </c>
      <c r="D9" s="18">
        <v>81616.600000000006</v>
      </c>
      <c r="E9" s="18">
        <v>14629</v>
      </c>
      <c r="F9" s="19">
        <v>53800</v>
      </c>
      <c r="G9" s="18">
        <v>4796</v>
      </c>
      <c r="H9" s="18">
        <v>-421</v>
      </c>
      <c r="I9" s="18">
        <v>36630</v>
      </c>
      <c r="J9" s="18">
        <v>78453</v>
      </c>
      <c r="K9" s="18">
        <v>78509</v>
      </c>
    </row>
    <row r="10" spans="1:13" ht="30" x14ac:dyDescent="0.2">
      <c r="A10" s="17" t="s">
        <v>33</v>
      </c>
      <c r="B10" s="17" t="s">
        <v>34</v>
      </c>
      <c r="C10" s="17" t="s">
        <v>4</v>
      </c>
      <c r="D10" s="18">
        <v>227869</v>
      </c>
      <c r="E10" s="18">
        <v>145208</v>
      </c>
      <c r="F10" s="19">
        <v>139865</v>
      </c>
      <c r="G10" s="18">
        <v>26590</v>
      </c>
      <c r="H10" s="18">
        <v>-798</v>
      </c>
      <c r="I10" s="18">
        <v>80113</v>
      </c>
      <c r="J10" s="18">
        <v>237428</v>
      </c>
      <c r="K10" s="18">
        <v>253863</v>
      </c>
    </row>
    <row r="11" spans="1:13" ht="30" x14ac:dyDescent="0.2">
      <c r="A11" s="17" t="s">
        <v>19</v>
      </c>
      <c r="B11" s="17" t="s">
        <v>20</v>
      </c>
      <c r="C11" s="17" t="s">
        <v>4</v>
      </c>
      <c r="D11" s="18">
        <v>203458.9</v>
      </c>
      <c r="E11" s="18">
        <v>35533</v>
      </c>
      <c r="F11" s="19">
        <v>51550</v>
      </c>
      <c r="G11" s="18">
        <v>11711</v>
      </c>
      <c r="H11" s="18">
        <v>-751</v>
      </c>
      <c r="I11" s="18">
        <v>18575</v>
      </c>
      <c r="J11" s="18">
        <v>90426</v>
      </c>
      <c r="K11" s="18">
        <v>102462</v>
      </c>
    </row>
    <row r="12" spans="1:13" ht="30" x14ac:dyDescent="0.2">
      <c r="A12" s="17" t="s">
        <v>51</v>
      </c>
      <c r="B12" s="17" t="s">
        <v>52</v>
      </c>
      <c r="C12" s="17" t="s">
        <v>4</v>
      </c>
      <c r="D12" s="18">
        <v>40582.1</v>
      </c>
      <c r="E12" s="18">
        <v>14094</v>
      </c>
      <c r="F12" s="19">
        <v>42951</v>
      </c>
      <c r="G12" s="18">
        <v>1385</v>
      </c>
      <c r="H12" s="18">
        <v>-933</v>
      </c>
      <c r="I12" s="18">
        <v>36621</v>
      </c>
      <c r="J12" s="18">
        <v>60524</v>
      </c>
      <c r="K12" s="18">
        <v>83699</v>
      </c>
    </row>
    <row r="13" spans="1:13" ht="30" x14ac:dyDescent="0.2">
      <c r="A13" s="17" t="s">
        <v>53</v>
      </c>
      <c r="B13" s="17" t="s">
        <v>54</v>
      </c>
      <c r="C13" s="17" t="s">
        <v>4</v>
      </c>
      <c r="D13" s="18">
        <v>126472.4</v>
      </c>
      <c r="E13" s="18">
        <v>18713</v>
      </c>
      <c r="F13" s="19">
        <v>36709</v>
      </c>
      <c r="G13" s="18">
        <v>4866</v>
      </c>
      <c r="H13" s="18">
        <v>-357</v>
      </c>
      <c r="I13" s="18">
        <v>24339</v>
      </c>
      <c r="J13" s="18">
        <v>58679</v>
      </c>
      <c r="K13" s="18">
        <v>57773</v>
      </c>
    </row>
    <row r="14" spans="1:13" ht="30" x14ac:dyDescent="0.2">
      <c r="A14" s="17" t="s">
        <v>15</v>
      </c>
      <c r="B14" s="17" t="s">
        <v>16</v>
      </c>
      <c r="C14" s="17" t="s">
        <v>4</v>
      </c>
      <c r="D14" s="18">
        <v>260347.5</v>
      </c>
      <c r="E14" s="18">
        <v>77504</v>
      </c>
      <c r="F14" s="19">
        <v>71965</v>
      </c>
      <c r="G14" s="18">
        <v>6350</v>
      </c>
      <c r="H14" s="18">
        <v>-489</v>
      </c>
      <c r="I14" s="18">
        <v>29825</v>
      </c>
      <c r="J14" s="18">
        <v>136524</v>
      </c>
      <c r="K14" s="18">
        <v>127963</v>
      </c>
    </row>
    <row r="15" spans="1:13" ht="45" x14ac:dyDescent="0.2">
      <c r="A15" s="17" t="s">
        <v>47</v>
      </c>
      <c r="B15" s="17" t="s">
        <v>48</v>
      </c>
      <c r="C15" s="17" t="s">
        <v>4</v>
      </c>
      <c r="D15" s="18">
        <v>118710.8</v>
      </c>
      <c r="E15" s="18">
        <v>20985</v>
      </c>
      <c r="F15" s="19">
        <v>77147</v>
      </c>
      <c r="G15" s="18">
        <v>20382</v>
      </c>
      <c r="H15" s="18">
        <v>-1344</v>
      </c>
      <c r="I15" s="18">
        <v>39754</v>
      </c>
      <c r="J15" s="18">
        <v>152186</v>
      </c>
      <c r="K15" s="18">
        <v>123382</v>
      </c>
    </row>
    <row r="16" spans="1:13" ht="30" x14ac:dyDescent="0.2">
      <c r="A16" s="17" t="s">
        <v>25</v>
      </c>
      <c r="B16" s="17" t="s">
        <v>26</v>
      </c>
      <c r="C16" s="17" t="s">
        <v>4</v>
      </c>
      <c r="D16" s="18">
        <v>383911.2</v>
      </c>
      <c r="E16" s="18">
        <v>59471</v>
      </c>
      <c r="F16" s="19">
        <v>82059</v>
      </c>
      <c r="G16" s="18">
        <v>22178</v>
      </c>
      <c r="H16" s="18">
        <v>-318</v>
      </c>
      <c r="I16" s="18">
        <v>27456</v>
      </c>
      <c r="J16" s="18">
        <v>157728</v>
      </c>
      <c r="K16" s="18">
        <v>152954</v>
      </c>
    </row>
    <row r="17" spans="1:13" s="23" customFormat="1" ht="30" x14ac:dyDescent="0.2">
      <c r="A17" s="20" t="s">
        <v>7</v>
      </c>
      <c r="B17" s="20" t="s">
        <v>8</v>
      </c>
      <c r="C17" s="20" t="s">
        <v>4</v>
      </c>
      <c r="D17" s="19">
        <v>437160.1</v>
      </c>
      <c r="E17" s="19">
        <v>261330</v>
      </c>
      <c r="F17" s="19">
        <v>110041</v>
      </c>
      <c r="G17" s="19">
        <v>60410</v>
      </c>
      <c r="H17" s="21">
        <v>0</v>
      </c>
      <c r="I17" s="21">
        <v>0</v>
      </c>
      <c r="J17" s="19">
        <v>2687379</v>
      </c>
      <c r="K17" s="19">
        <v>2622532</v>
      </c>
      <c r="L17" s="22"/>
      <c r="M17" s="22"/>
    </row>
    <row r="18" spans="1:13" ht="30" x14ac:dyDescent="0.2">
      <c r="A18" s="17" t="s">
        <v>49</v>
      </c>
      <c r="B18" s="17" t="s">
        <v>50</v>
      </c>
      <c r="C18" s="17" t="s">
        <v>4</v>
      </c>
      <c r="D18" s="18">
        <v>148818.79999999999</v>
      </c>
      <c r="E18" s="18">
        <v>-8210.2999999999993</v>
      </c>
      <c r="F18" s="19">
        <v>21076.5</v>
      </c>
      <c r="G18" s="18">
        <v>2229.4</v>
      </c>
      <c r="H18" s="18">
        <v>-1121.9000000000001</v>
      </c>
      <c r="I18" s="18">
        <v>9961.2000000000007</v>
      </c>
      <c r="J18" s="18">
        <v>47510.8</v>
      </c>
      <c r="K18" s="18">
        <v>32811.199999999997</v>
      </c>
    </row>
    <row r="19" spans="1:13" ht="30" x14ac:dyDescent="0.2">
      <c r="A19" s="17" t="s">
        <v>27</v>
      </c>
      <c r="B19" s="17" t="s">
        <v>28</v>
      </c>
      <c r="C19" s="17" t="s">
        <v>4</v>
      </c>
      <c r="D19" s="18">
        <v>231557.3</v>
      </c>
      <c r="E19" s="18">
        <v>26001</v>
      </c>
      <c r="F19" s="19">
        <v>46840</v>
      </c>
      <c r="G19" s="18">
        <v>9863</v>
      </c>
      <c r="H19" s="18">
        <v>-893</v>
      </c>
      <c r="I19" s="18">
        <v>13156</v>
      </c>
      <c r="J19" s="18">
        <v>84397</v>
      </c>
      <c r="K19" s="18">
        <v>82637</v>
      </c>
    </row>
    <row r="20" spans="1:13" ht="30" x14ac:dyDescent="0.2">
      <c r="A20" s="17" t="s">
        <v>13</v>
      </c>
      <c r="B20" s="17" t="s">
        <v>14</v>
      </c>
      <c r="C20" s="17" t="s">
        <v>4</v>
      </c>
      <c r="D20" s="18">
        <v>1203062.6000000001</v>
      </c>
      <c r="E20" s="18">
        <v>110109</v>
      </c>
      <c r="F20" s="19">
        <v>134249</v>
      </c>
      <c r="G20" s="18">
        <v>23583</v>
      </c>
      <c r="H20" s="18">
        <v>-2632</v>
      </c>
      <c r="I20" s="18">
        <v>43346</v>
      </c>
      <c r="J20" s="18">
        <v>282794</v>
      </c>
      <c r="K20" s="18">
        <v>258859</v>
      </c>
    </row>
    <row r="21" spans="1:13" ht="30" x14ac:dyDescent="0.2">
      <c r="A21" s="17" t="s">
        <v>37</v>
      </c>
      <c r="B21" s="17" t="s">
        <v>38</v>
      </c>
      <c r="C21" s="17" t="s">
        <v>4</v>
      </c>
      <c r="D21" s="18">
        <v>158150.20000000001</v>
      </c>
      <c r="E21" s="18">
        <v>9351</v>
      </c>
      <c r="F21" s="19">
        <v>40781</v>
      </c>
      <c r="G21" s="18">
        <v>13149</v>
      </c>
      <c r="H21" s="18">
        <v>-128</v>
      </c>
      <c r="I21" s="18">
        <v>22394</v>
      </c>
      <c r="J21" s="18">
        <v>26602</v>
      </c>
      <c r="K21" s="18">
        <v>22677</v>
      </c>
    </row>
    <row r="22" spans="1:13" ht="30" x14ac:dyDescent="0.2">
      <c r="A22" s="17" t="s">
        <v>43</v>
      </c>
      <c r="B22" s="17" t="s">
        <v>44</v>
      </c>
      <c r="C22" s="17" t="s">
        <v>4</v>
      </c>
      <c r="D22" s="18">
        <v>144261.70000000001</v>
      </c>
      <c r="E22" s="18">
        <v>33885</v>
      </c>
      <c r="F22" s="19">
        <v>17098</v>
      </c>
      <c r="G22" s="18">
        <v>9594</v>
      </c>
      <c r="H22" s="18">
        <v>-131</v>
      </c>
      <c r="I22" s="18">
        <v>4235</v>
      </c>
      <c r="J22" s="18">
        <v>55126</v>
      </c>
      <c r="K22" s="18">
        <v>30737</v>
      </c>
    </row>
    <row r="23" spans="1:13" ht="30" x14ac:dyDescent="0.2">
      <c r="A23" s="17" t="s">
        <v>59</v>
      </c>
      <c r="B23" s="17" t="s">
        <v>60</v>
      </c>
      <c r="C23" s="17" t="s">
        <v>4</v>
      </c>
      <c r="D23" s="18">
        <v>183334.9</v>
      </c>
      <c r="E23" s="18">
        <v>-8300</v>
      </c>
      <c r="F23" s="19">
        <v>76559</v>
      </c>
      <c r="G23" s="18">
        <v>3642</v>
      </c>
      <c r="H23" s="18">
        <v>-722</v>
      </c>
      <c r="I23" s="18">
        <v>71738</v>
      </c>
      <c r="J23" s="18">
        <v>133625</v>
      </c>
      <c r="K23" s="18">
        <v>117359</v>
      </c>
    </row>
    <row r="24" spans="1:13" ht="30" x14ac:dyDescent="0.2">
      <c r="A24" s="17" t="s">
        <v>17</v>
      </c>
      <c r="B24" s="17" t="s">
        <v>18</v>
      </c>
      <c r="C24" s="17" t="s">
        <v>4</v>
      </c>
      <c r="D24" s="18">
        <v>237146.6</v>
      </c>
      <c r="E24" s="18">
        <v>21098</v>
      </c>
      <c r="F24" s="19">
        <v>37266</v>
      </c>
      <c r="G24" s="18">
        <v>12011</v>
      </c>
      <c r="H24" s="18">
        <v>-946</v>
      </c>
      <c r="I24" s="18">
        <v>14619</v>
      </c>
      <c r="J24" s="18">
        <v>86381</v>
      </c>
      <c r="K24" s="18">
        <v>83216</v>
      </c>
    </row>
    <row r="25" spans="1:13" s="23" customFormat="1" ht="30" x14ac:dyDescent="0.2">
      <c r="A25" s="20" t="s">
        <v>2</v>
      </c>
      <c r="B25" s="20" t="s">
        <v>3</v>
      </c>
      <c r="C25" s="20" t="s">
        <v>4</v>
      </c>
      <c r="D25" s="19">
        <v>81415.199999999997</v>
      </c>
      <c r="E25" s="19">
        <v>91978</v>
      </c>
      <c r="F25" s="19">
        <v>35481</v>
      </c>
      <c r="G25" s="19">
        <v>15437</v>
      </c>
      <c r="H25" s="21">
        <v>0</v>
      </c>
      <c r="I25" s="19">
        <v>4419</v>
      </c>
      <c r="J25" s="19">
        <v>992968</v>
      </c>
      <c r="K25" s="19">
        <v>931796</v>
      </c>
      <c r="L25" s="22"/>
      <c r="M25" s="22"/>
    </row>
    <row r="26" spans="1:13" ht="30" x14ac:dyDescent="0.2">
      <c r="A26" s="17" t="s">
        <v>39</v>
      </c>
      <c r="B26" s="17" t="s">
        <v>40</v>
      </c>
      <c r="C26" s="17" t="s">
        <v>4</v>
      </c>
      <c r="D26" s="18">
        <v>238215.7</v>
      </c>
      <c r="E26" s="18">
        <v>-3116</v>
      </c>
      <c r="F26" s="19">
        <v>110225</v>
      </c>
      <c r="G26" s="18">
        <v>19740</v>
      </c>
      <c r="H26" s="18">
        <v>-1201</v>
      </c>
      <c r="I26" s="18">
        <v>72653</v>
      </c>
      <c r="J26" s="18">
        <v>51236</v>
      </c>
      <c r="K26" s="18">
        <v>44003</v>
      </c>
    </row>
    <row r="27" spans="1:13" ht="30" x14ac:dyDescent="0.2">
      <c r="A27" s="17" t="s">
        <v>29</v>
      </c>
      <c r="B27" s="17" t="s">
        <v>30</v>
      </c>
      <c r="C27" s="17" t="s">
        <v>4</v>
      </c>
      <c r="D27" s="18">
        <v>311477.09999999998</v>
      </c>
      <c r="E27" s="18">
        <v>45908</v>
      </c>
      <c r="F27" s="19">
        <v>69594</v>
      </c>
      <c r="G27" s="18">
        <v>19482</v>
      </c>
      <c r="H27" s="18">
        <v>-450</v>
      </c>
      <c r="I27" s="18">
        <v>34436</v>
      </c>
      <c r="J27" s="18">
        <v>111723</v>
      </c>
      <c r="K27" s="18">
        <v>123687</v>
      </c>
    </row>
    <row r="28" spans="1:13" ht="45" x14ac:dyDescent="0.2">
      <c r="A28" s="17" t="s">
        <v>5</v>
      </c>
      <c r="B28" s="17" t="s">
        <v>6</v>
      </c>
      <c r="C28" s="17" t="s">
        <v>4</v>
      </c>
      <c r="D28" s="18">
        <v>35348.5</v>
      </c>
      <c r="E28" s="18">
        <v>25943</v>
      </c>
      <c r="F28" s="19">
        <v>31581</v>
      </c>
      <c r="G28" s="18">
        <v>4365</v>
      </c>
      <c r="H28" s="18">
        <v>-344</v>
      </c>
      <c r="I28" s="18">
        <v>23734</v>
      </c>
      <c r="J28" s="18">
        <v>110122</v>
      </c>
      <c r="K28" s="18">
        <v>104233</v>
      </c>
    </row>
    <row r="29" spans="1:13" ht="30" x14ac:dyDescent="0.2">
      <c r="A29" s="17" t="s">
        <v>35</v>
      </c>
      <c r="B29" s="17" t="s">
        <v>36</v>
      </c>
      <c r="C29" s="17" t="s">
        <v>4</v>
      </c>
      <c r="D29" s="18">
        <v>260680.9</v>
      </c>
      <c r="E29" s="18">
        <v>103802</v>
      </c>
      <c r="F29" s="19">
        <v>75125</v>
      </c>
      <c r="G29" s="18">
        <v>12812</v>
      </c>
      <c r="H29" s="18">
        <v>-1445</v>
      </c>
      <c r="I29" s="18">
        <v>46033</v>
      </c>
      <c r="J29" s="18">
        <v>200948</v>
      </c>
      <c r="K29" s="18">
        <v>99941</v>
      </c>
    </row>
    <row r="30" spans="1:13" ht="45" x14ac:dyDescent="0.2">
      <c r="A30" s="17" t="s">
        <v>41</v>
      </c>
      <c r="B30" s="17" t="s">
        <v>42</v>
      </c>
      <c r="C30" s="17" t="s">
        <v>4</v>
      </c>
      <c r="D30" s="18">
        <v>278521</v>
      </c>
      <c r="E30" s="18">
        <v>62162</v>
      </c>
      <c r="F30" s="19">
        <v>242155</v>
      </c>
      <c r="G30" s="18">
        <v>35193</v>
      </c>
      <c r="H30" s="18">
        <v>-1704</v>
      </c>
      <c r="I30" s="18">
        <v>184557</v>
      </c>
      <c r="J30" s="18">
        <v>173889</v>
      </c>
      <c r="K30" s="18">
        <v>152221</v>
      </c>
    </row>
    <row r="31" spans="1:13" ht="45" x14ac:dyDescent="0.2">
      <c r="A31" s="17" t="s">
        <v>21</v>
      </c>
      <c r="B31" s="17" t="s">
        <v>22</v>
      </c>
      <c r="C31" s="17" t="s">
        <v>4</v>
      </c>
      <c r="D31" s="18">
        <v>253937.2</v>
      </c>
      <c r="E31" s="18">
        <v>62835</v>
      </c>
      <c r="F31" s="19">
        <v>131868</v>
      </c>
      <c r="G31" s="18">
        <v>28939</v>
      </c>
      <c r="H31" s="18">
        <v>-4730</v>
      </c>
      <c r="I31" s="18">
        <v>54726</v>
      </c>
      <c r="J31" s="18">
        <v>291727</v>
      </c>
      <c r="K31" s="18">
        <v>264829</v>
      </c>
    </row>
    <row r="32" spans="1:13" ht="30" x14ac:dyDescent="0.2">
      <c r="A32" s="17" t="s">
        <v>31</v>
      </c>
      <c r="B32" s="17" t="s">
        <v>32</v>
      </c>
      <c r="C32" s="17" t="s">
        <v>4</v>
      </c>
      <c r="D32" s="18">
        <v>404885.2</v>
      </c>
      <c r="E32" s="18">
        <v>35270</v>
      </c>
      <c r="F32" s="19">
        <v>23525</v>
      </c>
      <c r="G32" s="18">
        <v>6387</v>
      </c>
      <c r="H32" s="18">
        <v>-499</v>
      </c>
      <c r="I32" s="18">
        <v>729</v>
      </c>
      <c r="J32" s="18">
        <v>74781</v>
      </c>
      <c r="K32" s="18">
        <v>71655</v>
      </c>
    </row>
    <row r="33" spans="1:24" ht="45" x14ac:dyDescent="0.2">
      <c r="A33" s="17" t="s">
        <v>45</v>
      </c>
      <c r="B33" s="17" t="s">
        <v>46</v>
      </c>
      <c r="C33" s="17" t="s">
        <v>4</v>
      </c>
      <c r="D33" s="18">
        <v>52355.7</v>
      </c>
      <c r="E33" s="18">
        <v>24314</v>
      </c>
      <c r="F33" s="19">
        <v>137412</v>
      </c>
      <c r="G33" s="18">
        <v>24836</v>
      </c>
      <c r="H33" s="18">
        <v>-684</v>
      </c>
      <c r="I33" s="18">
        <v>107715</v>
      </c>
      <c r="J33" s="18">
        <v>90807</v>
      </c>
      <c r="K33" s="18">
        <v>69941</v>
      </c>
    </row>
    <row r="34" spans="1:24" ht="30" x14ac:dyDescent="0.2">
      <c r="A34" s="17" t="s">
        <v>23</v>
      </c>
      <c r="B34" s="17" t="s">
        <v>24</v>
      </c>
      <c r="C34" s="17" t="s">
        <v>4</v>
      </c>
      <c r="D34" s="18">
        <v>337169.9</v>
      </c>
      <c r="E34" s="18">
        <v>81552</v>
      </c>
      <c r="F34" s="19">
        <v>523964</v>
      </c>
      <c r="G34" s="18">
        <v>107891</v>
      </c>
      <c r="H34" s="18">
        <v>-2599</v>
      </c>
      <c r="I34" s="18">
        <v>394605</v>
      </c>
      <c r="J34" s="18">
        <v>236495</v>
      </c>
      <c r="K34" s="18">
        <v>219295</v>
      </c>
    </row>
    <row r="35" spans="1:24" x14ac:dyDescent="0.2">
      <c r="A35" s="17"/>
      <c r="B35" s="17"/>
      <c r="C35" s="17"/>
      <c r="D35" s="18"/>
      <c r="E35" s="18"/>
      <c r="F35" s="19"/>
      <c r="G35" s="18"/>
      <c r="H35" s="18"/>
      <c r="I35" s="18"/>
      <c r="J35" s="18"/>
      <c r="K35" s="18"/>
    </row>
    <row r="36" spans="1:24" ht="15.75" x14ac:dyDescent="0.25">
      <c r="A36" s="24" t="s">
        <v>193</v>
      </c>
      <c r="B36" s="25"/>
      <c r="C36" s="25"/>
      <c r="D36" s="25"/>
      <c r="E36" s="25"/>
      <c r="F36" s="26"/>
      <c r="G36" s="25"/>
      <c r="H36" s="25"/>
      <c r="I36" s="25"/>
      <c r="J36" s="25"/>
      <c r="K36" s="27"/>
      <c r="L36" s="27"/>
      <c r="M36" s="27"/>
      <c r="N36" s="25"/>
      <c r="O36" s="25"/>
    </row>
    <row r="38" spans="1:24" x14ac:dyDescent="0.2">
      <c r="A38" s="28" t="s">
        <v>172</v>
      </c>
      <c r="B38" s="5"/>
      <c r="C38" s="5"/>
      <c r="D38" s="29"/>
      <c r="E38" s="28" t="s">
        <v>177</v>
      </c>
      <c r="F38" s="5"/>
      <c r="G38" s="5"/>
      <c r="H38" s="5"/>
      <c r="I38" s="5"/>
    </row>
    <row r="39" spans="1:24" x14ac:dyDescent="0.2">
      <c r="A39" s="15"/>
      <c r="B39" s="15"/>
      <c r="C39" s="15"/>
      <c r="D39" s="30"/>
      <c r="E39" s="15"/>
      <c r="G39" s="15"/>
      <c r="H39" s="15"/>
      <c r="I39" s="15"/>
      <c r="X39" s="31"/>
    </row>
    <row r="40" spans="1:24" ht="40.5" x14ac:dyDescent="0.55000000000000004">
      <c r="A40" s="32" t="s">
        <v>0</v>
      </c>
      <c r="B40" s="33" t="s">
        <v>165</v>
      </c>
      <c r="C40" s="34"/>
      <c r="D40" s="35"/>
      <c r="E40" s="33" t="s">
        <v>0</v>
      </c>
      <c r="F40" s="33" t="s">
        <v>165</v>
      </c>
      <c r="G40" s="33" t="s">
        <v>166</v>
      </c>
      <c r="H40" s="33" t="s">
        <v>176</v>
      </c>
      <c r="I40" s="34"/>
    </row>
    <row r="41" spans="1:24" ht="30" x14ac:dyDescent="0.2">
      <c r="A41" s="36" t="s">
        <v>110</v>
      </c>
      <c r="B41" s="37">
        <v>35348.5</v>
      </c>
      <c r="C41" s="38" t="s">
        <v>63</v>
      </c>
      <c r="D41" s="39"/>
      <c r="E41" s="40" t="s">
        <v>93</v>
      </c>
      <c r="F41" s="41">
        <v>81415.199999999997</v>
      </c>
      <c r="G41" s="41">
        <v>91978</v>
      </c>
      <c r="H41" s="42">
        <f>G41/F41</f>
        <v>1.1297399011486799</v>
      </c>
      <c r="I41" s="43" t="s">
        <v>65</v>
      </c>
    </row>
    <row r="42" spans="1:24" ht="30" x14ac:dyDescent="0.2">
      <c r="A42" s="36" t="s">
        <v>103</v>
      </c>
      <c r="B42" s="37">
        <v>40582.1</v>
      </c>
      <c r="C42" s="38" t="s">
        <v>63</v>
      </c>
      <c r="D42" s="39"/>
      <c r="E42" s="40" t="s">
        <v>110</v>
      </c>
      <c r="F42" s="41">
        <v>35348.5</v>
      </c>
      <c r="G42" s="41">
        <v>25943</v>
      </c>
      <c r="H42" s="42">
        <f t="shared" ref="H42:H70" si="0">G42/F42</f>
        <v>0.73392081700779388</v>
      </c>
      <c r="I42" s="43" t="s">
        <v>65</v>
      </c>
    </row>
    <row r="43" spans="1:24" ht="30" x14ac:dyDescent="0.2">
      <c r="A43" s="36" t="s">
        <v>116</v>
      </c>
      <c r="B43" s="37">
        <v>52355.7</v>
      </c>
      <c r="C43" s="38" t="s">
        <v>63</v>
      </c>
      <c r="D43" s="39"/>
      <c r="E43" s="40" t="s">
        <v>149</v>
      </c>
      <c r="F43" s="41">
        <v>227869</v>
      </c>
      <c r="G43" s="41">
        <v>145208</v>
      </c>
      <c r="H43" s="42">
        <f t="shared" si="0"/>
        <v>0.63724332840360032</v>
      </c>
      <c r="I43" s="43" t="s">
        <v>65</v>
      </c>
    </row>
    <row r="44" spans="1:24" ht="30" x14ac:dyDescent="0.2">
      <c r="A44" s="36" t="s">
        <v>179</v>
      </c>
      <c r="B44" s="37">
        <v>81415.199999999997</v>
      </c>
      <c r="C44" s="38" t="s">
        <v>63</v>
      </c>
      <c r="D44" s="39"/>
      <c r="E44" s="44" t="s">
        <v>151</v>
      </c>
      <c r="F44" s="45">
        <v>437160.1</v>
      </c>
      <c r="G44" s="41">
        <v>261330</v>
      </c>
      <c r="H44" s="42">
        <f t="shared" si="0"/>
        <v>0.59779014598999314</v>
      </c>
      <c r="I44" s="43" t="s">
        <v>65</v>
      </c>
    </row>
    <row r="45" spans="1:24" ht="30" x14ac:dyDescent="0.2">
      <c r="A45" s="36" t="s">
        <v>104</v>
      </c>
      <c r="B45" s="37">
        <v>81616.600000000006</v>
      </c>
      <c r="C45" s="38" t="s">
        <v>63</v>
      </c>
      <c r="D45" s="39"/>
      <c r="E45" s="40" t="s">
        <v>116</v>
      </c>
      <c r="F45" s="41">
        <v>52355.7</v>
      </c>
      <c r="G45" s="41">
        <v>24314</v>
      </c>
      <c r="H45" s="42">
        <f t="shared" si="0"/>
        <v>0.46440024677351277</v>
      </c>
      <c r="I45" s="43" t="s">
        <v>65</v>
      </c>
    </row>
    <row r="46" spans="1:24" ht="30" x14ac:dyDescent="0.2">
      <c r="A46" s="36" t="s">
        <v>141</v>
      </c>
      <c r="B46" s="37">
        <v>101450.4</v>
      </c>
      <c r="C46" s="38" t="s">
        <v>63</v>
      </c>
      <c r="D46" s="39"/>
      <c r="E46" s="40" t="s">
        <v>152</v>
      </c>
      <c r="F46" s="41">
        <v>260680.9</v>
      </c>
      <c r="G46" s="41">
        <v>103802</v>
      </c>
      <c r="H46" s="42">
        <f t="shared" si="0"/>
        <v>0.39819564839618093</v>
      </c>
      <c r="I46" s="43" t="s">
        <v>65</v>
      </c>
    </row>
    <row r="47" spans="1:24" ht="30" x14ac:dyDescent="0.2">
      <c r="A47" s="36" t="s">
        <v>94</v>
      </c>
      <c r="B47" s="37">
        <v>101866.5</v>
      </c>
      <c r="C47" s="38" t="s">
        <v>63</v>
      </c>
      <c r="D47" s="39"/>
      <c r="E47" s="40" t="s">
        <v>103</v>
      </c>
      <c r="F47" s="41">
        <v>40582.1</v>
      </c>
      <c r="G47" s="41">
        <v>14094</v>
      </c>
      <c r="H47" s="42">
        <f t="shared" si="0"/>
        <v>0.34729597531916784</v>
      </c>
      <c r="I47" s="43" t="s">
        <v>65</v>
      </c>
    </row>
    <row r="48" spans="1:24" ht="30" x14ac:dyDescent="0.2">
      <c r="A48" s="36" t="s">
        <v>120</v>
      </c>
      <c r="B48" s="37">
        <v>118710.8</v>
      </c>
      <c r="C48" s="38" t="s">
        <v>63</v>
      </c>
      <c r="D48" s="39"/>
      <c r="E48" s="40" t="s">
        <v>150</v>
      </c>
      <c r="F48" s="41">
        <v>260347.5</v>
      </c>
      <c r="G48" s="41">
        <v>77504</v>
      </c>
      <c r="H48" s="42">
        <f t="shared" si="0"/>
        <v>0.29769442763998116</v>
      </c>
      <c r="I48" s="43" t="s">
        <v>65</v>
      </c>
    </row>
    <row r="49" spans="1:9" ht="30" x14ac:dyDescent="0.2">
      <c r="A49" s="36" t="s">
        <v>117</v>
      </c>
      <c r="B49" s="37">
        <v>126472.4</v>
      </c>
      <c r="C49" s="38" t="s">
        <v>63</v>
      </c>
      <c r="D49" s="39"/>
      <c r="E49" s="40" t="s">
        <v>155</v>
      </c>
      <c r="F49" s="41">
        <v>253937.2</v>
      </c>
      <c r="G49" s="41">
        <v>62835</v>
      </c>
      <c r="H49" s="42">
        <f t="shared" si="0"/>
        <v>0.24744306860121321</v>
      </c>
      <c r="I49" s="46" t="s">
        <v>71</v>
      </c>
    </row>
    <row r="50" spans="1:9" x14ac:dyDescent="0.2">
      <c r="A50" s="36" t="s">
        <v>142</v>
      </c>
      <c r="B50" s="37">
        <v>143239.79999999999</v>
      </c>
      <c r="C50" s="38" t="s">
        <v>63</v>
      </c>
      <c r="D50" s="39"/>
      <c r="E50" s="40" t="s">
        <v>156</v>
      </c>
      <c r="F50" s="41">
        <v>337169.9</v>
      </c>
      <c r="G50" s="41">
        <v>81552</v>
      </c>
      <c r="H50" s="42">
        <f t="shared" si="0"/>
        <v>0.24187212440968187</v>
      </c>
      <c r="I50" s="46" t="s">
        <v>71</v>
      </c>
    </row>
    <row r="51" spans="1:9" x14ac:dyDescent="0.2">
      <c r="A51" s="36" t="s">
        <v>148</v>
      </c>
      <c r="B51" s="37">
        <v>144261.70000000001</v>
      </c>
      <c r="C51" s="38" t="s">
        <v>63</v>
      </c>
      <c r="D51" s="39"/>
      <c r="E51" s="40" t="s">
        <v>148</v>
      </c>
      <c r="F51" s="41">
        <v>144261.70000000001</v>
      </c>
      <c r="G51" s="41">
        <v>33885</v>
      </c>
      <c r="H51" s="42">
        <f t="shared" si="0"/>
        <v>0.23488562799412455</v>
      </c>
      <c r="I51" s="46" t="s">
        <v>71</v>
      </c>
    </row>
    <row r="52" spans="1:9" ht="30" x14ac:dyDescent="0.2">
      <c r="A52" s="36" t="s">
        <v>147</v>
      </c>
      <c r="B52" s="37">
        <v>148818.79999999999</v>
      </c>
      <c r="C52" s="38" t="s">
        <v>63</v>
      </c>
      <c r="D52" s="39"/>
      <c r="E52" s="40" t="s">
        <v>94</v>
      </c>
      <c r="F52" s="41">
        <v>101866.5</v>
      </c>
      <c r="G52" s="41">
        <v>23071</v>
      </c>
      <c r="H52" s="42">
        <f t="shared" si="0"/>
        <v>0.22648270039708834</v>
      </c>
      <c r="I52" s="46" t="s">
        <v>71</v>
      </c>
    </row>
    <row r="53" spans="1:9" ht="30" x14ac:dyDescent="0.2">
      <c r="A53" s="36" t="s">
        <v>143</v>
      </c>
      <c r="B53" s="37">
        <v>158150.20000000001</v>
      </c>
      <c r="C53" s="38" t="s">
        <v>63</v>
      </c>
      <c r="D53" s="39"/>
      <c r="E53" s="40" t="s">
        <v>154</v>
      </c>
      <c r="F53" s="41">
        <v>278521</v>
      </c>
      <c r="G53" s="41">
        <v>62162</v>
      </c>
      <c r="H53" s="42">
        <f t="shared" si="0"/>
        <v>0.22318604342221951</v>
      </c>
      <c r="I53" s="46" t="s">
        <v>71</v>
      </c>
    </row>
    <row r="54" spans="1:9" x14ac:dyDescent="0.2">
      <c r="A54" s="36" t="s">
        <v>146</v>
      </c>
      <c r="B54" s="37">
        <v>183334.9</v>
      </c>
      <c r="C54" s="38" t="s">
        <v>63</v>
      </c>
      <c r="D54" s="39"/>
      <c r="E54" s="40" t="s">
        <v>104</v>
      </c>
      <c r="F54" s="41">
        <v>81616.600000000006</v>
      </c>
      <c r="G54" s="41">
        <v>14629</v>
      </c>
      <c r="H54" s="42">
        <f t="shared" si="0"/>
        <v>0.17924049764386166</v>
      </c>
      <c r="I54" s="46" t="s">
        <v>71</v>
      </c>
    </row>
    <row r="55" spans="1:9" ht="45" x14ac:dyDescent="0.2">
      <c r="A55" s="36" t="s">
        <v>111</v>
      </c>
      <c r="B55" s="37">
        <v>203458.9</v>
      </c>
      <c r="C55" s="38" t="s">
        <v>63</v>
      </c>
      <c r="D55" s="39"/>
      <c r="E55" s="40" t="s">
        <v>120</v>
      </c>
      <c r="F55" s="41">
        <v>118710.8</v>
      </c>
      <c r="G55" s="41">
        <v>20985</v>
      </c>
      <c r="H55" s="42">
        <f t="shared" si="0"/>
        <v>0.17677414354885992</v>
      </c>
      <c r="I55" s="46" t="s">
        <v>71</v>
      </c>
    </row>
    <row r="56" spans="1:9" x14ac:dyDescent="0.2">
      <c r="A56" s="36" t="s">
        <v>149</v>
      </c>
      <c r="B56" s="37">
        <v>227869</v>
      </c>
      <c r="C56" s="47" t="s">
        <v>64</v>
      </c>
      <c r="D56" s="39"/>
      <c r="E56" s="40" t="s">
        <v>111</v>
      </c>
      <c r="F56" s="41">
        <v>203458.9</v>
      </c>
      <c r="G56" s="41">
        <v>35533</v>
      </c>
      <c r="H56" s="42">
        <f t="shared" si="0"/>
        <v>0.17464460881288554</v>
      </c>
      <c r="I56" s="46" t="s">
        <v>71</v>
      </c>
    </row>
    <row r="57" spans="1:9" x14ac:dyDescent="0.2">
      <c r="A57" s="36" t="s">
        <v>158</v>
      </c>
      <c r="B57" s="37">
        <v>231557.3</v>
      </c>
      <c r="C57" s="47" t="s">
        <v>64</v>
      </c>
      <c r="D57" s="39"/>
      <c r="E57" s="40" t="s">
        <v>123</v>
      </c>
      <c r="F57" s="41">
        <v>383911.2</v>
      </c>
      <c r="G57" s="41">
        <v>59471</v>
      </c>
      <c r="H57" s="42">
        <f t="shared" si="0"/>
        <v>0.15490821835882881</v>
      </c>
      <c r="I57" s="46" t="s">
        <v>71</v>
      </c>
    </row>
    <row r="58" spans="1:9" ht="30" x14ac:dyDescent="0.2">
      <c r="A58" s="36" t="s">
        <v>160</v>
      </c>
      <c r="B58" s="37">
        <v>237146.6</v>
      </c>
      <c r="C58" s="47" t="s">
        <v>64</v>
      </c>
      <c r="D58" s="39"/>
      <c r="E58" s="40" t="s">
        <v>145</v>
      </c>
      <c r="F58" s="41">
        <v>126472.4</v>
      </c>
      <c r="G58" s="41">
        <v>18713</v>
      </c>
      <c r="H58" s="42">
        <f t="shared" si="0"/>
        <v>0.14796113618465373</v>
      </c>
      <c r="I58" s="46" t="s">
        <v>71</v>
      </c>
    </row>
    <row r="59" spans="1:9" ht="30" x14ac:dyDescent="0.2">
      <c r="A59" s="36" t="s">
        <v>162</v>
      </c>
      <c r="B59" s="37">
        <v>238215.7</v>
      </c>
      <c r="C59" s="47" t="s">
        <v>64</v>
      </c>
      <c r="D59" s="39"/>
      <c r="E59" s="40" t="s">
        <v>153</v>
      </c>
      <c r="F59" s="41">
        <v>311477.09999999998</v>
      </c>
      <c r="G59" s="41">
        <v>45908</v>
      </c>
      <c r="H59" s="42">
        <f t="shared" si="0"/>
        <v>0.1473880423312019</v>
      </c>
      <c r="I59" s="46" t="s">
        <v>71</v>
      </c>
    </row>
    <row r="60" spans="1:9" ht="30" x14ac:dyDescent="0.2">
      <c r="A60" s="36" t="s">
        <v>155</v>
      </c>
      <c r="B60" s="37">
        <v>253937.2</v>
      </c>
      <c r="C60" s="47" t="s">
        <v>64</v>
      </c>
      <c r="D60" s="39"/>
      <c r="E60" s="40" t="s">
        <v>158</v>
      </c>
      <c r="F60" s="41">
        <v>231557.3</v>
      </c>
      <c r="G60" s="41">
        <v>26001</v>
      </c>
      <c r="H60" s="42">
        <f t="shared" si="0"/>
        <v>0.11228754178771302</v>
      </c>
      <c r="I60" s="48" t="s">
        <v>66</v>
      </c>
    </row>
    <row r="61" spans="1:9" x14ac:dyDescent="0.2">
      <c r="A61" s="36" t="s">
        <v>150</v>
      </c>
      <c r="B61" s="37">
        <v>260347.5</v>
      </c>
      <c r="C61" s="47" t="s">
        <v>64</v>
      </c>
      <c r="D61" s="39"/>
      <c r="E61" s="40" t="s">
        <v>141</v>
      </c>
      <c r="F61" s="41">
        <v>101450.4</v>
      </c>
      <c r="G61" s="41">
        <v>10126</v>
      </c>
      <c r="H61" s="42">
        <f t="shared" si="0"/>
        <v>9.9812322080543803E-2</v>
      </c>
      <c r="I61" s="48" t="s">
        <v>66</v>
      </c>
    </row>
    <row r="62" spans="1:9" ht="30" x14ac:dyDescent="0.2">
      <c r="A62" s="36" t="s">
        <v>152</v>
      </c>
      <c r="B62" s="37">
        <v>260680.9</v>
      </c>
      <c r="C62" s="47" t="s">
        <v>64</v>
      </c>
      <c r="D62" s="39"/>
      <c r="E62" s="40" t="s">
        <v>159</v>
      </c>
      <c r="F62" s="41">
        <v>1203062.6000000001</v>
      </c>
      <c r="G62" s="41">
        <v>110109</v>
      </c>
      <c r="H62" s="42">
        <f t="shared" si="0"/>
        <v>9.1523915713114176E-2</v>
      </c>
      <c r="I62" s="48" t="s">
        <v>66</v>
      </c>
    </row>
    <row r="63" spans="1:9" ht="30" x14ac:dyDescent="0.2">
      <c r="A63" s="36" t="s">
        <v>154</v>
      </c>
      <c r="B63" s="37">
        <v>278521</v>
      </c>
      <c r="C63" s="47" t="s">
        <v>64</v>
      </c>
      <c r="D63" s="39"/>
      <c r="E63" s="40" t="s">
        <v>160</v>
      </c>
      <c r="F63" s="41">
        <v>237146.6</v>
      </c>
      <c r="G63" s="41">
        <v>21098</v>
      </c>
      <c r="H63" s="42">
        <f t="shared" si="0"/>
        <v>8.8966065716312187E-2</v>
      </c>
      <c r="I63" s="48" t="s">
        <v>66</v>
      </c>
    </row>
    <row r="64" spans="1:9" ht="30" x14ac:dyDescent="0.2">
      <c r="A64" s="36" t="s">
        <v>153</v>
      </c>
      <c r="B64" s="37">
        <v>311477.09999999998</v>
      </c>
      <c r="C64" s="47" t="s">
        <v>64</v>
      </c>
      <c r="D64" s="39"/>
      <c r="E64" s="40" t="s">
        <v>161</v>
      </c>
      <c r="F64" s="41">
        <v>404885.2</v>
      </c>
      <c r="G64" s="41">
        <v>35270</v>
      </c>
      <c r="H64" s="42">
        <f t="shared" si="0"/>
        <v>8.7111111989274986E-2</v>
      </c>
      <c r="I64" s="48" t="s">
        <v>66</v>
      </c>
    </row>
    <row r="65" spans="1:16" x14ac:dyDescent="0.2">
      <c r="A65" s="36" t="s">
        <v>156</v>
      </c>
      <c r="B65" s="37">
        <v>337169.9</v>
      </c>
      <c r="C65" s="47" t="s">
        <v>64</v>
      </c>
      <c r="D65" s="39"/>
      <c r="E65" s="40" t="s">
        <v>157</v>
      </c>
      <c r="F65" s="41">
        <v>1304764.8</v>
      </c>
      <c r="G65" s="41">
        <v>89531</v>
      </c>
      <c r="H65" s="42">
        <f t="shared" si="0"/>
        <v>6.8618497372093426E-2</v>
      </c>
      <c r="I65" s="48" t="s">
        <v>66</v>
      </c>
    </row>
    <row r="66" spans="1:16" x14ac:dyDescent="0.2">
      <c r="A66" s="36" t="s">
        <v>123</v>
      </c>
      <c r="B66" s="37">
        <v>383911.2</v>
      </c>
      <c r="C66" s="47" t="s">
        <v>64</v>
      </c>
      <c r="D66" s="39"/>
      <c r="E66" s="40" t="s">
        <v>142</v>
      </c>
      <c r="F66" s="41">
        <v>143239.79999999999</v>
      </c>
      <c r="G66" s="41">
        <v>9673</v>
      </c>
      <c r="H66" s="42">
        <f t="shared" si="0"/>
        <v>6.7530113837076008E-2</v>
      </c>
      <c r="I66" s="48" t="s">
        <v>66</v>
      </c>
    </row>
    <row r="67" spans="1:16" x14ac:dyDescent="0.2">
      <c r="A67" s="49" t="s">
        <v>161</v>
      </c>
      <c r="B67" s="50">
        <v>404885.2</v>
      </c>
      <c r="C67" s="51" t="s">
        <v>64</v>
      </c>
      <c r="D67" s="52"/>
      <c r="E67" s="40" t="s">
        <v>143</v>
      </c>
      <c r="F67" s="41">
        <v>158150.20000000001</v>
      </c>
      <c r="G67" s="41">
        <v>9351</v>
      </c>
      <c r="H67" s="42">
        <f t="shared" si="0"/>
        <v>5.912733591231626E-2</v>
      </c>
      <c r="I67" s="48" t="s">
        <v>66</v>
      </c>
    </row>
    <row r="68" spans="1:16" ht="30" x14ac:dyDescent="0.2">
      <c r="A68" s="49" t="s">
        <v>151</v>
      </c>
      <c r="B68" s="50">
        <v>437160.1</v>
      </c>
      <c r="C68" s="51" t="s">
        <v>64</v>
      </c>
      <c r="D68" s="39"/>
      <c r="E68" s="53" t="s">
        <v>162</v>
      </c>
      <c r="F68" s="54">
        <v>238215.7</v>
      </c>
      <c r="G68" s="54">
        <v>-3116</v>
      </c>
      <c r="H68" s="55">
        <f t="shared" si="0"/>
        <v>-1.3080582010337689E-2</v>
      </c>
      <c r="I68" s="56"/>
    </row>
    <row r="69" spans="1:16" ht="30" x14ac:dyDescent="0.2">
      <c r="A69" s="49" t="s">
        <v>159</v>
      </c>
      <c r="B69" s="50">
        <v>1203062.6000000001</v>
      </c>
      <c r="C69" s="51" t="s">
        <v>64</v>
      </c>
      <c r="D69" s="39"/>
      <c r="E69" s="57" t="s">
        <v>146</v>
      </c>
      <c r="F69" s="58">
        <v>183334.9</v>
      </c>
      <c r="G69" s="58">
        <v>-8300</v>
      </c>
      <c r="H69" s="59">
        <f t="shared" si="0"/>
        <v>-4.5272340400000222E-2</v>
      </c>
    </row>
    <row r="70" spans="1:16" ht="30" x14ac:dyDescent="0.2">
      <c r="A70" s="49" t="s">
        <v>157</v>
      </c>
      <c r="B70" s="50">
        <v>1304764.8</v>
      </c>
      <c r="C70" s="51" t="s">
        <v>64</v>
      </c>
      <c r="D70" s="39"/>
      <c r="E70" s="57" t="s">
        <v>147</v>
      </c>
      <c r="F70" s="58">
        <v>148818.79999999999</v>
      </c>
      <c r="G70" s="58">
        <v>-8210.2999999999993</v>
      </c>
      <c r="H70" s="59">
        <f t="shared" si="0"/>
        <v>-5.5169776936784869E-2</v>
      </c>
    </row>
    <row r="71" spans="1:16" x14ac:dyDescent="0.2">
      <c r="A71" s="60"/>
      <c r="B71" s="61"/>
      <c r="C71" s="39"/>
      <c r="D71" s="44"/>
      <c r="E71" s="45"/>
      <c r="F71" s="45"/>
      <c r="G71" s="62"/>
      <c r="H71" s="23"/>
      <c r="I71" s="23"/>
      <c r="J71" s="23"/>
      <c r="K71" s="22"/>
      <c r="L71" s="22"/>
      <c r="M71" s="22"/>
      <c r="N71" s="23"/>
      <c r="O71" s="23"/>
      <c r="P71" s="23"/>
    </row>
    <row r="73" spans="1:16" x14ac:dyDescent="0.2">
      <c r="A73" s="28" t="s">
        <v>173</v>
      </c>
      <c r="B73" s="5"/>
      <c r="C73" s="5"/>
      <c r="D73" s="5"/>
      <c r="E73" s="5"/>
      <c r="F73" s="5"/>
      <c r="G73" s="5"/>
      <c r="H73" s="5"/>
      <c r="I73" s="3"/>
      <c r="J73" s="28" t="s">
        <v>178</v>
      </c>
      <c r="K73" s="5"/>
      <c r="L73" s="5"/>
      <c r="M73" s="5"/>
      <c r="N73" s="5"/>
    </row>
    <row r="74" spans="1:16" x14ac:dyDescent="0.2">
      <c r="A74" s="15"/>
      <c r="B74" s="15"/>
      <c r="C74" s="15"/>
      <c r="D74" s="15"/>
      <c r="E74" s="15"/>
      <c r="G74" s="15"/>
      <c r="H74" s="15"/>
      <c r="I74" s="15"/>
    </row>
    <row r="75" spans="1:16" ht="60.75" x14ac:dyDescent="0.55000000000000004">
      <c r="A75" s="33" t="s">
        <v>0</v>
      </c>
      <c r="B75" s="33" t="s">
        <v>166</v>
      </c>
      <c r="C75" s="33" t="s">
        <v>167</v>
      </c>
      <c r="D75" s="33" t="s">
        <v>170</v>
      </c>
      <c r="E75" s="33" t="s">
        <v>168</v>
      </c>
      <c r="F75" s="33" t="s">
        <v>169</v>
      </c>
      <c r="G75" s="16" t="s">
        <v>174</v>
      </c>
      <c r="H75" s="63"/>
      <c r="I75" s="15"/>
      <c r="J75" s="33" t="s">
        <v>0</v>
      </c>
      <c r="K75" s="64" t="s">
        <v>171</v>
      </c>
      <c r="L75" s="64" t="s">
        <v>164</v>
      </c>
      <c r="M75" s="65" t="s">
        <v>175</v>
      </c>
      <c r="N75" s="31"/>
    </row>
    <row r="76" spans="1:16" x14ac:dyDescent="0.2">
      <c r="A76" s="17" t="s">
        <v>142</v>
      </c>
      <c r="B76" s="18">
        <v>9673</v>
      </c>
      <c r="C76" s="19">
        <v>23362</v>
      </c>
      <c r="D76" s="18">
        <v>4356</v>
      </c>
      <c r="E76" s="18">
        <v>5150</v>
      </c>
      <c r="F76" s="18">
        <v>-1289</v>
      </c>
      <c r="G76" s="66">
        <f t="shared" ref="G76:G105" si="1">(C76-D76-E76+F76)/B76</f>
        <v>1.2991832937041248</v>
      </c>
      <c r="H76" s="67" t="s">
        <v>74</v>
      </c>
      <c r="J76" s="17" t="s">
        <v>103</v>
      </c>
      <c r="K76" s="18">
        <v>60524</v>
      </c>
      <c r="L76" s="18">
        <v>83699</v>
      </c>
      <c r="M76" s="68">
        <f t="shared" ref="M76:M105" si="2">(K76-L76)/L76</f>
        <v>-0.2768850284949641</v>
      </c>
      <c r="N76" s="38" t="s">
        <v>80</v>
      </c>
    </row>
    <row r="77" spans="1:16" x14ac:dyDescent="0.2">
      <c r="A77" s="17" t="s">
        <v>157</v>
      </c>
      <c r="B77" s="18">
        <v>89531</v>
      </c>
      <c r="C77" s="19">
        <v>267683</v>
      </c>
      <c r="D77" s="18">
        <v>166105</v>
      </c>
      <c r="E77" s="18">
        <v>18659</v>
      </c>
      <c r="F77" s="18">
        <v>-3471</v>
      </c>
      <c r="G77" s="66">
        <f t="shared" si="1"/>
        <v>0.88737979024025193</v>
      </c>
      <c r="H77" s="67" t="s">
        <v>74</v>
      </c>
      <c r="J77" s="17" t="s">
        <v>111</v>
      </c>
      <c r="K77" s="18">
        <v>90426</v>
      </c>
      <c r="L77" s="18">
        <v>102462</v>
      </c>
      <c r="M77" s="68">
        <f t="shared" si="2"/>
        <v>-0.11746793933360661</v>
      </c>
      <c r="N77" s="38" t="s">
        <v>80</v>
      </c>
    </row>
    <row r="78" spans="1:16" x14ac:dyDescent="0.2">
      <c r="A78" s="17" t="s">
        <v>158</v>
      </c>
      <c r="B78" s="18">
        <v>26001</v>
      </c>
      <c r="C78" s="19">
        <v>46840</v>
      </c>
      <c r="D78" s="18">
        <v>13156</v>
      </c>
      <c r="E78" s="18">
        <v>9863</v>
      </c>
      <c r="F78" s="18">
        <v>-893</v>
      </c>
      <c r="G78" s="66">
        <f t="shared" si="1"/>
        <v>0.88181223799084651</v>
      </c>
      <c r="H78" s="67" t="s">
        <v>74</v>
      </c>
      <c r="J78" s="17" t="s">
        <v>142</v>
      </c>
      <c r="K78" s="18">
        <v>59707</v>
      </c>
      <c r="L78" s="18">
        <v>66416</v>
      </c>
      <c r="M78" s="68">
        <f t="shared" si="2"/>
        <v>-0.10101481570705854</v>
      </c>
      <c r="N78" s="38" t="s">
        <v>80</v>
      </c>
    </row>
    <row r="79" spans="1:16" ht="30" x14ac:dyDescent="0.2">
      <c r="A79" s="17" t="s">
        <v>141</v>
      </c>
      <c r="B79" s="18">
        <v>10126</v>
      </c>
      <c r="C79" s="19">
        <v>32136</v>
      </c>
      <c r="D79" s="18">
        <v>16736</v>
      </c>
      <c r="E79" s="18">
        <v>6390</v>
      </c>
      <c r="F79" s="18">
        <v>-448</v>
      </c>
      <c r="G79" s="66">
        <f t="shared" si="1"/>
        <v>0.84554611890183684</v>
      </c>
      <c r="H79" s="67" t="s">
        <v>74</v>
      </c>
      <c r="J79" s="17" t="s">
        <v>153</v>
      </c>
      <c r="K79" s="18">
        <v>111723</v>
      </c>
      <c r="L79" s="18">
        <v>123687</v>
      </c>
      <c r="M79" s="68">
        <f t="shared" si="2"/>
        <v>-9.6728031240146492E-2</v>
      </c>
      <c r="N79" s="38" t="s">
        <v>80</v>
      </c>
    </row>
    <row r="80" spans="1:16" x14ac:dyDescent="0.2">
      <c r="A80" s="17" t="s">
        <v>104</v>
      </c>
      <c r="B80" s="18">
        <v>14629</v>
      </c>
      <c r="C80" s="19">
        <v>53800</v>
      </c>
      <c r="D80" s="18">
        <v>36630</v>
      </c>
      <c r="E80" s="18">
        <v>4796</v>
      </c>
      <c r="F80" s="18">
        <v>-421</v>
      </c>
      <c r="G80" s="66">
        <f t="shared" si="1"/>
        <v>0.81707567161118322</v>
      </c>
      <c r="H80" s="67" t="s">
        <v>74</v>
      </c>
      <c r="J80" s="17" t="s">
        <v>157</v>
      </c>
      <c r="K80" s="18">
        <v>340618</v>
      </c>
      <c r="L80" s="18">
        <v>373719</v>
      </c>
      <c r="M80" s="68">
        <f t="shared" si="2"/>
        <v>-8.8571894926401926E-2</v>
      </c>
      <c r="N80" s="38" t="s">
        <v>80</v>
      </c>
    </row>
    <row r="81" spans="1:14" ht="30" x14ac:dyDescent="0.2">
      <c r="A81" s="17" t="s">
        <v>120</v>
      </c>
      <c r="B81" s="18">
        <v>20985</v>
      </c>
      <c r="C81" s="19">
        <v>77147</v>
      </c>
      <c r="D81" s="18">
        <v>39754</v>
      </c>
      <c r="E81" s="18">
        <v>20382</v>
      </c>
      <c r="F81" s="18">
        <v>-1344</v>
      </c>
      <c r="G81" s="66">
        <f t="shared" si="1"/>
        <v>0.74658089111269954</v>
      </c>
      <c r="H81" s="67" t="s">
        <v>74</v>
      </c>
      <c r="J81" s="17" t="s">
        <v>149</v>
      </c>
      <c r="K81" s="18">
        <v>237428</v>
      </c>
      <c r="L81" s="18">
        <v>253863</v>
      </c>
      <c r="M81" s="68">
        <f t="shared" si="2"/>
        <v>-6.4739643035810659E-2</v>
      </c>
      <c r="N81" s="38" t="s">
        <v>80</v>
      </c>
    </row>
    <row r="82" spans="1:14" ht="30" x14ac:dyDescent="0.2">
      <c r="A82" s="17" t="s">
        <v>155</v>
      </c>
      <c r="B82" s="18">
        <v>62835</v>
      </c>
      <c r="C82" s="19">
        <v>131868</v>
      </c>
      <c r="D82" s="18">
        <v>54726</v>
      </c>
      <c r="E82" s="18">
        <v>28939</v>
      </c>
      <c r="F82" s="18">
        <v>-4730</v>
      </c>
      <c r="G82" s="66">
        <f t="shared" si="1"/>
        <v>0.69185963237049419</v>
      </c>
      <c r="H82" s="67" t="s">
        <v>74</v>
      </c>
      <c r="J82" s="17" t="s">
        <v>104</v>
      </c>
      <c r="K82" s="18">
        <v>78453</v>
      </c>
      <c r="L82" s="18">
        <v>78509</v>
      </c>
      <c r="M82" s="68">
        <f t="shared" si="2"/>
        <v>-7.1329401724643036E-4</v>
      </c>
      <c r="N82" s="38" t="s">
        <v>80</v>
      </c>
    </row>
    <row r="83" spans="1:14" ht="30" x14ac:dyDescent="0.2">
      <c r="A83" s="20" t="s">
        <v>94</v>
      </c>
      <c r="B83" s="19">
        <v>23071</v>
      </c>
      <c r="C83" s="19">
        <v>39983</v>
      </c>
      <c r="D83" s="19">
        <v>12661</v>
      </c>
      <c r="E83" s="19">
        <v>13051</v>
      </c>
      <c r="F83" s="21">
        <v>0</v>
      </c>
      <c r="G83" s="66">
        <f t="shared" si="1"/>
        <v>0.61856876598326904</v>
      </c>
      <c r="H83" s="67" t="s">
        <v>74</v>
      </c>
      <c r="J83" s="17" t="s">
        <v>117</v>
      </c>
      <c r="K83" s="18">
        <v>58679</v>
      </c>
      <c r="L83" s="18">
        <v>57773</v>
      </c>
      <c r="M83" s="68">
        <f t="shared" si="2"/>
        <v>1.5682066016997561E-2</v>
      </c>
      <c r="N83" s="38" t="s">
        <v>80</v>
      </c>
    </row>
    <row r="84" spans="1:14" x14ac:dyDescent="0.2">
      <c r="A84" s="17" t="s">
        <v>159</v>
      </c>
      <c r="B84" s="18">
        <v>110109</v>
      </c>
      <c r="C84" s="19">
        <v>134249</v>
      </c>
      <c r="D84" s="18">
        <v>43346</v>
      </c>
      <c r="E84" s="18">
        <v>23583</v>
      </c>
      <c r="F84" s="18">
        <v>-2632</v>
      </c>
      <c r="G84" s="66">
        <f t="shared" si="1"/>
        <v>0.58749057751864064</v>
      </c>
      <c r="H84" s="69" t="s">
        <v>71</v>
      </c>
      <c r="J84" s="17" t="s">
        <v>158</v>
      </c>
      <c r="K84" s="18">
        <v>84397</v>
      </c>
      <c r="L84" s="18">
        <v>82637</v>
      </c>
      <c r="M84" s="68">
        <f t="shared" si="2"/>
        <v>2.1297965802243548E-2</v>
      </c>
      <c r="N84" s="38" t="s">
        <v>80</v>
      </c>
    </row>
    <row r="85" spans="1:14" ht="30" x14ac:dyDescent="0.2">
      <c r="A85" s="17" t="s">
        <v>111</v>
      </c>
      <c r="B85" s="18">
        <v>35533</v>
      </c>
      <c r="C85" s="19">
        <v>51550</v>
      </c>
      <c r="D85" s="18">
        <v>18575</v>
      </c>
      <c r="E85" s="18">
        <v>11711</v>
      </c>
      <c r="F85" s="18">
        <v>-751</v>
      </c>
      <c r="G85" s="66">
        <f t="shared" si="1"/>
        <v>0.57729434610080765</v>
      </c>
      <c r="H85" s="69" t="s">
        <v>71</v>
      </c>
      <c r="J85" s="20" t="s">
        <v>151</v>
      </c>
      <c r="K85" s="19">
        <v>2687379</v>
      </c>
      <c r="L85" s="19">
        <v>2622532</v>
      </c>
      <c r="M85" s="70">
        <f t="shared" si="2"/>
        <v>2.472686701249022E-2</v>
      </c>
      <c r="N85" s="71" t="s">
        <v>71</v>
      </c>
    </row>
    <row r="86" spans="1:14" x14ac:dyDescent="0.2">
      <c r="A86" s="17" t="s">
        <v>143</v>
      </c>
      <c r="B86" s="18">
        <v>9351</v>
      </c>
      <c r="C86" s="19">
        <v>40781</v>
      </c>
      <c r="D86" s="18">
        <v>22394</v>
      </c>
      <c r="E86" s="18">
        <v>13149</v>
      </c>
      <c r="F86" s="18">
        <v>-128</v>
      </c>
      <c r="G86" s="66">
        <f t="shared" si="1"/>
        <v>0.54646561865041177</v>
      </c>
      <c r="H86" s="69" t="s">
        <v>71</v>
      </c>
      <c r="J86" s="17" t="s">
        <v>123</v>
      </c>
      <c r="K86" s="18">
        <v>157728</v>
      </c>
      <c r="L86" s="18">
        <v>152954</v>
      </c>
      <c r="M86" s="68">
        <f t="shared" si="2"/>
        <v>3.1211998378597488E-2</v>
      </c>
      <c r="N86" s="71" t="s">
        <v>71</v>
      </c>
    </row>
    <row r="87" spans="1:14" ht="30" x14ac:dyDescent="0.2">
      <c r="A87" s="17" t="s">
        <v>123</v>
      </c>
      <c r="B87" s="18">
        <v>59471</v>
      </c>
      <c r="C87" s="19">
        <v>82059</v>
      </c>
      <c r="D87" s="18">
        <v>27456</v>
      </c>
      <c r="E87" s="18">
        <v>22178</v>
      </c>
      <c r="F87" s="18">
        <v>-318</v>
      </c>
      <c r="G87" s="66">
        <f t="shared" si="1"/>
        <v>0.53987657850044557</v>
      </c>
      <c r="H87" s="69" t="s">
        <v>71</v>
      </c>
      <c r="J87" s="17" t="s">
        <v>160</v>
      </c>
      <c r="K87" s="18">
        <v>86381</v>
      </c>
      <c r="L87" s="18">
        <v>83216</v>
      </c>
      <c r="M87" s="68">
        <f t="shared" si="2"/>
        <v>3.8033551240146124E-2</v>
      </c>
      <c r="N87" s="71" t="s">
        <v>71</v>
      </c>
    </row>
    <row r="88" spans="1:14" ht="30" x14ac:dyDescent="0.2">
      <c r="A88" s="17" t="s">
        <v>160</v>
      </c>
      <c r="B88" s="18">
        <v>21098</v>
      </c>
      <c r="C88" s="19">
        <v>37266</v>
      </c>
      <c r="D88" s="18">
        <v>14619</v>
      </c>
      <c r="E88" s="18">
        <v>12011</v>
      </c>
      <c r="F88" s="18">
        <v>-946</v>
      </c>
      <c r="G88" s="66">
        <f t="shared" si="1"/>
        <v>0.45928524030713813</v>
      </c>
      <c r="H88" s="69" t="s">
        <v>71</v>
      </c>
      <c r="J88" s="17" t="s">
        <v>161</v>
      </c>
      <c r="K88" s="18">
        <v>74781</v>
      </c>
      <c r="L88" s="18">
        <v>71655</v>
      </c>
      <c r="M88" s="68">
        <f t="shared" si="2"/>
        <v>4.3625706510362149E-2</v>
      </c>
      <c r="N88" s="71" t="s">
        <v>71</v>
      </c>
    </row>
    <row r="89" spans="1:14" ht="30" x14ac:dyDescent="0.2">
      <c r="A89" s="17" t="s">
        <v>150</v>
      </c>
      <c r="B89" s="18">
        <v>77504</v>
      </c>
      <c r="C89" s="19">
        <v>71965</v>
      </c>
      <c r="D89" s="18">
        <v>29825</v>
      </c>
      <c r="E89" s="18">
        <v>6350</v>
      </c>
      <c r="F89" s="18">
        <v>-489</v>
      </c>
      <c r="G89" s="66">
        <f t="shared" si="1"/>
        <v>0.45547326589595377</v>
      </c>
      <c r="H89" s="69" t="s">
        <v>71</v>
      </c>
      <c r="J89" s="17" t="s">
        <v>94</v>
      </c>
      <c r="K89" s="18">
        <v>198321</v>
      </c>
      <c r="L89" s="18">
        <v>188602</v>
      </c>
      <c r="M89" s="68">
        <f t="shared" si="2"/>
        <v>5.1531797117740002E-2</v>
      </c>
      <c r="N89" s="71" t="s">
        <v>71</v>
      </c>
    </row>
    <row r="90" spans="1:14" ht="30" x14ac:dyDescent="0.2">
      <c r="A90" s="17" t="s">
        <v>161</v>
      </c>
      <c r="B90" s="18">
        <v>35270</v>
      </c>
      <c r="C90" s="19">
        <v>23525</v>
      </c>
      <c r="D90" s="18">
        <v>729</v>
      </c>
      <c r="E90" s="18">
        <v>6387</v>
      </c>
      <c r="F90" s="18">
        <v>-499</v>
      </c>
      <c r="G90" s="66">
        <f t="shared" si="1"/>
        <v>0.451091579245818</v>
      </c>
      <c r="H90" s="69" t="s">
        <v>71</v>
      </c>
      <c r="J90" s="17" t="s">
        <v>110</v>
      </c>
      <c r="K90" s="18">
        <v>110122</v>
      </c>
      <c r="L90" s="18">
        <v>104233</v>
      </c>
      <c r="M90" s="68">
        <f t="shared" si="2"/>
        <v>5.6498421804994578E-2</v>
      </c>
      <c r="N90" s="71" t="s">
        <v>71</v>
      </c>
    </row>
    <row r="91" spans="1:14" ht="30" x14ac:dyDescent="0.2">
      <c r="A91" s="17" t="s">
        <v>117</v>
      </c>
      <c r="B91" s="18">
        <v>18713</v>
      </c>
      <c r="C91" s="19">
        <v>36709</v>
      </c>
      <c r="D91" s="18">
        <v>24339</v>
      </c>
      <c r="E91" s="18">
        <v>4866</v>
      </c>
      <c r="F91" s="18">
        <v>-357</v>
      </c>
      <c r="G91" s="66">
        <f t="shared" si="1"/>
        <v>0.38192700261850049</v>
      </c>
      <c r="H91" s="69" t="s">
        <v>71</v>
      </c>
      <c r="J91" s="17" t="s">
        <v>93</v>
      </c>
      <c r="K91" s="18">
        <v>992968</v>
      </c>
      <c r="L91" s="18">
        <v>931796</v>
      </c>
      <c r="M91" s="68">
        <f t="shared" si="2"/>
        <v>6.5649562779835927E-2</v>
      </c>
      <c r="N91" s="71" t="s">
        <v>71</v>
      </c>
    </row>
    <row r="92" spans="1:14" ht="30" x14ac:dyDescent="0.2">
      <c r="A92" s="17" t="s">
        <v>154</v>
      </c>
      <c r="B92" s="18">
        <v>62162</v>
      </c>
      <c r="C92" s="19">
        <v>242155</v>
      </c>
      <c r="D92" s="18">
        <v>184557</v>
      </c>
      <c r="E92" s="18">
        <v>35193</v>
      </c>
      <c r="F92" s="18">
        <v>-1704</v>
      </c>
      <c r="G92" s="66">
        <f t="shared" si="1"/>
        <v>0.33301695569640616</v>
      </c>
      <c r="H92" s="69" t="s">
        <v>71</v>
      </c>
      <c r="J92" s="17" t="s">
        <v>150</v>
      </c>
      <c r="K92" s="18">
        <v>136524</v>
      </c>
      <c r="L92" s="18">
        <v>127963</v>
      </c>
      <c r="M92" s="68">
        <f t="shared" si="2"/>
        <v>6.6902151403139973E-2</v>
      </c>
      <c r="N92" s="71" t="s">
        <v>71</v>
      </c>
    </row>
    <row r="93" spans="1:14" ht="30" x14ac:dyDescent="0.2">
      <c r="A93" s="17" t="s">
        <v>153</v>
      </c>
      <c r="B93" s="18">
        <v>45908</v>
      </c>
      <c r="C93" s="19">
        <v>69594</v>
      </c>
      <c r="D93" s="18">
        <v>34436</v>
      </c>
      <c r="E93" s="18">
        <v>19482</v>
      </c>
      <c r="F93" s="18">
        <v>-450</v>
      </c>
      <c r="G93" s="66">
        <f t="shared" si="1"/>
        <v>0.33166332665330661</v>
      </c>
      <c r="H93" s="69" t="s">
        <v>71</v>
      </c>
      <c r="J93" s="17" t="s">
        <v>156</v>
      </c>
      <c r="K93" s="18">
        <v>236495</v>
      </c>
      <c r="L93" s="18">
        <v>219295</v>
      </c>
      <c r="M93" s="68">
        <f t="shared" si="2"/>
        <v>7.843316081078E-2</v>
      </c>
      <c r="N93" s="71" t="s">
        <v>71</v>
      </c>
    </row>
    <row r="94" spans="1:14" ht="30" x14ac:dyDescent="0.2">
      <c r="A94" s="17" t="s">
        <v>103</v>
      </c>
      <c r="B94" s="18">
        <v>14094</v>
      </c>
      <c r="C94" s="19">
        <v>42951</v>
      </c>
      <c r="D94" s="18">
        <v>36621</v>
      </c>
      <c r="E94" s="18">
        <v>1385</v>
      </c>
      <c r="F94" s="18">
        <v>-933</v>
      </c>
      <c r="G94" s="66">
        <f t="shared" si="1"/>
        <v>0.28466013906626936</v>
      </c>
      <c r="H94" s="69" t="s">
        <v>71</v>
      </c>
      <c r="J94" s="17" t="s">
        <v>159</v>
      </c>
      <c r="K94" s="18">
        <v>282794</v>
      </c>
      <c r="L94" s="18">
        <v>258859</v>
      </c>
      <c r="M94" s="68">
        <f t="shared" si="2"/>
        <v>9.2463464666092357E-2</v>
      </c>
      <c r="N94" s="71" t="s">
        <v>71</v>
      </c>
    </row>
    <row r="95" spans="1:14" ht="30" x14ac:dyDescent="0.2">
      <c r="A95" s="17" t="s">
        <v>156</v>
      </c>
      <c r="B95" s="18">
        <v>81552</v>
      </c>
      <c r="C95" s="19">
        <v>523964</v>
      </c>
      <c r="D95" s="18">
        <v>394605</v>
      </c>
      <c r="E95" s="18">
        <v>107891</v>
      </c>
      <c r="F95" s="18">
        <v>-2599</v>
      </c>
      <c r="G95" s="66">
        <f t="shared" si="1"/>
        <v>0.23137384736119285</v>
      </c>
      <c r="H95" s="72" t="s">
        <v>75</v>
      </c>
      <c r="J95" s="17" t="s">
        <v>155</v>
      </c>
      <c r="K95" s="18">
        <v>291727</v>
      </c>
      <c r="L95" s="18">
        <v>264829</v>
      </c>
      <c r="M95" s="68">
        <f t="shared" si="2"/>
        <v>0.1015674265280615</v>
      </c>
      <c r="N95" s="71" t="s">
        <v>71</v>
      </c>
    </row>
    <row r="96" spans="1:14" ht="30" x14ac:dyDescent="0.2">
      <c r="A96" s="17" t="s">
        <v>149</v>
      </c>
      <c r="B96" s="18">
        <v>145208</v>
      </c>
      <c r="C96" s="19">
        <v>139865</v>
      </c>
      <c r="D96" s="18">
        <v>80113</v>
      </c>
      <c r="E96" s="18">
        <v>26590</v>
      </c>
      <c r="F96" s="18">
        <v>-798</v>
      </c>
      <c r="G96" s="66">
        <f t="shared" si="1"/>
        <v>0.22288028207812241</v>
      </c>
      <c r="H96" s="72" t="s">
        <v>75</v>
      </c>
      <c r="J96" s="20" t="s">
        <v>146</v>
      </c>
      <c r="K96" s="19">
        <v>133625</v>
      </c>
      <c r="L96" s="19">
        <v>117359</v>
      </c>
      <c r="M96" s="70">
        <f t="shared" si="2"/>
        <v>0.13860036298877804</v>
      </c>
      <c r="N96" s="71" t="s">
        <v>71</v>
      </c>
    </row>
    <row r="97" spans="1:19" ht="30" x14ac:dyDescent="0.2">
      <c r="A97" s="20" t="s">
        <v>151</v>
      </c>
      <c r="B97" s="19">
        <v>261330</v>
      </c>
      <c r="C97" s="19">
        <v>110041</v>
      </c>
      <c r="D97" s="21">
        <v>0</v>
      </c>
      <c r="E97" s="19">
        <v>60410</v>
      </c>
      <c r="F97" s="21">
        <v>0</v>
      </c>
      <c r="G97" s="66">
        <f t="shared" si="1"/>
        <v>0.18991696322657176</v>
      </c>
      <c r="H97" s="72" t="s">
        <v>75</v>
      </c>
      <c r="J97" s="20" t="s">
        <v>154</v>
      </c>
      <c r="K97" s="19">
        <v>173889</v>
      </c>
      <c r="L97" s="19">
        <v>152221</v>
      </c>
      <c r="M97" s="70">
        <f t="shared" si="2"/>
        <v>0.14234566846887092</v>
      </c>
      <c r="N97" s="47" t="s">
        <v>81</v>
      </c>
    </row>
    <row r="98" spans="1:19" ht="30" x14ac:dyDescent="0.2">
      <c r="A98" s="20" t="s">
        <v>116</v>
      </c>
      <c r="B98" s="19">
        <v>24314</v>
      </c>
      <c r="C98" s="19">
        <v>137412</v>
      </c>
      <c r="D98" s="19">
        <v>107715</v>
      </c>
      <c r="E98" s="19">
        <v>24836</v>
      </c>
      <c r="F98" s="19">
        <v>-684</v>
      </c>
      <c r="G98" s="66">
        <f t="shared" si="1"/>
        <v>0.17179402813194045</v>
      </c>
      <c r="H98" s="72" t="s">
        <v>75</v>
      </c>
      <c r="J98" s="20" t="s">
        <v>162</v>
      </c>
      <c r="K98" s="19">
        <v>51236</v>
      </c>
      <c r="L98" s="19">
        <v>44003</v>
      </c>
      <c r="M98" s="70">
        <f t="shared" si="2"/>
        <v>0.16437515623934731</v>
      </c>
      <c r="N98" s="47" t="s">
        <v>81</v>
      </c>
    </row>
    <row r="99" spans="1:19" ht="30" x14ac:dyDescent="0.2">
      <c r="A99" s="20" t="s">
        <v>93</v>
      </c>
      <c r="B99" s="19">
        <v>91978</v>
      </c>
      <c r="C99" s="19">
        <v>35481</v>
      </c>
      <c r="D99" s="19">
        <v>4419</v>
      </c>
      <c r="E99" s="19">
        <v>15437</v>
      </c>
      <c r="F99" s="21">
        <v>0</v>
      </c>
      <c r="G99" s="66">
        <f t="shared" si="1"/>
        <v>0.16987757942116594</v>
      </c>
      <c r="H99" s="72" t="s">
        <v>75</v>
      </c>
      <c r="J99" s="20" t="s">
        <v>143</v>
      </c>
      <c r="K99" s="19">
        <v>26602</v>
      </c>
      <c r="L99" s="19">
        <v>22677</v>
      </c>
      <c r="M99" s="70">
        <f t="shared" si="2"/>
        <v>0.17308285928473785</v>
      </c>
      <c r="N99" s="47" t="s">
        <v>81</v>
      </c>
    </row>
    <row r="100" spans="1:19" ht="30" x14ac:dyDescent="0.2">
      <c r="A100" s="17" t="s">
        <v>152</v>
      </c>
      <c r="B100" s="18">
        <v>103802</v>
      </c>
      <c r="C100" s="19">
        <v>75125</v>
      </c>
      <c r="D100" s="18">
        <v>46033</v>
      </c>
      <c r="E100" s="18">
        <v>12812</v>
      </c>
      <c r="F100" s="18">
        <v>-1445</v>
      </c>
      <c r="G100" s="66">
        <f t="shared" si="1"/>
        <v>0.14291632145816072</v>
      </c>
      <c r="H100" s="72" t="s">
        <v>75</v>
      </c>
      <c r="J100" s="20" t="s">
        <v>141</v>
      </c>
      <c r="K100" s="19">
        <v>44659</v>
      </c>
      <c r="L100" s="19">
        <v>36500</v>
      </c>
      <c r="M100" s="70">
        <f t="shared" si="2"/>
        <v>0.22353424657534246</v>
      </c>
      <c r="N100" s="47" t="s">
        <v>81</v>
      </c>
    </row>
    <row r="101" spans="1:19" ht="45" x14ac:dyDescent="0.2">
      <c r="A101" s="17" t="s">
        <v>110</v>
      </c>
      <c r="B101" s="18">
        <v>25943</v>
      </c>
      <c r="C101" s="19">
        <v>31581</v>
      </c>
      <c r="D101" s="18">
        <v>23734</v>
      </c>
      <c r="E101" s="18">
        <v>4365</v>
      </c>
      <c r="F101" s="18">
        <v>-344</v>
      </c>
      <c r="G101" s="66">
        <f t="shared" si="1"/>
        <v>0.12095748371429672</v>
      </c>
      <c r="H101" s="72" t="s">
        <v>75</v>
      </c>
      <c r="J101" s="20" t="s">
        <v>120</v>
      </c>
      <c r="K101" s="19">
        <v>152186</v>
      </c>
      <c r="L101" s="19">
        <v>123382</v>
      </c>
      <c r="M101" s="70">
        <f t="shared" si="2"/>
        <v>0.2334538263279895</v>
      </c>
      <c r="N101" s="47" t="s">
        <v>81</v>
      </c>
    </row>
    <row r="102" spans="1:19" ht="30" x14ac:dyDescent="0.2">
      <c r="A102" s="17" t="s">
        <v>121</v>
      </c>
      <c r="B102" s="18">
        <v>33885</v>
      </c>
      <c r="C102" s="19">
        <v>17098</v>
      </c>
      <c r="D102" s="18">
        <v>4235</v>
      </c>
      <c r="E102" s="18">
        <v>9594</v>
      </c>
      <c r="F102" s="18">
        <v>-131</v>
      </c>
      <c r="G102" s="66">
        <f t="shared" si="1"/>
        <v>9.2607348384240812E-2</v>
      </c>
      <c r="H102" s="72" t="s">
        <v>75</v>
      </c>
      <c r="J102" s="20" t="s">
        <v>116</v>
      </c>
      <c r="K102" s="19">
        <v>90807</v>
      </c>
      <c r="L102" s="19">
        <v>69941</v>
      </c>
      <c r="M102" s="70">
        <f t="shared" si="2"/>
        <v>0.29833716990034459</v>
      </c>
      <c r="N102" s="47" t="s">
        <v>81</v>
      </c>
    </row>
    <row r="103" spans="1:19" ht="30" x14ac:dyDescent="0.2">
      <c r="A103" s="73" t="s">
        <v>146</v>
      </c>
      <c r="B103" s="74">
        <v>-8300</v>
      </c>
      <c r="C103" s="74">
        <v>76559</v>
      </c>
      <c r="D103" s="74">
        <v>71738</v>
      </c>
      <c r="E103" s="74">
        <v>3642</v>
      </c>
      <c r="F103" s="74">
        <v>-722</v>
      </c>
      <c r="G103" s="75">
        <f t="shared" si="1"/>
        <v>-5.5060240963855422E-2</v>
      </c>
      <c r="J103" s="20" t="s">
        <v>147</v>
      </c>
      <c r="K103" s="19">
        <v>47510.8</v>
      </c>
      <c r="L103" s="19">
        <v>32811.199999999997</v>
      </c>
      <c r="M103" s="70">
        <f t="shared" si="2"/>
        <v>0.44800555907738843</v>
      </c>
      <c r="N103" s="47" t="s">
        <v>81</v>
      </c>
    </row>
    <row r="104" spans="1:19" x14ac:dyDescent="0.2">
      <c r="A104" s="76" t="s">
        <v>147</v>
      </c>
      <c r="B104" s="77">
        <v>-8210.2999999999993</v>
      </c>
      <c r="C104" s="77">
        <v>21076.5</v>
      </c>
      <c r="D104" s="77">
        <v>9961.2000000000007</v>
      </c>
      <c r="E104" s="77">
        <v>2229.4</v>
      </c>
      <c r="F104" s="77">
        <v>-1121.9000000000001</v>
      </c>
      <c r="G104" s="78">
        <f t="shared" si="1"/>
        <v>-0.94564145037331171</v>
      </c>
      <c r="J104" s="17" t="s">
        <v>121</v>
      </c>
      <c r="K104" s="18">
        <v>55126</v>
      </c>
      <c r="L104" s="18">
        <v>30737</v>
      </c>
      <c r="M104" s="68">
        <f t="shared" si="2"/>
        <v>0.79347366366268668</v>
      </c>
      <c r="N104" s="47" t="s">
        <v>81</v>
      </c>
    </row>
    <row r="105" spans="1:19" ht="30" x14ac:dyDescent="0.2">
      <c r="A105" s="76" t="s">
        <v>162</v>
      </c>
      <c r="B105" s="77">
        <v>-3116</v>
      </c>
      <c r="C105" s="77">
        <v>110225</v>
      </c>
      <c r="D105" s="77">
        <v>72653</v>
      </c>
      <c r="E105" s="77">
        <v>19740</v>
      </c>
      <c r="F105" s="77">
        <v>-1201</v>
      </c>
      <c r="G105" s="78">
        <f t="shared" si="1"/>
        <v>-5.3372913992297821</v>
      </c>
      <c r="J105" s="17" t="s">
        <v>152</v>
      </c>
      <c r="K105" s="18">
        <v>200948</v>
      </c>
      <c r="L105" s="18">
        <v>99941</v>
      </c>
      <c r="M105" s="68">
        <f t="shared" si="2"/>
        <v>1.0106662931129367</v>
      </c>
      <c r="N105" s="47" t="s">
        <v>81</v>
      </c>
    </row>
    <row r="106" spans="1:19" x14ac:dyDescent="0.2">
      <c r="C106" s="23"/>
    </row>
    <row r="108" spans="1:19" ht="15.75" x14ac:dyDescent="0.25">
      <c r="A108" s="24" t="s">
        <v>194</v>
      </c>
      <c r="B108" s="25"/>
      <c r="C108" s="25"/>
      <c r="D108" s="25"/>
      <c r="E108" s="25"/>
      <c r="F108" s="26"/>
      <c r="G108" s="25"/>
      <c r="H108" s="25"/>
      <c r="I108" s="25"/>
      <c r="J108" s="25"/>
      <c r="K108" s="27"/>
      <c r="L108" s="27"/>
      <c r="M108" s="27"/>
      <c r="N108" s="25"/>
      <c r="O108" s="25"/>
      <c r="P108" s="25"/>
      <c r="Q108" s="25"/>
      <c r="R108" s="25"/>
      <c r="S108" s="25"/>
    </row>
    <row r="109" spans="1:19" x14ac:dyDescent="0.2">
      <c r="A109" s="79" t="s">
        <v>63</v>
      </c>
      <c r="B109" s="80" t="s">
        <v>65</v>
      </c>
      <c r="C109" s="79" t="s">
        <v>71</v>
      </c>
      <c r="D109" s="79" t="s">
        <v>66</v>
      </c>
      <c r="E109" s="80" t="s">
        <v>74</v>
      </c>
      <c r="F109" s="81" t="s">
        <v>71</v>
      </c>
      <c r="G109" s="82" t="s">
        <v>75</v>
      </c>
      <c r="H109" s="79" t="s">
        <v>80</v>
      </c>
      <c r="I109" s="79" t="s">
        <v>71</v>
      </c>
      <c r="J109" s="79" t="s">
        <v>81</v>
      </c>
      <c r="K109" s="83" t="s">
        <v>68</v>
      </c>
      <c r="L109" s="84" t="s">
        <v>72</v>
      </c>
      <c r="M109" s="84" t="s">
        <v>69</v>
      </c>
      <c r="N109" s="80" t="s">
        <v>76</v>
      </c>
      <c r="O109" s="79" t="s">
        <v>72</v>
      </c>
      <c r="P109" s="79" t="s">
        <v>77</v>
      </c>
      <c r="Q109" s="80" t="s">
        <v>82</v>
      </c>
      <c r="R109" s="79" t="s">
        <v>72</v>
      </c>
      <c r="S109" s="79" t="s">
        <v>83</v>
      </c>
    </row>
    <row r="110" spans="1:19" ht="36" customHeight="1" x14ac:dyDescent="0.2">
      <c r="A110" s="17" t="s">
        <v>110</v>
      </c>
      <c r="B110" s="85" t="s">
        <v>93</v>
      </c>
      <c r="C110" s="17" t="s">
        <v>155</v>
      </c>
      <c r="D110" s="17" t="s">
        <v>158</v>
      </c>
      <c r="E110" s="85" t="s">
        <v>142</v>
      </c>
      <c r="F110" s="86" t="s">
        <v>159</v>
      </c>
      <c r="G110" s="87" t="s">
        <v>156</v>
      </c>
      <c r="H110" s="17" t="s">
        <v>180</v>
      </c>
      <c r="I110" s="20" t="s">
        <v>151</v>
      </c>
      <c r="J110" s="17" t="s">
        <v>154</v>
      </c>
      <c r="K110" s="88" t="str">
        <f>VLOOKUP(B110,SMALL,1,FALSE)</f>
        <v xml:space="preserve">The Goldman Sachs Group, Inc. </v>
      </c>
      <c r="L110" s="89" t="e">
        <f t="shared" ref="L110" si="3">VLOOKUP(C110,SMALL,1,FALSE)</f>
        <v>#N/A</v>
      </c>
      <c r="M110" s="89" t="e">
        <f t="shared" ref="M110" si="4">VLOOKUP(D110,SMALL,1,FALSE)</f>
        <v>#N/A</v>
      </c>
      <c r="N110" s="90" t="str">
        <f t="shared" ref="N110" si="5">VLOOKUP(E110,SMALL,1,FALSE)</f>
        <v xml:space="preserve">Amgen Inc. </v>
      </c>
      <c r="O110" s="91" t="e">
        <f t="shared" ref="O110" si="6">VLOOKUP(F110,SMALL,1,FALSE)</f>
        <v>#N/A</v>
      </c>
      <c r="P110" s="91" t="e">
        <f t="shared" ref="P110" si="7">VLOOKUP(G110,SMALL,1,FALSE)</f>
        <v>#N/A</v>
      </c>
      <c r="Q110" s="90" t="str">
        <f t="shared" ref="Q110:S113" si="8">VLOOKUP(H110,SMALL,1,FALSE)</f>
        <v>Dow Inc.</v>
      </c>
      <c r="R110" s="92" t="e">
        <f t="shared" si="8"/>
        <v>#N/A</v>
      </c>
      <c r="S110" s="92" t="e">
        <f t="shared" si="8"/>
        <v>#N/A</v>
      </c>
    </row>
    <row r="111" spans="1:19" ht="36" customHeight="1" x14ac:dyDescent="0.2">
      <c r="A111" s="17" t="s">
        <v>180</v>
      </c>
      <c r="B111" s="85" t="s">
        <v>110</v>
      </c>
      <c r="C111" s="17" t="s">
        <v>156</v>
      </c>
      <c r="D111" s="17" t="s">
        <v>141</v>
      </c>
      <c r="E111" s="85" t="s">
        <v>157</v>
      </c>
      <c r="F111" s="86" t="s">
        <v>111</v>
      </c>
      <c r="G111" s="87" t="s">
        <v>149</v>
      </c>
      <c r="H111" s="17" t="s">
        <v>111</v>
      </c>
      <c r="I111" s="17" t="s">
        <v>123</v>
      </c>
      <c r="J111" s="17" t="s">
        <v>162</v>
      </c>
      <c r="K111" s="88" t="str">
        <f>VLOOKUP(B111,SMALL,1,FALSE)</f>
        <v xml:space="preserve">The Travelers Companies, Inc. </v>
      </c>
      <c r="L111" s="89" t="e">
        <f t="shared" ref="L111:P113" si="9">VLOOKUP(C111,SMALL,1,FALSE)</f>
        <v>#N/A</v>
      </c>
      <c r="M111" s="89" t="str">
        <f t="shared" si="9"/>
        <v xml:space="preserve">3M Company </v>
      </c>
      <c r="N111" s="90" t="e">
        <f t="shared" si="9"/>
        <v>#N/A</v>
      </c>
      <c r="O111" s="91" t="str">
        <f t="shared" si="9"/>
        <v xml:space="preserve">Cisco Systems, Inc. </v>
      </c>
      <c r="P111" s="91" t="e">
        <f t="shared" si="9"/>
        <v>#N/A</v>
      </c>
      <c r="Q111" s="90" t="str">
        <f t="shared" si="8"/>
        <v xml:space="preserve">Cisco Systems, Inc. </v>
      </c>
      <c r="R111" s="92" t="e">
        <f t="shared" si="8"/>
        <v>#N/A</v>
      </c>
      <c r="S111" s="92" t="e">
        <f t="shared" si="8"/>
        <v>#N/A</v>
      </c>
    </row>
    <row r="112" spans="1:19" ht="36" customHeight="1" x14ac:dyDescent="0.2">
      <c r="A112" s="17" t="s">
        <v>116</v>
      </c>
      <c r="B112" s="85" t="s">
        <v>149</v>
      </c>
      <c r="C112" s="17" t="s">
        <v>121</v>
      </c>
      <c r="D112" s="17" t="s">
        <v>159</v>
      </c>
      <c r="E112" s="85" t="s">
        <v>158</v>
      </c>
      <c r="F112" s="86" t="s">
        <v>143</v>
      </c>
      <c r="G112" s="87" t="s">
        <v>151</v>
      </c>
      <c r="H112" s="17" t="s">
        <v>142</v>
      </c>
      <c r="I112" s="17" t="s">
        <v>181</v>
      </c>
      <c r="J112" s="17" t="s">
        <v>143</v>
      </c>
      <c r="K112" s="88" t="e">
        <f>VLOOKUP(B112,SMALL,1,FALSE)</f>
        <v>#N/A</v>
      </c>
      <c r="L112" s="89" t="str">
        <f t="shared" si="9"/>
        <v xml:space="preserve">Salesforce.com, Inc. </v>
      </c>
      <c r="M112" s="89" t="e">
        <f t="shared" si="9"/>
        <v>#N/A</v>
      </c>
      <c r="N112" s="90" t="e">
        <f t="shared" si="9"/>
        <v>#N/A</v>
      </c>
      <c r="O112" s="91" t="str">
        <f t="shared" si="9"/>
        <v xml:space="preserve">NIKE, Inc. </v>
      </c>
      <c r="P112" s="91" t="e">
        <f t="shared" si="9"/>
        <v>#N/A</v>
      </c>
      <c r="Q112" s="90" t="str">
        <f t="shared" si="8"/>
        <v xml:space="preserve">Amgen Inc. </v>
      </c>
      <c r="R112" s="92" t="e">
        <f t="shared" si="8"/>
        <v>#N/A</v>
      </c>
      <c r="S112" s="92" t="str">
        <f t="shared" si="8"/>
        <v xml:space="preserve">NIKE, Inc. </v>
      </c>
    </row>
    <row r="113" spans="1:19" ht="36" customHeight="1" x14ac:dyDescent="0.2">
      <c r="A113" s="17" t="s">
        <v>93</v>
      </c>
      <c r="B113" s="93" t="s">
        <v>151</v>
      </c>
      <c r="C113" s="17" t="s">
        <v>94</v>
      </c>
      <c r="D113" s="17" t="s">
        <v>160</v>
      </c>
      <c r="E113" s="85" t="s">
        <v>141</v>
      </c>
      <c r="F113" s="86" t="s">
        <v>123</v>
      </c>
      <c r="G113" s="87" t="s">
        <v>116</v>
      </c>
      <c r="H113" s="17" t="s">
        <v>153</v>
      </c>
      <c r="I113" s="17" t="s">
        <v>161</v>
      </c>
      <c r="J113" s="17" t="s">
        <v>141</v>
      </c>
      <c r="K113" s="88" t="e">
        <f>VLOOKUP(B113,SMALL,1,FALSE)</f>
        <v>#N/A</v>
      </c>
      <c r="L113" s="89" t="str">
        <f t="shared" si="9"/>
        <v xml:space="preserve">American Express Company </v>
      </c>
      <c r="M113" s="89" t="e">
        <f t="shared" si="9"/>
        <v>#N/A</v>
      </c>
      <c r="N113" s="90" t="str">
        <f t="shared" si="9"/>
        <v xml:space="preserve">3M Company </v>
      </c>
      <c r="O113" s="91" t="e">
        <f t="shared" si="9"/>
        <v>#N/A</v>
      </c>
      <c r="P113" s="91" t="str">
        <f t="shared" si="9"/>
        <v xml:space="preserve">Walgreens Boots Alliance, Inc. </v>
      </c>
      <c r="Q113" s="90" t="e">
        <f t="shared" si="8"/>
        <v>#N/A</v>
      </c>
      <c r="R113" s="92" t="e">
        <f t="shared" si="8"/>
        <v>#N/A</v>
      </c>
      <c r="S113" s="92" t="str">
        <f t="shared" si="8"/>
        <v xml:space="preserve">3M Company </v>
      </c>
    </row>
    <row r="114" spans="1:19" ht="36" customHeight="1" x14ac:dyDescent="0.2">
      <c r="A114" s="17" t="s">
        <v>104</v>
      </c>
      <c r="B114" s="85" t="s">
        <v>116</v>
      </c>
      <c r="C114" s="17" t="s">
        <v>154</v>
      </c>
      <c r="D114" s="17" t="s">
        <v>161</v>
      </c>
      <c r="E114" s="85" t="s">
        <v>104</v>
      </c>
      <c r="F114" s="86" t="s">
        <v>160</v>
      </c>
      <c r="G114" s="87" t="s">
        <v>93</v>
      </c>
      <c r="H114" s="17" t="s">
        <v>157</v>
      </c>
      <c r="I114" s="17" t="s">
        <v>94</v>
      </c>
      <c r="J114" s="17" t="s">
        <v>120</v>
      </c>
      <c r="K114" s="88" t="str">
        <f t="shared" ref="K114:K124" si="10">VLOOKUP(B114,SMALL,1,FALSE)</f>
        <v xml:space="preserve">Walgreens Boots Alliance, Inc. </v>
      </c>
      <c r="L114" s="89" t="e">
        <f t="shared" ref="L114:L124" si="11">VLOOKUP(C114,SMALL,1,FALSE)</f>
        <v>#N/A</v>
      </c>
      <c r="M114" s="89" t="e">
        <f t="shared" ref="M114:M124" si="12">VLOOKUP(D114,SMALL,1,FALSE)</f>
        <v>#N/A</v>
      </c>
      <c r="N114" s="90" t="str">
        <f t="shared" ref="N114:N124" si="13">VLOOKUP(E114,SMALL,1,FALSE)</f>
        <v xml:space="preserve">Caterpillar Inc. </v>
      </c>
      <c r="O114" s="91" t="e">
        <f t="shared" ref="O114:O124" si="14">VLOOKUP(F114,SMALL,1,FALSE)</f>
        <v>#N/A</v>
      </c>
      <c r="P114" s="91" t="str">
        <f t="shared" ref="P114:P124" si="15">VLOOKUP(G114,SMALL,1,FALSE)</f>
        <v xml:space="preserve">The Goldman Sachs Group, Inc. </v>
      </c>
      <c r="Q114" s="90" t="e">
        <f t="shared" ref="Q114:Q124" si="16">VLOOKUP(H114,SMALL,1,FALSE)</f>
        <v>#N/A</v>
      </c>
      <c r="R114" s="92" t="str">
        <f t="shared" ref="R114:R124" si="17">VLOOKUP(I114,SMALL,1,FALSE)</f>
        <v xml:space="preserve">American Express Company </v>
      </c>
      <c r="S114" s="92" t="str">
        <f t="shared" ref="S114:S124" si="18">VLOOKUP(J114,SMALL,1,FALSE)</f>
        <v xml:space="preserve">International Business Machines Corporation </v>
      </c>
    </row>
    <row r="115" spans="1:19" ht="45" x14ac:dyDescent="0.2">
      <c r="A115" s="36" t="s">
        <v>141</v>
      </c>
      <c r="B115" s="94" t="s">
        <v>152</v>
      </c>
      <c r="C115" s="40" t="s">
        <v>104</v>
      </c>
      <c r="D115" s="40" t="s">
        <v>157</v>
      </c>
      <c r="E115" s="85" t="s">
        <v>120</v>
      </c>
      <c r="F115" s="86" t="s">
        <v>150</v>
      </c>
      <c r="G115" s="87" t="s">
        <v>152</v>
      </c>
      <c r="H115" s="17" t="s">
        <v>149</v>
      </c>
      <c r="I115" s="17" t="s">
        <v>110</v>
      </c>
      <c r="J115" s="17" t="s">
        <v>116</v>
      </c>
      <c r="K115" s="95" t="e">
        <f t="shared" si="10"/>
        <v>#N/A</v>
      </c>
      <c r="L115" s="14" t="str">
        <f t="shared" si="11"/>
        <v xml:space="preserve">Caterpillar Inc. </v>
      </c>
      <c r="M115" s="14" t="e">
        <f t="shared" si="12"/>
        <v>#N/A</v>
      </c>
      <c r="N115" s="90" t="str">
        <f t="shared" si="13"/>
        <v xml:space="preserve">International Business Machines Corporation </v>
      </c>
      <c r="O115" s="91" t="e">
        <f t="shared" si="14"/>
        <v>#N/A</v>
      </c>
      <c r="P115" s="91" t="e">
        <f t="shared" si="15"/>
        <v>#N/A</v>
      </c>
      <c r="Q115" s="90" t="e">
        <f t="shared" si="16"/>
        <v>#N/A</v>
      </c>
      <c r="R115" s="92" t="str">
        <f t="shared" si="17"/>
        <v xml:space="preserve">The Travelers Companies, Inc. </v>
      </c>
      <c r="S115" s="92" t="str">
        <f t="shared" si="18"/>
        <v xml:space="preserve">Walgreens Boots Alliance, Inc. </v>
      </c>
    </row>
    <row r="116" spans="1:19" ht="45" x14ac:dyDescent="0.2">
      <c r="A116" s="36" t="s">
        <v>94</v>
      </c>
      <c r="B116" s="94" t="s">
        <v>180</v>
      </c>
      <c r="C116" s="40" t="s">
        <v>120</v>
      </c>
      <c r="D116" s="40" t="s">
        <v>142</v>
      </c>
      <c r="E116" s="85" t="s">
        <v>155</v>
      </c>
      <c r="F116" s="86" t="s">
        <v>161</v>
      </c>
      <c r="G116" s="87" t="s">
        <v>110</v>
      </c>
      <c r="H116" s="17" t="s">
        <v>104</v>
      </c>
      <c r="I116" s="17" t="s">
        <v>93</v>
      </c>
      <c r="J116" s="17" t="s">
        <v>147</v>
      </c>
      <c r="K116" s="95" t="str">
        <f t="shared" si="10"/>
        <v>Dow Inc.</v>
      </c>
      <c r="L116" s="14" t="str">
        <f t="shared" si="11"/>
        <v xml:space="preserve">International Business Machines Corporation </v>
      </c>
      <c r="M116" s="14" t="str">
        <f t="shared" si="12"/>
        <v xml:space="preserve">Amgen Inc. </v>
      </c>
      <c r="N116" s="90" t="e">
        <f t="shared" si="13"/>
        <v>#N/A</v>
      </c>
      <c r="O116" s="91" t="e">
        <f t="shared" si="14"/>
        <v>#N/A</v>
      </c>
      <c r="P116" s="91" t="str">
        <f t="shared" si="15"/>
        <v xml:space="preserve">The Travelers Companies, Inc. </v>
      </c>
      <c r="Q116" s="90" t="str">
        <f t="shared" si="16"/>
        <v xml:space="preserve">Caterpillar Inc. </v>
      </c>
      <c r="R116" s="92" t="str">
        <f t="shared" si="17"/>
        <v xml:space="preserve">The Goldman Sachs Group, Inc. </v>
      </c>
      <c r="S116" s="92" t="str">
        <f t="shared" si="18"/>
        <v xml:space="preserve">McDonald's Corporation </v>
      </c>
    </row>
    <row r="117" spans="1:19" ht="30" x14ac:dyDescent="0.2">
      <c r="A117" s="36" t="s">
        <v>120</v>
      </c>
      <c r="B117" s="94" t="s">
        <v>150</v>
      </c>
      <c r="C117" s="40" t="s">
        <v>111</v>
      </c>
      <c r="D117" s="40" t="s">
        <v>143</v>
      </c>
      <c r="E117" s="93" t="s">
        <v>94</v>
      </c>
      <c r="F117" s="86" t="s">
        <v>117</v>
      </c>
      <c r="G117" s="87" t="s">
        <v>121</v>
      </c>
      <c r="H117" s="17" t="s">
        <v>117</v>
      </c>
      <c r="I117" s="17" t="s">
        <v>150</v>
      </c>
      <c r="J117" s="17" t="s">
        <v>121</v>
      </c>
      <c r="K117" s="95" t="e">
        <f t="shared" si="10"/>
        <v>#N/A</v>
      </c>
      <c r="L117" s="14" t="str">
        <f t="shared" si="11"/>
        <v xml:space="preserve">Cisco Systems, Inc. </v>
      </c>
      <c r="M117" s="14" t="str">
        <f t="shared" si="12"/>
        <v xml:space="preserve">NIKE, Inc. </v>
      </c>
      <c r="N117" s="90" t="str">
        <f t="shared" si="13"/>
        <v xml:space="preserve">American Express Company </v>
      </c>
      <c r="O117" s="91" t="str">
        <f t="shared" si="14"/>
        <v xml:space="preserve">Honeywell International Inc. </v>
      </c>
      <c r="P117" s="91" t="str">
        <f t="shared" si="15"/>
        <v xml:space="preserve">Salesforce.com, Inc. </v>
      </c>
      <c r="Q117" s="90" t="str">
        <f t="shared" si="16"/>
        <v xml:space="preserve">Honeywell International Inc. </v>
      </c>
      <c r="R117" s="92" t="e">
        <f t="shared" si="17"/>
        <v>#N/A</v>
      </c>
      <c r="S117" s="92" t="str">
        <f t="shared" si="18"/>
        <v xml:space="preserve">Salesforce.com, Inc. </v>
      </c>
    </row>
    <row r="118" spans="1:19" ht="30" x14ac:dyDescent="0.2">
      <c r="A118" s="36" t="s">
        <v>117</v>
      </c>
      <c r="B118" s="96"/>
      <c r="C118" s="40" t="s">
        <v>123</v>
      </c>
      <c r="E118" s="96"/>
      <c r="F118" s="86" t="s">
        <v>154</v>
      </c>
      <c r="G118" s="87"/>
      <c r="H118" s="17" t="s">
        <v>158</v>
      </c>
      <c r="I118" s="17" t="s">
        <v>156</v>
      </c>
      <c r="J118" s="17" t="s">
        <v>152</v>
      </c>
      <c r="K118" s="95" t="e">
        <f t="shared" si="10"/>
        <v>#N/A</v>
      </c>
      <c r="L118" s="14" t="e">
        <f t="shared" si="11"/>
        <v>#N/A</v>
      </c>
      <c r="M118" s="14" t="e">
        <f t="shared" si="12"/>
        <v>#N/A</v>
      </c>
      <c r="N118" s="90" t="e">
        <f t="shared" si="13"/>
        <v>#N/A</v>
      </c>
      <c r="O118" s="91" t="e">
        <f t="shared" si="14"/>
        <v>#N/A</v>
      </c>
      <c r="P118" s="91" t="e">
        <f t="shared" si="15"/>
        <v>#N/A</v>
      </c>
      <c r="Q118" s="90" t="e">
        <f t="shared" si="16"/>
        <v>#N/A</v>
      </c>
      <c r="R118" s="92" t="e">
        <f t="shared" si="17"/>
        <v>#N/A</v>
      </c>
      <c r="S118" s="92" t="e">
        <f t="shared" si="18"/>
        <v>#N/A</v>
      </c>
    </row>
    <row r="119" spans="1:19" ht="30" x14ac:dyDescent="0.2">
      <c r="A119" s="36" t="s">
        <v>142</v>
      </c>
      <c r="B119" s="97"/>
      <c r="C119" s="40" t="s">
        <v>117</v>
      </c>
      <c r="D119" s="37"/>
      <c r="E119" s="97"/>
      <c r="F119" s="86" t="s">
        <v>153</v>
      </c>
      <c r="G119" s="87"/>
      <c r="H119" s="37"/>
      <c r="I119" s="17" t="s">
        <v>159</v>
      </c>
      <c r="J119" s="37"/>
      <c r="K119" s="95" t="e">
        <f t="shared" si="10"/>
        <v>#N/A</v>
      </c>
      <c r="L119" s="14" t="str">
        <f>VLOOKUP(C119,SMALL,1,FALSE)</f>
        <v xml:space="preserve">Honeywell International Inc. </v>
      </c>
      <c r="M119" s="14" t="e">
        <f t="shared" si="12"/>
        <v>#N/A</v>
      </c>
      <c r="N119" s="90" t="e">
        <f t="shared" si="13"/>
        <v>#N/A</v>
      </c>
      <c r="O119" s="91" t="e">
        <f t="shared" si="14"/>
        <v>#N/A</v>
      </c>
      <c r="P119" s="91" t="e">
        <f t="shared" si="15"/>
        <v>#N/A</v>
      </c>
      <c r="Q119" s="90" t="e">
        <f t="shared" si="16"/>
        <v>#N/A</v>
      </c>
      <c r="R119" s="92" t="e">
        <f t="shared" si="17"/>
        <v>#N/A</v>
      </c>
      <c r="S119" s="92" t="e">
        <f t="shared" si="18"/>
        <v>#N/A</v>
      </c>
    </row>
    <row r="120" spans="1:19" ht="30" x14ac:dyDescent="0.2">
      <c r="A120" s="36" t="s">
        <v>121</v>
      </c>
      <c r="B120" s="97"/>
      <c r="C120" s="40" t="s">
        <v>153</v>
      </c>
      <c r="D120" s="37"/>
      <c r="E120" s="97"/>
      <c r="F120" s="86" t="s">
        <v>180</v>
      </c>
      <c r="G120" s="98"/>
      <c r="H120" s="37"/>
      <c r="I120" s="17" t="s">
        <v>155</v>
      </c>
      <c r="J120" s="37"/>
      <c r="K120" s="95" t="e">
        <f t="shared" si="10"/>
        <v>#N/A</v>
      </c>
      <c r="L120" s="14" t="e">
        <f t="shared" si="11"/>
        <v>#N/A</v>
      </c>
      <c r="M120" s="14" t="e">
        <f t="shared" si="12"/>
        <v>#N/A</v>
      </c>
      <c r="N120" s="90" t="e">
        <f t="shared" si="13"/>
        <v>#N/A</v>
      </c>
      <c r="O120" s="91" t="str">
        <f t="shared" si="14"/>
        <v>Dow Inc.</v>
      </c>
      <c r="P120" s="91" t="e">
        <f t="shared" si="15"/>
        <v>#N/A</v>
      </c>
      <c r="Q120" s="90" t="e">
        <f t="shared" si="16"/>
        <v>#N/A</v>
      </c>
      <c r="R120" s="92" t="e">
        <f t="shared" si="17"/>
        <v>#N/A</v>
      </c>
      <c r="S120" s="92" t="e">
        <f t="shared" si="18"/>
        <v>#N/A</v>
      </c>
    </row>
    <row r="121" spans="1:19" ht="30" x14ac:dyDescent="0.2">
      <c r="A121" s="36" t="s">
        <v>147</v>
      </c>
      <c r="B121" s="97"/>
      <c r="C121" s="37"/>
      <c r="D121" s="37"/>
      <c r="E121" s="97"/>
      <c r="F121" s="99"/>
      <c r="G121" s="100"/>
      <c r="H121" s="37"/>
      <c r="I121" s="17" t="s">
        <v>146</v>
      </c>
      <c r="J121" s="37"/>
      <c r="K121" s="95" t="e">
        <f t="shared" si="10"/>
        <v>#N/A</v>
      </c>
      <c r="L121" s="14" t="e">
        <f t="shared" si="11"/>
        <v>#N/A</v>
      </c>
      <c r="M121" s="14" t="e">
        <f t="shared" si="12"/>
        <v>#N/A</v>
      </c>
      <c r="N121" s="90" t="e">
        <f t="shared" si="13"/>
        <v>#N/A</v>
      </c>
      <c r="O121" s="91" t="e">
        <f t="shared" si="14"/>
        <v>#N/A</v>
      </c>
      <c r="P121" s="91" t="e">
        <f t="shared" si="15"/>
        <v>#N/A</v>
      </c>
      <c r="Q121" s="90" t="e">
        <f t="shared" si="16"/>
        <v>#N/A</v>
      </c>
      <c r="R121" s="92" t="str">
        <f t="shared" si="17"/>
        <v xml:space="preserve">The Boeing Company </v>
      </c>
      <c r="S121" s="92" t="e">
        <f t="shared" si="18"/>
        <v>#N/A</v>
      </c>
    </row>
    <row r="122" spans="1:19" x14ac:dyDescent="0.2">
      <c r="A122" s="36" t="s">
        <v>143</v>
      </c>
      <c r="B122" s="101"/>
      <c r="C122" s="61"/>
      <c r="D122" s="61"/>
      <c r="E122" s="101"/>
      <c r="F122" s="99"/>
      <c r="G122" s="102"/>
      <c r="H122" s="61"/>
      <c r="I122" s="61"/>
      <c r="J122" s="61"/>
      <c r="K122" s="95" t="e">
        <f t="shared" si="10"/>
        <v>#N/A</v>
      </c>
      <c r="L122" s="14" t="e">
        <f t="shared" si="11"/>
        <v>#N/A</v>
      </c>
      <c r="M122" s="14" t="e">
        <f t="shared" si="12"/>
        <v>#N/A</v>
      </c>
      <c r="N122" s="90" t="e">
        <f t="shared" si="13"/>
        <v>#N/A</v>
      </c>
      <c r="O122" s="91" t="e">
        <f t="shared" si="14"/>
        <v>#N/A</v>
      </c>
      <c r="P122" s="91" t="e">
        <f t="shared" si="15"/>
        <v>#N/A</v>
      </c>
      <c r="Q122" s="90" t="e">
        <f t="shared" si="16"/>
        <v>#N/A</v>
      </c>
      <c r="R122" s="92" t="e">
        <f t="shared" si="17"/>
        <v>#N/A</v>
      </c>
      <c r="S122" s="92" t="e">
        <f t="shared" si="18"/>
        <v>#N/A</v>
      </c>
    </row>
    <row r="123" spans="1:19" x14ac:dyDescent="0.2">
      <c r="A123" s="36" t="s">
        <v>146</v>
      </c>
      <c r="B123" s="97"/>
      <c r="C123" s="37"/>
      <c r="D123" s="37"/>
      <c r="E123" s="97"/>
      <c r="F123" s="50"/>
      <c r="G123" s="100"/>
      <c r="H123" s="37"/>
      <c r="I123" s="37"/>
      <c r="J123" s="37"/>
      <c r="K123" s="95" t="e">
        <f t="shared" si="10"/>
        <v>#N/A</v>
      </c>
      <c r="L123" s="14" t="e">
        <f t="shared" si="11"/>
        <v>#N/A</v>
      </c>
      <c r="M123" s="14" t="e">
        <f t="shared" si="12"/>
        <v>#N/A</v>
      </c>
      <c r="N123" s="90" t="e">
        <f t="shared" si="13"/>
        <v>#N/A</v>
      </c>
      <c r="O123" s="91" t="e">
        <f t="shared" si="14"/>
        <v>#N/A</v>
      </c>
      <c r="P123" s="91" t="e">
        <f t="shared" si="15"/>
        <v>#N/A</v>
      </c>
      <c r="Q123" s="90" t="e">
        <f t="shared" si="16"/>
        <v>#N/A</v>
      </c>
      <c r="R123" s="92" t="e">
        <f t="shared" si="17"/>
        <v>#N/A</v>
      </c>
      <c r="S123" s="92" t="e">
        <f t="shared" si="18"/>
        <v>#N/A</v>
      </c>
    </row>
    <row r="124" spans="1:19" x14ac:dyDescent="0.2">
      <c r="A124" s="36" t="s">
        <v>111</v>
      </c>
      <c r="B124" s="97"/>
      <c r="C124" s="37"/>
      <c r="D124" s="37"/>
      <c r="E124" s="97"/>
      <c r="F124" s="50"/>
      <c r="G124" s="100"/>
      <c r="H124" s="37"/>
      <c r="I124" s="37"/>
      <c r="J124" s="37"/>
      <c r="K124" s="95" t="e">
        <f t="shared" si="10"/>
        <v>#N/A</v>
      </c>
      <c r="L124" s="14" t="e">
        <f t="shared" si="11"/>
        <v>#N/A</v>
      </c>
      <c r="M124" s="14" t="e">
        <f t="shared" si="12"/>
        <v>#N/A</v>
      </c>
      <c r="N124" s="90" t="e">
        <f t="shared" si="13"/>
        <v>#N/A</v>
      </c>
      <c r="O124" s="91" t="e">
        <f t="shared" si="14"/>
        <v>#N/A</v>
      </c>
      <c r="P124" s="91" t="e">
        <f t="shared" si="15"/>
        <v>#N/A</v>
      </c>
      <c r="Q124" s="90" t="e">
        <f t="shared" si="16"/>
        <v>#N/A</v>
      </c>
      <c r="R124" s="92" t="e">
        <f t="shared" si="17"/>
        <v>#N/A</v>
      </c>
      <c r="S124" s="92" t="e">
        <f t="shared" si="18"/>
        <v>#N/A</v>
      </c>
    </row>
    <row r="125" spans="1:19" x14ac:dyDescent="0.2">
      <c r="A125" s="103"/>
      <c r="B125" s="104"/>
      <c r="C125" s="105"/>
      <c r="D125" s="105"/>
      <c r="E125" s="106"/>
      <c r="F125" s="107"/>
      <c r="G125" s="108"/>
      <c r="H125" s="109"/>
      <c r="I125" s="109"/>
      <c r="J125" s="109"/>
      <c r="K125" s="110"/>
      <c r="L125" s="111"/>
      <c r="M125" s="111"/>
      <c r="N125" s="109"/>
      <c r="O125" s="109"/>
      <c r="P125" s="109"/>
      <c r="Q125" s="109"/>
      <c r="R125" s="109"/>
      <c r="S125" s="109"/>
    </row>
    <row r="126" spans="1:19" x14ac:dyDescent="0.2">
      <c r="A126" s="79" t="s">
        <v>64</v>
      </c>
      <c r="B126" s="80" t="s">
        <v>65</v>
      </c>
      <c r="C126" s="79" t="s">
        <v>71</v>
      </c>
      <c r="D126" s="79" t="s">
        <v>66</v>
      </c>
      <c r="E126" s="80" t="s">
        <v>74</v>
      </c>
      <c r="F126" s="81" t="s">
        <v>71</v>
      </c>
      <c r="G126" s="82" t="s">
        <v>75</v>
      </c>
      <c r="H126" s="79" t="s">
        <v>80</v>
      </c>
      <c r="I126" s="79" t="s">
        <v>71</v>
      </c>
      <c r="J126" s="79" t="s">
        <v>81</v>
      </c>
      <c r="K126" s="83" t="s">
        <v>67</v>
      </c>
      <c r="L126" s="84" t="s">
        <v>73</v>
      </c>
      <c r="M126" s="84" t="s">
        <v>70</v>
      </c>
      <c r="N126" s="80" t="s">
        <v>78</v>
      </c>
      <c r="O126" s="79" t="s">
        <v>73</v>
      </c>
      <c r="P126" s="79" t="s">
        <v>79</v>
      </c>
      <c r="Q126" s="80" t="s">
        <v>84</v>
      </c>
      <c r="R126" s="79" t="s">
        <v>73</v>
      </c>
      <c r="S126" s="79" t="s">
        <v>85</v>
      </c>
    </row>
    <row r="127" spans="1:19" ht="30" x14ac:dyDescent="0.2">
      <c r="A127" s="36" t="s">
        <v>149</v>
      </c>
      <c r="B127" s="94" t="s">
        <v>93</v>
      </c>
      <c r="C127" s="40" t="s">
        <v>155</v>
      </c>
      <c r="D127" s="40" t="s">
        <v>158</v>
      </c>
      <c r="E127" s="85" t="s">
        <v>142</v>
      </c>
      <c r="F127" s="86" t="s">
        <v>159</v>
      </c>
      <c r="G127" s="87" t="s">
        <v>156</v>
      </c>
      <c r="H127" s="17" t="s">
        <v>103</v>
      </c>
      <c r="I127" s="20" t="s">
        <v>151</v>
      </c>
      <c r="J127" s="17" t="s">
        <v>154</v>
      </c>
      <c r="K127" s="95" t="e">
        <f>VLOOKUP(B127,BIG,1,FALSE)</f>
        <v>#N/A</v>
      </c>
      <c r="L127" s="14" t="str">
        <f>VLOOKUP(C127,BIG,1,FALSE)</f>
        <v xml:space="preserve">Verizon Communications Inc. </v>
      </c>
      <c r="M127" s="14" t="str">
        <f t="shared" ref="M127" si="19">VLOOKUP(D127,BIG,1,FALSE)</f>
        <v xml:space="preserve">Merck &amp; Co., Inc. </v>
      </c>
      <c r="N127" s="90" t="e">
        <f t="shared" ref="N127" si="20">VLOOKUP(E127,BIG,1,FALSE)</f>
        <v>#N/A</v>
      </c>
      <c r="O127" s="91" t="str">
        <f t="shared" ref="O127" si="21">VLOOKUP(F127,BIG,1,FALSE)</f>
        <v xml:space="preserve">Microsoft Corporation </v>
      </c>
      <c r="P127" s="91" t="str">
        <f t="shared" ref="P127" si="22">VLOOKUP(G127,BIG,1,FALSE)</f>
        <v xml:space="preserve">Walmart Inc. </v>
      </c>
      <c r="Q127" s="90" t="e">
        <f t="shared" ref="Q127" si="23">VLOOKUP(H127,BIG,1,FALSE)</f>
        <v>#N/A</v>
      </c>
      <c r="R127" s="91" t="str">
        <f t="shared" ref="R127:R141" si="24">VLOOKUP(I127,BIG,1,FALSE)</f>
        <v xml:space="preserve">JPMorgan Chase &amp; Co. </v>
      </c>
      <c r="S127" s="91" t="str">
        <f t="shared" ref="S127:S141" si="25">VLOOKUP(J127,BIG,1,FALSE)</f>
        <v xml:space="preserve">UnitedHealth Group Incorporated </v>
      </c>
    </row>
    <row r="128" spans="1:19" ht="30" x14ac:dyDescent="0.2">
      <c r="A128" s="36" t="s">
        <v>158</v>
      </c>
      <c r="B128" s="94" t="s">
        <v>110</v>
      </c>
      <c r="C128" s="40" t="s">
        <v>156</v>
      </c>
      <c r="D128" s="40" t="s">
        <v>141</v>
      </c>
      <c r="E128" s="85" t="s">
        <v>157</v>
      </c>
      <c r="F128" s="86" t="s">
        <v>111</v>
      </c>
      <c r="G128" s="87" t="s">
        <v>149</v>
      </c>
      <c r="H128" s="17" t="s">
        <v>111</v>
      </c>
      <c r="I128" s="17" t="s">
        <v>123</v>
      </c>
      <c r="J128" s="17" t="s">
        <v>162</v>
      </c>
      <c r="K128" s="95" t="e">
        <f t="shared" ref="K128:K141" si="26">VLOOKUP(B128,BIG,1,FALSE)</f>
        <v>#N/A</v>
      </c>
      <c r="L128" s="14" t="str">
        <f t="shared" ref="L128:L141" si="27">VLOOKUP(C128,BIG,1,FALSE)</f>
        <v xml:space="preserve">Walmart Inc. </v>
      </c>
      <c r="M128" s="14" t="e">
        <f t="shared" ref="M128:M141" si="28">VLOOKUP(D128,BIG,1,FALSE)</f>
        <v>#N/A</v>
      </c>
      <c r="N128" s="90" t="str">
        <f t="shared" ref="N128:N141" si="29">VLOOKUP(E128,BIG,1,FALSE)</f>
        <v xml:space="preserve">Apple Inc. </v>
      </c>
      <c r="O128" s="91" t="e">
        <f t="shared" ref="O128:O141" si="30">VLOOKUP(F128,BIG,1,FALSE)</f>
        <v>#N/A</v>
      </c>
      <c r="P128" s="91" t="str">
        <f t="shared" ref="P128:P141" si="31">VLOOKUP(G128,BIG,1,FALSE)</f>
        <v xml:space="preserve">Chevron Corporation </v>
      </c>
      <c r="Q128" s="90" t="e">
        <f t="shared" ref="Q128:Q141" si="32">VLOOKUP(H128,BIG,1,FALSE)</f>
        <v>#N/A</v>
      </c>
      <c r="R128" s="91" t="str">
        <f t="shared" si="24"/>
        <v xml:space="preserve">Johnson &amp; Johnson </v>
      </c>
      <c r="S128" s="91" t="str">
        <f t="shared" si="25"/>
        <v xml:space="preserve">The Home Depot, Inc. </v>
      </c>
    </row>
    <row r="129" spans="1:19" ht="30" x14ac:dyDescent="0.2">
      <c r="A129" s="36" t="s">
        <v>160</v>
      </c>
      <c r="B129" s="94" t="s">
        <v>149</v>
      </c>
      <c r="C129" s="40" t="s">
        <v>121</v>
      </c>
      <c r="D129" s="40" t="s">
        <v>159</v>
      </c>
      <c r="E129" s="85" t="s">
        <v>158</v>
      </c>
      <c r="F129" s="86" t="s">
        <v>143</v>
      </c>
      <c r="G129" s="87" t="s">
        <v>151</v>
      </c>
      <c r="H129" s="17" t="s">
        <v>142</v>
      </c>
      <c r="I129" s="17" t="s">
        <v>160</v>
      </c>
      <c r="J129" s="17" t="s">
        <v>143</v>
      </c>
      <c r="K129" s="95" t="str">
        <f t="shared" si="26"/>
        <v xml:space="preserve">Chevron Corporation </v>
      </c>
      <c r="L129" s="14" t="e">
        <f t="shared" si="27"/>
        <v>#N/A</v>
      </c>
      <c r="M129" s="14" t="str">
        <f t="shared" si="28"/>
        <v xml:space="preserve">Microsoft Corporation </v>
      </c>
      <c r="N129" s="90" t="str">
        <f t="shared" si="29"/>
        <v xml:space="preserve">Merck &amp; Co., Inc. </v>
      </c>
      <c r="O129" s="91" t="e">
        <f t="shared" si="30"/>
        <v>#N/A</v>
      </c>
      <c r="P129" s="91" t="str">
        <f t="shared" si="31"/>
        <v xml:space="preserve">JPMorgan Chase &amp; Co. </v>
      </c>
      <c r="Q129" s="90" t="e">
        <f t="shared" si="32"/>
        <v>#N/A</v>
      </c>
      <c r="R129" s="91" t="str">
        <f t="shared" si="24"/>
        <v xml:space="preserve">The Coca-Cola Company </v>
      </c>
      <c r="S129" s="91" t="e">
        <f t="shared" si="25"/>
        <v>#N/A</v>
      </c>
    </row>
    <row r="130" spans="1:19" ht="30" x14ac:dyDescent="0.2">
      <c r="A130" s="36" t="s">
        <v>162</v>
      </c>
      <c r="B130" s="112" t="s">
        <v>151</v>
      </c>
      <c r="C130" s="40" t="s">
        <v>94</v>
      </c>
      <c r="D130" s="40" t="s">
        <v>160</v>
      </c>
      <c r="E130" s="85" t="s">
        <v>141</v>
      </c>
      <c r="F130" s="86" t="s">
        <v>123</v>
      </c>
      <c r="G130" s="87" t="s">
        <v>116</v>
      </c>
      <c r="H130" s="17" t="s">
        <v>153</v>
      </c>
      <c r="I130" s="17" t="s">
        <v>161</v>
      </c>
      <c r="J130" s="17" t="s">
        <v>141</v>
      </c>
      <c r="K130" s="95" t="str">
        <f t="shared" si="26"/>
        <v xml:space="preserve">JPMorgan Chase &amp; Co. </v>
      </c>
      <c r="L130" s="14" t="e">
        <f t="shared" si="27"/>
        <v>#N/A</v>
      </c>
      <c r="M130" s="14" t="str">
        <f t="shared" si="28"/>
        <v xml:space="preserve">The Coca-Cola Company </v>
      </c>
      <c r="N130" s="90" t="e">
        <f t="shared" si="29"/>
        <v>#N/A</v>
      </c>
      <c r="O130" s="91" t="str">
        <f t="shared" si="30"/>
        <v xml:space="preserve">Johnson &amp; Johnson </v>
      </c>
      <c r="P130" s="91" t="e">
        <f t="shared" si="31"/>
        <v>#N/A</v>
      </c>
      <c r="Q130" s="90" t="str">
        <f t="shared" si="32"/>
        <v xml:space="preserve">The Procter &amp; Gamble Company </v>
      </c>
      <c r="R130" s="91" t="str">
        <f t="shared" si="24"/>
        <v xml:space="preserve">Visa Inc. </v>
      </c>
      <c r="S130" s="91" t="e">
        <f t="shared" si="25"/>
        <v>#N/A</v>
      </c>
    </row>
    <row r="131" spans="1:19" ht="45" x14ac:dyDescent="0.2">
      <c r="A131" s="36" t="s">
        <v>155</v>
      </c>
      <c r="B131" s="94" t="s">
        <v>116</v>
      </c>
      <c r="C131" s="40" t="s">
        <v>154</v>
      </c>
      <c r="D131" s="40" t="s">
        <v>161</v>
      </c>
      <c r="E131" s="85" t="s">
        <v>104</v>
      </c>
      <c r="F131" s="86" t="s">
        <v>160</v>
      </c>
      <c r="G131" s="87" t="s">
        <v>93</v>
      </c>
      <c r="H131" s="17" t="s">
        <v>157</v>
      </c>
      <c r="I131" s="17" t="s">
        <v>94</v>
      </c>
      <c r="J131" s="17" t="s">
        <v>120</v>
      </c>
      <c r="K131" s="95" t="e">
        <f t="shared" si="26"/>
        <v>#N/A</v>
      </c>
      <c r="L131" s="14" t="str">
        <f t="shared" si="27"/>
        <v xml:space="preserve">UnitedHealth Group Incorporated </v>
      </c>
      <c r="M131" s="14" t="str">
        <f t="shared" si="28"/>
        <v xml:space="preserve">Visa Inc. </v>
      </c>
      <c r="N131" s="90" t="e">
        <f t="shared" si="29"/>
        <v>#N/A</v>
      </c>
      <c r="O131" s="91" t="str">
        <f t="shared" si="30"/>
        <v xml:space="preserve">The Coca-Cola Company </v>
      </c>
      <c r="P131" s="91" t="e">
        <f t="shared" si="31"/>
        <v>#N/A</v>
      </c>
      <c r="Q131" s="90" t="str">
        <f t="shared" si="32"/>
        <v xml:space="preserve">Apple Inc. </v>
      </c>
      <c r="R131" s="91" t="e">
        <f t="shared" si="24"/>
        <v>#N/A</v>
      </c>
      <c r="S131" s="91" t="e">
        <f t="shared" si="25"/>
        <v>#N/A</v>
      </c>
    </row>
    <row r="132" spans="1:19" ht="45" x14ac:dyDescent="0.2">
      <c r="A132" s="36" t="s">
        <v>150</v>
      </c>
      <c r="B132" s="94" t="s">
        <v>152</v>
      </c>
      <c r="C132" s="40" t="s">
        <v>104</v>
      </c>
      <c r="D132" s="40" t="s">
        <v>157</v>
      </c>
      <c r="E132" s="85" t="s">
        <v>120</v>
      </c>
      <c r="F132" s="86" t="s">
        <v>150</v>
      </c>
      <c r="G132" s="87" t="s">
        <v>152</v>
      </c>
      <c r="H132" s="17" t="s">
        <v>149</v>
      </c>
      <c r="I132" s="17" t="s">
        <v>110</v>
      </c>
      <c r="J132" s="17" t="s">
        <v>116</v>
      </c>
      <c r="K132" s="95" t="str">
        <f t="shared" si="26"/>
        <v xml:space="preserve">The Walt Disney Company </v>
      </c>
      <c r="L132" s="14" t="e">
        <f t="shared" si="27"/>
        <v>#N/A</v>
      </c>
      <c r="M132" s="14" t="str">
        <f t="shared" si="28"/>
        <v xml:space="preserve">Apple Inc. </v>
      </c>
      <c r="N132" s="90" t="e">
        <f t="shared" si="29"/>
        <v>#N/A</v>
      </c>
      <c r="O132" s="91" t="str">
        <f t="shared" si="30"/>
        <v xml:space="preserve">Intel Corporation </v>
      </c>
      <c r="P132" s="91" t="str">
        <f t="shared" si="31"/>
        <v xml:space="preserve">The Walt Disney Company </v>
      </c>
      <c r="Q132" s="90" t="str">
        <f t="shared" si="32"/>
        <v xml:space="preserve">Chevron Corporation </v>
      </c>
      <c r="R132" s="91" t="e">
        <f t="shared" si="24"/>
        <v>#N/A</v>
      </c>
      <c r="S132" s="91" t="e">
        <f t="shared" si="25"/>
        <v>#N/A</v>
      </c>
    </row>
    <row r="133" spans="1:19" ht="45" x14ac:dyDescent="0.2">
      <c r="A133" s="36" t="s">
        <v>152</v>
      </c>
      <c r="B133" s="94" t="s">
        <v>103</v>
      </c>
      <c r="C133" s="40" t="s">
        <v>120</v>
      </c>
      <c r="D133" s="40" t="s">
        <v>142</v>
      </c>
      <c r="E133" s="85" t="s">
        <v>155</v>
      </c>
      <c r="F133" s="86" t="s">
        <v>161</v>
      </c>
      <c r="G133" s="87" t="s">
        <v>110</v>
      </c>
      <c r="H133" s="17" t="s">
        <v>104</v>
      </c>
      <c r="I133" s="17" t="s">
        <v>93</v>
      </c>
      <c r="J133" s="17" t="s">
        <v>147</v>
      </c>
      <c r="K133" s="95" t="e">
        <f t="shared" si="26"/>
        <v>#N/A</v>
      </c>
      <c r="L133" s="14" t="e">
        <f t="shared" si="27"/>
        <v>#N/A</v>
      </c>
      <c r="M133" s="14" t="e">
        <f t="shared" si="28"/>
        <v>#N/A</v>
      </c>
      <c r="N133" s="90" t="str">
        <f t="shared" si="29"/>
        <v xml:space="preserve">Verizon Communications Inc. </v>
      </c>
      <c r="O133" s="91" t="str">
        <f t="shared" si="30"/>
        <v xml:space="preserve">Visa Inc. </v>
      </c>
      <c r="P133" s="91" t="e">
        <f t="shared" si="31"/>
        <v>#N/A</v>
      </c>
      <c r="Q133" s="90" t="e">
        <f t="shared" si="32"/>
        <v>#N/A</v>
      </c>
      <c r="R133" s="91" t="e">
        <f t="shared" si="24"/>
        <v>#N/A</v>
      </c>
      <c r="S133" s="91" t="e">
        <f t="shared" si="25"/>
        <v>#N/A</v>
      </c>
    </row>
    <row r="134" spans="1:19" ht="30" x14ac:dyDescent="0.2">
      <c r="A134" s="36" t="s">
        <v>154</v>
      </c>
      <c r="B134" s="94" t="s">
        <v>150</v>
      </c>
      <c r="C134" s="40" t="s">
        <v>111</v>
      </c>
      <c r="D134" s="40" t="s">
        <v>143</v>
      </c>
      <c r="E134" s="93" t="s">
        <v>94</v>
      </c>
      <c r="F134" s="86" t="s">
        <v>117</v>
      </c>
      <c r="G134" s="87" t="s">
        <v>121</v>
      </c>
      <c r="H134" s="17" t="s">
        <v>117</v>
      </c>
      <c r="I134" s="17" t="s">
        <v>150</v>
      </c>
      <c r="J134" s="17" t="s">
        <v>121</v>
      </c>
      <c r="K134" s="95" t="str">
        <f t="shared" si="26"/>
        <v xml:space="preserve">Intel Corporation </v>
      </c>
      <c r="L134" s="14" t="e">
        <f t="shared" si="27"/>
        <v>#N/A</v>
      </c>
      <c r="M134" s="14" t="e">
        <f t="shared" si="28"/>
        <v>#N/A</v>
      </c>
      <c r="N134" s="90" t="e">
        <f t="shared" si="29"/>
        <v>#N/A</v>
      </c>
      <c r="O134" s="91" t="e">
        <f t="shared" si="30"/>
        <v>#N/A</v>
      </c>
      <c r="P134" s="91" t="e">
        <f t="shared" si="31"/>
        <v>#N/A</v>
      </c>
      <c r="Q134" s="90" t="e">
        <f t="shared" si="32"/>
        <v>#N/A</v>
      </c>
      <c r="R134" s="91" t="str">
        <f t="shared" si="24"/>
        <v xml:space="preserve">Intel Corporation </v>
      </c>
      <c r="S134" s="91" t="e">
        <f t="shared" si="25"/>
        <v>#N/A</v>
      </c>
    </row>
    <row r="135" spans="1:19" ht="30" x14ac:dyDescent="0.2">
      <c r="A135" s="36" t="s">
        <v>153</v>
      </c>
      <c r="B135" s="96"/>
      <c r="C135" s="40" t="s">
        <v>123</v>
      </c>
      <c r="E135" s="96"/>
      <c r="F135" s="86" t="s">
        <v>154</v>
      </c>
      <c r="G135" s="87"/>
      <c r="H135" s="17" t="s">
        <v>158</v>
      </c>
      <c r="I135" s="17" t="s">
        <v>156</v>
      </c>
      <c r="J135" s="17" t="s">
        <v>152</v>
      </c>
      <c r="K135" s="95" t="e">
        <f t="shared" si="26"/>
        <v>#N/A</v>
      </c>
      <c r="L135" s="14" t="str">
        <f t="shared" si="27"/>
        <v xml:space="preserve">Johnson &amp; Johnson </v>
      </c>
      <c r="M135" s="14" t="e">
        <f t="shared" si="28"/>
        <v>#N/A</v>
      </c>
      <c r="N135" s="90" t="e">
        <f t="shared" si="29"/>
        <v>#N/A</v>
      </c>
      <c r="O135" s="91" t="str">
        <f t="shared" si="30"/>
        <v xml:space="preserve">UnitedHealth Group Incorporated </v>
      </c>
      <c r="P135" s="91" t="e">
        <f t="shared" si="31"/>
        <v>#N/A</v>
      </c>
      <c r="Q135" s="90" t="str">
        <f t="shared" si="32"/>
        <v xml:space="preserve">Merck &amp; Co., Inc. </v>
      </c>
      <c r="R135" s="91" t="str">
        <f t="shared" si="24"/>
        <v xml:space="preserve">Walmart Inc. </v>
      </c>
      <c r="S135" s="91" t="str">
        <f t="shared" si="25"/>
        <v xml:space="preserve">The Walt Disney Company </v>
      </c>
    </row>
    <row r="136" spans="1:19" ht="30" x14ac:dyDescent="0.2">
      <c r="A136" s="36" t="s">
        <v>156</v>
      </c>
      <c r="B136" s="97"/>
      <c r="C136" s="40" t="s">
        <v>117</v>
      </c>
      <c r="D136" s="37"/>
      <c r="E136" s="97"/>
      <c r="F136" s="86" t="s">
        <v>153</v>
      </c>
      <c r="G136" s="87"/>
      <c r="H136" s="37"/>
      <c r="I136" s="17" t="s">
        <v>159</v>
      </c>
      <c r="J136" s="37"/>
      <c r="K136" s="95" t="e">
        <f t="shared" si="26"/>
        <v>#N/A</v>
      </c>
      <c r="L136" s="14" t="e">
        <f t="shared" si="27"/>
        <v>#N/A</v>
      </c>
      <c r="M136" s="14" t="e">
        <f t="shared" si="28"/>
        <v>#N/A</v>
      </c>
      <c r="N136" s="90" t="e">
        <f t="shared" si="29"/>
        <v>#N/A</v>
      </c>
      <c r="O136" s="91" t="str">
        <f t="shared" si="30"/>
        <v xml:space="preserve">The Procter &amp; Gamble Company </v>
      </c>
      <c r="P136" s="91" t="e">
        <f t="shared" si="31"/>
        <v>#N/A</v>
      </c>
      <c r="Q136" s="90" t="e">
        <f t="shared" si="32"/>
        <v>#N/A</v>
      </c>
      <c r="R136" s="91" t="str">
        <f t="shared" si="24"/>
        <v xml:space="preserve">Microsoft Corporation </v>
      </c>
      <c r="S136" s="91" t="e">
        <f t="shared" si="25"/>
        <v>#N/A</v>
      </c>
    </row>
    <row r="137" spans="1:19" ht="30" x14ac:dyDescent="0.2">
      <c r="A137" s="36" t="s">
        <v>123</v>
      </c>
      <c r="B137" s="97"/>
      <c r="C137" s="40" t="s">
        <v>153</v>
      </c>
      <c r="D137" s="37"/>
      <c r="E137" s="97"/>
      <c r="F137" s="86" t="s">
        <v>180</v>
      </c>
      <c r="G137" s="98"/>
      <c r="H137" s="37"/>
      <c r="I137" s="17" t="s">
        <v>155</v>
      </c>
      <c r="J137" s="37"/>
      <c r="K137" s="95" t="e">
        <f t="shared" si="26"/>
        <v>#N/A</v>
      </c>
      <c r="L137" s="14" t="str">
        <f t="shared" si="27"/>
        <v xml:space="preserve">The Procter &amp; Gamble Company </v>
      </c>
      <c r="M137" s="14" t="e">
        <f t="shared" si="28"/>
        <v>#N/A</v>
      </c>
      <c r="N137" s="90" t="e">
        <f t="shared" si="29"/>
        <v>#N/A</v>
      </c>
      <c r="O137" s="91" t="e">
        <f t="shared" si="30"/>
        <v>#N/A</v>
      </c>
      <c r="P137" s="91" t="e">
        <f t="shared" si="31"/>
        <v>#N/A</v>
      </c>
      <c r="Q137" s="90" t="e">
        <f t="shared" si="32"/>
        <v>#N/A</v>
      </c>
      <c r="R137" s="91" t="str">
        <f t="shared" si="24"/>
        <v xml:space="preserve">Verizon Communications Inc. </v>
      </c>
      <c r="S137" s="91" t="e">
        <f t="shared" si="25"/>
        <v>#N/A</v>
      </c>
    </row>
    <row r="138" spans="1:19" ht="30" x14ac:dyDescent="0.2">
      <c r="A138" s="49" t="s">
        <v>161</v>
      </c>
      <c r="B138" s="97"/>
      <c r="C138" s="37"/>
      <c r="D138" s="37"/>
      <c r="E138" s="97"/>
      <c r="F138" s="99"/>
      <c r="G138" s="100"/>
      <c r="H138" s="37"/>
      <c r="I138" s="17" t="s">
        <v>146</v>
      </c>
      <c r="J138" s="37"/>
      <c r="K138" s="95" t="e">
        <f t="shared" si="26"/>
        <v>#N/A</v>
      </c>
      <c r="L138" s="14" t="e">
        <f t="shared" si="27"/>
        <v>#N/A</v>
      </c>
      <c r="M138" s="14" t="e">
        <f t="shared" si="28"/>
        <v>#N/A</v>
      </c>
      <c r="N138" s="90" t="e">
        <f t="shared" si="29"/>
        <v>#N/A</v>
      </c>
      <c r="O138" s="91" t="e">
        <f t="shared" si="30"/>
        <v>#N/A</v>
      </c>
      <c r="P138" s="91" t="e">
        <f t="shared" si="31"/>
        <v>#N/A</v>
      </c>
      <c r="Q138" s="90" t="e">
        <f t="shared" si="32"/>
        <v>#N/A</v>
      </c>
      <c r="R138" s="91" t="e">
        <f t="shared" si="24"/>
        <v>#N/A</v>
      </c>
      <c r="S138" s="91" t="e">
        <f t="shared" si="25"/>
        <v>#N/A</v>
      </c>
    </row>
    <row r="139" spans="1:19" x14ac:dyDescent="0.2">
      <c r="A139" s="49" t="s">
        <v>151</v>
      </c>
      <c r="B139" s="101"/>
      <c r="C139" s="61"/>
      <c r="D139" s="61"/>
      <c r="E139" s="101"/>
      <c r="F139" s="99"/>
      <c r="G139" s="102"/>
      <c r="H139" s="61"/>
      <c r="I139" s="61"/>
      <c r="J139" s="61"/>
      <c r="K139" s="95" t="e">
        <f t="shared" si="26"/>
        <v>#N/A</v>
      </c>
      <c r="L139" s="14" t="e">
        <f t="shared" si="27"/>
        <v>#N/A</v>
      </c>
      <c r="M139" s="14" t="e">
        <f t="shared" si="28"/>
        <v>#N/A</v>
      </c>
      <c r="N139" s="90" t="e">
        <f t="shared" si="29"/>
        <v>#N/A</v>
      </c>
      <c r="O139" s="91" t="e">
        <f t="shared" si="30"/>
        <v>#N/A</v>
      </c>
      <c r="P139" s="91" t="e">
        <f t="shared" si="31"/>
        <v>#N/A</v>
      </c>
      <c r="Q139" s="90" t="e">
        <f t="shared" si="32"/>
        <v>#N/A</v>
      </c>
      <c r="R139" s="91" t="e">
        <f t="shared" si="24"/>
        <v>#N/A</v>
      </c>
      <c r="S139" s="91" t="e">
        <f t="shared" si="25"/>
        <v>#N/A</v>
      </c>
    </row>
    <row r="140" spans="1:19" x14ac:dyDescent="0.2">
      <c r="A140" s="49" t="s">
        <v>159</v>
      </c>
      <c r="B140" s="97"/>
      <c r="C140" s="37"/>
      <c r="D140" s="37"/>
      <c r="E140" s="97"/>
      <c r="F140" s="50"/>
      <c r="G140" s="100"/>
      <c r="H140" s="37"/>
      <c r="I140" s="37"/>
      <c r="J140" s="37"/>
      <c r="K140" s="95" t="e">
        <f t="shared" si="26"/>
        <v>#N/A</v>
      </c>
      <c r="L140" s="14" t="e">
        <f t="shared" si="27"/>
        <v>#N/A</v>
      </c>
      <c r="M140" s="14" t="e">
        <f t="shared" si="28"/>
        <v>#N/A</v>
      </c>
      <c r="N140" s="90" t="e">
        <f t="shared" si="29"/>
        <v>#N/A</v>
      </c>
      <c r="O140" s="91" t="e">
        <f t="shared" si="30"/>
        <v>#N/A</v>
      </c>
      <c r="P140" s="91" t="e">
        <f t="shared" si="31"/>
        <v>#N/A</v>
      </c>
      <c r="Q140" s="90" t="e">
        <f t="shared" si="32"/>
        <v>#N/A</v>
      </c>
      <c r="R140" s="91" t="e">
        <f t="shared" si="24"/>
        <v>#N/A</v>
      </c>
      <c r="S140" s="91" t="e">
        <f t="shared" si="25"/>
        <v>#N/A</v>
      </c>
    </row>
    <row r="141" spans="1:19" x14ac:dyDescent="0.2">
      <c r="A141" s="49" t="s">
        <v>157</v>
      </c>
      <c r="B141" s="97"/>
      <c r="C141" s="37"/>
      <c r="D141" s="37"/>
      <c r="E141" s="97"/>
      <c r="F141" s="50"/>
      <c r="G141" s="100"/>
      <c r="H141" s="37"/>
      <c r="I141" s="37"/>
      <c r="J141" s="37"/>
      <c r="K141" s="95" t="e">
        <f t="shared" si="26"/>
        <v>#N/A</v>
      </c>
      <c r="L141" s="14" t="e">
        <f t="shared" si="27"/>
        <v>#N/A</v>
      </c>
      <c r="M141" s="14" t="e">
        <f t="shared" si="28"/>
        <v>#N/A</v>
      </c>
      <c r="N141" s="90" t="e">
        <f t="shared" si="29"/>
        <v>#N/A</v>
      </c>
      <c r="O141" s="91" t="e">
        <f t="shared" si="30"/>
        <v>#N/A</v>
      </c>
      <c r="P141" s="91" t="e">
        <f t="shared" si="31"/>
        <v>#N/A</v>
      </c>
      <c r="Q141" s="90" t="e">
        <f t="shared" si="32"/>
        <v>#N/A</v>
      </c>
      <c r="R141" s="91" t="e">
        <f t="shared" si="24"/>
        <v>#N/A</v>
      </c>
      <c r="S141" s="91" t="e">
        <f t="shared" si="25"/>
        <v>#N/A</v>
      </c>
    </row>
  </sheetData>
  <sortState xmlns:xlrd2="http://schemas.microsoft.com/office/spreadsheetml/2017/richdata2" ref="A76:G105">
    <sortCondition descending="1" ref="G76:G105"/>
  </sortState>
  <mergeCells count="6">
    <mergeCell ref="A1:K1"/>
    <mergeCell ref="A3:K3"/>
    <mergeCell ref="J73:N73"/>
    <mergeCell ref="A38:C38"/>
    <mergeCell ref="A73:H73"/>
    <mergeCell ref="E38:I38"/>
  </mergeCells>
  <conditionalFormatting sqref="K110:M124 K127:S141">
    <cfRule type="notContainsErrors" dxfId="2" priority="4" stopIfTrue="1">
      <formula>NOT(ISERROR(K110))</formula>
    </cfRule>
  </conditionalFormatting>
  <conditionalFormatting sqref="N110:S124">
    <cfRule type="notContainsErrors" dxfId="1" priority="2" stopIfTrue="1">
      <formula>NOT(ISERROR(N110))</formula>
    </cfRule>
  </conditionalFormatting>
  <conditionalFormatting sqref="N110:N124">
    <cfRule type="notContainsErrors" dxfId="0" priority="1" stopIfTrue="1">
      <formula>NOT(ISERROR(N110))</formula>
    </cfRule>
  </conditionalFormatting>
  <pageMargins left="0.2" right="0.2" top="0.5" bottom="0.5" header="0.5" footer="0.5"/>
  <pageSetup fitToWidth="0" fitToHeight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C188-7906-8549-BB31-F925EA015139}">
  <dimension ref="A1:AD16"/>
  <sheetViews>
    <sheetView zoomScaleNormal="100" workbookViewId="0"/>
  </sheetViews>
  <sheetFormatPr baseColWidth="10" defaultColWidth="11.42578125" defaultRowHeight="15" x14ac:dyDescent="0.2"/>
  <cols>
    <col min="1" max="18" width="16.85546875" style="1" customWidth="1"/>
    <col min="19" max="21" width="11.42578125" style="1"/>
    <col min="22" max="30" width="18.140625" style="1" customWidth="1"/>
    <col min="31" max="16384" width="11.42578125" style="1"/>
  </cols>
  <sheetData>
    <row r="1" spans="1:30" s="15" customFormat="1" x14ac:dyDescent="0.2">
      <c r="A1" s="79" t="s">
        <v>68</v>
      </c>
      <c r="B1" s="79" t="s">
        <v>72</v>
      </c>
      <c r="C1" s="79" t="s">
        <v>69</v>
      </c>
      <c r="D1" s="80" t="s">
        <v>76</v>
      </c>
      <c r="E1" s="79" t="s">
        <v>72</v>
      </c>
      <c r="F1" s="79" t="s">
        <v>77</v>
      </c>
      <c r="G1" s="80" t="s">
        <v>82</v>
      </c>
      <c r="H1" s="79" t="s">
        <v>72</v>
      </c>
      <c r="I1" s="82" t="s">
        <v>83</v>
      </c>
      <c r="J1" s="79" t="s">
        <v>67</v>
      </c>
      <c r="K1" s="79" t="s">
        <v>73</v>
      </c>
      <c r="L1" s="79" t="s">
        <v>70</v>
      </c>
      <c r="M1" s="80" t="s">
        <v>78</v>
      </c>
      <c r="N1" s="79" t="s">
        <v>73</v>
      </c>
      <c r="O1" s="79" t="s">
        <v>79</v>
      </c>
      <c r="P1" s="80" t="s">
        <v>84</v>
      </c>
      <c r="Q1" s="79" t="s">
        <v>73</v>
      </c>
      <c r="R1" s="79" t="s">
        <v>85</v>
      </c>
      <c r="U1" s="121"/>
      <c r="V1" s="122" t="s">
        <v>86</v>
      </c>
      <c r="W1" s="123" t="s">
        <v>87</v>
      </c>
      <c r="X1" s="124" t="s">
        <v>88</v>
      </c>
      <c r="Y1" s="122" t="s">
        <v>89</v>
      </c>
      <c r="Z1" s="123" t="s">
        <v>87</v>
      </c>
      <c r="AA1" s="124" t="s">
        <v>90</v>
      </c>
      <c r="AB1" s="122" t="s">
        <v>91</v>
      </c>
      <c r="AC1" s="123" t="s">
        <v>87</v>
      </c>
      <c r="AD1" s="125" t="s">
        <v>92</v>
      </c>
    </row>
    <row r="2" spans="1:30" s="2" customFormat="1" ht="45" x14ac:dyDescent="0.2">
      <c r="A2" s="118" t="s">
        <v>93</v>
      </c>
      <c r="B2" s="118" t="s">
        <v>94</v>
      </c>
      <c r="C2" s="118" t="s">
        <v>141</v>
      </c>
      <c r="D2" s="119" t="s">
        <v>142</v>
      </c>
      <c r="E2" s="118" t="s">
        <v>111</v>
      </c>
      <c r="F2" s="118" t="s">
        <v>144</v>
      </c>
      <c r="G2" s="119" t="s">
        <v>142</v>
      </c>
      <c r="H2" s="118" t="s">
        <v>94</v>
      </c>
      <c r="I2" s="120" t="s">
        <v>141</v>
      </c>
      <c r="J2" s="118" t="s">
        <v>149</v>
      </c>
      <c r="K2" s="118" t="s">
        <v>123</v>
      </c>
      <c r="L2" s="118" t="s">
        <v>157</v>
      </c>
      <c r="M2" s="119" t="s">
        <v>157</v>
      </c>
      <c r="N2" s="118" t="s">
        <v>150</v>
      </c>
      <c r="O2" s="118" t="s">
        <v>149</v>
      </c>
      <c r="P2" s="119" t="s">
        <v>157</v>
      </c>
      <c r="Q2" s="118" t="s">
        <v>150</v>
      </c>
      <c r="R2" s="118" t="s">
        <v>162</v>
      </c>
      <c r="U2" s="126" t="s">
        <v>95</v>
      </c>
      <c r="V2" s="127" t="s">
        <v>96</v>
      </c>
      <c r="W2" s="128" t="s">
        <v>97</v>
      </c>
      <c r="X2" s="127" t="s">
        <v>98</v>
      </c>
      <c r="Y2" s="129" t="s">
        <v>99</v>
      </c>
      <c r="Z2" s="130" t="s">
        <v>100</v>
      </c>
      <c r="AA2" s="127" t="s">
        <v>101</v>
      </c>
      <c r="AB2" s="131" t="s">
        <v>102</v>
      </c>
      <c r="AC2" s="132" t="s">
        <v>97</v>
      </c>
      <c r="AD2" s="133" t="s">
        <v>98</v>
      </c>
    </row>
    <row r="3" spans="1:30" s="2" customFormat="1" ht="60" x14ac:dyDescent="0.2">
      <c r="A3" s="118" t="s">
        <v>103</v>
      </c>
      <c r="B3" s="118" t="s">
        <v>104</v>
      </c>
      <c r="C3" s="118" t="s">
        <v>142</v>
      </c>
      <c r="D3" s="119" t="s">
        <v>141</v>
      </c>
      <c r="E3" s="118" t="s">
        <v>103</v>
      </c>
      <c r="F3" s="118" t="s">
        <v>93</v>
      </c>
      <c r="G3" s="119" t="s">
        <v>104</v>
      </c>
      <c r="H3" s="118" t="s">
        <v>146</v>
      </c>
      <c r="I3" s="120" t="s">
        <v>120</v>
      </c>
      <c r="J3" s="118" t="s">
        <v>150</v>
      </c>
      <c r="K3" s="118" t="s">
        <v>153</v>
      </c>
      <c r="L3" s="118" t="s">
        <v>158</v>
      </c>
      <c r="M3" s="119" t="s">
        <v>158</v>
      </c>
      <c r="N3" s="118" t="s">
        <v>123</v>
      </c>
      <c r="O3" s="118" t="s">
        <v>151</v>
      </c>
      <c r="P3" s="119" t="s">
        <v>149</v>
      </c>
      <c r="Q3" s="118" t="s">
        <v>123</v>
      </c>
      <c r="R3" s="118" t="s">
        <v>152</v>
      </c>
      <c r="U3" s="134"/>
      <c r="V3" s="135" t="s">
        <v>105</v>
      </c>
      <c r="W3" s="136" t="s">
        <v>106</v>
      </c>
      <c r="X3" s="135" t="s">
        <v>102</v>
      </c>
      <c r="Y3" s="137" t="s">
        <v>107</v>
      </c>
      <c r="Z3" s="138" t="s">
        <v>105</v>
      </c>
      <c r="AA3" s="135" t="s">
        <v>96</v>
      </c>
      <c r="AB3" s="139" t="s">
        <v>106</v>
      </c>
      <c r="AC3" s="140" t="s">
        <v>108</v>
      </c>
      <c r="AD3" s="141" t="s">
        <v>109</v>
      </c>
    </row>
    <row r="4" spans="1:30" s="2" customFormat="1" ht="45" x14ac:dyDescent="0.2">
      <c r="A4" s="118" t="s">
        <v>110</v>
      </c>
      <c r="B4" s="118" t="s">
        <v>111</v>
      </c>
      <c r="C4" s="118" t="s">
        <v>143</v>
      </c>
      <c r="D4" s="119" t="s">
        <v>94</v>
      </c>
      <c r="E4" s="118" t="s">
        <v>117</v>
      </c>
      <c r="F4" s="118" t="s">
        <v>110</v>
      </c>
      <c r="G4" s="119" t="s">
        <v>111</v>
      </c>
      <c r="H4" s="118" t="s">
        <v>93</v>
      </c>
      <c r="I4" s="120" t="s">
        <v>147</v>
      </c>
      <c r="J4" s="118" t="s">
        <v>151</v>
      </c>
      <c r="K4" s="118" t="s">
        <v>154</v>
      </c>
      <c r="L4" s="118" t="s">
        <v>159</v>
      </c>
      <c r="M4" s="119" t="s">
        <v>155</v>
      </c>
      <c r="N4" s="118" t="s">
        <v>159</v>
      </c>
      <c r="O4" s="118" t="s">
        <v>152</v>
      </c>
      <c r="P4" s="119" t="s">
        <v>158</v>
      </c>
      <c r="Q4" s="118" t="s">
        <v>151</v>
      </c>
      <c r="R4" s="118" t="s">
        <v>154</v>
      </c>
      <c r="U4" s="134"/>
      <c r="V4" s="135" t="s">
        <v>112</v>
      </c>
      <c r="W4" s="136" t="s">
        <v>100</v>
      </c>
      <c r="X4" s="135" t="s">
        <v>113</v>
      </c>
      <c r="Y4" s="137" t="s">
        <v>97</v>
      </c>
      <c r="Z4" s="138" t="s">
        <v>114</v>
      </c>
      <c r="AA4" s="135" t="s">
        <v>112</v>
      </c>
      <c r="AB4" s="139" t="s">
        <v>100</v>
      </c>
      <c r="AC4" s="140" t="s">
        <v>96</v>
      </c>
      <c r="AD4" s="141" t="s">
        <v>115</v>
      </c>
    </row>
    <row r="5" spans="1:30" s="2" customFormat="1" ht="45" x14ac:dyDescent="0.2">
      <c r="A5" s="118" t="s">
        <v>116</v>
      </c>
      <c r="B5" s="118" t="s">
        <v>117</v>
      </c>
      <c r="C5" s="118"/>
      <c r="D5" s="119" t="s">
        <v>104</v>
      </c>
      <c r="E5" s="118" t="s">
        <v>143</v>
      </c>
      <c r="F5" s="118" t="s">
        <v>116</v>
      </c>
      <c r="G5" s="119" t="s">
        <v>103</v>
      </c>
      <c r="H5" s="118" t="s">
        <v>110</v>
      </c>
      <c r="I5" s="120" t="s">
        <v>143</v>
      </c>
      <c r="J5" s="118" t="s">
        <v>152</v>
      </c>
      <c r="K5" s="118" t="s">
        <v>155</v>
      </c>
      <c r="L5" s="118" t="s">
        <v>160</v>
      </c>
      <c r="M5" s="119"/>
      <c r="N5" s="118" t="s">
        <v>160</v>
      </c>
      <c r="O5" s="118" t="s">
        <v>156</v>
      </c>
      <c r="P5" s="119" t="s">
        <v>153</v>
      </c>
      <c r="Q5" s="118" t="s">
        <v>159</v>
      </c>
      <c r="R5" s="118"/>
      <c r="U5" s="134"/>
      <c r="V5" s="135" t="s">
        <v>118</v>
      </c>
      <c r="W5" s="136" t="s">
        <v>114</v>
      </c>
      <c r="X5" s="142"/>
      <c r="Y5" s="137" t="s">
        <v>106</v>
      </c>
      <c r="Z5" s="138" t="s">
        <v>113</v>
      </c>
      <c r="AA5" s="135" t="s">
        <v>119</v>
      </c>
      <c r="AB5" s="139" t="s">
        <v>105</v>
      </c>
      <c r="AC5" s="140" t="s">
        <v>112</v>
      </c>
      <c r="AD5" s="141" t="s">
        <v>113</v>
      </c>
    </row>
    <row r="6" spans="1:30" s="2" customFormat="1" ht="60" x14ac:dyDescent="0.2">
      <c r="A6" s="118"/>
      <c r="B6" s="118" t="s">
        <v>120</v>
      </c>
      <c r="C6" s="118"/>
      <c r="D6" s="119" t="s">
        <v>120</v>
      </c>
      <c r="F6" s="118"/>
      <c r="G6" s="119" t="s">
        <v>145</v>
      </c>
      <c r="H6" s="118"/>
      <c r="I6" s="120" t="s">
        <v>148</v>
      </c>
      <c r="J6" s="118"/>
      <c r="K6" s="118" t="s">
        <v>156</v>
      </c>
      <c r="L6" s="118" t="s">
        <v>161</v>
      </c>
      <c r="M6" s="119"/>
      <c r="N6" s="118" t="s">
        <v>153</v>
      </c>
      <c r="O6" s="118"/>
      <c r="P6" s="119"/>
      <c r="Q6" s="118" t="s">
        <v>160</v>
      </c>
      <c r="R6" s="118"/>
      <c r="U6" s="143"/>
      <c r="V6" s="142"/>
      <c r="W6" s="136" t="s">
        <v>109</v>
      </c>
      <c r="X6" s="142"/>
      <c r="Y6" s="137" t="s">
        <v>109</v>
      </c>
      <c r="Z6" s="138"/>
      <c r="AA6" s="135"/>
      <c r="AB6" s="139" t="s">
        <v>114</v>
      </c>
      <c r="AC6" s="140"/>
      <c r="AD6" s="141" t="s">
        <v>101</v>
      </c>
    </row>
    <row r="7" spans="1:30" s="2" customFormat="1" ht="45" x14ac:dyDescent="0.2">
      <c r="A7" s="118"/>
      <c r="B7" s="118" t="s">
        <v>121</v>
      </c>
      <c r="C7" s="118"/>
      <c r="D7" s="119"/>
      <c r="E7" s="118"/>
      <c r="F7" s="118"/>
      <c r="G7" s="119"/>
      <c r="H7" s="118"/>
      <c r="I7" s="120" t="s">
        <v>116</v>
      </c>
      <c r="J7" s="118"/>
      <c r="K7" s="118"/>
      <c r="L7" s="118"/>
      <c r="M7" s="119"/>
      <c r="N7" s="118" t="s">
        <v>154</v>
      </c>
      <c r="O7" s="118"/>
      <c r="P7" s="119"/>
      <c r="Q7" s="118" t="s">
        <v>155</v>
      </c>
      <c r="R7" s="118"/>
      <c r="U7" s="144"/>
      <c r="V7" s="145"/>
      <c r="W7" s="146" t="s">
        <v>101</v>
      </c>
      <c r="X7" s="145"/>
      <c r="Y7" s="147"/>
      <c r="Z7" s="148"/>
      <c r="AA7" s="149"/>
      <c r="AB7" s="150"/>
      <c r="AC7" s="151"/>
      <c r="AD7" s="152" t="s">
        <v>119</v>
      </c>
    </row>
    <row r="8" spans="1:30" s="2" customFormat="1" ht="30" x14ac:dyDescent="0.2">
      <c r="A8" s="118"/>
      <c r="B8" s="118"/>
      <c r="C8" s="118"/>
      <c r="D8" s="119"/>
      <c r="E8" s="118"/>
      <c r="F8" s="118"/>
      <c r="G8" s="119"/>
      <c r="H8" s="118"/>
      <c r="I8" s="120"/>
      <c r="J8" s="118"/>
      <c r="K8" s="118"/>
      <c r="L8" s="118"/>
      <c r="M8" s="119"/>
      <c r="N8" s="118" t="s">
        <v>161</v>
      </c>
      <c r="O8" s="118"/>
      <c r="P8" s="119"/>
      <c r="Q8" s="118" t="s">
        <v>161</v>
      </c>
      <c r="R8" s="118"/>
      <c r="U8" s="153" t="s">
        <v>64</v>
      </c>
      <c r="V8" s="154" t="s">
        <v>122</v>
      </c>
      <c r="W8" s="155" t="s">
        <v>123</v>
      </c>
      <c r="X8" s="154" t="s">
        <v>124</v>
      </c>
      <c r="Y8" s="156" t="s">
        <v>124</v>
      </c>
      <c r="Z8" s="155" t="s">
        <v>125</v>
      </c>
      <c r="AA8" s="154" t="s">
        <v>126</v>
      </c>
      <c r="AB8" s="157" t="s">
        <v>124</v>
      </c>
      <c r="AC8" s="158" t="s">
        <v>125</v>
      </c>
      <c r="AD8" s="159" t="s">
        <v>127</v>
      </c>
    </row>
    <row r="9" spans="1:30" s="2" customFormat="1" ht="30" x14ac:dyDescent="0.2">
      <c r="A9" s="118"/>
      <c r="B9" s="118"/>
      <c r="C9" s="118"/>
      <c r="D9" s="119"/>
      <c r="E9" s="118"/>
      <c r="F9" s="118"/>
      <c r="G9" s="119"/>
      <c r="H9" s="118"/>
      <c r="I9" s="120"/>
      <c r="J9" s="118"/>
      <c r="K9" s="118"/>
      <c r="L9" s="118"/>
      <c r="M9" s="119"/>
      <c r="N9" s="118"/>
      <c r="O9" s="118"/>
      <c r="P9" s="119"/>
      <c r="Q9" s="118" t="s">
        <v>156</v>
      </c>
      <c r="R9" s="118"/>
      <c r="U9" s="134"/>
      <c r="V9" s="135" t="s">
        <v>125</v>
      </c>
      <c r="W9" s="138" t="s">
        <v>128</v>
      </c>
      <c r="X9" s="135" t="s">
        <v>129</v>
      </c>
      <c r="Y9" s="137" t="s">
        <v>129</v>
      </c>
      <c r="Z9" s="138" t="s">
        <v>123</v>
      </c>
      <c r="AA9" s="135" t="s">
        <v>130</v>
      </c>
      <c r="AB9" s="139" t="s">
        <v>126</v>
      </c>
      <c r="AC9" s="140" t="s">
        <v>123</v>
      </c>
      <c r="AD9" s="141" t="s">
        <v>131</v>
      </c>
    </row>
    <row r="10" spans="1:30" s="2" customFormat="1" ht="30" x14ac:dyDescent="0.2">
      <c r="A10" s="118"/>
      <c r="B10" s="118"/>
      <c r="C10" s="118"/>
      <c r="D10" s="119"/>
      <c r="E10" s="118"/>
      <c r="F10" s="118"/>
      <c r="G10" s="119"/>
      <c r="H10" s="118"/>
      <c r="I10" s="120"/>
      <c r="J10" s="118"/>
      <c r="K10" s="118"/>
      <c r="L10" s="118"/>
      <c r="M10" s="119"/>
      <c r="N10" s="118"/>
      <c r="O10" s="118"/>
      <c r="P10" s="119"/>
      <c r="Q10" s="118"/>
      <c r="R10" s="118"/>
      <c r="U10" s="134"/>
      <c r="V10" s="135" t="s">
        <v>130</v>
      </c>
      <c r="W10" s="138" t="s">
        <v>132</v>
      </c>
      <c r="X10" s="135" t="s">
        <v>133</v>
      </c>
      <c r="Y10" s="137" t="s">
        <v>134</v>
      </c>
      <c r="Z10" s="138" t="s">
        <v>133</v>
      </c>
      <c r="AA10" s="135" t="s">
        <v>135</v>
      </c>
      <c r="AB10" s="139" t="s">
        <v>129</v>
      </c>
      <c r="AC10" s="140" t="s">
        <v>130</v>
      </c>
      <c r="AD10" s="141" t="s">
        <v>136</v>
      </c>
    </row>
    <row r="11" spans="1:30" s="2" customFormat="1" ht="30" x14ac:dyDescent="0.2">
      <c r="A11" s="118"/>
      <c r="B11" s="118"/>
      <c r="C11" s="118"/>
      <c r="D11" s="119"/>
      <c r="E11" s="118"/>
      <c r="F11" s="118"/>
      <c r="G11" s="119"/>
      <c r="H11" s="118"/>
      <c r="I11" s="120"/>
      <c r="J11" s="118"/>
      <c r="K11" s="118"/>
      <c r="L11" s="118"/>
      <c r="M11" s="119"/>
      <c r="N11" s="118"/>
      <c r="O11" s="118"/>
      <c r="P11" s="119"/>
      <c r="Q11" s="118"/>
      <c r="R11" s="118"/>
      <c r="U11" s="134"/>
      <c r="V11" s="135" t="s">
        <v>131</v>
      </c>
      <c r="W11" s="138" t="s">
        <v>134</v>
      </c>
      <c r="X11" s="135" t="s">
        <v>137</v>
      </c>
      <c r="Y11" s="137"/>
      <c r="Z11" s="138" t="s">
        <v>137</v>
      </c>
      <c r="AA11" s="135" t="s">
        <v>138</v>
      </c>
      <c r="AB11" s="139" t="s">
        <v>128</v>
      </c>
      <c r="AC11" s="140" t="s">
        <v>133</v>
      </c>
      <c r="AD11" s="141"/>
    </row>
    <row r="12" spans="1:30" s="2" customFormat="1" ht="30" x14ac:dyDescent="0.2">
      <c r="A12" s="118"/>
      <c r="B12" s="118"/>
      <c r="C12" s="118"/>
      <c r="D12" s="119"/>
      <c r="E12" s="118"/>
      <c r="F12" s="118"/>
      <c r="G12" s="119"/>
      <c r="H12" s="118"/>
      <c r="I12" s="120"/>
      <c r="J12" s="118"/>
      <c r="K12" s="118"/>
      <c r="L12" s="118"/>
      <c r="M12" s="119"/>
      <c r="N12" s="118"/>
      <c r="O12" s="118"/>
      <c r="P12" s="119"/>
      <c r="Q12" s="118"/>
      <c r="R12" s="118"/>
      <c r="U12" s="134"/>
      <c r="V12" s="142"/>
      <c r="W12" s="138" t="s">
        <v>138</v>
      </c>
      <c r="X12" s="135" t="s">
        <v>139</v>
      </c>
      <c r="Y12" s="137"/>
      <c r="Z12" s="138" t="s">
        <v>128</v>
      </c>
      <c r="AA12" s="135"/>
      <c r="AB12" s="139"/>
      <c r="AC12" s="140" t="s">
        <v>137</v>
      </c>
      <c r="AD12" s="141"/>
    </row>
    <row r="13" spans="1:30" s="2" customFormat="1" x14ac:dyDescent="0.2">
      <c r="A13" s="118"/>
      <c r="B13" s="118"/>
      <c r="C13" s="118"/>
      <c r="D13" s="119"/>
      <c r="E13" s="118"/>
      <c r="F13" s="118"/>
      <c r="G13" s="119"/>
      <c r="H13" s="118"/>
      <c r="I13" s="120"/>
      <c r="J13" s="118"/>
      <c r="K13" s="118"/>
      <c r="L13" s="118"/>
      <c r="M13" s="119"/>
      <c r="N13" s="118"/>
      <c r="O13" s="118"/>
      <c r="P13" s="119"/>
      <c r="Q13" s="118"/>
      <c r="R13" s="118"/>
      <c r="U13" s="134"/>
      <c r="V13" s="142"/>
      <c r="W13" s="140"/>
      <c r="X13" s="142"/>
      <c r="Y13" s="137"/>
      <c r="Z13" s="138" t="s">
        <v>136</v>
      </c>
      <c r="AA13" s="135"/>
      <c r="AB13" s="139"/>
      <c r="AC13" s="140" t="s">
        <v>140</v>
      </c>
      <c r="AD13" s="141"/>
    </row>
    <row r="14" spans="1:30" s="2" customFormat="1" x14ac:dyDescent="0.2">
      <c r="A14" s="118"/>
      <c r="B14" s="118"/>
      <c r="C14" s="118"/>
      <c r="D14" s="119"/>
      <c r="E14" s="118"/>
      <c r="F14" s="118"/>
      <c r="G14" s="119"/>
      <c r="H14" s="118"/>
      <c r="I14" s="120"/>
      <c r="J14" s="118"/>
      <c r="K14" s="118"/>
      <c r="L14" s="118"/>
      <c r="M14" s="119"/>
      <c r="N14" s="118"/>
      <c r="O14" s="118"/>
      <c r="P14" s="119"/>
      <c r="Q14" s="118"/>
      <c r="R14" s="118"/>
      <c r="U14" s="134"/>
      <c r="V14" s="142"/>
      <c r="W14" s="140"/>
      <c r="X14" s="142"/>
      <c r="Y14" s="137"/>
      <c r="Z14" s="138" t="s">
        <v>139</v>
      </c>
      <c r="AA14" s="135"/>
      <c r="AB14" s="139"/>
      <c r="AC14" s="140" t="s">
        <v>139</v>
      </c>
      <c r="AD14" s="141"/>
    </row>
    <row r="15" spans="1:30" s="2" customFormat="1" x14ac:dyDescent="0.2">
      <c r="A15" s="118"/>
      <c r="B15" s="118"/>
      <c r="C15" s="118"/>
      <c r="D15" s="119"/>
      <c r="E15" s="118"/>
      <c r="F15" s="118"/>
      <c r="G15" s="119"/>
      <c r="H15" s="118"/>
      <c r="I15" s="120"/>
      <c r="J15" s="118"/>
      <c r="K15" s="118"/>
      <c r="L15" s="118"/>
      <c r="M15" s="119"/>
      <c r="N15" s="118"/>
      <c r="O15" s="118"/>
      <c r="P15" s="119"/>
      <c r="Q15" s="118"/>
      <c r="R15" s="118"/>
      <c r="U15" s="160"/>
      <c r="V15" s="161"/>
      <c r="W15" s="162"/>
      <c r="X15" s="161"/>
      <c r="Y15" s="163"/>
      <c r="Z15" s="164"/>
      <c r="AA15" s="165"/>
      <c r="AB15" s="166"/>
      <c r="AC15" s="167" t="s">
        <v>138</v>
      </c>
      <c r="AD15" s="168"/>
    </row>
    <row r="16" spans="1:30" s="2" customFormat="1" x14ac:dyDescent="0.2">
      <c r="A16" s="118"/>
      <c r="B16" s="118"/>
      <c r="C16" s="118"/>
      <c r="D16" s="119"/>
      <c r="E16" s="118"/>
      <c r="F16" s="118"/>
      <c r="G16" s="119"/>
      <c r="H16" s="118"/>
      <c r="I16" s="120"/>
      <c r="J16" s="118"/>
      <c r="K16" s="118"/>
      <c r="L16" s="118"/>
      <c r="M16" s="119"/>
      <c r="N16" s="118"/>
      <c r="O16" s="118"/>
      <c r="P16" s="119"/>
      <c r="Q16" s="118"/>
      <c r="R16" s="118"/>
    </row>
  </sheetData>
  <mergeCells count="2">
    <mergeCell ref="U2:U7"/>
    <mergeCell ref="U8:U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Instructions</vt:lpstr>
      <vt:lpstr>Classification-Interactions</vt:lpstr>
      <vt:lpstr>Final</vt:lpstr>
      <vt:lpstr>BIG</vt:lpstr>
      <vt:lpstr>MEDIUM</vt:lpstr>
      <vt:lpstr>SMALL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2022-06-08T10:25:19Z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