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D9B5ED8-12F1-4305-A577-6DCE6C97153B}" xr6:coauthVersionLast="47" xr6:coauthVersionMax="47" xr10:uidLastSave="{00000000-0000-0000-0000-000000000000}"/>
  <bookViews>
    <workbookView xWindow="-108" yWindow="-108" windowWidth="23256" windowHeight="12456" activeTab="3" xr2:uid="{D9A8F63F-1095-4855-AA2F-0979A7B7E7E7}"/>
  </bookViews>
  <sheets>
    <sheet name="Tabla 6.2" sheetId="1" r:id="rId1"/>
    <sheet name="Tabla 6.3" sheetId="3" r:id="rId2"/>
    <sheet name="Tabla 6.4" sheetId="5" r:id="rId3"/>
    <sheet name="Defecto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D4" i="6"/>
  <c r="D5" i="6"/>
  <c r="D6" i="6"/>
  <c r="D7" i="6"/>
  <c r="D8" i="6"/>
  <c r="D9" i="6"/>
  <c r="D10" i="6"/>
  <c r="D11" i="6"/>
  <c r="D12" i="6"/>
  <c r="D3" i="6"/>
  <c r="C13" i="6"/>
  <c r="C4" i="6"/>
  <c r="C5" i="6"/>
  <c r="C6" i="6"/>
  <c r="C7" i="6"/>
  <c r="C8" i="6"/>
  <c r="C9" i="6"/>
  <c r="C10" i="6"/>
  <c r="C11" i="6"/>
  <c r="C12" i="6"/>
  <c r="C3" i="6"/>
  <c r="B6" i="3" s="1"/>
  <c r="F6" i="5" s="1"/>
  <c r="B13" i="6"/>
  <c r="G7" i="5"/>
  <c r="G8" i="5"/>
  <c r="G9" i="5"/>
  <c r="G10" i="5"/>
  <c r="G11" i="5"/>
  <c r="G12" i="5"/>
  <c r="G13" i="5"/>
  <c r="G14" i="5"/>
  <c r="G15" i="5"/>
  <c r="E7" i="5"/>
  <c r="E8" i="5"/>
  <c r="E9" i="5"/>
  <c r="E10" i="5"/>
  <c r="E11" i="5"/>
  <c r="E12" i="5"/>
  <c r="E13" i="5"/>
  <c r="E14" i="5"/>
  <c r="E15" i="5"/>
  <c r="F7" i="5"/>
  <c r="F8" i="5"/>
  <c r="F9" i="5"/>
  <c r="F10" i="5"/>
  <c r="F11" i="5"/>
  <c r="F12" i="5"/>
  <c r="F13" i="5"/>
  <c r="F14" i="5"/>
  <c r="F15" i="5"/>
  <c r="B7" i="5"/>
  <c r="B8" i="5"/>
  <c r="B9" i="5"/>
  <c r="B10" i="5"/>
  <c r="B11" i="5"/>
  <c r="B12" i="5"/>
  <c r="B13" i="5"/>
  <c r="B14" i="5"/>
  <c r="B15" i="5"/>
  <c r="D7" i="3"/>
  <c r="D8" i="3"/>
  <c r="D9" i="3"/>
  <c r="D10" i="3"/>
  <c r="D11" i="3"/>
  <c r="D12" i="3"/>
  <c r="D13" i="3"/>
  <c r="D14" i="3"/>
  <c r="D15" i="3"/>
  <c r="C7" i="3"/>
  <c r="C8" i="3"/>
  <c r="C9" i="3"/>
  <c r="C10" i="3"/>
  <c r="C11" i="3"/>
  <c r="C12" i="3"/>
  <c r="C13" i="3"/>
  <c r="C14" i="3"/>
  <c r="C15" i="3"/>
  <c r="B7" i="3"/>
  <c r="B8" i="3"/>
  <c r="B9" i="3"/>
  <c r="B10" i="3"/>
  <c r="B11" i="3"/>
  <c r="B12" i="3"/>
  <c r="B13" i="3"/>
  <c r="B14" i="3"/>
  <c r="B15" i="3"/>
  <c r="D14" i="1"/>
  <c r="D13" i="1"/>
  <c r="B6" i="5"/>
  <c r="D12" i="1"/>
  <c r="D11" i="1"/>
  <c r="D10" i="1"/>
  <c r="D15" i="1"/>
  <c r="C6" i="3"/>
  <c r="E6" i="5" l="1"/>
  <c r="G6" i="5"/>
  <c r="C16" i="1"/>
  <c r="B16" i="1"/>
  <c r="D7" i="1"/>
  <c r="D8" i="1"/>
  <c r="D9" i="1"/>
  <c r="D6" i="1"/>
  <c r="D6" i="3" s="1"/>
  <c r="B17" i="1" l="1"/>
  <c r="C17" i="1"/>
  <c r="D16" i="1"/>
  <c r="B16" i="3" l="1"/>
  <c r="B17" i="3" s="1"/>
  <c r="D17" i="1"/>
  <c r="C16" i="3"/>
  <c r="C17" i="3" s="1"/>
  <c r="D16" i="3" l="1"/>
  <c r="D17" i="3" s="1"/>
  <c r="G16" i="5"/>
  <c r="G18" i="5" s="1"/>
  <c r="E16" i="5"/>
  <c r="E18" i="5" s="1"/>
  <c r="F16" i="5"/>
  <c r="F18" i="5" s="1"/>
</calcChain>
</file>

<file path=xl/sharedStrings.xml><?xml version="1.0" encoding="utf-8"?>
<sst xmlns="http://schemas.openxmlformats.org/spreadsheetml/2006/main" count="75" uniqueCount="51">
  <si>
    <t xml:space="preserve">Programa </t>
  </si>
  <si>
    <t>Tiempo de desarrollo</t>
  </si>
  <si>
    <t>LOC</t>
  </si>
  <si>
    <t>Minutos/LOC</t>
  </si>
  <si>
    <t>Funciones</t>
  </si>
  <si>
    <t>Fecha: 3/02/2025</t>
  </si>
  <si>
    <t>Totales</t>
  </si>
  <si>
    <t>Medias</t>
  </si>
  <si>
    <t>Funciones anteriores</t>
  </si>
  <si>
    <t>Funciones estimadas</t>
  </si>
  <si>
    <t>Min</t>
  </si>
  <si>
    <t>Media</t>
  </si>
  <si>
    <t>Max</t>
  </si>
  <si>
    <t>Estimado</t>
  </si>
  <si>
    <t>Estudiante:
Cristian Felix
Jorge Nasimba
Vanessa Zurita</t>
  </si>
  <si>
    <t>Microservicio Reserva</t>
  </si>
  <si>
    <t xml:space="preserve">Clase: </t>
  </si>
  <si>
    <t>Estudiante: 
Cristian Felix
Jorge Nasimba
Vanessa Zurita</t>
  </si>
  <si>
    <t xml:space="preserve">Listar todas las reservas disponibles.	</t>
  </si>
  <si>
    <t xml:space="preserve">Obtener una reserva específica por ID.	</t>
  </si>
  <si>
    <t xml:space="preserve">Listar los servicios asociados a una reserva.	</t>
  </si>
  <si>
    <t xml:space="preserve">Listar reservas asociadas a un servicio específico.	</t>
  </si>
  <si>
    <t xml:space="preserve">Crear una nueva reserva con detalles básicos.	</t>
  </si>
  <si>
    <t xml:space="preserve">Asignar un servicio a una reserva específica.	</t>
  </si>
  <si>
    <t>Listar reservas</t>
  </si>
  <si>
    <t>Obtener reserva por ID</t>
  </si>
  <si>
    <t>Servicios de reserva</t>
  </si>
  <si>
    <t>Reservas por servicio</t>
  </si>
  <si>
    <t>Crear reserva</t>
  </si>
  <si>
    <t>Asignar servicio a reserva</t>
  </si>
  <si>
    <t>Eliminar servicio de reserva</t>
  </si>
  <si>
    <t>Profesor: Ing. Dario Morales</t>
  </si>
  <si>
    <t>-</t>
  </si>
  <si>
    <t>Estimado Total</t>
  </si>
  <si>
    <t xml:space="preserve">Profesor: Ing. Jenny Ruiz </t>
  </si>
  <si>
    <t>Fecha: 10/02/2025</t>
  </si>
  <si>
    <t>Gestion de historias médicas</t>
  </si>
  <si>
    <t>(Base de datos)</t>
  </si>
  <si>
    <t>(homepage y rutas)</t>
  </si>
  <si>
    <t>(validar)</t>
  </si>
  <si>
    <t>(editar)</t>
  </si>
  <si>
    <t>(buscar)</t>
  </si>
  <si>
    <t>(autenticación)</t>
  </si>
  <si>
    <t>(crear)</t>
  </si>
  <si>
    <t>(borrar)</t>
  </si>
  <si>
    <t>(reportes)</t>
  </si>
  <si>
    <t>(pruebas)</t>
  </si>
  <si>
    <t>Número de programas</t>
  </si>
  <si>
    <t>Defectos</t>
  </si>
  <si>
    <t>TOTAL HASTA LA FECHA</t>
  </si>
  <si>
    <t>Dd Planificado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</si>
</sst>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vertical="top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4CD0-F7E0-4955-865F-CF85F18C2AAE}">
  <dimension ref="A1:J32"/>
  <sheetViews>
    <sheetView workbookViewId="0">
      <selection activeCell="C6" sqref="C6"/>
    </sheetView>
  </sheetViews>
  <sheetFormatPr baseColWidth="10" defaultRowHeight="14.4" x14ac:dyDescent="0.3"/>
  <cols>
    <col min="1" max="1" width="20.88671875" customWidth="1"/>
    <col min="2" max="2" width="18.33203125" bestFit="1" customWidth="1"/>
    <col min="4" max="4" width="11.77734375" bestFit="1" customWidth="1"/>
    <col min="5" max="5" width="19.109375" customWidth="1"/>
  </cols>
  <sheetData>
    <row r="1" spans="1:10" ht="56.4" customHeight="1" x14ac:dyDescent="0.3">
      <c r="A1" s="20" t="s">
        <v>14</v>
      </c>
      <c r="B1" s="19"/>
      <c r="C1" s="19"/>
      <c r="D1" s="19"/>
      <c r="E1" s="12"/>
      <c r="F1" s="12"/>
      <c r="G1" s="19" t="s">
        <v>35</v>
      </c>
      <c r="H1" s="19"/>
      <c r="I1" s="19"/>
      <c r="J1" s="19"/>
    </row>
    <row r="2" spans="1:10" x14ac:dyDescent="0.3">
      <c r="A2" s="19" t="s">
        <v>34</v>
      </c>
      <c r="B2" s="19"/>
      <c r="C2" s="19"/>
      <c r="D2" s="19"/>
      <c r="E2" s="12"/>
      <c r="F2" s="12"/>
      <c r="G2" s="19" t="s">
        <v>16</v>
      </c>
      <c r="H2" s="19"/>
      <c r="I2" s="19"/>
      <c r="J2" s="19"/>
    </row>
    <row r="4" spans="1:10" x14ac:dyDescent="0.3">
      <c r="A4" s="21" t="s">
        <v>36</v>
      </c>
      <c r="B4" s="21"/>
      <c r="C4" s="21"/>
      <c r="D4" s="21"/>
    </row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10" x14ac:dyDescent="0.3">
      <c r="A6" s="1">
        <v>1</v>
      </c>
      <c r="B6" s="1">
        <v>240</v>
      </c>
      <c r="C6" s="1">
        <v>180</v>
      </c>
      <c r="D6" s="6">
        <f>B6/C6</f>
        <v>1.3333333333333333</v>
      </c>
      <c r="E6" t="s">
        <v>37</v>
      </c>
    </row>
    <row r="7" spans="1:10" x14ac:dyDescent="0.3">
      <c r="A7" s="1">
        <v>2</v>
      </c>
      <c r="B7" s="1">
        <v>240</v>
      </c>
      <c r="C7" s="1">
        <v>56</v>
      </c>
      <c r="D7" s="6">
        <f t="shared" ref="D7:D10" si="0">B7/C7</f>
        <v>4.2857142857142856</v>
      </c>
      <c r="E7" t="s">
        <v>38</v>
      </c>
    </row>
    <row r="8" spans="1:10" x14ac:dyDescent="0.3">
      <c r="A8" s="1">
        <v>3</v>
      </c>
      <c r="B8" s="1">
        <v>600</v>
      </c>
      <c r="C8" s="1">
        <v>509</v>
      </c>
      <c r="D8" s="6">
        <f t="shared" si="0"/>
        <v>1.1787819253438114</v>
      </c>
      <c r="E8" t="s">
        <v>43</v>
      </c>
    </row>
    <row r="9" spans="1:10" x14ac:dyDescent="0.3">
      <c r="A9" s="1">
        <v>4</v>
      </c>
      <c r="B9" s="1">
        <v>60</v>
      </c>
      <c r="C9" s="1">
        <v>6</v>
      </c>
      <c r="D9" s="6">
        <f t="shared" si="0"/>
        <v>10</v>
      </c>
      <c r="E9" t="s">
        <v>39</v>
      </c>
    </row>
    <row r="10" spans="1:10" x14ac:dyDescent="0.3">
      <c r="A10" s="1">
        <v>5</v>
      </c>
      <c r="B10" s="1">
        <v>240</v>
      </c>
      <c r="C10" s="1">
        <v>204</v>
      </c>
      <c r="D10" s="6">
        <f t="shared" si="0"/>
        <v>1.1764705882352942</v>
      </c>
      <c r="E10" t="s">
        <v>41</v>
      </c>
    </row>
    <row r="11" spans="1:10" x14ac:dyDescent="0.3">
      <c r="A11" s="1">
        <v>6</v>
      </c>
      <c r="B11" s="1">
        <v>5</v>
      </c>
      <c r="C11" s="1">
        <v>2</v>
      </c>
      <c r="D11" s="6">
        <f>B11/C11</f>
        <v>2.5</v>
      </c>
      <c r="E11" t="s">
        <v>42</v>
      </c>
    </row>
    <row r="12" spans="1:10" x14ac:dyDescent="0.3">
      <c r="A12" s="1">
        <v>7</v>
      </c>
      <c r="B12" s="1">
        <v>420</v>
      </c>
      <c r="C12" s="1">
        <v>279</v>
      </c>
      <c r="D12" s="6">
        <f>B12/C12</f>
        <v>1.5053763440860215</v>
      </c>
      <c r="E12" t="s">
        <v>40</v>
      </c>
    </row>
    <row r="13" spans="1:10" x14ac:dyDescent="0.3">
      <c r="A13" s="1">
        <v>8</v>
      </c>
      <c r="B13" s="1">
        <v>300</v>
      </c>
      <c r="C13" s="1">
        <v>53</v>
      </c>
      <c r="D13" s="6">
        <f>B13/C13</f>
        <v>5.6603773584905657</v>
      </c>
      <c r="E13" t="s">
        <v>44</v>
      </c>
    </row>
    <row r="14" spans="1:10" x14ac:dyDescent="0.3">
      <c r="A14" s="1">
        <v>9</v>
      </c>
      <c r="B14" s="1">
        <v>600</v>
      </c>
      <c r="C14" s="1">
        <v>523</v>
      </c>
      <c r="D14" s="6">
        <f>B14/C14</f>
        <v>1.1472275334608031</v>
      </c>
      <c r="E14" t="s">
        <v>45</v>
      </c>
    </row>
    <row r="15" spans="1:10" x14ac:dyDescent="0.3">
      <c r="A15" s="1">
        <v>10</v>
      </c>
      <c r="B15" s="1">
        <v>420</v>
      </c>
      <c r="C15" s="1">
        <v>394</v>
      </c>
      <c r="D15" s="6">
        <f>B15/C15</f>
        <v>1.0659898477157361</v>
      </c>
      <c r="E15" t="s">
        <v>46</v>
      </c>
    </row>
    <row r="16" spans="1:10" x14ac:dyDescent="0.3">
      <c r="A16" s="4" t="s">
        <v>6</v>
      </c>
      <c r="B16" s="4">
        <f>SUM(B6:B15)</f>
        <v>3125</v>
      </c>
      <c r="C16" s="4">
        <f>SUM(C6:C15)</f>
        <v>2206</v>
      </c>
      <c r="D16" s="7">
        <f>SUM(D6:D15)</f>
        <v>29.853271216379852</v>
      </c>
    </row>
    <row r="17" spans="1:4" x14ac:dyDescent="0.3">
      <c r="A17" s="4" t="s">
        <v>7</v>
      </c>
      <c r="B17" s="7">
        <f>B16/7</f>
        <v>446.42857142857144</v>
      </c>
      <c r="C17" s="7">
        <f t="shared" ref="C17:D17" si="1">C16/7</f>
        <v>315.14285714285717</v>
      </c>
      <c r="D17" s="7">
        <f t="shared" si="1"/>
        <v>4.2647530309114074</v>
      </c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5" spans="1:4" x14ac:dyDescent="0.3">
      <c r="A25" s="3"/>
      <c r="B25" s="3"/>
      <c r="C25" s="3"/>
      <c r="D25" s="3"/>
    </row>
    <row r="26" spans="1:4" x14ac:dyDescent="0.3">
      <c r="A26" s="3"/>
      <c r="B26" s="3"/>
      <c r="C26" s="3"/>
      <c r="D26" s="11"/>
    </row>
    <row r="27" spans="1:4" x14ac:dyDescent="0.3">
      <c r="A27" s="3"/>
      <c r="B27" s="3"/>
      <c r="C27" s="3"/>
      <c r="D27" s="11"/>
    </row>
    <row r="28" spans="1:4" x14ac:dyDescent="0.3">
      <c r="A28" s="3"/>
      <c r="B28" s="3"/>
      <c r="C28" s="3"/>
      <c r="D28" s="11"/>
    </row>
    <row r="29" spans="1:4" x14ac:dyDescent="0.3">
      <c r="A29" s="3"/>
      <c r="B29" s="3"/>
      <c r="C29" s="3"/>
      <c r="D29" s="11"/>
    </row>
    <row r="30" spans="1:4" x14ac:dyDescent="0.3">
      <c r="A30" s="3"/>
      <c r="B30" s="3"/>
      <c r="C30" s="3"/>
      <c r="D30" s="11"/>
    </row>
    <row r="31" spans="1:4" x14ac:dyDescent="0.3">
      <c r="A31" s="3"/>
      <c r="B31" s="3"/>
      <c r="C31" s="3"/>
      <c r="D31" s="11"/>
    </row>
    <row r="32" spans="1:4" x14ac:dyDescent="0.3">
      <c r="A32" s="3"/>
      <c r="B32" s="11"/>
      <c r="C32" s="11"/>
      <c r="D32" s="11"/>
    </row>
  </sheetData>
  <mergeCells count="5">
    <mergeCell ref="G1:J1"/>
    <mergeCell ref="G2:J2"/>
    <mergeCell ref="A1:D1"/>
    <mergeCell ref="A2:D2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B684-5A53-4C68-9F19-FC684B166819}">
  <dimension ref="A1:J31"/>
  <sheetViews>
    <sheetView workbookViewId="0">
      <selection activeCell="C8" sqref="C8"/>
    </sheetView>
  </sheetViews>
  <sheetFormatPr baseColWidth="10" defaultRowHeight="14.4" x14ac:dyDescent="0.3"/>
  <cols>
    <col min="1" max="1" width="16.33203125" bestFit="1" customWidth="1"/>
    <col min="2" max="2" width="18.33203125" bestFit="1" customWidth="1"/>
    <col min="4" max="4" width="11.77734375" bestFit="1" customWidth="1"/>
    <col min="5" max="5" width="43.5546875" customWidth="1"/>
  </cols>
  <sheetData>
    <row r="1" spans="1:10" ht="69.599999999999994" customHeight="1" x14ac:dyDescent="0.3">
      <c r="A1" s="20" t="s">
        <v>14</v>
      </c>
      <c r="B1" s="19"/>
      <c r="C1" s="19"/>
      <c r="D1" s="19"/>
      <c r="E1" s="12"/>
      <c r="F1" s="12"/>
      <c r="G1" s="19" t="s">
        <v>5</v>
      </c>
      <c r="H1" s="19"/>
      <c r="I1" s="19"/>
      <c r="J1" s="19"/>
    </row>
    <row r="2" spans="1:10" ht="27" customHeight="1" x14ac:dyDescent="0.3">
      <c r="A2" s="19" t="s">
        <v>31</v>
      </c>
      <c r="B2" s="19"/>
      <c r="C2" s="19"/>
      <c r="D2" s="19"/>
      <c r="E2" s="12"/>
      <c r="F2" s="12"/>
      <c r="G2" s="19" t="s">
        <v>16</v>
      </c>
      <c r="H2" s="19"/>
      <c r="I2" s="19"/>
      <c r="J2" s="19"/>
    </row>
    <row r="4" spans="1:10" x14ac:dyDescent="0.3">
      <c r="A4" s="21" t="s">
        <v>36</v>
      </c>
      <c r="B4" s="21"/>
      <c r="C4" s="21"/>
      <c r="D4" s="21"/>
      <c r="E4" s="21"/>
    </row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10" x14ac:dyDescent="0.3">
      <c r="A6" s="1">
        <v>1</v>
      </c>
      <c r="B6" s="1">
        <f>Defectos!C3</f>
        <v>180</v>
      </c>
      <c r="C6" s="1">
        <f>'Tabla 6.2'!C6</f>
        <v>180</v>
      </c>
      <c r="D6" s="6">
        <f>'Tabla 6.2'!D6</f>
        <v>1.3333333333333333</v>
      </c>
      <c r="E6" s="1" t="s">
        <v>18</v>
      </c>
    </row>
    <row r="7" spans="1:10" x14ac:dyDescent="0.3">
      <c r="A7" s="1">
        <v>2</v>
      </c>
      <c r="B7" s="1">
        <f>'Tabla 6.2'!B7</f>
        <v>240</v>
      </c>
      <c r="C7" s="1">
        <f>'Tabla 6.2'!C7</f>
        <v>56</v>
      </c>
      <c r="D7" s="6">
        <f>'Tabla 6.2'!D7</f>
        <v>4.2857142857142856</v>
      </c>
      <c r="E7" s="1" t="s">
        <v>19</v>
      </c>
    </row>
    <row r="8" spans="1:10" x14ac:dyDescent="0.3">
      <c r="A8" s="1">
        <v>3</v>
      </c>
      <c r="B8" s="1">
        <f>'Tabla 6.2'!B8</f>
        <v>600</v>
      </c>
      <c r="C8" s="1">
        <f>'Tabla 6.2'!C8</f>
        <v>509</v>
      </c>
      <c r="D8" s="6">
        <f>'Tabla 6.2'!D8</f>
        <v>1.1787819253438114</v>
      </c>
      <c r="E8" s="1" t="s">
        <v>20</v>
      </c>
    </row>
    <row r="9" spans="1:10" x14ac:dyDescent="0.3">
      <c r="A9" s="1">
        <v>4</v>
      </c>
      <c r="B9" s="1">
        <f>'Tabla 6.2'!B9</f>
        <v>60</v>
      </c>
      <c r="C9" s="1">
        <f>'Tabla 6.2'!C9</f>
        <v>6</v>
      </c>
      <c r="D9" s="6">
        <f>'Tabla 6.2'!D9</f>
        <v>10</v>
      </c>
      <c r="E9" s="1" t="s">
        <v>21</v>
      </c>
    </row>
    <row r="10" spans="1:10" x14ac:dyDescent="0.3">
      <c r="A10" s="1">
        <v>5</v>
      </c>
      <c r="B10" s="1">
        <f>'Tabla 6.2'!B10</f>
        <v>240</v>
      </c>
      <c r="C10" s="1">
        <f>'Tabla 6.2'!C10</f>
        <v>204</v>
      </c>
      <c r="D10" s="6">
        <f>'Tabla 6.2'!D10</f>
        <v>1.1764705882352942</v>
      </c>
      <c r="E10" s="1" t="s">
        <v>22</v>
      </c>
    </row>
    <row r="11" spans="1:10" x14ac:dyDescent="0.3">
      <c r="A11" s="1">
        <v>6</v>
      </c>
      <c r="B11" s="1">
        <f>'Tabla 6.2'!B11</f>
        <v>5</v>
      </c>
      <c r="C11" s="1">
        <f>'Tabla 6.2'!C11</f>
        <v>2</v>
      </c>
      <c r="D11" s="6">
        <f>'Tabla 6.2'!D11</f>
        <v>2.5</v>
      </c>
      <c r="E11" s="1" t="s">
        <v>23</v>
      </c>
    </row>
    <row r="12" spans="1:10" x14ac:dyDescent="0.3">
      <c r="A12" s="1">
        <v>7</v>
      </c>
      <c r="B12" s="1">
        <f>'Tabla 6.2'!B12</f>
        <v>420</v>
      </c>
      <c r="C12" s="1">
        <f>'Tabla 6.2'!C12</f>
        <v>279</v>
      </c>
      <c r="D12" s="6">
        <f>'Tabla 6.2'!D12</f>
        <v>1.5053763440860215</v>
      </c>
      <c r="E12" s="1"/>
    </row>
    <row r="13" spans="1:10" x14ac:dyDescent="0.3">
      <c r="A13" s="1">
        <v>8</v>
      </c>
      <c r="B13" s="1">
        <f>'Tabla 6.2'!B13</f>
        <v>300</v>
      </c>
      <c r="C13" s="1">
        <f>'Tabla 6.2'!C13</f>
        <v>53</v>
      </c>
      <c r="D13" s="6">
        <f>'Tabla 6.2'!D13</f>
        <v>5.6603773584905657</v>
      </c>
      <c r="E13" s="1"/>
    </row>
    <row r="14" spans="1:10" x14ac:dyDescent="0.3">
      <c r="A14" s="1">
        <v>9</v>
      </c>
      <c r="B14" s="1">
        <f>'Tabla 6.2'!B14</f>
        <v>600</v>
      </c>
      <c r="C14" s="1">
        <f>'Tabla 6.2'!C14</f>
        <v>523</v>
      </c>
      <c r="D14" s="6">
        <f>'Tabla 6.2'!D14</f>
        <v>1.1472275334608031</v>
      </c>
      <c r="E14" s="1"/>
    </row>
    <row r="15" spans="1:10" x14ac:dyDescent="0.3">
      <c r="A15" s="1">
        <v>10</v>
      </c>
      <c r="B15" s="1">
        <f>'Tabla 6.2'!B15</f>
        <v>420</v>
      </c>
      <c r="C15" s="1">
        <f>'Tabla 6.2'!C15</f>
        <v>394</v>
      </c>
      <c r="D15" s="6">
        <f>'Tabla 6.2'!D15</f>
        <v>1.0659898477157361</v>
      </c>
      <c r="E15" s="1" t="s">
        <v>23</v>
      </c>
    </row>
    <row r="16" spans="1:10" x14ac:dyDescent="0.3">
      <c r="A16" s="4" t="s">
        <v>6</v>
      </c>
      <c r="B16" s="4">
        <f>SUM(B6:B15)</f>
        <v>3065</v>
      </c>
      <c r="C16" s="7">
        <f t="shared" ref="C16:D16" si="0">SUM(C6:C15)</f>
        <v>2206</v>
      </c>
      <c r="D16" s="7">
        <f t="shared" si="0"/>
        <v>29.853271216379852</v>
      </c>
      <c r="E16" s="7" t="s">
        <v>32</v>
      </c>
    </row>
    <row r="17" spans="1:5" x14ac:dyDescent="0.3">
      <c r="A17" s="4" t="s">
        <v>7</v>
      </c>
      <c r="B17" s="7">
        <f>B16/7</f>
        <v>437.85714285714283</v>
      </c>
      <c r="C17" s="7">
        <f t="shared" ref="C17:D17" si="1">C16/7</f>
        <v>315.14285714285717</v>
      </c>
      <c r="D17" s="7">
        <f t="shared" si="1"/>
        <v>4.2647530309114074</v>
      </c>
      <c r="E17" s="7" t="s">
        <v>32</v>
      </c>
    </row>
    <row r="20" spans="1:5" x14ac:dyDescent="0.3">
      <c r="A20" s="3"/>
      <c r="B20" s="3"/>
      <c r="C20" s="3"/>
      <c r="D20" s="3"/>
    </row>
    <row r="24" spans="1:5" x14ac:dyDescent="0.3">
      <c r="A24" s="3"/>
      <c r="B24" s="3"/>
      <c r="C24" s="3"/>
      <c r="D24" s="3"/>
      <c r="E24" s="3"/>
    </row>
    <row r="25" spans="1:5" x14ac:dyDescent="0.3">
      <c r="A25" s="3"/>
      <c r="B25" s="3"/>
      <c r="C25" s="3"/>
      <c r="D25" s="11"/>
      <c r="E25" s="17"/>
    </row>
    <row r="26" spans="1:5" x14ac:dyDescent="0.3">
      <c r="A26" s="3"/>
      <c r="B26" s="3"/>
      <c r="C26" s="3"/>
      <c r="D26" s="11"/>
      <c r="E26" s="17"/>
    </row>
    <row r="27" spans="1:5" x14ac:dyDescent="0.3">
      <c r="A27" s="3"/>
      <c r="B27" s="3"/>
      <c r="C27" s="3"/>
      <c r="D27" s="11"/>
      <c r="E27" s="17"/>
    </row>
    <row r="28" spans="1:5" x14ac:dyDescent="0.3">
      <c r="A28" s="3"/>
      <c r="B28" s="3"/>
      <c r="C28" s="3"/>
      <c r="D28" s="11"/>
      <c r="E28" s="17"/>
    </row>
    <row r="29" spans="1:5" x14ac:dyDescent="0.3">
      <c r="A29" s="3"/>
      <c r="B29" s="3"/>
      <c r="C29" s="3"/>
      <c r="D29" s="11"/>
      <c r="E29" s="17"/>
    </row>
    <row r="30" spans="1:5" x14ac:dyDescent="0.3">
      <c r="A30" s="3"/>
      <c r="B30" s="3"/>
      <c r="C30" s="3"/>
      <c r="D30" s="11"/>
      <c r="E30" s="11"/>
    </row>
    <row r="31" spans="1:5" x14ac:dyDescent="0.3">
      <c r="A31" s="3"/>
      <c r="B31" s="11"/>
      <c r="C31" s="11"/>
      <c r="D31" s="11"/>
      <c r="E31" s="11"/>
    </row>
  </sheetData>
  <mergeCells count="5">
    <mergeCell ref="A4:E4"/>
    <mergeCell ref="A1:D1"/>
    <mergeCell ref="G1:J1"/>
    <mergeCell ref="A2:D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1F0-7487-458C-BEF7-B2F84D4B358A}">
  <dimension ref="A1:Q29"/>
  <sheetViews>
    <sheetView zoomScaleNormal="100" workbookViewId="0">
      <selection activeCell="B15" sqref="B15"/>
    </sheetView>
  </sheetViews>
  <sheetFormatPr baseColWidth="10" defaultRowHeight="14.4" x14ac:dyDescent="0.3"/>
  <cols>
    <col min="1" max="1" width="16.33203125" bestFit="1" customWidth="1"/>
    <col min="2" max="2" width="16.33203125" customWidth="1"/>
    <col min="3" max="3" width="43.33203125" customWidth="1"/>
    <col min="4" max="4" width="24.88671875" customWidth="1"/>
    <col min="5" max="5" width="11.77734375" bestFit="1" customWidth="1"/>
    <col min="6" max="6" width="10.88671875" customWidth="1"/>
    <col min="13" max="13" width="15.5546875" bestFit="1" customWidth="1"/>
    <col min="15" max="15" width="18" bestFit="1" customWidth="1"/>
    <col min="16" max="16" width="17.88671875" bestFit="1" customWidth="1"/>
    <col min="17" max="17" width="18" bestFit="1" customWidth="1"/>
  </cols>
  <sheetData>
    <row r="1" spans="1:12" ht="69" customHeight="1" x14ac:dyDescent="0.3">
      <c r="A1" s="22" t="s">
        <v>17</v>
      </c>
      <c r="B1" s="22"/>
      <c r="C1" s="22"/>
      <c r="D1" s="22"/>
      <c r="E1" s="22"/>
      <c r="F1" s="22"/>
      <c r="G1" s="22"/>
      <c r="H1" s="23" t="s">
        <v>5</v>
      </c>
      <c r="I1" s="23"/>
      <c r="J1" s="23"/>
      <c r="K1" s="23"/>
      <c r="L1" s="23"/>
    </row>
    <row r="2" spans="1:12" ht="39" customHeight="1" x14ac:dyDescent="0.3">
      <c r="A2" s="23" t="s">
        <v>31</v>
      </c>
      <c r="B2" s="23"/>
      <c r="C2" s="23"/>
      <c r="D2" s="23"/>
      <c r="E2" s="23"/>
      <c r="F2" s="23"/>
      <c r="G2" s="23"/>
      <c r="H2" s="23" t="s">
        <v>16</v>
      </c>
      <c r="I2" s="23"/>
      <c r="J2" s="23"/>
      <c r="K2" s="23"/>
      <c r="L2" s="23"/>
    </row>
    <row r="4" spans="1:12" x14ac:dyDescent="0.3">
      <c r="A4" s="21" t="s">
        <v>15</v>
      </c>
      <c r="B4" s="21"/>
      <c r="C4" s="21"/>
      <c r="D4" s="21"/>
      <c r="E4" s="21"/>
      <c r="F4" s="21"/>
      <c r="G4" s="21"/>
    </row>
    <row r="5" spans="1:12" x14ac:dyDescent="0.3">
      <c r="A5" s="1" t="s">
        <v>0</v>
      </c>
      <c r="B5" s="1" t="s">
        <v>2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12" x14ac:dyDescent="0.3">
      <c r="A6" s="1">
        <v>1</v>
      </c>
      <c r="B6" s="1">
        <f>'Tabla 6.3'!C6</f>
        <v>180</v>
      </c>
      <c r="C6" s="13" t="s">
        <v>18</v>
      </c>
      <c r="D6" s="2" t="s">
        <v>24</v>
      </c>
      <c r="E6" s="9">
        <f>F6-(F6*0.2)</f>
        <v>144</v>
      </c>
      <c r="F6" s="1">
        <f>'Tabla 6.3'!B6</f>
        <v>180</v>
      </c>
      <c r="G6" s="1">
        <f>F6+(F6*0.2)</f>
        <v>216</v>
      </c>
    </row>
    <row r="7" spans="1:12" x14ac:dyDescent="0.3">
      <c r="A7" s="1">
        <v>2</v>
      </c>
      <c r="B7" s="1">
        <f>'Tabla 6.3'!C7</f>
        <v>56</v>
      </c>
      <c r="C7" s="13" t="s">
        <v>19</v>
      </c>
      <c r="D7" s="2" t="s">
        <v>25</v>
      </c>
      <c r="E7" s="9">
        <f t="shared" ref="E7:E15" si="0">F7-(F7*0.2)</f>
        <v>192</v>
      </c>
      <c r="F7" s="1">
        <f>'Tabla 6.3'!B7</f>
        <v>240</v>
      </c>
      <c r="G7" s="1">
        <f t="shared" ref="G7:G15" si="1">F7+(F7*0.2)</f>
        <v>288</v>
      </c>
    </row>
    <row r="8" spans="1:12" x14ac:dyDescent="0.3">
      <c r="A8" s="1">
        <v>3</v>
      </c>
      <c r="B8" s="1">
        <f>'Tabla 6.3'!C8</f>
        <v>509</v>
      </c>
      <c r="C8" s="13" t="s">
        <v>20</v>
      </c>
      <c r="D8" s="2" t="s">
        <v>26</v>
      </c>
      <c r="E8" s="9">
        <f t="shared" si="0"/>
        <v>480</v>
      </c>
      <c r="F8" s="1">
        <f>'Tabla 6.3'!B8</f>
        <v>600</v>
      </c>
      <c r="G8" s="1">
        <f t="shared" si="1"/>
        <v>720</v>
      </c>
    </row>
    <row r="9" spans="1:12" x14ac:dyDescent="0.3">
      <c r="A9" s="1">
        <v>4</v>
      </c>
      <c r="B9" s="1">
        <f>'Tabla 6.3'!C9</f>
        <v>6</v>
      </c>
      <c r="C9" s="13" t="s">
        <v>21</v>
      </c>
      <c r="D9" s="2" t="s">
        <v>27</v>
      </c>
      <c r="E9" s="9">
        <f t="shared" si="0"/>
        <v>48</v>
      </c>
      <c r="F9" s="1">
        <f>'Tabla 6.3'!B9</f>
        <v>60</v>
      </c>
      <c r="G9" s="1">
        <f t="shared" si="1"/>
        <v>72</v>
      </c>
    </row>
    <row r="10" spans="1:12" x14ac:dyDescent="0.3">
      <c r="A10" s="1">
        <v>5</v>
      </c>
      <c r="B10" s="1">
        <f>'Tabla 6.3'!C10</f>
        <v>204</v>
      </c>
      <c r="C10" s="13" t="s">
        <v>22</v>
      </c>
      <c r="D10" s="2" t="s">
        <v>28</v>
      </c>
      <c r="E10" s="9">
        <f t="shared" si="0"/>
        <v>192</v>
      </c>
      <c r="F10" s="1">
        <f>'Tabla 6.3'!B10</f>
        <v>240</v>
      </c>
      <c r="G10" s="1">
        <f t="shared" si="1"/>
        <v>288</v>
      </c>
    </row>
    <row r="11" spans="1:12" x14ac:dyDescent="0.3">
      <c r="A11" s="1">
        <v>6</v>
      </c>
      <c r="B11" s="1">
        <f>'Tabla 6.3'!C11</f>
        <v>2</v>
      </c>
      <c r="C11" s="13" t="s">
        <v>23</v>
      </c>
      <c r="D11" s="2" t="s">
        <v>29</v>
      </c>
      <c r="E11" s="9">
        <f t="shared" si="0"/>
        <v>4</v>
      </c>
      <c r="F11" s="1">
        <f>'Tabla 6.3'!B11</f>
        <v>5</v>
      </c>
      <c r="G11" s="1">
        <f t="shared" si="1"/>
        <v>6</v>
      </c>
    </row>
    <row r="12" spans="1:12" x14ac:dyDescent="0.3">
      <c r="A12" s="1">
        <v>7</v>
      </c>
      <c r="B12" s="1">
        <f>'Tabla 6.3'!C12</f>
        <v>279</v>
      </c>
      <c r="C12" s="13"/>
      <c r="D12" s="2"/>
      <c r="E12" s="9">
        <f t="shared" si="0"/>
        <v>336</v>
      </c>
      <c r="F12" s="1">
        <f>'Tabla 6.3'!B12</f>
        <v>420</v>
      </c>
      <c r="G12" s="1">
        <f t="shared" si="1"/>
        <v>504</v>
      </c>
    </row>
    <row r="13" spans="1:12" x14ac:dyDescent="0.3">
      <c r="A13" s="1">
        <v>8</v>
      </c>
      <c r="B13" s="1">
        <f>'Tabla 6.3'!C13</f>
        <v>53</v>
      </c>
      <c r="C13" s="13"/>
      <c r="D13" s="2"/>
      <c r="E13" s="9">
        <f t="shared" si="0"/>
        <v>240</v>
      </c>
      <c r="F13" s="1">
        <f>'Tabla 6.3'!B13</f>
        <v>300</v>
      </c>
      <c r="G13" s="1">
        <f t="shared" si="1"/>
        <v>360</v>
      </c>
    </row>
    <row r="14" spans="1:12" x14ac:dyDescent="0.3">
      <c r="A14" s="1">
        <v>9</v>
      </c>
      <c r="B14" s="1">
        <f>'Tabla 6.3'!C14</f>
        <v>523</v>
      </c>
      <c r="C14" s="13"/>
      <c r="D14" s="2"/>
      <c r="E14" s="9">
        <f t="shared" si="0"/>
        <v>480</v>
      </c>
      <c r="F14" s="1">
        <f>'Tabla 6.3'!B14</f>
        <v>600</v>
      </c>
      <c r="G14" s="1">
        <f t="shared" si="1"/>
        <v>720</v>
      </c>
    </row>
    <row r="15" spans="1:12" x14ac:dyDescent="0.3">
      <c r="A15" s="1">
        <v>10</v>
      </c>
      <c r="B15" s="1">
        <f>'Tabla 6.3'!C15</f>
        <v>394</v>
      </c>
      <c r="C15" s="13" t="s">
        <v>23</v>
      </c>
      <c r="D15" s="2" t="s">
        <v>30</v>
      </c>
      <c r="E15" s="9">
        <f t="shared" si="0"/>
        <v>336</v>
      </c>
      <c r="F15" s="1">
        <f>'Tabla 6.3'!B15</f>
        <v>420</v>
      </c>
      <c r="G15" s="1">
        <f t="shared" si="1"/>
        <v>504</v>
      </c>
    </row>
    <row r="16" spans="1:12" x14ac:dyDescent="0.3">
      <c r="A16" s="8" t="s">
        <v>13</v>
      </c>
      <c r="B16" s="8"/>
      <c r="C16" s="8"/>
      <c r="D16" s="8"/>
      <c r="E16" s="10">
        <f>SUM(E6:E15)</f>
        <v>2452</v>
      </c>
      <c r="F16" s="10">
        <f t="shared" ref="F16:G16" si="2">SUM(F6:F15)</f>
        <v>3065</v>
      </c>
      <c r="G16" s="10">
        <f t="shared" si="2"/>
        <v>3678</v>
      </c>
    </row>
    <row r="17" spans="1:17" x14ac:dyDescent="0.3">
      <c r="A17" s="3"/>
      <c r="B17" s="3"/>
      <c r="C17" s="3"/>
      <c r="D17" s="3"/>
      <c r="E17" s="11"/>
      <c r="F17" s="11"/>
      <c r="G17" s="11"/>
      <c r="M17" s="3"/>
      <c r="N17" s="3"/>
      <c r="O17" s="3"/>
      <c r="P17" s="3"/>
      <c r="Q17" s="11"/>
    </row>
    <row r="18" spans="1:17" x14ac:dyDescent="0.3">
      <c r="A18" s="15" t="s">
        <v>33</v>
      </c>
      <c r="B18" s="15"/>
      <c r="C18" s="15"/>
      <c r="D18" s="15"/>
      <c r="E18" s="16">
        <f>SUM(E16+E28)</f>
        <v>2452</v>
      </c>
      <c r="F18" s="16">
        <f>SUM(F16+F28)</f>
        <v>3065</v>
      </c>
      <c r="G18" s="16">
        <f>SUM(G16+G28)</f>
        <v>3678</v>
      </c>
      <c r="M18" s="3"/>
      <c r="N18" s="3"/>
      <c r="O18" s="11"/>
      <c r="P18" s="11"/>
      <c r="Q18" s="11"/>
    </row>
    <row r="19" spans="1:17" x14ac:dyDescent="0.3">
      <c r="A19" s="3"/>
      <c r="B19" s="3"/>
      <c r="C19" s="3"/>
      <c r="D19" s="3"/>
      <c r="E19" s="3"/>
    </row>
    <row r="21" spans="1:17" x14ac:dyDescent="0.3">
      <c r="H21" s="14"/>
      <c r="I21" s="14"/>
    </row>
    <row r="22" spans="1:17" x14ac:dyDescent="0.3">
      <c r="A22" s="3"/>
      <c r="B22" s="3"/>
      <c r="C22" s="3"/>
      <c r="D22" s="3"/>
      <c r="E22" s="3"/>
      <c r="F22" s="3"/>
      <c r="G22" s="3"/>
      <c r="H22" s="14"/>
      <c r="I22" s="14"/>
    </row>
    <row r="23" spans="1:17" x14ac:dyDescent="0.3">
      <c r="A23" s="3"/>
      <c r="B23" s="3"/>
      <c r="C23" s="17"/>
      <c r="E23" s="18"/>
      <c r="F23" s="3"/>
      <c r="G23" s="3"/>
      <c r="H23" s="14"/>
      <c r="I23" s="14"/>
    </row>
    <row r="24" spans="1:17" x14ac:dyDescent="0.3">
      <c r="A24" s="3"/>
      <c r="B24" s="3"/>
      <c r="C24" s="17"/>
      <c r="E24" s="18"/>
      <c r="F24" s="3"/>
      <c r="G24" s="3"/>
    </row>
    <row r="25" spans="1:17" x14ac:dyDescent="0.3">
      <c r="A25" s="3"/>
      <c r="B25" s="3"/>
      <c r="C25" s="17"/>
      <c r="E25" s="18"/>
      <c r="F25" s="3"/>
      <c r="G25" s="3"/>
    </row>
    <row r="26" spans="1:17" x14ac:dyDescent="0.3">
      <c r="A26" s="3"/>
      <c r="B26" s="3"/>
      <c r="C26" s="17"/>
      <c r="E26" s="18"/>
      <c r="F26" s="3"/>
      <c r="G26" s="3"/>
    </row>
    <row r="27" spans="1:17" x14ac:dyDescent="0.3">
      <c r="A27" s="3"/>
      <c r="B27" s="3"/>
      <c r="C27" s="17"/>
      <c r="E27" s="18"/>
      <c r="F27" s="3"/>
      <c r="G27" s="3"/>
    </row>
    <row r="28" spans="1:17" x14ac:dyDescent="0.3">
      <c r="A28" s="3"/>
      <c r="B28" s="3"/>
      <c r="C28" s="3"/>
      <c r="D28" s="3"/>
      <c r="E28" s="18"/>
      <c r="F28" s="18"/>
      <c r="G28" s="18"/>
    </row>
    <row r="29" spans="1:17" x14ac:dyDescent="0.3">
      <c r="A29" s="3"/>
      <c r="B29" s="3"/>
      <c r="C29" s="3"/>
      <c r="D29" s="11"/>
      <c r="E29" s="3"/>
    </row>
  </sheetData>
  <mergeCells count="5">
    <mergeCell ref="A1:G1"/>
    <mergeCell ref="H1:L1"/>
    <mergeCell ref="H2:L2"/>
    <mergeCell ref="A2:G2"/>
    <mergeCell ref="A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8E10-9E9B-4186-BEAF-2BD3F9D0AD39}">
  <dimension ref="A2:D13"/>
  <sheetViews>
    <sheetView tabSelected="1" workbookViewId="0">
      <selection activeCell="G7" sqref="G7"/>
    </sheetView>
  </sheetViews>
  <sheetFormatPr baseColWidth="10" defaultRowHeight="14.4" x14ac:dyDescent="0.3"/>
  <cols>
    <col min="1" max="1" width="20.44140625" bestFit="1" customWidth="1"/>
    <col min="4" max="4" width="12.6640625" bestFit="1" customWidth="1"/>
  </cols>
  <sheetData>
    <row r="2" spans="1:4" x14ac:dyDescent="0.3">
      <c r="A2" s="1" t="s">
        <v>47</v>
      </c>
      <c r="B2" s="4" t="s">
        <v>48</v>
      </c>
      <c r="C2" s="5" t="s">
        <v>2</v>
      </c>
      <c r="D2" s="2" t="s">
        <v>50</v>
      </c>
    </row>
    <row r="3" spans="1:4" x14ac:dyDescent="0.3">
      <c r="A3" s="1">
        <v>1</v>
      </c>
      <c r="B3" s="1">
        <v>5</v>
      </c>
      <c r="C3" s="1">
        <f>'Tabla 6.2'!C6</f>
        <v>180</v>
      </c>
      <c r="D3" s="24">
        <f>(1000*B3)/C3</f>
        <v>27.777777777777779</v>
      </c>
    </row>
    <row r="4" spans="1:4" x14ac:dyDescent="0.3">
      <c r="A4" s="1">
        <v>2</v>
      </c>
      <c r="B4" s="1">
        <v>3</v>
      </c>
      <c r="C4" s="1">
        <f>'Tabla 6.2'!C7</f>
        <v>56</v>
      </c>
      <c r="D4" s="24">
        <f t="shared" ref="D4:D12" si="0">(1000*B4)/C4</f>
        <v>53.571428571428569</v>
      </c>
    </row>
    <row r="5" spans="1:4" x14ac:dyDescent="0.3">
      <c r="A5" s="1">
        <v>3</v>
      </c>
      <c r="B5" s="1">
        <v>13</v>
      </c>
      <c r="C5" s="1">
        <f>'Tabla 6.2'!C8</f>
        <v>509</v>
      </c>
      <c r="D5" s="24">
        <f t="shared" si="0"/>
        <v>25.540275049115913</v>
      </c>
    </row>
    <row r="6" spans="1:4" x14ac:dyDescent="0.3">
      <c r="A6" s="1">
        <v>4</v>
      </c>
      <c r="B6" s="1">
        <v>3</v>
      </c>
      <c r="C6" s="1">
        <f>'Tabla 6.2'!C9</f>
        <v>6</v>
      </c>
      <c r="D6" s="24">
        <f t="shared" si="0"/>
        <v>500</v>
      </c>
    </row>
    <row r="7" spans="1:4" x14ac:dyDescent="0.3">
      <c r="A7" s="1">
        <v>5</v>
      </c>
      <c r="B7" s="1">
        <v>5</v>
      </c>
      <c r="C7" s="1">
        <f>'Tabla 6.2'!C10</f>
        <v>204</v>
      </c>
      <c r="D7" s="24">
        <f t="shared" si="0"/>
        <v>24.509803921568629</v>
      </c>
    </row>
    <row r="8" spans="1:4" x14ac:dyDescent="0.3">
      <c r="A8" s="1">
        <v>6</v>
      </c>
      <c r="B8" s="1">
        <v>0</v>
      </c>
      <c r="C8" s="1">
        <f>'Tabla 6.2'!C11</f>
        <v>2</v>
      </c>
      <c r="D8" s="24">
        <f t="shared" si="0"/>
        <v>0</v>
      </c>
    </row>
    <row r="9" spans="1:4" x14ac:dyDescent="0.3">
      <c r="A9" s="1">
        <v>7</v>
      </c>
      <c r="B9" s="1">
        <v>6</v>
      </c>
      <c r="C9" s="1">
        <f>'Tabla 6.2'!C12</f>
        <v>279</v>
      </c>
      <c r="D9" s="24">
        <f t="shared" si="0"/>
        <v>21.50537634408602</v>
      </c>
    </row>
    <row r="10" spans="1:4" x14ac:dyDescent="0.3">
      <c r="A10" s="1">
        <v>8</v>
      </c>
      <c r="B10" s="1">
        <v>3</v>
      </c>
      <c r="C10" s="1">
        <f>'Tabla 6.2'!C13</f>
        <v>53</v>
      </c>
      <c r="D10" s="24">
        <f t="shared" si="0"/>
        <v>56.60377358490566</v>
      </c>
    </row>
    <row r="11" spans="1:4" x14ac:dyDescent="0.3">
      <c r="A11" s="1">
        <v>9</v>
      </c>
      <c r="B11" s="1">
        <v>5</v>
      </c>
      <c r="C11" s="1">
        <f>'Tabla 6.2'!C14</f>
        <v>523</v>
      </c>
      <c r="D11" s="24">
        <f t="shared" si="0"/>
        <v>9.5602294455066925</v>
      </c>
    </row>
    <row r="12" spans="1:4" x14ac:dyDescent="0.3">
      <c r="A12" s="1">
        <v>10</v>
      </c>
      <c r="B12" s="1">
        <v>2</v>
      </c>
      <c r="C12" s="1">
        <f>'Tabla 6.2'!C15</f>
        <v>394</v>
      </c>
      <c r="D12" s="24">
        <f t="shared" si="0"/>
        <v>5.0761421319796955</v>
      </c>
    </row>
    <row r="13" spans="1:4" x14ac:dyDescent="0.3">
      <c r="A13" s="2" t="s">
        <v>49</v>
      </c>
      <c r="B13" s="1">
        <f>SUM(B3:B12)</f>
        <v>45</v>
      </c>
      <c r="C13" s="1">
        <f>SUM(C3:C12)</f>
        <v>2206</v>
      </c>
      <c r="D13" s="6">
        <f>SUM(D3:D12)</f>
        <v>724.14480682636895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6.2</vt:lpstr>
      <vt:lpstr>Tabla 6.3</vt:lpstr>
      <vt:lpstr>Tabla 6.4</vt:lpstr>
      <vt:lpstr>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Zurita</dc:creator>
  <cp:lastModifiedBy>Vanessa Zurita</cp:lastModifiedBy>
  <dcterms:created xsi:type="dcterms:W3CDTF">2025-02-03T16:42:43Z</dcterms:created>
  <dcterms:modified xsi:type="dcterms:W3CDTF">2025-02-10T17:50:19Z</dcterms:modified>
</cp:coreProperties>
</file>