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jael Condori\Desktop\vaneza\"/>
    </mc:Choice>
  </mc:AlternateContent>
  <xr:revisionPtr revIDLastSave="0" documentId="8_{35F00E7F-1D91-4938-94F6-35BB7A0015F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D23" i="2"/>
  <c r="E22" i="2" s="1"/>
  <c r="D24" i="2"/>
  <c r="E23" i="2" s="1"/>
  <c r="F22" i="2" s="1"/>
  <c r="E24" i="2"/>
  <c r="C22" i="2"/>
  <c r="C24" i="2"/>
  <c r="C23" i="2"/>
  <c r="E18" i="2"/>
  <c r="C18" i="2"/>
  <c r="K15" i="2" s="1"/>
  <c r="B18" i="2"/>
  <c r="E17" i="2"/>
  <c r="D17" i="2"/>
  <c r="B17" i="2"/>
  <c r="K14" i="2" s="1"/>
  <c r="E16" i="2"/>
  <c r="D16" i="2"/>
  <c r="C16" i="2"/>
  <c r="K13" i="2" s="1"/>
  <c r="K16" i="2" s="1"/>
  <c r="G2" i="2" a="1"/>
  <c r="H3" i="2" s="1"/>
  <c r="H15" i="1" a="1"/>
  <c r="I15" i="1" s="1"/>
  <c r="F23" i="2" l="1"/>
  <c r="G24" i="2" s="1"/>
  <c r="F24" i="2"/>
  <c r="G23" i="2" s="1"/>
  <c r="I3" i="2"/>
  <c r="H2" i="2"/>
  <c r="I2" i="2"/>
  <c r="G4" i="2"/>
  <c r="H4" i="2"/>
  <c r="I4" i="2"/>
  <c r="G3" i="2"/>
  <c r="G2" i="2"/>
  <c r="H16" i="1"/>
  <c r="J15" i="1"/>
  <c r="I17" i="1"/>
  <c r="J16" i="1"/>
  <c r="H15" i="1"/>
  <c r="H17" i="1"/>
  <c r="I16" i="1"/>
  <c r="J17" i="1"/>
  <c r="H22" i="2" l="1"/>
  <c r="G22" i="2"/>
  <c r="J2" i="2" a="1"/>
  <c r="G7" i="2" a="1"/>
  <c r="K15" i="1" a="1"/>
  <c r="H20" i="1" a="1"/>
  <c r="I24" i="2" l="1"/>
  <c r="H24" i="2"/>
  <c r="I23" i="2" s="1"/>
  <c r="J22" i="2" s="1"/>
  <c r="H23" i="2"/>
  <c r="I22" i="2" s="1"/>
  <c r="G9" i="2"/>
  <c r="H8" i="2"/>
  <c r="I8" i="2"/>
  <c r="G8" i="2"/>
  <c r="I7" i="2"/>
  <c r="I9" i="2"/>
  <c r="H7" i="2"/>
  <c r="H9" i="2"/>
  <c r="G7" i="2"/>
  <c r="J4" i="2"/>
  <c r="K4" i="2" s="1"/>
  <c r="J2" i="2"/>
  <c r="K2" i="2" s="1"/>
  <c r="J3" i="2"/>
  <c r="K3" i="2" s="1"/>
  <c r="K16" i="1"/>
  <c r="L16" i="1" s="1"/>
  <c r="K15" i="1"/>
  <c r="L15" i="1" s="1"/>
  <c r="K17" i="1"/>
  <c r="L17" i="1" s="1"/>
  <c r="H21" i="1"/>
  <c r="I22" i="1"/>
  <c r="H20" i="1"/>
  <c r="I21" i="1"/>
  <c r="J22" i="1"/>
  <c r="J20" i="1"/>
  <c r="H22" i="1"/>
  <c r="I20" i="1"/>
  <c r="J21" i="1"/>
  <c r="K23" i="2" l="1"/>
  <c r="J23" i="2"/>
  <c r="K22" i="2" s="1"/>
  <c r="J24" i="2"/>
  <c r="L24" i="2" l="1"/>
  <c r="K24" i="2"/>
  <c r="L22" i="2" s="1"/>
  <c r="M23" i="2" l="1"/>
  <c r="L23" i="2"/>
  <c r="M22" i="2" s="1"/>
  <c r="M24" i="2" l="1"/>
  <c r="N23" i="2" s="1"/>
  <c r="O22" i="2" s="1"/>
  <c r="N24" i="2"/>
  <c r="N22" i="2" l="1"/>
  <c r="O24" i="2" l="1"/>
  <c r="P23" i="2" s="1"/>
  <c r="O23" i="2"/>
  <c r="P22" i="2" l="1"/>
  <c r="P24" i="2"/>
  <c r="Q22" i="2" s="1"/>
  <c r="Q24" i="2" l="1"/>
  <c r="R23" i="2" s="1"/>
  <c r="Q23" i="2"/>
  <c r="R22" i="2" s="1"/>
  <c r="S24" i="2" l="1"/>
  <c r="R24" i="2"/>
  <c r="S22" i="2" s="1"/>
  <c r="T23" i="2" l="1"/>
  <c r="S23" i="2"/>
  <c r="T22" i="2" s="1"/>
  <c r="U24" i="2" l="1"/>
  <c r="T24" i="2"/>
  <c r="U23" i="2" s="1"/>
  <c r="V22" i="2" s="1"/>
  <c r="U22" i="2"/>
  <c r="V23" i="2" l="1"/>
  <c r="W22" i="2" s="1"/>
  <c r="V24" i="2"/>
  <c r="W23" i="2" s="1"/>
  <c r="X24" i="2" l="1"/>
  <c r="W24" i="2"/>
  <c r="X22" i="2" s="1"/>
  <c r="Y23" i="2" l="1"/>
  <c r="X23" i="2"/>
  <c r="Y22" i="2" s="1"/>
  <c r="Z24" i="2" l="1"/>
  <c r="Y24" i="2"/>
  <c r="Z23" i="2" s="1"/>
  <c r="AA22" i="2" s="1"/>
  <c r="Z22" i="2" l="1"/>
  <c r="AA23" i="2" l="1"/>
  <c r="AA24" i="2"/>
  <c r="AB23" i="2" s="1"/>
  <c r="AB22" i="2" l="1"/>
  <c r="AB24" i="2"/>
  <c r="AC22" i="2" s="1"/>
  <c r="AC24" i="2" l="1"/>
  <c r="AD23" i="2" s="1"/>
  <c r="AC23" i="2"/>
  <c r="AD22" i="2" s="1"/>
  <c r="AE24" i="2" l="1"/>
  <c r="AD24" i="2"/>
  <c r="AE22" i="2" s="1"/>
  <c r="AF23" i="2" l="1"/>
  <c r="AE23" i="2"/>
  <c r="AF22" i="2" s="1"/>
  <c r="AG24" i="2" l="1"/>
  <c r="AF24" i="2"/>
  <c r="AG22" i="2" s="1"/>
  <c r="AH23" i="2" l="1"/>
  <c r="AG23" i="2"/>
  <c r="AH22" i="2" s="1"/>
  <c r="AI24" i="2" l="1"/>
  <c r="AH24" i="2"/>
  <c r="AI23" i="2" s="1"/>
  <c r="AJ22" i="2" s="1"/>
  <c r="AI22" i="2"/>
  <c r="AJ23" i="2" l="1"/>
  <c r="AK22" i="2" s="1"/>
  <c r="AJ24" i="2"/>
  <c r="AK23" i="2" s="1"/>
  <c r="AK24" i="2" l="1"/>
</calcChain>
</file>

<file path=xl/sharedStrings.xml><?xml version="1.0" encoding="utf-8"?>
<sst xmlns="http://schemas.openxmlformats.org/spreadsheetml/2006/main" count="53" uniqueCount="36">
  <si>
    <t>A*inv(A)</t>
  </si>
  <si>
    <t>desde cada cantera para cumplir con sus requerimientos</t>
  </si>
  <si>
    <t>determinar la cantidad de metros cubicos que se debe transportar de material</t>
  </si>
  <si>
    <t>respectivamente</t>
  </si>
  <si>
    <t>result*100</t>
  </si>
  <si>
    <t>resultado</t>
  </si>
  <si>
    <t>inv(A)</t>
  </si>
  <si>
    <t>un ing civi requiere 4800,5210,5690 de area, grano fino y grano grueso</t>
  </si>
  <si>
    <t>grano grueso</t>
  </si>
  <si>
    <t>cantera3</t>
  </si>
  <si>
    <t>grano fino</t>
  </si>
  <si>
    <t>cantera2</t>
  </si>
  <si>
    <t>arena</t>
  </si>
  <si>
    <t>cantera1</t>
  </si>
  <si>
    <t>cantera 3</t>
  </si>
  <si>
    <t>cantera 2</t>
  </si>
  <si>
    <t>cantera 1</t>
  </si>
  <si>
    <t>B</t>
  </si>
  <si>
    <t>A</t>
  </si>
  <si>
    <t>%</t>
  </si>
  <si>
    <t>abs(52) &gt; abs(20) + abs(25)</t>
  </si>
  <si>
    <t>abs(50) &gt; abs(30) + abs(20)</t>
  </si>
  <si>
    <t>abs(55) &gt; abs(18) + abs(30)</t>
  </si>
  <si>
    <t>x1 = -20/52x2 - 25/52x3 + 4800/52</t>
  </si>
  <si>
    <t>x2 = -30/50x1 - 20/50 x3 + 5210/50</t>
  </si>
  <si>
    <t>x3 = -18/55x1 - 30/55x2 + 5690/55</t>
  </si>
  <si>
    <t>si alfa &lt;= 1 el sistema converge</t>
  </si>
  <si>
    <t>si alfa &gt; 1  converge o lentamente o no converge</t>
  </si>
  <si>
    <t>x1</t>
  </si>
  <si>
    <t>x2</t>
  </si>
  <si>
    <t>x3</t>
  </si>
  <si>
    <t>alfa1</t>
  </si>
  <si>
    <t>alfa2</t>
  </si>
  <si>
    <t>alfa3</t>
  </si>
  <si>
    <t>maximo</t>
  </si>
  <si>
    <t>DESPEJANDO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</si>
</sst>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opLeftCell="C4" zoomScale="90" zoomScaleNormal="90" workbookViewId="0">
      <selection activeCell="H4" sqref="H4"/>
    </sheetView>
  </sheetViews>
  <sheetFormatPr baseColWidth="10" defaultRowHeight="15" x14ac:dyDescent="0.25"/>
  <cols>
    <col min="6" max="6" width="8.7109375" customWidth="1"/>
    <col min="10" max="10" width="12.7109375" bestFit="1" customWidth="1"/>
    <col min="11" max="11" width="11.5703125" bestFit="1" customWidth="1"/>
    <col min="12" max="12" width="12.7109375" bestFit="1" customWidth="1"/>
  </cols>
  <sheetData>
    <row r="1" spans="2:12" x14ac:dyDescent="0.25">
      <c r="C1" t="s">
        <v>19</v>
      </c>
      <c r="D1" t="s">
        <v>19</v>
      </c>
      <c r="E1" t="s">
        <v>19</v>
      </c>
    </row>
    <row r="2" spans="2:12" x14ac:dyDescent="0.25">
      <c r="C2" t="s">
        <v>12</v>
      </c>
      <c r="D2" t="s">
        <v>10</v>
      </c>
      <c r="E2" t="s">
        <v>8</v>
      </c>
    </row>
    <row r="3" spans="2:12" x14ac:dyDescent="0.25">
      <c r="B3" t="s">
        <v>13</v>
      </c>
      <c r="C3">
        <v>52</v>
      </c>
      <c r="D3">
        <v>30</v>
      </c>
      <c r="E3">
        <v>18</v>
      </c>
    </row>
    <row r="4" spans="2:12" x14ac:dyDescent="0.25">
      <c r="B4" t="s">
        <v>11</v>
      </c>
      <c r="C4">
        <v>20</v>
      </c>
      <c r="D4">
        <v>50</v>
      </c>
      <c r="E4">
        <v>30</v>
      </c>
    </row>
    <row r="5" spans="2:12" x14ac:dyDescent="0.25">
      <c r="B5" t="s">
        <v>9</v>
      </c>
      <c r="C5">
        <v>25</v>
      </c>
      <c r="D5">
        <v>20</v>
      </c>
      <c r="E5">
        <v>55</v>
      </c>
    </row>
    <row r="8" spans="2:12" x14ac:dyDescent="0.25">
      <c r="B8" t="s">
        <v>7</v>
      </c>
    </row>
    <row r="9" spans="2:12" x14ac:dyDescent="0.25">
      <c r="B9" t="s">
        <v>3</v>
      </c>
    </row>
    <row r="11" spans="2:12" x14ac:dyDescent="0.25">
      <c r="B11" t="s">
        <v>2</v>
      </c>
    </row>
    <row r="12" spans="2:12" x14ac:dyDescent="0.25">
      <c r="B12" t="s">
        <v>1</v>
      </c>
    </row>
    <row r="14" spans="2:12" x14ac:dyDescent="0.25">
      <c r="B14" s="8" t="s">
        <v>18</v>
      </c>
      <c r="C14" s="8"/>
      <c r="D14" s="8"/>
      <c r="E14" s="8"/>
      <c r="F14" s="9" t="s">
        <v>17</v>
      </c>
      <c r="H14" s="8" t="s">
        <v>6</v>
      </c>
      <c r="I14" s="8"/>
      <c r="J14" s="8"/>
      <c r="K14" s="4" t="s">
        <v>5</v>
      </c>
      <c r="L14" s="4" t="s">
        <v>4</v>
      </c>
    </row>
    <row r="15" spans="2:12" x14ac:dyDescent="0.25">
      <c r="B15" s="1"/>
      <c r="C15" s="3" t="s">
        <v>16</v>
      </c>
      <c r="D15" s="3" t="s">
        <v>15</v>
      </c>
      <c r="E15" s="3" t="s">
        <v>14</v>
      </c>
      <c r="F15" s="10"/>
      <c r="H15" s="7">
        <f t="array" ref="H15:J17">+MINVERSE(C16:E18)</f>
        <v>2.4999999999999998E-2</v>
      </c>
      <c r="I15" s="7">
        <v>-4.0697674418604633E-3</v>
      </c>
      <c r="J15" s="7">
        <v>-9.8837209302325597E-3</v>
      </c>
      <c r="K15" s="6">
        <f t="array" ref="K15:K17">+MMULT(H15:J17,F16:F18)</f>
        <v>42.558139534883701</v>
      </c>
      <c r="L15" s="6">
        <f>+K15*100</f>
        <v>4255.8139534883703</v>
      </c>
    </row>
    <row r="16" spans="2:12" x14ac:dyDescent="0.25">
      <c r="B16" s="3" t="s">
        <v>12</v>
      </c>
      <c r="C16" s="2">
        <v>52</v>
      </c>
      <c r="D16" s="2">
        <v>20</v>
      </c>
      <c r="E16" s="2">
        <v>25</v>
      </c>
      <c r="F16" s="5">
        <v>4800</v>
      </c>
      <c r="H16" s="7">
        <v>-1.4999999999999996E-2</v>
      </c>
      <c r="I16" s="7">
        <v>2.8023255813953481E-2</v>
      </c>
      <c r="J16" s="7">
        <v>-3.3720930232558144E-3</v>
      </c>
      <c r="K16" s="6">
        <v>54.813953488372064</v>
      </c>
      <c r="L16" s="6">
        <f>+K16*100</f>
        <v>5481.3953488372063</v>
      </c>
    </row>
    <row r="17" spans="2:12" x14ac:dyDescent="0.25">
      <c r="B17" s="3" t="s">
        <v>10</v>
      </c>
      <c r="C17" s="2">
        <v>30</v>
      </c>
      <c r="D17" s="2">
        <v>50</v>
      </c>
      <c r="E17" s="2">
        <v>20</v>
      </c>
      <c r="F17" s="5">
        <v>5210</v>
      </c>
      <c r="H17" s="7">
        <v>-2.581914010756178E-18</v>
      </c>
      <c r="I17" s="7">
        <v>-1.395348837209302E-2</v>
      </c>
      <c r="J17" s="7">
        <v>2.3255813953488372E-2</v>
      </c>
      <c r="K17" s="6">
        <v>59.6279069767442</v>
      </c>
      <c r="L17" s="6">
        <f>+K17*100</f>
        <v>5962.7906976744198</v>
      </c>
    </row>
    <row r="18" spans="2:12" x14ac:dyDescent="0.25">
      <c r="B18" s="3" t="s">
        <v>8</v>
      </c>
      <c r="C18" s="2">
        <v>18</v>
      </c>
      <c r="D18" s="2">
        <v>30</v>
      </c>
      <c r="E18" s="2">
        <v>55</v>
      </c>
      <c r="F18" s="5">
        <v>5690</v>
      </c>
    </row>
    <row r="19" spans="2:12" x14ac:dyDescent="0.25">
      <c r="H19" s="8" t="s">
        <v>0</v>
      </c>
      <c r="I19" s="8"/>
      <c r="J19" s="8"/>
    </row>
    <row r="20" spans="2:12" x14ac:dyDescent="0.25">
      <c r="H20" s="7">
        <f t="array" ref="H20:J22">+MMULT(H15:J17,C16:E18)</f>
        <v>0.99999999999999978</v>
      </c>
      <c r="I20" s="7">
        <v>0</v>
      </c>
      <c r="J20" s="7">
        <v>0</v>
      </c>
    </row>
    <row r="21" spans="2:12" x14ac:dyDescent="0.25">
      <c r="H21" s="7">
        <v>-2.7755575615628914E-17</v>
      </c>
      <c r="I21" s="7">
        <v>0.99999999999999956</v>
      </c>
      <c r="J21" s="7">
        <v>-8.3266726846886741E-17</v>
      </c>
    </row>
    <row r="22" spans="2:12" x14ac:dyDescent="0.25">
      <c r="H22" s="7">
        <v>-5.5511151231257827E-17</v>
      </c>
      <c r="I22" s="7">
        <v>2.2204460492503131E-16</v>
      </c>
      <c r="J22" s="7">
        <v>1</v>
      </c>
    </row>
  </sheetData>
  <mergeCells count="4">
    <mergeCell ref="B14:E14"/>
    <mergeCell ref="H14:J14"/>
    <mergeCell ref="H19:J19"/>
    <mergeCell ref="F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1E0D-34AC-409B-B68D-500140BA2EDC}">
  <dimension ref="A1:AK24"/>
  <sheetViews>
    <sheetView tabSelected="1" workbookViewId="0">
      <selection activeCell="D12" sqref="D12"/>
    </sheetView>
  </sheetViews>
  <sheetFormatPr baseColWidth="10" defaultRowHeight="15" x14ac:dyDescent="0.25"/>
  <sheetData>
    <row r="1" spans="1:13" x14ac:dyDescent="0.25">
      <c r="A1" s="8" t="s">
        <v>18</v>
      </c>
      <c r="B1" s="8"/>
      <c r="C1" s="8"/>
      <c r="D1" s="8"/>
      <c r="E1" s="9" t="s">
        <v>17</v>
      </c>
      <c r="G1" s="13" t="s">
        <v>6</v>
      </c>
      <c r="H1" s="13"/>
      <c r="I1" s="13"/>
      <c r="J1" s="4" t="s">
        <v>5</v>
      </c>
      <c r="K1" s="4" t="s">
        <v>4</v>
      </c>
    </row>
    <row r="2" spans="1:13" x14ac:dyDescent="0.25">
      <c r="A2" s="1"/>
      <c r="B2" s="3" t="s">
        <v>16</v>
      </c>
      <c r="C2" s="3" t="s">
        <v>15</v>
      </c>
      <c r="D2" s="3" t="s">
        <v>14</v>
      </c>
      <c r="E2" s="10"/>
      <c r="G2" s="7">
        <f t="array" ref="G2:I4">+MINVERSE(B3:D5)</f>
        <v>2.4999999999999998E-2</v>
      </c>
      <c r="H2" s="7">
        <v>-4.0697674418604633E-3</v>
      </c>
      <c r="I2" s="7">
        <v>-9.8837209302325597E-3</v>
      </c>
      <c r="J2" s="6">
        <f t="array" ref="J2:J4">+MMULT(G2:I4,E3:E5)</f>
        <v>42.558139534883701</v>
      </c>
      <c r="K2" s="6">
        <f>+J2*100</f>
        <v>4255.8139534883703</v>
      </c>
    </row>
    <row r="3" spans="1:13" x14ac:dyDescent="0.25">
      <c r="A3" s="3" t="s">
        <v>12</v>
      </c>
      <c r="B3" s="2">
        <v>52</v>
      </c>
      <c r="C3" s="2">
        <v>20</v>
      </c>
      <c r="D3" s="2">
        <v>25</v>
      </c>
      <c r="E3" s="5">
        <v>4800</v>
      </c>
      <c r="G3" s="7">
        <v>-1.4999999999999996E-2</v>
      </c>
      <c r="H3" s="7">
        <v>2.8023255813953481E-2</v>
      </c>
      <c r="I3" s="7">
        <v>-3.3720930232558144E-3</v>
      </c>
      <c r="J3" s="6">
        <v>54.813953488372064</v>
      </c>
      <c r="K3" s="6">
        <f>+J3*100</f>
        <v>5481.3953488372063</v>
      </c>
    </row>
    <row r="4" spans="1:13" x14ac:dyDescent="0.25">
      <c r="A4" s="3" t="s">
        <v>10</v>
      </c>
      <c r="B4" s="2">
        <v>30</v>
      </c>
      <c r="C4" s="2">
        <v>50</v>
      </c>
      <c r="D4" s="2">
        <v>20</v>
      </c>
      <c r="E4" s="5">
        <v>5210</v>
      </c>
      <c r="G4" s="7">
        <v>-2.581914010756178E-18</v>
      </c>
      <c r="H4" s="7">
        <v>-1.395348837209302E-2</v>
      </c>
      <c r="I4" s="7">
        <v>2.3255813953488372E-2</v>
      </c>
      <c r="J4" s="6">
        <v>59.6279069767442</v>
      </c>
      <c r="K4" s="6">
        <f>+J4*100</f>
        <v>5962.7906976744198</v>
      </c>
    </row>
    <row r="5" spans="1:13" x14ac:dyDescent="0.25">
      <c r="A5" s="3" t="s">
        <v>8</v>
      </c>
      <c r="B5" s="2">
        <v>18</v>
      </c>
      <c r="C5" s="2">
        <v>30</v>
      </c>
      <c r="D5" s="2">
        <v>55</v>
      </c>
      <c r="E5" s="5">
        <v>5690</v>
      </c>
    </row>
    <row r="6" spans="1:13" x14ac:dyDescent="0.25">
      <c r="G6" s="13" t="s">
        <v>0</v>
      </c>
      <c r="H6" s="13"/>
      <c r="I6" s="13"/>
    </row>
    <row r="7" spans="1:13" x14ac:dyDescent="0.25">
      <c r="G7" s="7">
        <f t="array" ref="G7:I9">+MMULT(G2:I4,B3:D5)</f>
        <v>0.99999999999999978</v>
      </c>
      <c r="H7" s="7">
        <v>0</v>
      </c>
      <c r="I7" s="7">
        <v>0</v>
      </c>
    </row>
    <row r="8" spans="1:13" x14ac:dyDescent="0.25">
      <c r="G8" s="7">
        <v>-2.7755575615628914E-17</v>
      </c>
      <c r="H8" s="7">
        <v>0.99999999999999956</v>
      </c>
      <c r="I8" s="7">
        <v>-8.3266726846886741E-17</v>
      </c>
    </row>
    <row r="9" spans="1:13" x14ac:dyDescent="0.25">
      <c r="G9" s="7">
        <v>-5.5511151231257827E-17</v>
      </c>
      <c r="H9" s="7">
        <v>2.2204460492503131E-16</v>
      </c>
      <c r="I9" s="7">
        <v>1</v>
      </c>
    </row>
    <row r="13" spans="1:13" x14ac:dyDescent="0.25">
      <c r="G13" s="3" t="s">
        <v>23</v>
      </c>
      <c r="H13" s="3"/>
      <c r="I13" s="3"/>
      <c r="J13" s="11" t="s">
        <v>31</v>
      </c>
      <c r="K13" s="11">
        <f>+ABS(C16)+ABS(D16)</f>
        <v>0.86538461538461542</v>
      </c>
      <c r="L13" s="3"/>
      <c r="M13" s="3"/>
    </row>
    <row r="14" spans="1:13" x14ac:dyDescent="0.25">
      <c r="G14" s="3" t="s">
        <v>24</v>
      </c>
      <c r="H14" s="3"/>
      <c r="I14" s="3"/>
      <c r="J14" s="11" t="s">
        <v>32</v>
      </c>
      <c r="K14" s="11">
        <f>+ABS(B17)+ABS(D17)</f>
        <v>1</v>
      </c>
      <c r="L14" s="3"/>
      <c r="M14" s="3"/>
    </row>
    <row r="15" spans="1:13" x14ac:dyDescent="0.25">
      <c r="B15" s="14" t="s">
        <v>35</v>
      </c>
      <c r="C15" s="14"/>
      <c r="D15" s="14"/>
      <c r="E15" s="14"/>
      <c r="G15" s="3" t="s">
        <v>25</v>
      </c>
      <c r="H15" s="3"/>
      <c r="I15" s="3"/>
      <c r="J15" s="11" t="s">
        <v>33</v>
      </c>
      <c r="K15" s="11">
        <f>+ABS(B18)+ABS(C18)</f>
        <v>0.87272727272727268</v>
      </c>
      <c r="L15" s="3"/>
      <c r="M15" s="3"/>
    </row>
    <row r="16" spans="1:13" x14ac:dyDescent="0.25">
      <c r="B16" s="2">
        <v>0</v>
      </c>
      <c r="C16" s="2">
        <f>+-1*C3/B3</f>
        <v>-0.38461538461538464</v>
      </c>
      <c r="D16" s="2">
        <f>+-1*D3/B3</f>
        <v>-0.48076923076923078</v>
      </c>
      <c r="E16" s="5">
        <f>+E3/B3</f>
        <v>92.307692307692307</v>
      </c>
      <c r="G16" s="3"/>
      <c r="H16" s="3"/>
      <c r="I16" s="3"/>
      <c r="J16" s="11" t="s">
        <v>34</v>
      </c>
      <c r="K16" s="11">
        <f>+MAX(K13:K15)</f>
        <v>1</v>
      </c>
      <c r="L16" s="3"/>
      <c r="M16" s="3"/>
    </row>
    <row r="17" spans="1:37" x14ac:dyDescent="0.25">
      <c r="B17" s="2">
        <f>+-B4/C4</f>
        <v>-0.6</v>
      </c>
      <c r="C17" s="2">
        <v>0</v>
      </c>
      <c r="D17" s="2">
        <f>+-1*D4/C4</f>
        <v>-0.4</v>
      </c>
      <c r="E17" s="5">
        <f>+E4/C4</f>
        <v>104.2</v>
      </c>
      <c r="G17" s="3" t="s">
        <v>20</v>
      </c>
      <c r="H17" s="3"/>
      <c r="I17" s="3"/>
      <c r="J17" s="3"/>
      <c r="K17" s="3"/>
      <c r="L17" s="3"/>
      <c r="M17" s="3"/>
    </row>
    <row r="18" spans="1:37" x14ac:dyDescent="0.25">
      <c r="B18" s="2">
        <f>+-1*B5/D5</f>
        <v>-0.32727272727272727</v>
      </c>
      <c r="C18" s="2">
        <f>+-1*C5/D5</f>
        <v>-0.54545454545454541</v>
      </c>
      <c r="D18" s="2">
        <v>0</v>
      </c>
      <c r="E18" s="5">
        <f>5690/55</f>
        <v>103.45454545454545</v>
      </c>
      <c r="G18" s="3" t="s">
        <v>21</v>
      </c>
      <c r="H18" s="3"/>
      <c r="I18" s="3"/>
      <c r="J18" s="3" t="s">
        <v>26</v>
      </c>
      <c r="K18" s="3"/>
      <c r="L18" s="3"/>
      <c r="M18" s="3"/>
    </row>
    <row r="19" spans="1:37" x14ac:dyDescent="0.25">
      <c r="G19" s="3" t="s">
        <v>22</v>
      </c>
      <c r="H19" s="3"/>
      <c r="I19" s="3"/>
      <c r="J19" s="3" t="s">
        <v>27</v>
      </c>
      <c r="K19" s="3"/>
      <c r="L19" s="3"/>
      <c r="M19" s="3"/>
    </row>
    <row r="21" spans="1:37" x14ac:dyDescent="0.25">
      <c r="A21" s="2"/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R21" s="2">
        <v>16</v>
      </c>
      <c r="S21" s="2">
        <v>17</v>
      </c>
      <c r="T21" s="2">
        <v>18</v>
      </c>
      <c r="U21" s="2">
        <v>19</v>
      </c>
      <c r="V21" s="2">
        <v>20</v>
      </c>
      <c r="W21" s="2">
        <v>21</v>
      </c>
      <c r="X21" s="2">
        <v>22</v>
      </c>
      <c r="Y21" s="2">
        <v>23</v>
      </c>
      <c r="Z21" s="2">
        <v>24</v>
      </c>
      <c r="AA21" s="2">
        <v>25</v>
      </c>
      <c r="AB21" s="2">
        <v>26</v>
      </c>
      <c r="AC21" s="2">
        <v>27</v>
      </c>
      <c r="AD21" s="2">
        <v>28</v>
      </c>
      <c r="AE21" s="2">
        <v>29</v>
      </c>
      <c r="AF21" s="2">
        <v>30</v>
      </c>
      <c r="AG21" s="2"/>
      <c r="AH21" s="2"/>
      <c r="AI21" s="2"/>
      <c r="AJ21" s="2"/>
      <c r="AK21" s="2"/>
    </row>
    <row r="22" spans="1:37" x14ac:dyDescent="0.25">
      <c r="A22" s="2" t="s">
        <v>28</v>
      </c>
      <c r="B22" s="12">
        <v>0</v>
      </c>
      <c r="C22" s="12">
        <f>+$C$16*B23+$D$16*B24+$E$16</f>
        <v>92.307692307692307</v>
      </c>
      <c r="D22" s="12">
        <f t="shared" ref="D22:AK22" si="0">+$C$16*C23+$D$16*C24+$E$16</f>
        <v>2.4930069930069862</v>
      </c>
      <c r="E22" s="12">
        <f t="shared" si="0"/>
        <v>81.559978483055403</v>
      </c>
      <c r="F22" s="12">
        <f t="shared" si="0"/>
        <v>7.93430241087583</v>
      </c>
      <c r="G22" s="12">
        <f t="shared" si="0"/>
        <v>74.525928858661501</v>
      </c>
      <c r="H22" s="12">
        <f t="shared" si="0"/>
        <v>13.465543063469852</v>
      </c>
      <c r="I22" s="12">
        <f t="shared" si="0"/>
        <v>69.13111363946112</v>
      </c>
      <c r="J22" s="12">
        <f t="shared" si="0"/>
        <v>18.280017458046089</v>
      </c>
      <c r="K22" s="12">
        <f t="shared" si="0"/>
        <v>64.71147498990365</v>
      </c>
      <c r="L22" s="12">
        <f t="shared" si="0"/>
        <v>22.319464605039173</v>
      </c>
      <c r="M22" s="12">
        <f t="shared" si="0"/>
        <v>61.031946595249494</v>
      </c>
      <c r="N22" s="12">
        <f t="shared" si="0"/>
        <v>25.686480937459848</v>
      </c>
      <c r="O22" s="12">
        <f t="shared" si="0"/>
        <v>57.962109587681589</v>
      </c>
      <c r="P22" s="12">
        <f t="shared" si="0"/>
        <v>28.492091492299707</v>
      </c>
      <c r="Q22" s="12">
        <f t="shared" si="0"/>
        <v>55.401583338527523</v>
      </c>
      <c r="R22" s="12">
        <f t="shared" si="0"/>
        <v>30.830697046351332</v>
      </c>
      <c r="S22" s="12">
        <f t="shared" si="0"/>
        <v>53.266448658244997</v>
      </c>
      <c r="T22" s="12">
        <f t="shared" si="0"/>
        <v>32.78038048086988</v>
      </c>
      <c r="U22" s="12">
        <f t="shared" si="0"/>
        <v>51.486219555197252</v>
      </c>
      <c r="V22" s="12">
        <f t="shared" si="0"/>
        <v>34.405912325465323</v>
      </c>
      <c r="W22" s="12">
        <f t="shared" si="0"/>
        <v>50.001943602473887</v>
      </c>
      <c r="X22" s="12">
        <f t="shared" si="0"/>
        <v>35.761201942856545</v>
      </c>
      <c r="Y22" s="12">
        <f t="shared" si="0"/>
        <v>48.764425973903258</v>
      </c>
      <c r="Z22" s="12">
        <f t="shared" si="0"/>
        <v>36.891178205959349</v>
      </c>
      <c r="AA22" s="12">
        <f t="shared" si="0"/>
        <v>47.732643596045961</v>
      </c>
      <c r="AB22" s="12">
        <f t="shared" si="0"/>
        <v>37.833298594627607</v>
      </c>
      <c r="AC22" s="12">
        <f t="shared" si="0"/>
        <v>46.872393056364977</v>
      </c>
      <c r="AD22" s="12">
        <f t="shared" si="0"/>
        <v>38.61879351994159</v>
      </c>
      <c r="AE22" s="12">
        <f t="shared" si="0"/>
        <v>46.15515741067415</v>
      </c>
      <c r="AF22" s="12">
        <f t="shared" si="0"/>
        <v>39.273701569265</v>
      </c>
      <c r="AG22" s="12">
        <f t="shared" si="0"/>
        <v>45.557160699043237</v>
      </c>
      <c r="AH22" s="12">
        <f t="shared" si="0"/>
        <v>39.819732524183593</v>
      </c>
      <c r="AI22" s="12">
        <f t="shared" si="0"/>
        <v>45.058579692306836</v>
      </c>
      <c r="AJ22" s="12">
        <f t="shared" si="0"/>
        <v>40.274986972623303</v>
      </c>
      <c r="AK22" s="12">
        <f t="shared" si="0"/>
        <v>44.642886736746505</v>
      </c>
    </row>
    <row r="23" spans="1:37" x14ac:dyDescent="0.25">
      <c r="A23" s="2" t="s">
        <v>29</v>
      </c>
      <c r="B23" s="12">
        <v>0</v>
      </c>
      <c r="C23" s="12">
        <f>+$B$17*B22+$D$17*B24+$E$17</f>
        <v>104.2</v>
      </c>
      <c r="D23" s="12">
        <f t="shared" ref="D23:AK23" si="1">+$B$17*C22+$D$17*C24+$E$17</f>
        <v>7.4335664335664404</v>
      </c>
      <c r="E23" s="12">
        <f t="shared" si="1"/>
        <v>96.140839160839164</v>
      </c>
      <c r="F23" s="12">
        <f t="shared" si="1"/>
        <v>15.830421047483995</v>
      </c>
      <c r="G23" s="12">
        <f t="shared" si="1"/>
        <v>89.710726099075757</v>
      </c>
      <c r="H23" s="12">
        <f t="shared" si="1"/>
        <v>22.595206865314267</v>
      </c>
      <c r="I23" s="12">
        <f t="shared" si="1"/>
        <v>84.068226906850299</v>
      </c>
      <c r="J23" s="12">
        <f t="shared" si="1"/>
        <v>28.032138951609781</v>
      </c>
      <c r="K23" s="12">
        <f t="shared" si="1"/>
        <v>79.24222118128732</v>
      </c>
      <c r="L23" s="12">
        <f t="shared" si="1"/>
        <v>32.500420335462351</v>
      </c>
      <c r="M23" s="12">
        <f t="shared" si="1"/>
        <v>75.187035311572032</v>
      </c>
      <c r="N23" s="12">
        <f t="shared" si="1"/>
        <v>36.211835482519959</v>
      </c>
      <c r="O23" s="12">
        <f t="shared" si="1"/>
        <v>71.800373968881559</v>
      </c>
      <c r="P23" s="12">
        <f t="shared" si="1"/>
        <v>39.30427403902651</v>
      </c>
      <c r="Q23" s="12">
        <f t="shared" si="1"/>
        <v>68.976230134763568</v>
      </c>
      <c r="R23" s="12">
        <f t="shared" si="1"/>
        <v>41.882583582572146</v>
      </c>
      <c r="S23" s="12">
        <f t="shared" si="1"/>
        <v>66.621693802272134</v>
      </c>
      <c r="T23" s="12">
        <f t="shared" si="1"/>
        <v>44.032349381863831</v>
      </c>
      <c r="U23" s="12">
        <f t="shared" si="1"/>
        <v>64.658658183598618</v>
      </c>
      <c r="V23" s="12">
        <f t="shared" si="1"/>
        <v>45.824757940420369</v>
      </c>
      <c r="W23" s="12">
        <f t="shared" si="1"/>
        <v>63.021992222913603</v>
      </c>
      <c r="X23" s="12">
        <f t="shared" si="1"/>
        <v>47.319191366304665</v>
      </c>
      <c r="Y23" s="12">
        <f t="shared" si="1"/>
        <v>61.657422481791073</v>
      </c>
      <c r="Z23" s="12">
        <f t="shared" si="1"/>
        <v>48.565179877189379</v>
      </c>
      <c r="AA23" s="12">
        <f t="shared" si="1"/>
        <v>60.519710109035231</v>
      </c>
      <c r="AB23" s="12">
        <f t="shared" si="1"/>
        <v>49.604025507993875</v>
      </c>
      <c r="AC23" s="12">
        <f t="shared" si="1"/>
        <v>59.571140028677142</v>
      </c>
      <c r="AD23" s="12">
        <f t="shared" si="1"/>
        <v>50.470165183949106</v>
      </c>
      <c r="AE23" s="12">
        <f t="shared" si="1"/>
        <v>58.780267712579658</v>
      </c>
      <c r="AF23" s="12">
        <f t="shared" si="1"/>
        <v>51.192310927249487</v>
      </c>
      <c r="AG23" s="12">
        <f t="shared" si="1"/>
        <v>58.120876256764817</v>
      </c>
      <c r="AH23" s="12">
        <f t="shared" si="1"/>
        <v>51.794401442859552</v>
      </c>
      <c r="AI23" s="12">
        <f t="shared" si="1"/>
        <v>57.571107251204197</v>
      </c>
      <c r="AJ23" s="12">
        <f t="shared" si="1"/>
        <v>52.296395666223837</v>
      </c>
      <c r="AK23" s="12">
        <f t="shared" si="1"/>
        <v>57.112736194590738</v>
      </c>
    </row>
    <row r="24" spans="1:37" x14ac:dyDescent="0.25">
      <c r="A24" s="2" t="s">
        <v>30</v>
      </c>
      <c r="B24" s="12">
        <v>0</v>
      </c>
      <c r="C24" s="12">
        <f>+$B$18*B22+$C$18*B23+$E$18</f>
        <v>103.45454545454545</v>
      </c>
      <c r="D24" s="12">
        <f t="shared" ref="D24:AK24" si="2">+$B$18*C22+$C$18*C23+$E$18</f>
        <v>16.408391608391611</v>
      </c>
      <c r="E24" s="12">
        <f t="shared" si="2"/>
        <v>98.58397965670693</v>
      </c>
      <c r="F24" s="12">
        <f t="shared" si="2"/>
        <v>24.32173113599687</v>
      </c>
      <c r="G24" s="12">
        <f t="shared" si="2"/>
        <v>92.223089548722101</v>
      </c>
      <c r="H24" s="12">
        <f t="shared" si="2"/>
        <v>30.131118137669461</v>
      </c>
      <c r="I24" s="12">
        <f t="shared" si="2"/>
        <v>86.722982161783904</v>
      </c>
      <c r="J24" s="12">
        <f t="shared" si="2"/>
        <v>34.974420859712566</v>
      </c>
      <c r="K24" s="12">
        <f t="shared" si="2"/>
        <v>82.181736676488669</v>
      </c>
      <c r="L24" s="12">
        <f t="shared" si="2"/>
        <v>39.053214813511175</v>
      </c>
      <c r="M24" s="12">
        <f t="shared" si="2"/>
        <v>78.422491400825891</v>
      </c>
      <c r="N24" s="12">
        <f t="shared" si="2"/>
        <v>42.469343671606325</v>
      </c>
      <c r="O24" s="12">
        <f t="shared" si="2"/>
        <v>75.29615052091134</v>
      </c>
      <c r="P24" s="12">
        <f t="shared" si="2"/>
        <v>45.32128742464154</v>
      </c>
      <c r="Q24" s="12">
        <f t="shared" si="2"/>
        <v>72.691166035778366</v>
      </c>
      <c r="R24" s="12">
        <f t="shared" si="2"/>
        <v>47.699719924792682</v>
      </c>
      <c r="S24" s="12">
        <f t="shared" si="2"/>
        <v>70.519453557972938</v>
      </c>
      <c r="T24" s="12">
        <f t="shared" si="2"/>
        <v>49.682783819698656</v>
      </c>
      <c r="U24" s="12">
        <f t="shared" si="2"/>
        <v>68.708775816153221</v>
      </c>
      <c r="V24" s="12">
        <f t="shared" si="2"/>
        <v>51.336150954518018</v>
      </c>
      <c r="W24" s="12">
        <f t="shared" si="2"/>
        <v>67.199106180527508</v>
      </c>
      <c r="X24" s="12">
        <f t="shared" si="2"/>
        <v>52.714640881237493</v>
      </c>
      <c r="Y24" s="12">
        <f t="shared" si="2"/>
        <v>65.940411346171686</v>
      </c>
      <c r="Z24" s="12">
        <f t="shared" si="2"/>
        <v>53.8639574184729</v>
      </c>
      <c r="AA24" s="12">
        <f t="shared" si="2"/>
        <v>64.890970835946376</v>
      </c>
      <c r="AB24" s="12">
        <f t="shared" si="2"/>
        <v>54.822202036365738</v>
      </c>
      <c r="AC24" s="12">
        <f t="shared" si="2"/>
        <v>64.015997455579765</v>
      </c>
      <c r="AD24" s="12">
        <f t="shared" si="2"/>
        <v>55.621140438638477</v>
      </c>
      <c r="AE24" s="12">
        <f t="shared" si="2"/>
        <v>63.286486565865061</v>
      </c>
      <c r="AF24" s="12">
        <f t="shared" si="2"/>
        <v>56.287257004190465</v>
      </c>
      <c r="AG24" s="12">
        <f t="shared" si="2"/>
        <v>62.678255344286278</v>
      </c>
      <c r="AH24" s="12">
        <f t="shared" si="2"/>
        <v>56.842633085714134</v>
      </c>
      <c r="AI24" s="12">
        <f t="shared" si="2"/>
        <v>62.171141295980163</v>
      </c>
      <c r="AJ24" s="12">
        <f t="shared" si="2"/>
        <v>57.305679054588204</v>
      </c>
      <c r="AK24" s="12">
        <f t="shared" si="2"/>
        <v>61.748333900110282</v>
      </c>
    </row>
  </sheetData>
  <mergeCells count="5">
    <mergeCell ref="A1:D1"/>
    <mergeCell ref="E1:E2"/>
    <mergeCell ref="G1:I1"/>
    <mergeCell ref="G6:I6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Mijael Condori</cp:lastModifiedBy>
  <dcterms:created xsi:type="dcterms:W3CDTF">2024-09-10T15:21:34Z</dcterms:created>
  <dcterms:modified xsi:type="dcterms:W3CDTF">2024-09-17T00:17:44Z</dcterms:modified>
</cp:coreProperties>
</file>