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2.xml" ContentType="application/vnd.openxmlformats-officedocument.drawing+xml"/>
  <Override PartName="/xl/tables/table9.xml" ContentType="application/vnd.openxmlformats-officedocument.spreadsheetml.table+xml"/>
  <Override PartName="/xl/drawings/drawing3.xml" ContentType="application/vnd.openxmlformats-officedocument.drawing+xml"/>
  <Override PartName="/xl/tables/table10.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tables/table11.xml" ContentType="application/vnd.openxmlformats-officedocument.spreadsheetml.table+xml"/>
  <Override PartName="/xl/drawings/drawing5.xml" ContentType="application/vnd.openxmlformats-officedocument.drawing+xml"/>
  <Override PartName="/xl/tables/table12.xml" ContentType="application/vnd.openxmlformats-officedocument.spreadsheetml.table+xml"/>
  <Override PartName="/xl/drawings/drawing6.xml" ContentType="application/vnd.openxmlformats-officedocument.drawing+xml"/>
  <Override PartName="/xl/tables/table13.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8.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updateLinks="never" codeName="ThisWorkbook" hidePivotFieldList="1" defaultThemeVersion="166925"/>
  <mc:AlternateContent xmlns:mc="http://schemas.openxmlformats.org/markup-compatibility/2006">
    <mc:Choice Requires="x15">
      <x15ac:absPath xmlns:x15ac="http://schemas.microsoft.com/office/spreadsheetml/2010/11/ac" url="D:\Tai lieu Excel\Dao tao Public\HR Report - HRC\DAY CÁC LỚP\REPORT K18\2. Tai lieu\BAO CAO UPDATE 01_2024\"/>
    </mc:Choice>
  </mc:AlternateContent>
  <xr:revisionPtr revIDLastSave="0" documentId="13_ncr:1_{CC7948C6-3730-4006-AA5A-463E9FAC5BC1}" xr6:coauthVersionLast="47" xr6:coauthVersionMax="47" xr10:uidLastSave="{00000000-0000-0000-0000-000000000000}"/>
  <bookViews>
    <workbookView showHorizontalScroll="0" showVerticalScroll="0" showSheetTabs="0" xWindow="-120" yWindow="-120" windowWidth="20730" windowHeight="11160" tabRatio="754" firstSheet="1" xr2:uid="{C220110D-2A7A-4C67-BF46-1CF9881B14ED}"/>
  </bookViews>
  <sheets>
    <sheet name="Cài đặt" sheetId="6" state="hidden" r:id="rId1"/>
    <sheet name="Thông tin nhân viên" sheetId="1" r:id="rId2"/>
    <sheet name="Thong tin khoa hoc" sheetId="2" r:id="rId3"/>
    <sheet name="Phân tích" sheetId="9" state="hidden" r:id="rId4"/>
    <sheet name="Thời gian làm việc" sheetId="5" r:id="rId5"/>
    <sheet name="Chi phí đào tạo" sheetId="4" r:id="rId6"/>
    <sheet name="Danhsachdaotao" sheetId="3" r:id="rId7"/>
    <sheet name="Dashboard" sheetId="8" r:id="rId8"/>
  </sheets>
  <definedNames>
    <definedName name="_xlnm._FilterDatabase" localSheetId="1" hidden="1">'Thông tin nhân viên'!$A$3:$F$131</definedName>
    <definedName name="_xlcn.WorksheetConnection_Baocaodaotaover.05.xlsxChi_nhanh1" hidden="1">Chi_nhanh[]</definedName>
    <definedName name="_xlcn.WorksheetConnection_Baocaodaotaover.05.xlsxChiphidaotao1" hidden="1">Chiphidaotao[]</definedName>
    <definedName name="_xlcn.WorksheetConnection_Baocaodaotaover.05.xlsxDanhsachdaotao1" hidden="1">Danhsachdaotao[]</definedName>
    <definedName name="_xlcn.WorksheetConnection_Baocaodaotaover.05.xlsxDanhsachnhanvien1" hidden="1">Danhsachnhanvien[]</definedName>
    <definedName name="_xlcn.WorksheetConnection_Baocaodaotaover.05.xlsxKhoa_hoc1" hidden="1">Khoa_hoc[]</definedName>
    <definedName name="_xlcn.WorksheetConnection_Baocaodaotaover.05.xlsxLoại1" hidden="1">Loại[]</definedName>
    <definedName name="_xlcn.WorksheetConnection_Baocaodaotaover.05.xlsxPhong_ban1" hidden="1">Phong_ban[]</definedName>
    <definedName name="_xlcn.WorksheetConnection_Baocaodaotaover.05.xlsxTGLV1" hidden="1">TGLV[]</definedName>
    <definedName name="_xlcn.WorksheetConnection_Baocaodaotaover.05.xlsxThong_tin_khoa_hoc1" hidden="1">Thong_tin_khoa_hoc[]</definedName>
    <definedName name="QĐ_Danhgia">Danh_gia[ĐÁNH GIÁ]</definedName>
    <definedName name="QĐ_Hinhthuc">Hình_thức[HÌNH THỨC]</definedName>
    <definedName name="QĐ_Loại">Loại[LOẠI]</definedName>
    <definedName name="QĐ_Thamgia">Tham_gia[THAM GIA]</definedName>
    <definedName name="QĐ_Trạngthái">Trạng_thái[TRẠNG THÁI]</definedName>
    <definedName name="QĐKH">Thong_tin_khoa_hoc[Mã khóa học]</definedName>
    <definedName name="Slicer_CHI_NHÁNH">#N/A</definedName>
    <definedName name="Slicer_LOẠI">#N/A</definedName>
    <definedName name="Slicer_PHÒNG_BAN">#N/A</definedName>
    <definedName name="Slicer_Tháng">#N/A</definedName>
  </definedNames>
  <calcPr calcId="191029"/>
  <pivotCaches>
    <pivotCache cacheId="67" r:id="rId9"/>
    <pivotCache cacheId="68" r:id="rId10"/>
    <pivotCache cacheId="69" r:id="rId11"/>
    <pivotCache cacheId="70" r:id="rId12"/>
    <pivotCache cacheId="71" r:id="rId13"/>
    <pivotCache cacheId="72" r:id="rId14"/>
    <pivotCache cacheId="73" r:id="rId15"/>
    <pivotCache cacheId="74" r:id="rId16"/>
    <pivotCache cacheId="75" r:id="rId17"/>
    <pivotCache cacheId="76" r:id="rId18"/>
    <pivotCache cacheId="77" r:id="rId19"/>
    <pivotCache cacheId="78" r:id="rId20"/>
    <pivotCache cacheId="79" r:id="rId21"/>
    <pivotCache cacheId="80" r:id="rId22"/>
  </pivotCaches>
  <extLst>
    <ext xmlns:x14="http://schemas.microsoft.com/office/spreadsheetml/2009/9/main" uri="{876F7934-8845-4945-9796-88D515C7AA90}">
      <x14:pivotCaches>
        <pivotCache cacheId="81" r:id="rId23"/>
      </x14:pivotCaches>
    </ex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hong_tin_khoa_hoc" name="Thong_tin_khoa_hoc" connection="WorksheetConnection_Bao cao dao tao ver.05.xlsx!Thong_tin_khoa_hoc"/>
          <x15:modelTable id="TGLV" name="TGLV" connection="WorksheetConnection_Bao cao dao tao ver.05.xlsx!TGLV"/>
          <x15:modelTable id="Phong_ban" name="Phong_ban" connection="WorksheetConnection_Bao cao dao tao ver.05.xlsx!Phong_ban"/>
          <x15:modelTable id="Loại" name="Loại" connection="WorksheetConnection_Bao cao dao tao ver.05.xlsx!Loại"/>
          <x15:modelTable id="Khoa_hoc" name="Khoa_hoc" connection="WorksheetConnection_Bao cao dao tao ver.05.xlsx!Khoa_hoc"/>
          <x15:modelTable id="Danhsachnhanvien" name="Danhsachnhanvien" connection="WorksheetConnection_Bao cao dao tao ver.05.xlsx!Danhsachnhanvien"/>
          <x15:modelTable id="Danhsachdaotao" name="Danhsachdaotao" connection="WorksheetConnection_Bao cao dao tao ver.05.xlsx!Danhsachdaotao"/>
          <x15:modelTable id="Chiphidaotao" name="Chiphidaotao" connection="WorksheetConnection_Bao cao dao tao ver.05.xlsx!Chiphidaotao"/>
          <x15:modelTable id="Chi_nhanh" name="Chi_nhanh" connection="WorksheetConnection_Bao cao dao tao ver.05.xlsx!Chi_nhanh"/>
          <x15:modelTable id="Calendar" name="dDate" connection="Connection"/>
        </x15:modelTables>
        <x15:modelRelationships>
          <x15:modelRelationship fromTable="TGLV" fromColumn="Date" toTable="dDate" toColumn="Date"/>
          <x15:modelRelationship fromTable="TGLV" fromColumn="Chi nhánh" toTable="Chi_nhanh" toColumn="CHI NHÁNH"/>
          <x15:modelRelationship fromTable="TGLV" fromColumn="Phòng ban" toTable="Phong_ban" toColumn="PHÒNG BAN"/>
          <x15:modelRelationship fromTable="Chiphidaotao" fromColumn="Date" toTable="dDate" toColumn="Date"/>
          <x15:modelRelationship fromTable="Chiphidaotao" fromColumn="Phân loại" toTable="Loại" toColumn="LOẠI"/>
          <x15:modelRelationship fromTable="Chiphidaotao" fromColumn="Phòng ban" toTable="Phong_ban" toColumn="PHÒNG BAN"/>
          <x15:modelRelationship fromTable="Chiphidaotao" fromColumn="Chi nhánh" toTable="Chi_nhanh" toColumn="CHI NHÁNH"/>
          <x15:modelRelationship fromTable="Chiphidaotao" fromColumn="Tên khóa học" toTable="Thong_tin_khoa_hoc" toColumn="Khóa đào tạo"/>
          <x15:modelRelationship fromTable="Danhsachdaotao" fromColumn="Thời gian đào tạo (thực tế)" toTable="dDate" toColumn="Date"/>
          <x15:modelRelationship fromTable="Danhsachdaotao" fromColumn="Phân loại" toTable="Loại" toColumn="LOẠI"/>
          <x15:modelRelationship fromTable="Danhsachdaotao" fromColumn="Phòng ban" toTable="Phong_ban" toColumn="PHÒNG BAN"/>
          <x15:modelRelationship fromTable="Danhsachdaotao" fromColumn="Chi nhánh" toTable="Chi_nhanh" toColumn="CHI NHÁNH"/>
          <x15:modelRelationship fromTable="Danhsachdaotao" fromColumn="MSNV" toTable="Danhsachnhanvien" toColumn="Mã nhân viên"/>
          <x15:modelRelationship fromTable="Danhsachdaotao" fromColumn="Khóa học" toTable="Thong_tin_khoa_hoc" toColumn="Khóa đào tạo"/>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4" i="3" l="1"/>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H7" i="9"/>
  <c r="H8" i="9" s="1"/>
  <c r="A7" i="9"/>
  <c r="A8" i="9" s="1"/>
  <c r="O3" i="9"/>
  <c r="I3" i="9"/>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23" i="2"/>
  <c r="A22" i="2"/>
  <c r="A21" i="2"/>
  <c r="A20" i="2"/>
  <c r="A19" i="2"/>
  <c r="A18" i="2"/>
  <c r="A17" i="2"/>
  <c r="A16" i="2"/>
  <c r="A15" i="2"/>
  <c r="A14" i="2"/>
  <c r="A13" i="2"/>
  <c r="A12" i="2"/>
  <c r="A11" i="2"/>
  <c r="A10" i="2"/>
  <c r="A9" i="2"/>
  <c r="A8" i="2"/>
  <c r="A7" i="2"/>
  <c r="A6" i="2"/>
  <c r="A5" i="2"/>
  <c r="A4" i="2"/>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0E5B5F-BFA2-4FD7-9650-1A4BA5AEB82E}" name="Connection" type="104" refreshedVersion="0" background="1">
    <extLst>
      <ext xmlns:x15="http://schemas.microsoft.com/office/spreadsheetml/2010/11/main" uri="{DE250136-89BD-433C-8126-D09CA5730AF9}">
        <x15:connection id="Calendar"/>
      </ext>
    </extLst>
  </connection>
  <connection id="2" xr16:uid="{04BD76CA-891D-4D96-B493-6971C7C5026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BE36428-A3FF-4206-98E5-D4BA48F8DEFE}" name="WorksheetConnection_Bao cao dao tao ver.05.xlsx!Chi_nhanh" type="102" refreshedVersion="7" minRefreshableVersion="5">
    <extLst>
      <ext xmlns:x15="http://schemas.microsoft.com/office/spreadsheetml/2010/11/main" uri="{DE250136-89BD-433C-8126-D09CA5730AF9}">
        <x15:connection id="Chi_nhanh">
          <x15:rangePr sourceName="_xlcn.WorksheetConnection_Baocaodaotaover.05.xlsxChi_nhanh1"/>
        </x15:connection>
      </ext>
    </extLst>
  </connection>
  <connection id="4" xr16:uid="{4690EEFB-06CE-49E7-9A2B-D01D8865B965}" name="WorksheetConnection_Bao cao dao tao ver.05.xlsx!Chiphidaotao" type="102" refreshedVersion="7" minRefreshableVersion="5">
    <extLst>
      <ext xmlns:x15="http://schemas.microsoft.com/office/spreadsheetml/2010/11/main" uri="{DE250136-89BD-433C-8126-D09CA5730AF9}">
        <x15:connection id="Chiphidaotao">
          <x15:rangePr sourceName="_xlcn.WorksheetConnection_Baocaodaotaover.05.xlsxChiphidaotao1"/>
        </x15:connection>
      </ext>
    </extLst>
  </connection>
  <connection id="5" xr16:uid="{F71882A4-4818-4EB8-B12C-E5912EE636A8}" name="WorksheetConnection_Bao cao dao tao ver.05.xlsx!Danhsachdaotao" type="102" refreshedVersion="7" minRefreshableVersion="5">
    <extLst>
      <ext xmlns:x15="http://schemas.microsoft.com/office/spreadsheetml/2010/11/main" uri="{DE250136-89BD-433C-8126-D09CA5730AF9}">
        <x15:connection id="Danhsachdaotao">
          <x15:rangePr sourceName="_xlcn.WorksheetConnection_Baocaodaotaover.05.xlsxDanhsachdaotao1"/>
        </x15:connection>
      </ext>
    </extLst>
  </connection>
  <connection id="6" xr16:uid="{42E6AA26-5DEF-46F4-925B-BFF90DB1BC4F}" name="WorksheetConnection_Bao cao dao tao ver.05.xlsx!Danhsachnhanvien" type="102" refreshedVersion="7" minRefreshableVersion="5">
    <extLst>
      <ext xmlns:x15="http://schemas.microsoft.com/office/spreadsheetml/2010/11/main" uri="{DE250136-89BD-433C-8126-D09CA5730AF9}">
        <x15:connection id="Danhsachnhanvien">
          <x15:rangePr sourceName="_xlcn.WorksheetConnection_Baocaodaotaover.05.xlsxDanhsachnhanvien1"/>
        </x15:connection>
      </ext>
    </extLst>
  </connection>
  <connection id="7" xr16:uid="{EE10F013-0C70-4EE5-8DD3-E78D75175352}" name="WorksheetConnection_Bao cao dao tao ver.05.xlsx!Khoa_hoc" type="102" refreshedVersion="7" minRefreshableVersion="5">
    <extLst>
      <ext xmlns:x15="http://schemas.microsoft.com/office/spreadsheetml/2010/11/main" uri="{DE250136-89BD-433C-8126-D09CA5730AF9}">
        <x15:connection id="Khoa_hoc">
          <x15:rangePr sourceName="_xlcn.WorksheetConnection_Baocaodaotaover.05.xlsxKhoa_hoc1"/>
        </x15:connection>
      </ext>
    </extLst>
  </connection>
  <connection id="8" xr16:uid="{0DE0DB1D-60D6-4045-8D6B-03714C074B5F}" name="WorksheetConnection_Bao cao dao tao ver.05.xlsx!Loại" type="102" refreshedVersion="7" minRefreshableVersion="5">
    <extLst>
      <ext xmlns:x15="http://schemas.microsoft.com/office/spreadsheetml/2010/11/main" uri="{DE250136-89BD-433C-8126-D09CA5730AF9}">
        <x15:connection id="Loại">
          <x15:rangePr sourceName="_xlcn.WorksheetConnection_Baocaodaotaover.05.xlsxLoại1"/>
        </x15:connection>
      </ext>
    </extLst>
  </connection>
  <connection id="9" xr16:uid="{8FBFF4C5-4CDA-41F9-9D87-8E2D6E3E8212}" name="WorksheetConnection_Bao cao dao tao ver.05.xlsx!Phong_ban" type="102" refreshedVersion="7" minRefreshableVersion="5">
    <extLst>
      <ext xmlns:x15="http://schemas.microsoft.com/office/spreadsheetml/2010/11/main" uri="{DE250136-89BD-433C-8126-D09CA5730AF9}">
        <x15:connection id="Phong_ban">
          <x15:rangePr sourceName="_xlcn.WorksheetConnection_Baocaodaotaover.05.xlsxPhong_ban1"/>
        </x15:connection>
      </ext>
    </extLst>
  </connection>
  <connection id="10" xr16:uid="{04092EA5-EFDE-43DD-955B-310010F17E0D}" name="WorksheetConnection_Bao cao dao tao ver.05.xlsx!TGLV" type="102" refreshedVersion="7" minRefreshableVersion="5">
    <extLst>
      <ext xmlns:x15="http://schemas.microsoft.com/office/spreadsheetml/2010/11/main" uri="{DE250136-89BD-433C-8126-D09CA5730AF9}">
        <x15:connection id="TGLV">
          <x15:rangePr sourceName="_xlcn.WorksheetConnection_Baocaodaotaover.05.xlsxTGLV1"/>
        </x15:connection>
      </ext>
    </extLst>
  </connection>
  <connection id="11" xr16:uid="{48B0F354-83D5-409E-85CB-A263C922E94C}" name="WorksheetConnection_Bao cao dao tao ver.05.xlsx!Thong_tin_khoa_hoc" type="102" refreshedVersion="7" minRefreshableVersion="5">
    <extLst>
      <ext xmlns:x15="http://schemas.microsoft.com/office/spreadsheetml/2010/11/main" uri="{DE250136-89BD-433C-8126-D09CA5730AF9}">
        <x15:connection id="Thong_tin_khoa_hoc">
          <x15:rangePr sourceName="_xlcn.WorksheetConnection_Baocaodaotaover.05.xlsxThong_tin_khoa_hoc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anhsachdaotao].[Tham gia].&amp;[Có]}"/>
  </metadataStrings>
  <mdxMetadata count="1">
    <mdx n="0" f="s">
      <ms ns="1" c="0"/>
    </mdx>
  </mdxMetadata>
  <valueMetadata count="1">
    <bk>
      <rc t="1" v="0"/>
    </bk>
  </valueMetadata>
</metadata>
</file>

<file path=xl/sharedStrings.xml><?xml version="1.0" encoding="utf-8"?>
<sst xmlns="http://schemas.openxmlformats.org/spreadsheetml/2006/main" count="1841" uniqueCount="271">
  <si>
    <t xml:space="preserve"> QUẢN TRỊ ĐÀO TẠO</t>
  </si>
  <si>
    <t>THÔNG TIN NHÂN VIÊN</t>
  </si>
  <si>
    <t>STT</t>
  </si>
  <si>
    <t>Mã nhân viên</t>
  </si>
  <si>
    <t>Họ tên</t>
  </si>
  <si>
    <t>Chi nhánh</t>
  </si>
  <si>
    <t>Phòng ban</t>
  </si>
  <si>
    <t>Vị trí</t>
  </si>
  <si>
    <t>Email</t>
  </si>
  <si>
    <t>SĐT</t>
  </si>
  <si>
    <t>Phạm Văn Công</t>
  </si>
  <si>
    <t>Trụ sở chính</t>
  </si>
  <si>
    <t>Ban giám đốc</t>
  </si>
  <si>
    <t>Tổng giám đốc</t>
  </si>
  <si>
    <t>Trương Thị Nga</t>
  </si>
  <si>
    <t>Phó Giám đốc</t>
  </si>
  <si>
    <t>Mai Thị Vy Đan</t>
  </si>
  <si>
    <t>Đỗ Thị Kim Anh</t>
  </si>
  <si>
    <t>Kế toán</t>
  </si>
  <si>
    <t>Kế toán trưởng</t>
  </si>
  <si>
    <t>Nguyễn Thị Yến</t>
  </si>
  <si>
    <t>Kế toán tổng hợp</t>
  </si>
  <si>
    <t>Nguyễn Thị Thanh Trúc</t>
  </si>
  <si>
    <t>Kế toán thuế</t>
  </si>
  <si>
    <t>Đỗ Thị Hồng Thắm</t>
  </si>
  <si>
    <t>Kế toán tiền lương</t>
  </si>
  <si>
    <t>Chu Văn Được</t>
  </si>
  <si>
    <t>Kế toán công nợ</t>
  </si>
  <si>
    <t>Nguyễn Thu Thảo</t>
  </si>
  <si>
    <t>Kế toán bán hàng</t>
  </si>
  <si>
    <t>Đoàn Thị Lan Anh</t>
  </si>
  <si>
    <t>Thủ quỹ</t>
  </si>
  <si>
    <t>Trương Lệ Tuyết</t>
  </si>
  <si>
    <t>Marketing</t>
  </si>
  <si>
    <t>Trưởng phòng Marketing</t>
  </si>
  <si>
    <t>Chu Thị Tuyết</t>
  </si>
  <si>
    <t>Nhân viên Content</t>
  </si>
  <si>
    <t>Trần Thị Hải Yên</t>
  </si>
  <si>
    <t>Đặng Quang Khánh An</t>
  </si>
  <si>
    <t>Nhân viên SEO</t>
  </si>
  <si>
    <t>Hoàng Thuý Nga</t>
  </si>
  <si>
    <t>Nhân viên thiết kế</t>
  </si>
  <si>
    <t>Hoàng Thuý Kiều</t>
  </si>
  <si>
    <t>Nhân viên quay dựng</t>
  </si>
  <si>
    <t>Nguyễn Đức Nam</t>
  </si>
  <si>
    <t>Nhân sự</t>
  </si>
  <si>
    <t>Trưởng phòng nhân sự</t>
  </si>
  <si>
    <t>Trần Lệ Thu</t>
  </si>
  <si>
    <t>Nhân viên tuyển dụng</t>
  </si>
  <si>
    <t>Dương Kiều Trinh</t>
  </si>
  <si>
    <t>Vũ Minh Trang</t>
  </si>
  <si>
    <t>Nhân viên C&amp;B</t>
  </si>
  <si>
    <t>Lê Thị Hiền</t>
  </si>
  <si>
    <t>Nhân viên HCNS tổng hợp</t>
  </si>
  <si>
    <t>Thái Thị Huyền Trang</t>
  </si>
  <si>
    <t>Dự án</t>
  </si>
  <si>
    <t>Trưởng phòng dự án</t>
  </si>
  <si>
    <t>Võ Thị Mai</t>
  </si>
  <si>
    <t>Phó phòng dự án</t>
  </si>
  <si>
    <t>Nguyễn Thị Thu</t>
  </si>
  <si>
    <t>Nhân viên dự án</t>
  </si>
  <si>
    <t>Trần Thị Minh</t>
  </si>
  <si>
    <t>Nguyễn Thị Hồng</t>
  </si>
  <si>
    <t>Nguyễn Văn Cương</t>
  </si>
  <si>
    <t>TPHCM</t>
  </si>
  <si>
    <t>Giám đốc chi nhánh</t>
  </si>
  <si>
    <t>Kinh doanh</t>
  </si>
  <si>
    <t>Trưởng phòng kinh doanh</t>
  </si>
  <si>
    <t>Lê Thị Thảo</t>
  </si>
  <si>
    <t>Phó phòng kinh doanh</t>
  </si>
  <si>
    <t>Tô Thị Mai</t>
  </si>
  <si>
    <t>Trưởng nhóm kinh doanh</t>
  </si>
  <si>
    <t>Chu Thị Huyền Trang</t>
  </si>
  <si>
    <t>Nhân viên kinh doanh</t>
  </si>
  <si>
    <t>Nguyễn Văn Phú</t>
  </si>
  <si>
    <t>Nguyễn Đăng Thu</t>
  </si>
  <si>
    <t>Quang Huy</t>
  </si>
  <si>
    <t>Đinh Thị Liên</t>
  </si>
  <si>
    <t>Bùi Thị An</t>
  </si>
  <si>
    <t>Phạm Đình Định</t>
  </si>
  <si>
    <t>Trương Thị Uyên</t>
  </si>
  <si>
    <t>Đào tạo</t>
  </si>
  <si>
    <t>Trưởng phòng đào tạo</t>
  </si>
  <si>
    <t>Đỗ Thị Nguyệt</t>
  </si>
  <si>
    <t>Phó phòng đào tạo</t>
  </si>
  <si>
    <t>Nguyễn Vinh Lộc</t>
  </si>
  <si>
    <t>Giảng viên</t>
  </si>
  <si>
    <t>Bùi Thị Vân</t>
  </si>
  <si>
    <t>Nguyễn Thị Lan</t>
  </si>
  <si>
    <t>Đỗ Thị Phương Anh</t>
  </si>
  <si>
    <t>Nguyễn Việt Hà</t>
  </si>
  <si>
    <t>Phạm Thị Nguyệt</t>
  </si>
  <si>
    <t>Phạm Thị Thu Thuỷ</t>
  </si>
  <si>
    <t>Thái Nguyên</t>
  </si>
  <si>
    <t>Hoàng Thị Thêm</t>
  </si>
  <si>
    <t>Phạm Văn Hiếu</t>
  </si>
  <si>
    <t>Đoàn Đình Thoại</t>
  </si>
  <si>
    <t>Nguyễn Thị Hương Giang</t>
  </si>
  <si>
    <t>Trần Thị Trà My</t>
  </si>
  <si>
    <t>Nguyễn Đắc Minh</t>
  </si>
  <si>
    <t>Nguyễn Thị Thu Hà</t>
  </si>
  <si>
    <t>Lê Đức Thành</t>
  </si>
  <si>
    <t>Nguyễn Xuân Thành</t>
  </si>
  <si>
    <t>Lê Văn Vĩnh</t>
  </si>
  <si>
    <t>Lê Thị Dung</t>
  </si>
  <si>
    <t>Phan Thị Toàn</t>
  </si>
  <si>
    <t>Trần Thị Yến</t>
  </si>
  <si>
    <t>Nguyễn Thị Thuỳ Trang</t>
  </si>
  <si>
    <t>Trưởng nhóm đào tạo</t>
  </si>
  <si>
    <t>Nguyễn Danh Duy</t>
  </si>
  <si>
    <t>Nguyễn Đăng Tài</t>
  </si>
  <si>
    <t>Trần Thị Lâm</t>
  </si>
  <si>
    <t>Ngô Thị Ngà</t>
  </si>
  <si>
    <t>Lê Đình Hồng</t>
  </si>
  <si>
    <t>Nguyễn Thị Mỹ Duyên</t>
  </si>
  <si>
    <t>Nguyễn Thị Hạnh</t>
  </si>
  <si>
    <t>Hải Phòng</t>
  </si>
  <si>
    <t>Đỗ Mạnh Huy</t>
  </si>
  <si>
    <t>Trần Thị Thuý</t>
  </si>
  <si>
    <t>Nguyễn Đăng Trà</t>
  </si>
  <si>
    <t>Nguyễn Thị Thuỳ</t>
  </si>
  <si>
    <t>Hoàng Văn Giáp</t>
  </si>
  <si>
    <t>Nguyễn Thị Loan</t>
  </si>
  <si>
    <t>Nguyễn Thị Huệ</t>
  </si>
  <si>
    <t>Lê Thị Hoài Linh</t>
  </si>
  <si>
    <t>Hoàng Xuân Tú</t>
  </si>
  <si>
    <t>Trương Thị Minh Thu</t>
  </si>
  <si>
    <t>Dương Bích Ngà</t>
  </si>
  <si>
    <t>Đặng Thị Linh</t>
  </si>
  <si>
    <t>Đỗ Thảo Anh</t>
  </si>
  <si>
    <t>Nguyễn Thị Quyên</t>
  </si>
  <si>
    <t>Đỗ Thế Tú</t>
  </si>
  <si>
    <t>Nguyễn Thị Ninh</t>
  </si>
  <si>
    <t>Chu Thị Thảo</t>
  </si>
  <si>
    <t>Trần Thị Ngọc Dung</t>
  </si>
  <si>
    <t>Phạm Thị Bích Ngọc</t>
  </si>
  <si>
    <t>Nguyễn Thị Khánh</t>
  </si>
  <si>
    <t>Lưu Dương Thu Trang</t>
  </si>
  <si>
    <t xml:space="preserve">Lê Thị Vân Anh 
</t>
  </si>
  <si>
    <t xml:space="preserve">Lê Thị Thu Phương </t>
  </si>
  <si>
    <t xml:space="preserve">Hà Thị Oanh </t>
  </si>
  <si>
    <t xml:space="preserve">Lê Đức Chinh  </t>
  </si>
  <si>
    <t>Lê Thị Phương</t>
  </si>
  <si>
    <t xml:space="preserve">Tào Thị Bích Thủy </t>
  </si>
  <si>
    <t>Phan Thị Thắm</t>
  </si>
  <si>
    <t>Nguyễn Ngọc Tân</t>
  </si>
  <si>
    <t>Nguyễn Thị Nghĩa</t>
  </si>
  <si>
    <t>Nguyễn Thị Minh Trang</t>
  </si>
  <si>
    <t>Trương Thị Thu Trang</t>
  </si>
  <si>
    <t>Võ Thị Hải Yến</t>
  </si>
  <si>
    <t>Hồ Thị Hằng</t>
  </si>
  <si>
    <t>Lê Thị Sang</t>
  </si>
  <si>
    <t>Đà Nẵng</t>
  </si>
  <si>
    <t>Đào Hằng Nga</t>
  </si>
  <si>
    <t>Nguyễn Thị Ánh Tuyết</t>
  </si>
  <si>
    <t>Hoàng Thị Bích Ngọc</t>
  </si>
  <si>
    <t>Nguyễn Thị Anh</t>
  </si>
  <si>
    <t>Phạm Thị Vân Anh</t>
  </si>
  <si>
    <t>Nguyễn Thị Như Quỳnh</t>
  </si>
  <si>
    <t xml:space="preserve">Mai Thị Oanh </t>
  </si>
  <si>
    <t>Cao Thị Phương Anh</t>
  </si>
  <si>
    <t>Lê Văn Tuân</t>
  </si>
  <si>
    <t>Lê Thị Yến</t>
  </si>
  <si>
    <t>Nguyễn Văn Sáng</t>
  </si>
  <si>
    <t>Trần Thị Ngọc Mai</t>
  </si>
  <si>
    <t>Phan Thị Luyến</t>
  </si>
  <si>
    <t>Vũ Minh Tuyết</t>
  </si>
  <si>
    <t>Ngô Trường Giang</t>
  </si>
  <si>
    <t>Đào Duy Linh</t>
  </si>
  <si>
    <t>Phạm Anh Đức</t>
  </si>
  <si>
    <t>Nguyễn Chí Đô</t>
  </si>
  <si>
    <t>Lê Phạm Bình</t>
  </si>
  <si>
    <t xml:space="preserve">Đặng Thị Quế </t>
  </si>
  <si>
    <t>THÔNG TIN KHÓA HỌC</t>
  </si>
  <si>
    <t>Mã khóa học</t>
  </si>
  <si>
    <t>Khóa đào tạo</t>
  </si>
  <si>
    <t>Start Date</t>
  </si>
  <si>
    <t>End Date</t>
  </si>
  <si>
    <t>Hình thức</t>
  </si>
  <si>
    <t>Thời lượng (giờ)</t>
  </si>
  <si>
    <t>Số lượng</t>
  </si>
  <si>
    <t>Trạng thái</t>
  </si>
  <si>
    <t>KHĐT</t>
  </si>
  <si>
    <t>Lập Kế hoạch đào tạo</t>
  </si>
  <si>
    <t>Đào tạo hệ thống</t>
  </si>
  <si>
    <t>Nội bộ</t>
  </si>
  <si>
    <t>Hoàn thành</t>
  </si>
  <si>
    <t>KDDA</t>
  </si>
  <si>
    <t>Kinh doanh dự án</t>
  </si>
  <si>
    <t>Đào tạo bổ trợ</t>
  </si>
  <si>
    <t>Thuê ngoài</t>
  </si>
  <si>
    <t>BHCN</t>
  </si>
  <si>
    <t>Bán hàng chuyên nghiệp</t>
  </si>
  <si>
    <t>Kết hợp</t>
  </si>
  <si>
    <t>CSKH</t>
  </si>
  <si>
    <t>Kỹ năng chăm sóc khách hàng</t>
  </si>
  <si>
    <t>PTBT</t>
  </si>
  <si>
    <t>Kỹ năng phát triển bản thân và làm việc theo nhóm</t>
  </si>
  <si>
    <t>KNTT</t>
  </si>
  <si>
    <t>Kỹ năng thuyết trình</t>
  </si>
  <si>
    <t>GSCV</t>
  </si>
  <si>
    <t>Kỹ năng giám sát công việc</t>
  </si>
  <si>
    <t>MKT</t>
  </si>
  <si>
    <t>Marketing chuyên nghiệp</t>
  </si>
  <si>
    <t>PVTD</t>
  </si>
  <si>
    <t>Kỹ năng phỏng vấn Tuyển dụng</t>
  </si>
  <si>
    <t>QLDA</t>
  </si>
  <si>
    <t>Quản lý dự án</t>
  </si>
  <si>
    <t>KNĐP</t>
  </si>
  <si>
    <t>Kỹ năng đàm phán, thương thuyết hiệu quả</t>
  </si>
  <si>
    <t>Leadership</t>
  </si>
  <si>
    <t>BCQT</t>
  </si>
  <si>
    <t>Xây dựng báo cáo quản trị</t>
  </si>
  <si>
    <t>VHDN</t>
  </si>
  <si>
    <t>Phát triển tổ chức, xây dựng văn hoá doanh nghiệp</t>
  </si>
  <si>
    <t>HĐ&amp;KSCV</t>
  </si>
  <si>
    <t>Hoạch định và Kiểm soát công việc</t>
  </si>
  <si>
    <t>Đang diễn ra</t>
  </si>
  <si>
    <t>ĐGVNB</t>
  </si>
  <si>
    <t>Đánh giá viên nội bộ</t>
  </si>
  <si>
    <t>Chưa diễn ra</t>
  </si>
  <si>
    <t>GQVĐ</t>
  </si>
  <si>
    <t>Giải quyết vấn đề và ra quyết định</t>
  </si>
  <si>
    <t>KNLĐ</t>
  </si>
  <si>
    <t>Kỹ năng lãnh đạo</t>
  </si>
  <si>
    <t>GCNV</t>
  </si>
  <si>
    <t>Giữ nhân viên giỏi</t>
  </si>
  <si>
    <t>Hủy bỏ</t>
  </si>
  <si>
    <t>ĐLLV</t>
  </si>
  <si>
    <t>Tạo động lực làm việc</t>
  </si>
  <si>
    <t>QLTĐ</t>
  </si>
  <si>
    <t>Quản lý sự thay đổi</t>
  </si>
  <si>
    <t>CÀI ĐẶT</t>
  </si>
  <si>
    <t>Thời gian đào tạo (thực tế)</t>
  </si>
  <si>
    <t>MSNV</t>
  </si>
  <si>
    <t>Tham gia</t>
  </si>
  <si>
    <t>Thời lượng</t>
  </si>
  <si>
    <t>Đánh giá</t>
  </si>
  <si>
    <t>Có</t>
  </si>
  <si>
    <t>Không</t>
  </si>
  <si>
    <t>Date</t>
  </si>
  <si>
    <t>Tên khóa học</t>
  </si>
  <si>
    <t>Chi phí</t>
  </si>
  <si>
    <t>Số giờ làm việc</t>
  </si>
  <si>
    <t>CHI NHÁNH</t>
  </si>
  <si>
    <t>PHÒNG BAN</t>
  </si>
  <si>
    <t>KHÓA HỌC</t>
  </si>
  <si>
    <t>THAM GIA</t>
  </si>
  <si>
    <t>ĐÁNH GIÁ</t>
  </si>
  <si>
    <t>TRẠNG THÁI</t>
  </si>
  <si>
    <t>LOẠI</t>
  </si>
  <si>
    <t>HÌNH THỨC</t>
  </si>
  <si>
    <t>QUẢN TRỊ ĐÀO TẠO</t>
  </si>
  <si>
    <t>DASHBOARD</t>
  </si>
  <si>
    <t>Phân loại</t>
  </si>
  <si>
    <t>THỜI GIAN LÀM VIỆC</t>
  </si>
  <si>
    <t>Tổng chi phí</t>
  </si>
  <si>
    <t>Chi phí lọc</t>
  </si>
  <si>
    <t>Số giờ đào tạo</t>
  </si>
  <si>
    <t>Số giờ đào tạo/làm việc</t>
  </si>
  <si>
    <t>Row Labels</t>
  </si>
  <si>
    <t>Grand Total</t>
  </si>
  <si>
    <t>Điểm đánh giá TB</t>
  </si>
  <si>
    <t>Số nhân viên ĐT</t>
  </si>
  <si>
    <t>Chi phí/Nhân viên</t>
  </si>
  <si>
    <t>Tỉ trọng chi phí</t>
  </si>
  <si>
    <t>Tổng số học viên</t>
  </si>
  <si>
    <t>Tham gia đào tạo</t>
  </si>
  <si>
    <t>Số khóa học</t>
  </si>
  <si>
    <t>Số nhân viên</t>
  </si>
  <si>
    <t>Khóa học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</si>
</sst>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quot;M&quot;"/>
    <numFmt numFmtId="166" formatCode="0.0%"/>
  </numFmts>
  <fonts count="11" x14ac:knownFonts="1">
    <font>
      <sz val="11"/>
      <color theme="1"/>
      <name val="Times New Roman"/>
      <family val="2"/>
    </font>
    <font>
      <sz val="11"/>
      <color theme="1"/>
      <name val="Times New Roman"/>
      <family val="2"/>
    </font>
    <font>
      <b/>
      <sz val="14"/>
      <color rgb="FFFFC000"/>
      <name val="Arial"/>
      <family val="2"/>
    </font>
    <font>
      <b/>
      <sz val="16"/>
      <color rgb="FFFFC000"/>
      <name val="Arial"/>
      <family val="2"/>
    </font>
    <font>
      <b/>
      <sz val="12"/>
      <color rgb="FFFFC000"/>
      <name val="Arial"/>
      <family val="2"/>
    </font>
    <font>
      <b/>
      <sz val="14"/>
      <color rgb="FFFFFF00"/>
      <name val="Arial"/>
      <family val="2"/>
    </font>
    <font>
      <b/>
      <sz val="16"/>
      <color theme="0"/>
      <name val="Arial"/>
      <family val="2"/>
    </font>
    <font>
      <b/>
      <sz val="12"/>
      <color theme="0"/>
      <name val="Arial"/>
      <family val="2"/>
    </font>
    <font>
      <b/>
      <sz val="11"/>
      <color theme="1"/>
      <name val="Times New Roman"/>
      <family val="1"/>
    </font>
    <font>
      <b/>
      <sz val="10"/>
      <color theme="1"/>
      <name val="Times New Roman"/>
      <family val="2"/>
    </font>
    <font>
      <b/>
      <sz val="11"/>
      <color theme="1"/>
      <name val="Times New Roman"/>
      <family val="2"/>
    </font>
  </fonts>
  <fills count="7">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79998168889431442"/>
        <bgColor theme="4" tint="0.79998168889431442"/>
      </patternFill>
    </fill>
  </fills>
  <borders count="15">
    <border>
      <left/>
      <right/>
      <top/>
      <bottom/>
      <diagonal/>
    </border>
    <border>
      <left/>
      <right style="thin">
        <color auto="1"/>
      </right>
      <top/>
      <bottom style="dashed">
        <color auto="1"/>
      </bottom>
      <diagonal/>
    </border>
    <border>
      <left style="thin">
        <color auto="1"/>
      </left>
      <right style="thin">
        <color auto="1"/>
      </right>
      <top/>
      <bottom style="dashed">
        <color auto="1"/>
      </bottom>
      <diagonal/>
    </border>
    <border>
      <left style="thin">
        <color auto="1"/>
      </left>
      <right/>
      <top/>
      <bottom style="dashed">
        <color auto="1"/>
      </bottom>
      <diagonal/>
    </border>
    <border>
      <left/>
      <right style="thin">
        <color auto="1"/>
      </right>
      <top style="dashed">
        <color auto="1"/>
      </top>
      <bottom style="dashed">
        <color auto="1"/>
      </bottom>
      <diagonal/>
    </border>
    <border>
      <left style="thin">
        <color auto="1"/>
      </left>
      <right style="thin">
        <color auto="1"/>
      </right>
      <top style="dashed">
        <color auto="1"/>
      </top>
      <bottom style="dashed">
        <color auto="1"/>
      </bottom>
      <diagonal/>
    </border>
    <border>
      <left style="thin">
        <color auto="1"/>
      </left>
      <right/>
      <top style="dashed">
        <color auto="1"/>
      </top>
      <bottom style="dashed">
        <color auto="1"/>
      </bottom>
      <diagonal/>
    </border>
    <border>
      <left/>
      <right style="thin">
        <color auto="1"/>
      </right>
      <top style="dashed">
        <color auto="1"/>
      </top>
      <bottom/>
      <diagonal/>
    </border>
    <border>
      <left style="thin">
        <color auto="1"/>
      </left>
      <right style="thin">
        <color auto="1"/>
      </right>
      <top style="dashed">
        <color auto="1"/>
      </top>
      <bottom/>
      <diagonal/>
    </border>
    <border>
      <left style="thin">
        <color auto="1"/>
      </left>
      <right/>
      <top style="dashed">
        <color auto="1"/>
      </top>
      <bottom/>
      <diagonal/>
    </border>
    <border>
      <left/>
      <right/>
      <top/>
      <bottom style="dashed">
        <color theme="4"/>
      </bottom>
      <diagonal/>
    </border>
    <border>
      <left/>
      <right/>
      <top/>
      <bottom style="dashed">
        <color rgb="FF0070C0"/>
      </bottom>
      <diagonal/>
    </border>
    <border>
      <left/>
      <right/>
      <top style="dashed">
        <color rgb="FF0070C0"/>
      </top>
      <bottom style="dashed">
        <color rgb="FF0070C0"/>
      </bottom>
      <diagonal/>
    </border>
    <border>
      <left/>
      <right/>
      <top style="dashed">
        <color rgb="FF0070C0"/>
      </top>
      <bottom/>
      <diagonal/>
    </border>
    <border>
      <left/>
      <right/>
      <top/>
      <bottom style="thin">
        <color theme="4" tint="0.3999755851924192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2">
    <xf numFmtId="0" fontId="0" fillId="0" borderId="0" xfId="0"/>
    <xf numFmtId="0" fontId="2" fillId="2" borderId="0" xfId="0" applyFont="1" applyFill="1" applyAlignment="1">
      <alignment vertical="center"/>
    </xf>
    <xf numFmtId="0" fontId="3" fillId="2" borderId="0" xfId="0" applyFont="1" applyFill="1" applyAlignment="1">
      <alignment horizontal="center" vertical="center"/>
    </xf>
    <xf numFmtId="0" fontId="4" fillId="2" borderId="0" xfId="0" applyFont="1" applyFill="1" applyAlignment="1">
      <alignment vertical="center"/>
    </xf>
    <xf numFmtId="0" fontId="5" fillId="3" borderId="0" xfId="0" applyFont="1" applyFill="1" applyAlignment="1">
      <alignment vertical="center"/>
    </xf>
    <xf numFmtId="0" fontId="6" fillId="3" borderId="0" xfId="0" applyFont="1" applyFill="1" applyAlignment="1">
      <alignment horizontal="center" vertical="center"/>
    </xf>
    <xf numFmtId="0" fontId="7" fillId="3" borderId="0" xfId="0" applyFont="1" applyFill="1" applyAlignment="1">
      <alignment vertical="center"/>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vertical="center"/>
    </xf>
    <xf numFmtId="0" fontId="0" fillId="0" borderId="6" xfId="0" applyBorder="1" applyAlignment="1">
      <alignment vertical="center"/>
    </xf>
    <xf numFmtId="0" fontId="0" fillId="0" borderId="0" xfId="0" applyAlignment="1">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8" xfId="0" applyBorder="1" applyAlignment="1">
      <alignment vertical="center"/>
    </xf>
    <xf numFmtId="0" fontId="0" fillId="0" borderId="9" xfId="0" applyBorder="1" applyAlignment="1">
      <alignment vertical="center"/>
    </xf>
    <xf numFmtId="0" fontId="0" fillId="0" borderId="0" xfId="0" applyAlignment="1">
      <alignment horizontal="center"/>
    </xf>
    <xf numFmtId="0" fontId="0" fillId="2" borderId="0" xfId="0" applyFill="1"/>
    <xf numFmtId="0" fontId="0" fillId="3" borderId="0" xfId="0" applyFill="1"/>
    <xf numFmtId="0" fontId="8" fillId="4" borderId="1" xfId="0" applyFont="1" applyFill="1" applyBorder="1" applyAlignment="1">
      <alignment horizontal="center" vertical="center" wrapText="1"/>
    </xf>
    <xf numFmtId="0" fontId="8" fillId="4" borderId="2" xfId="0" applyFont="1" applyFill="1" applyBorder="1" applyAlignment="1">
      <alignment horizontal="center" vertical="center" wrapText="1"/>
    </xf>
    <xf numFmtId="14" fontId="8" fillId="4" borderId="2" xfId="0" applyNumberFormat="1" applyFont="1" applyFill="1" applyBorder="1" applyAlignment="1">
      <alignment horizontal="center" vertical="center" wrapText="1"/>
    </xf>
    <xf numFmtId="0" fontId="8" fillId="4" borderId="3" xfId="0" applyFont="1" applyFill="1" applyBorder="1" applyAlignment="1">
      <alignment horizontal="center" vertical="center" wrapText="1"/>
    </xf>
    <xf numFmtId="0" fontId="8" fillId="0" borderId="0" xfId="0" applyFont="1" applyAlignment="1">
      <alignment horizontal="center" vertical="center" wrapText="1"/>
    </xf>
    <xf numFmtId="0" fontId="0" fillId="0" borderId="5" xfId="0" applyBorder="1" applyAlignment="1">
      <alignment horizontal="left" vertical="center"/>
    </xf>
    <xf numFmtId="0" fontId="0" fillId="0" borderId="5" xfId="0" applyBorder="1" applyAlignment="1">
      <alignment vertical="center" wrapText="1"/>
    </xf>
    <xf numFmtId="14" fontId="0" fillId="0" borderId="5" xfId="0" applyNumberFormat="1" applyBorder="1" applyAlignment="1">
      <alignment vertical="center"/>
    </xf>
    <xf numFmtId="164" fontId="0" fillId="0" borderId="0" xfId="1" applyNumberFormat="1" applyFont="1" applyAlignment="1">
      <alignment vertical="center"/>
    </xf>
    <xf numFmtId="14" fontId="0" fillId="0" borderId="5" xfId="0" applyNumberFormat="1" applyBorder="1"/>
    <xf numFmtId="0" fontId="0" fillId="0" borderId="8" xfId="0" applyBorder="1" applyAlignment="1">
      <alignment horizontal="left" vertical="center"/>
    </xf>
    <xf numFmtId="0" fontId="0" fillId="0" borderId="8" xfId="0" applyBorder="1" applyAlignment="1">
      <alignment vertical="center" wrapText="1"/>
    </xf>
    <xf numFmtId="14" fontId="0" fillId="0" borderId="8" xfId="0" applyNumberFormat="1" applyBorder="1" applyAlignment="1">
      <alignment vertical="center"/>
    </xf>
    <xf numFmtId="14" fontId="0" fillId="0" borderId="0" xfId="0" applyNumberFormat="1"/>
    <xf numFmtId="0" fontId="0" fillId="2" borderId="0" xfId="0" applyFill="1" applyAlignment="1">
      <alignment horizontal="center"/>
    </xf>
    <xf numFmtId="0" fontId="0" fillId="3" borderId="0" xfId="0" applyFill="1" applyAlignment="1">
      <alignment horizontal="center"/>
    </xf>
    <xf numFmtId="14" fontId="0" fillId="0" borderId="5" xfId="0" applyNumberFormat="1" applyBorder="1" applyAlignment="1">
      <alignment horizontal="center" vertical="center" wrapText="1"/>
    </xf>
    <xf numFmtId="14" fontId="0" fillId="0" borderId="5" xfId="0" applyNumberFormat="1" applyBorder="1" applyAlignment="1">
      <alignment horizontal="center" vertical="center"/>
    </xf>
    <xf numFmtId="14" fontId="0" fillId="0" borderId="8" xfId="0" applyNumberFormat="1" applyBorder="1" applyAlignment="1">
      <alignment horizontal="center" vertical="center" wrapText="1"/>
    </xf>
    <xf numFmtId="164" fontId="8" fillId="4" borderId="3" xfId="1" applyNumberFormat="1" applyFont="1" applyFill="1" applyBorder="1" applyAlignment="1">
      <alignment horizontal="center" vertical="center"/>
    </xf>
    <xf numFmtId="164" fontId="0" fillId="0" borderId="6" xfId="1" applyNumberFormat="1" applyFont="1" applyBorder="1" applyAlignment="1">
      <alignment vertical="center"/>
    </xf>
    <xf numFmtId="14" fontId="0" fillId="0" borderId="8" xfId="0" applyNumberFormat="1" applyBorder="1" applyAlignment="1">
      <alignment horizontal="center" vertical="center"/>
    </xf>
    <xf numFmtId="164" fontId="0" fillId="0" borderId="9" xfId="1" applyNumberFormat="1" applyFont="1" applyBorder="1" applyAlignment="1">
      <alignment vertical="center"/>
    </xf>
    <xf numFmtId="0" fontId="0" fillId="0" borderId="0" xfId="0" applyAlignment="1">
      <alignment wrapText="1"/>
    </xf>
    <xf numFmtId="164" fontId="0" fillId="0" borderId="0" xfId="1" applyNumberFormat="1" applyFont="1"/>
    <xf numFmtId="0" fontId="0" fillId="4" borderId="1" xfId="0" applyFill="1" applyBorder="1" applyAlignment="1">
      <alignment horizontal="center" vertical="center"/>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3" fillId="2" borderId="0" xfId="0" applyFont="1" applyFill="1" applyAlignment="1">
      <alignment vertical="center"/>
    </xf>
    <xf numFmtId="0" fontId="6" fillId="3" borderId="0" xfId="0" applyFont="1" applyFill="1" applyAlignment="1">
      <alignment vertical="center"/>
    </xf>
    <xf numFmtId="0" fontId="8" fillId="0" borderId="0" xfId="0" applyFont="1"/>
    <xf numFmtId="0" fontId="9" fillId="4" borderId="10" xfId="0" applyFont="1" applyFill="1" applyBorder="1" applyAlignment="1">
      <alignment horizontal="center" vertical="center"/>
    </xf>
    <xf numFmtId="0" fontId="9" fillId="4" borderId="11" xfId="0" applyFont="1" applyFill="1" applyBorder="1" applyAlignment="1">
      <alignment horizontal="center"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xf numFmtId="0" fontId="0" fillId="0" borderId="13" xfId="0" applyBorder="1" applyAlignment="1">
      <alignment horizontal="center" vertical="center"/>
    </xf>
    <xf numFmtId="0" fontId="0" fillId="0" borderId="13" xfId="0" applyBorder="1"/>
    <xf numFmtId="0" fontId="0" fillId="0" borderId="13" xfId="0" applyBorder="1" applyAlignment="1">
      <alignment horizontal="left" vertical="center"/>
    </xf>
    <xf numFmtId="0" fontId="0" fillId="0" borderId="0" xfId="0" applyAlignment="1">
      <alignment horizontal="left"/>
    </xf>
    <xf numFmtId="0" fontId="0" fillId="5" borderId="0" xfId="0" applyFill="1"/>
    <xf numFmtId="0" fontId="4" fillId="2" borderId="0" xfId="0" applyFont="1" applyFill="1" applyAlignment="1">
      <alignment horizontal="left" vertical="center"/>
    </xf>
    <xf numFmtId="0" fontId="7" fillId="3" borderId="0" xfId="0" applyFont="1" applyFill="1" applyAlignment="1">
      <alignment horizontal="left" vertical="center"/>
    </xf>
    <xf numFmtId="165" fontId="0" fillId="0" borderId="0" xfId="0" applyNumberFormat="1"/>
    <xf numFmtId="0" fontId="0" fillId="0" borderId="0" xfId="0" pivotButton="1"/>
    <xf numFmtId="9" fontId="0" fillId="0" borderId="0" xfId="2" applyFont="1"/>
    <xf numFmtId="166" fontId="0" fillId="0" borderId="0" xfId="2" applyNumberFormat="1" applyFont="1"/>
    <xf numFmtId="10" fontId="0" fillId="0" borderId="0" xfId="2" applyNumberFormat="1" applyFont="1"/>
    <xf numFmtId="0" fontId="10" fillId="6" borderId="14" xfId="0" applyFont="1" applyFill="1" applyBorder="1" applyAlignment="1">
      <alignment vertical="center" wrapText="1"/>
    </xf>
    <xf numFmtId="0" fontId="0" fillId="0" borderId="0" xfId="0" applyAlignment="1">
      <alignment vertical="center" wrapText="1"/>
    </xf>
    <xf numFmtId="2" fontId="0" fillId="0" borderId="0" xfId="0" applyNumberFormat="1"/>
    <xf numFmtId="1" fontId="0" fillId="0" borderId="0" xfId="0" applyNumberFormat="1"/>
    <xf numFmtId="0" fontId="10" fillId="6" borderId="14" xfId="0" applyFont="1" applyFill="1" applyBorder="1" applyAlignment="1">
      <alignment vertical="center"/>
    </xf>
    <xf numFmtId="0" fontId="4" fillId="2" borderId="0" xfId="0" applyFont="1" applyFill="1" applyAlignment="1">
      <alignment vertical="center" wrapText="1"/>
    </xf>
    <xf numFmtId="0" fontId="7" fillId="3" borderId="0" xfId="0" applyFont="1" applyFill="1" applyAlignment="1">
      <alignment vertical="center" wrapText="1"/>
    </xf>
    <xf numFmtId="0" fontId="0" fillId="0" borderId="5" xfId="0" applyBorder="1" applyAlignment="1">
      <alignment horizontal="left" vertical="center" wrapText="1"/>
    </xf>
    <xf numFmtId="0" fontId="0" fillId="0" borderId="8" xfId="0" applyBorder="1" applyAlignment="1">
      <alignment horizontal="left" vertical="center" wrapText="1"/>
    </xf>
    <xf numFmtId="0" fontId="0" fillId="0" borderId="0" xfId="0" applyAlignment="1">
      <alignment horizontal="center" wrapText="1"/>
    </xf>
    <xf numFmtId="166" fontId="0" fillId="0" borderId="0" xfId="0" applyNumberFormat="1"/>
  </cellXfs>
  <cellStyles count="3">
    <cellStyle name="Comma" xfId="1" builtinId="3"/>
    <cellStyle name="Normal" xfId="0" builtinId="0"/>
    <cellStyle name="Percent" xfId="2" builtinId="5"/>
  </cellStyles>
  <dxfs count="138">
    <dxf>
      <alignment horizontal="general" vertical="center" textRotation="0" wrapText="0" indent="0" justifyLastLine="0" shrinkToFit="0" readingOrder="0"/>
      <border diagonalUp="0" diagonalDown="0" outline="0">
        <left style="thin">
          <color auto="1"/>
        </left>
        <right/>
        <top style="dashed">
          <color auto="1"/>
        </top>
        <bottom style="dashed">
          <color auto="1"/>
        </bottom>
      </border>
    </dxf>
    <dxf>
      <alignment horizontal="center" vertical="center" textRotation="0" wrapText="0" indent="0" justifyLastLine="0" shrinkToFit="0" readingOrder="0"/>
      <border diagonalUp="0" diagonalDown="0" outline="0">
        <left style="thin">
          <color auto="1"/>
        </left>
        <right style="thin">
          <color auto="1"/>
        </right>
        <top style="dashed">
          <color auto="1"/>
        </top>
        <bottom style="dashed">
          <color auto="1"/>
        </bottom>
      </border>
    </dxf>
    <dxf>
      <alignment horizontal="general" vertical="center" textRotation="0" wrapText="0" indent="0" justifyLastLine="0" shrinkToFit="0" readingOrder="0"/>
      <border diagonalUp="0" diagonalDown="0" outline="0">
        <left style="thin">
          <color auto="1"/>
        </left>
        <right style="thin">
          <color auto="1"/>
        </right>
        <top style="dashed">
          <color auto="1"/>
        </top>
        <bottom style="dashed">
          <color auto="1"/>
        </bottom>
      </border>
    </dxf>
    <dxf>
      <numFmt numFmtId="0" formatCode="General"/>
      <alignment horizontal="general" vertical="center" textRotation="0" wrapText="0" indent="0" justifyLastLine="0" shrinkToFit="0" readingOrder="0"/>
      <border diagonalUp="0" diagonalDown="0">
        <left style="thin">
          <color auto="1"/>
        </left>
        <right style="thin">
          <color auto="1"/>
        </right>
        <top style="dashed">
          <color auto="1"/>
        </top>
        <bottom style="dashed">
          <color auto="1"/>
        </bottom>
      </border>
    </dxf>
    <dxf>
      <numFmt numFmtId="0" formatCode="General"/>
      <alignment horizontal="general" vertical="center" textRotation="0" wrapText="0" indent="0" justifyLastLine="0" shrinkToFit="0" readingOrder="0"/>
      <border diagonalUp="0" diagonalDown="0">
        <left style="thin">
          <color auto="1"/>
        </left>
        <right style="thin">
          <color auto="1"/>
        </right>
        <top style="dashed">
          <color auto="1"/>
        </top>
        <bottom style="dashed">
          <color auto="1"/>
        </bottom>
      </border>
    </dxf>
    <dxf>
      <numFmt numFmtId="0" formatCode="General"/>
      <alignment horizontal="general" vertical="center" textRotation="0" wrapText="0" indent="0" justifyLastLine="0" shrinkToFit="0" readingOrder="0"/>
      <border diagonalUp="0" diagonalDown="0">
        <left style="thin">
          <color auto="1"/>
        </left>
        <right style="thin">
          <color auto="1"/>
        </right>
        <top style="dashed">
          <color auto="1"/>
        </top>
        <bottom style="dashed">
          <color auto="1"/>
        </bottom>
      </border>
    </dxf>
    <dxf>
      <numFmt numFmtId="0" formatCode="General"/>
      <alignment horizontal="left" vertical="center" textRotation="0" wrapText="0" indent="0" justifyLastLine="0" shrinkToFit="0" readingOrder="0"/>
      <border diagonalUp="0" diagonalDown="0">
        <left style="thin">
          <color auto="1"/>
        </left>
        <right style="thin">
          <color auto="1"/>
        </right>
        <top style="dashed">
          <color auto="1"/>
        </top>
        <bottom style="dashed">
          <color auto="1"/>
        </bottom>
      </border>
    </dxf>
    <dxf>
      <numFmt numFmtId="0" formatCode="General"/>
      <alignment horizontal="left" vertical="center" textRotation="0" wrapText="0" indent="0" justifyLastLine="0" shrinkToFit="0" readingOrder="0"/>
      <border diagonalUp="0" diagonalDown="0" outline="0">
        <left style="thin">
          <color auto="1"/>
        </left>
        <right style="thin">
          <color auto="1"/>
        </right>
        <top style="dashed">
          <color auto="1"/>
        </top>
        <bottom/>
      </border>
    </dxf>
    <dxf>
      <alignment horizontal="center" vertical="center" textRotation="0" wrapText="0" indent="0" justifyLastLine="0" shrinkToFit="0" readingOrder="0"/>
      <border diagonalUp="0" diagonalDown="0" outline="0">
        <left style="thin">
          <color auto="1"/>
        </left>
        <right style="thin">
          <color auto="1"/>
        </right>
        <top style="dashed">
          <color auto="1"/>
        </top>
        <bottom style="dashed">
          <color auto="1"/>
        </bottom>
      </border>
    </dxf>
    <dxf>
      <numFmt numFmtId="0" formatCode="General"/>
      <alignment horizontal="left" vertical="center" textRotation="0" wrapText="1" indent="0" justifyLastLine="0" shrinkToFit="0" readingOrder="0"/>
      <border diagonalUp="0" diagonalDown="0" outline="0">
        <left style="thin">
          <color auto="1"/>
        </left>
        <right style="thin">
          <color auto="1"/>
        </right>
        <top style="dashed">
          <color auto="1"/>
        </top>
        <bottom/>
      </border>
    </dxf>
    <dxf>
      <alignment horizontal="center" vertical="center" textRotation="0" wrapText="0" indent="0" justifyLastLine="0" shrinkToFit="0" readingOrder="0"/>
      <border diagonalUp="0" diagonalDown="0" outline="0">
        <left style="thin">
          <color auto="1"/>
        </left>
        <right style="thin">
          <color auto="1"/>
        </right>
        <top style="dashed">
          <color auto="1"/>
        </top>
        <bottom style="dashed">
          <color auto="1"/>
        </bottom>
      </border>
    </dxf>
    <dxf>
      <numFmt numFmtId="19" formatCode="dd/mm/yyyy"/>
      <alignment horizontal="center" vertical="center" textRotation="0" indent="0" justifyLastLine="0" shrinkToFit="0" readingOrder="0"/>
      <border diagonalUp="0" diagonalDown="0" outline="0">
        <left style="thin">
          <color auto="1"/>
        </left>
        <right style="thin">
          <color auto="1"/>
        </right>
        <top style="dashed">
          <color auto="1"/>
        </top>
        <bottom style="dashed">
          <color auto="1"/>
        </bottom>
      </border>
    </dxf>
    <dxf>
      <alignment horizontal="center" vertical="center" textRotation="0" wrapText="0" indent="0" justifyLastLine="0" shrinkToFit="0" readingOrder="0"/>
      <border diagonalUp="0" diagonalDown="0" outline="0">
        <left/>
        <right style="thin">
          <color auto="1"/>
        </right>
        <top style="dashed">
          <color auto="1"/>
        </top>
        <bottom style="dashed">
          <color auto="1"/>
        </bottom>
      </border>
    </dxf>
    <dxf>
      <border>
        <top style="dashed">
          <color auto="1"/>
        </top>
      </border>
    </dxf>
    <dxf>
      <border diagonalUp="0" diagonalDown="0">
        <left style="thin">
          <color auto="1"/>
        </left>
        <right style="thin">
          <color auto="1"/>
        </right>
        <top style="thin">
          <color auto="1"/>
        </top>
        <bottom style="thin">
          <color auto="1"/>
        </bottom>
      </border>
    </dxf>
    <dxf>
      <alignment vertical="center" textRotation="0" indent="0" justifyLastLine="0" shrinkToFit="0" readingOrder="0"/>
    </dxf>
    <dxf>
      <border>
        <bottom style="dashed">
          <color auto="1"/>
        </bottom>
      </border>
    </dxf>
    <dxf>
      <font>
        <b/>
        <family val="1"/>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Times New Roman"/>
        <family val="2"/>
        <scheme val="none"/>
      </font>
      <numFmt numFmtId="164" formatCode="_-* #,##0_-;\-* #,##0_-;_-* &quot;-&quot;??_-;_-@_-"/>
      <alignment vertical="center" textRotation="0" indent="0" justifyLastLine="0" shrinkToFit="0" readingOrder="0"/>
      <border diagonalUp="0" diagonalDown="0">
        <left style="thin">
          <color auto="1"/>
        </left>
        <right/>
        <top style="dashed">
          <color auto="1"/>
        </top>
        <bottom style="dashed">
          <color auto="1"/>
        </bottom>
        <vertical style="thin">
          <color auto="1"/>
        </vertical>
        <horizontal style="dashed">
          <color auto="1"/>
        </horizontal>
      </border>
    </dxf>
    <dxf>
      <numFmt numFmtId="0" formatCode="General"/>
      <alignment horizontal="general" vertical="center" textRotation="0" wrapText="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alignment vertical="center" textRotation="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alignment vertical="center" textRotation="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alignment vertical="center" textRotation="0" wrapText="1"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numFmt numFmtId="19" formatCode="dd/mm/yyyy"/>
      <alignment vertical="center" textRotation="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numFmt numFmtId="19" formatCode="dd/mm/yyyy"/>
      <alignment horizontal="center" vertical="center" textRotation="0" wrapText="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alignment horizontal="center" vertical="center" textRotation="0" wrapText="0" indent="0" justifyLastLine="0" shrinkToFit="0" readingOrder="0"/>
      <border diagonalUp="0" diagonalDown="0">
        <left/>
        <right style="thin">
          <color auto="1"/>
        </right>
        <top style="dashed">
          <color auto="1"/>
        </top>
        <bottom style="dashed">
          <color auto="1"/>
        </bottom>
        <vertical style="thin">
          <color auto="1"/>
        </vertical>
        <horizontal style="dashed">
          <color auto="1"/>
        </horizontal>
      </border>
    </dxf>
    <dxf>
      <border>
        <top style="dashed">
          <color auto="1"/>
        </top>
      </border>
    </dxf>
    <dxf>
      <border diagonalUp="0" diagonalDown="0">
        <left style="thin">
          <color auto="1"/>
        </left>
        <right style="thin">
          <color auto="1"/>
        </right>
        <top style="thin">
          <color auto="1"/>
        </top>
        <bottom style="thin">
          <color auto="1"/>
        </bottom>
      </border>
    </dxf>
    <dxf>
      <alignment vertical="center" textRotation="0" indent="0" justifyLastLine="0" shrinkToFit="0" readingOrder="0"/>
    </dxf>
    <dxf>
      <border>
        <bottom style="dashed">
          <color auto="1"/>
        </bottom>
      </border>
    </dxf>
    <dxf>
      <font>
        <b/>
        <family val="1"/>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general" vertical="center" textRotation="0" wrapText="0" indent="0" justifyLastLine="0" shrinkToFit="0" readingOrder="0"/>
      <border diagonalUp="0" diagonalDown="0">
        <left style="thin">
          <color auto="1"/>
        </left>
        <right/>
        <top style="dashed">
          <color auto="1"/>
        </top>
        <bottom style="dashed">
          <color auto="1"/>
        </bottom>
        <vertical style="thin">
          <color auto="1"/>
        </vertical>
        <horizontal style="dashed">
          <color auto="1"/>
        </horizontal>
      </border>
    </dxf>
    <dxf>
      <numFmt numFmtId="0" formatCode="General"/>
      <alignment horizontal="general" vertical="center" textRotation="0" wrapText="0" indent="0" justifyLastLine="0" shrinkToFit="0" readingOrder="0"/>
      <border diagonalUp="0" diagonalDown="0">
        <left style="thin">
          <color auto="1"/>
        </left>
        <right/>
        <top style="dashed">
          <color auto="1"/>
        </top>
        <bottom style="dashed">
          <color auto="1"/>
        </bottom>
        <vertical/>
        <horizontal/>
      </border>
    </dxf>
    <dxf>
      <numFmt numFmtId="0" formatCode="General"/>
      <alignment horizontal="general" vertical="center" textRotation="0" wrapText="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numFmt numFmtId="0" formatCode="General"/>
      <alignment horizontal="general" vertical="center" textRotation="0" wrapText="0" indent="0" justifyLastLine="0" shrinkToFit="0" readingOrder="0"/>
      <border diagonalUp="0" diagonalDown="0">
        <left style="thin">
          <color auto="1"/>
        </left>
        <right style="thin">
          <color auto="1"/>
        </right>
        <top style="dashed">
          <color auto="1"/>
        </top>
        <bottom style="dashed">
          <color auto="1"/>
        </bottom>
      </border>
    </dxf>
    <dxf>
      <numFmt numFmtId="0" formatCode="General"/>
      <alignment horizontal="left" vertical="center" textRotation="0" wrapText="0" indent="0" justifyLastLine="0" shrinkToFit="0" readingOrder="0"/>
      <border diagonalUp="0" diagonalDown="0" outline="0">
        <left style="thin">
          <color auto="1"/>
        </left>
        <right style="thin">
          <color auto="1"/>
        </right>
        <top style="dashed">
          <color auto="1"/>
        </top>
        <bottom style="dashed">
          <color auto="1"/>
        </bottom>
      </border>
    </dxf>
    <dxf>
      <alignment horizontal="center" vertical="center" textRotation="0" wrapText="0" indent="0" justifyLastLine="0" shrinkToFit="0" readingOrder="0"/>
      <border diagonalUp="0" diagonalDown="0" outline="0">
        <left style="thin">
          <color auto="1"/>
        </left>
        <right style="thin">
          <color auto="1"/>
        </right>
        <top style="dashed">
          <color auto="1"/>
        </top>
        <bottom style="dashed">
          <color auto="1"/>
        </bottom>
      </border>
    </dxf>
    <dxf>
      <numFmt numFmtId="19" formatCode="dd/mm/yyyy"/>
      <alignment horizontal="general" vertical="center" textRotation="0" wrapText="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alignment horizontal="center" vertical="center" textRotation="0" wrapText="0" indent="0" justifyLastLine="0" shrinkToFit="0" readingOrder="0"/>
      <border diagonalUp="0" diagonalDown="0">
        <left/>
        <right style="thin">
          <color auto="1"/>
        </right>
        <top style="dashed">
          <color auto="1"/>
        </top>
        <bottom style="dashed">
          <color auto="1"/>
        </bottom>
        <vertical style="thin">
          <color auto="1"/>
        </vertical>
        <horizontal style="dashed">
          <color auto="1"/>
        </horizontal>
      </border>
    </dxf>
    <dxf>
      <border>
        <top style="dashed">
          <color auto="1"/>
        </top>
      </border>
    </dxf>
    <dxf>
      <border diagonalUp="0" diagonalDown="0">
        <left style="thin">
          <color auto="1"/>
        </left>
        <right style="thin">
          <color auto="1"/>
        </right>
        <top style="thin">
          <color auto="1"/>
        </top>
        <bottom style="thin">
          <color auto="1"/>
        </bottom>
      </border>
    </dxf>
    <dxf>
      <border>
        <bottom style="dashed">
          <color auto="1"/>
        </bottom>
      </border>
    </dxf>
    <dxf>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vertical="center"/>
    </dxf>
    <dxf>
      <numFmt numFmtId="1" formatCode="0"/>
    </dxf>
    <dxf>
      <alignment wrapText="1"/>
    </dxf>
    <dxf>
      <alignment vertical="center"/>
    </dxf>
    <dxf>
      <alignment vertical="center"/>
    </dxf>
    <dxf>
      <alignment vertical="center"/>
    </dxf>
    <dxf>
      <alignment vertical="center"/>
    </dxf>
    <dxf>
      <alignment vertical="center"/>
    </dxf>
    <dxf>
      <alignment vertical="center"/>
    </dxf>
    <dxf>
      <alignment vertical="center"/>
    </dxf>
    <dxf>
      <numFmt numFmtId="2" formatCode="0.00"/>
    </dxf>
    <dxf>
      <alignment wrapText="1"/>
    </dxf>
    <dxf>
      <alignment vertical="center"/>
    </dxf>
    <dxf>
      <alignment vertical="center"/>
    </dxf>
    <dxf>
      <alignment vertical="center"/>
    </dxf>
    <dxf>
      <alignment vertical="center"/>
    </dxf>
    <dxf>
      <alignment vertical="center"/>
    </dxf>
    <dxf>
      <alignment vertical="center"/>
    </dxf>
    <dxf>
      <alignment horizontal="general" vertical="center" textRotation="0" wrapText="0" indent="0" justifyLastLine="0" shrinkToFit="0" readingOrder="0"/>
      <border diagonalUp="0" diagonalDown="0">
        <left style="thin">
          <color indexed="64"/>
        </left>
        <right/>
        <top style="dashed">
          <color indexed="64"/>
        </top>
        <bottom style="dashed">
          <color indexed="64"/>
        </bottom>
        <vertical style="thin">
          <color indexed="64"/>
        </vertical>
        <horizontal style="dashed">
          <color indexed="64"/>
        </horizontal>
      </border>
    </dxf>
    <dxf>
      <alignment horizontal="general"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style="thin">
          <color indexed="64"/>
        </vertical>
        <horizontal style="dashed">
          <color indexed="64"/>
        </horizontal>
      </border>
    </dxf>
    <dxf>
      <alignment horizontal="general"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style="thin">
          <color indexed="64"/>
        </vertical>
        <horizontal style="dashed">
          <color indexed="64"/>
        </horizontal>
      </border>
    </dxf>
    <dxf>
      <alignment horizontal="general"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style="thin">
          <color indexed="64"/>
        </vertical>
        <horizontal style="dashed">
          <color indexed="64"/>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style="thin">
          <color indexed="64"/>
        </vertical>
        <horizontal style="dashed">
          <color indexed="64"/>
        </horizontal>
      </border>
    </dxf>
    <dxf>
      <numFmt numFmtId="19" formatCode="dd/mm/yyyy"/>
      <alignment horizontal="general"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style="thin">
          <color indexed="64"/>
        </vertical>
        <horizontal style="dashed">
          <color indexed="64"/>
        </horizontal>
      </border>
    </dxf>
    <dxf>
      <numFmt numFmtId="19" formatCode="dd/mm/yyyy"/>
      <alignment horizontal="general"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style="thin">
          <color indexed="64"/>
        </vertical>
        <horizontal style="dashed">
          <color indexed="64"/>
        </horizontal>
      </border>
    </dxf>
    <dxf>
      <alignment horizontal="general" vertical="center" textRotation="0" wrapText="1" indent="0" justifyLastLine="0" shrinkToFit="0" readingOrder="0"/>
      <border diagonalUp="0" diagonalDown="0">
        <left style="thin">
          <color indexed="64"/>
        </left>
        <right style="thin">
          <color indexed="64"/>
        </right>
        <top style="dashed">
          <color indexed="64"/>
        </top>
        <bottom style="dashed">
          <color indexed="64"/>
        </bottom>
        <vertical style="thin">
          <color indexed="64"/>
        </vertical>
        <horizontal style="dashed">
          <color indexed="64"/>
        </horizontal>
      </border>
    </dxf>
    <dxf>
      <alignment horizontal="left" vertical="center" textRotation="0" wrapText="0" indent="0" justifyLastLine="0" shrinkToFit="0" readingOrder="0"/>
      <border diagonalUp="0" diagonalDown="0">
        <left style="thin">
          <color indexed="64"/>
        </left>
        <right style="thin">
          <color indexed="64"/>
        </right>
        <top style="dashed">
          <color indexed="64"/>
        </top>
        <bottom style="dashed">
          <color indexed="64"/>
        </bottom>
        <vertical style="thin">
          <color indexed="64"/>
        </vertical>
        <horizontal style="dashed">
          <color indexed="64"/>
        </horizontal>
      </border>
    </dxf>
    <dxf>
      <alignment horizontal="center" vertical="center" textRotation="0" wrapText="0" indent="0" justifyLastLine="0" shrinkToFit="0" readingOrder="0"/>
      <border diagonalUp="0" diagonalDown="0">
        <left/>
        <right style="thin">
          <color indexed="64"/>
        </right>
        <top style="dashed">
          <color indexed="64"/>
        </top>
        <bottom style="dashed">
          <color indexed="64"/>
        </bottom>
        <vertical style="thin">
          <color indexed="64"/>
        </vertical>
        <horizontal style="dashed">
          <color indexed="64"/>
        </horizontal>
      </border>
    </dxf>
    <dxf>
      <border>
        <top style="dashed">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dashed">
          <color indexed="64"/>
        </bottom>
      </border>
    </dxf>
    <dxf>
      <font>
        <b/>
        <i val="0"/>
        <strike val="0"/>
        <condense val="0"/>
        <extend val="0"/>
        <outline val="0"/>
        <shadow val="0"/>
        <u val="none"/>
        <vertAlign val="baseline"/>
        <sz val="11"/>
        <color theme="1"/>
        <name val="Times New Roman"/>
        <family val="1"/>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vertical="center" textRotation="0" wrapText="0" indent="0" justifyLastLine="0" shrinkToFit="0" readingOrder="0"/>
      <border diagonalUp="0" diagonalDown="0">
        <left style="thin">
          <color auto="1"/>
        </left>
        <right/>
        <top style="dashed">
          <color auto="1"/>
        </top>
        <bottom style="dashed">
          <color auto="1"/>
        </bottom>
        <vertical style="thin">
          <color auto="1"/>
        </vertical>
        <horizontal style="dashed">
          <color auto="1"/>
        </horizontal>
      </border>
    </dxf>
    <dxf>
      <alignment vertical="center" textRotation="0" wrapText="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alignment vertical="center" textRotation="0" wrapText="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alignment vertical="center" textRotation="0" wrapText="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alignment vertical="center" textRotation="0" wrapText="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alignment vertical="center" textRotation="0" wrapText="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alignment horizontal="center" vertical="center" textRotation="0" wrapText="0" indent="0" justifyLastLine="0" shrinkToFit="0" readingOrder="0"/>
      <border diagonalUp="0" diagonalDown="0">
        <left style="thin">
          <color auto="1"/>
        </left>
        <right style="thin">
          <color auto="1"/>
        </right>
        <top style="dashed">
          <color auto="1"/>
        </top>
        <bottom style="dashed">
          <color auto="1"/>
        </bottom>
        <vertical style="thin">
          <color auto="1"/>
        </vertical>
        <horizontal style="dashed">
          <color auto="1"/>
        </horizontal>
      </border>
    </dxf>
    <dxf>
      <alignment horizontal="center" vertical="center" textRotation="0" wrapText="0" indent="0" justifyLastLine="0" shrinkToFit="0" readingOrder="0"/>
      <border diagonalUp="0" diagonalDown="0">
        <left/>
        <right style="thin">
          <color auto="1"/>
        </right>
        <top style="dashed">
          <color auto="1"/>
        </top>
        <bottom style="dashed">
          <color auto="1"/>
        </bottom>
        <vertical style="thin">
          <color auto="1"/>
        </vertical>
        <horizontal style="dashed">
          <color auto="1"/>
        </horizontal>
      </border>
    </dxf>
    <dxf>
      <border>
        <top style="dashed">
          <color auto="1"/>
        </top>
      </border>
    </dxf>
    <dxf>
      <border diagonalUp="0" diagonalDown="0">
        <left style="thin">
          <color auto="1"/>
        </left>
        <right style="thin">
          <color auto="1"/>
        </right>
        <top style="thin">
          <color auto="1"/>
        </top>
        <bottom style="thin">
          <color auto="1"/>
        </bottom>
      </border>
    </dxf>
    <dxf>
      <alignment vertical="center" textRotation="0" wrapText="0" indent="0" justifyLastLine="0" shrinkToFit="0" readingOrder="0"/>
    </dxf>
    <dxf>
      <border>
        <bottom style="dashed">
          <color auto="1"/>
        </bottom>
      </border>
    </dxf>
    <dxf>
      <font>
        <b/>
        <i val="0"/>
        <strike val="0"/>
        <condense val="0"/>
        <extend val="0"/>
        <outline val="0"/>
        <shadow val="0"/>
        <u val="none"/>
        <vertAlign val="baseline"/>
        <sz val="11"/>
        <color theme="1"/>
        <name val="Times New Roman"/>
        <family val="1"/>
        <scheme val="none"/>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right/>
        <top style="dashed">
          <color rgb="FF0070C0"/>
        </top>
        <bottom style="dashed">
          <color rgb="FF0070C0"/>
        </bottom>
        <vertical/>
        <horizontal style="dashed">
          <color rgb="FF0070C0"/>
        </horizontal>
      </border>
    </dxf>
    <dxf>
      <border>
        <top style="dashed">
          <color rgb="FF0070C0"/>
        </top>
      </border>
    </dxf>
    <dxf>
      <border diagonalUp="0" diagonalDown="0">
        <left style="thin">
          <color rgb="FF0070C0"/>
        </left>
        <right style="thin">
          <color rgb="FF0070C0"/>
        </right>
        <top style="thin">
          <color rgb="FF0070C0"/>
        </top>
        <bottom style="thin">
          <color rgb="FF0070C0"/>
        </bottom>
      </border>
    </dxf>
    <dxf>
      <alignment horizontal="center" vertical="center" textRotation="0" wrapText="0" indent="0" justifyLastLine="0" shrinkToFit="0" readingOrder="0"/>
    </dxf>
    <dxf>
      <border>
        <bottom style="dashed">
          <color rgb="FF0070C0"/>
        </bottom>
      </border>
    </dxf>
    <dxf>
      <font>
        <b/>
        <i val="0"/>
        <strike val="0"/>
        <condense val="0"/>
        <extend val="0"/>
        <outline val="0"/>
        <shadow val="0"/>
        <u val="none"/>
        <vertAlign val="baseline"/>
        <sz val="10"/>
        <color theme="1"/>
        <name val="Times New Roman"/>
        <family val="2"/>
        <scheme val="none"/>
      </font>
      <fill>
        <patternFill patternType="solid">
          <fgColor indexed="64"/>
          <bgColor theme="0" tint="-0.14999847407452621"/>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right/>
        <top style="dashed">
          <color rgb="FF0070C0"/>
        </top>
        <bottom style="dashed">
          <color rgb="FF0070C0"/>
        </bottom>
        <vertical/>
        <horizontal style="dashed">
          <color rgb="FF0070C0"/>
        </horizontal>
      </border>
    </dxf>
    <dxf>
      <border>
        <top style="dashed">
          <color rgb="FF0070C0"/>
        </top>
      </border>
    </dxf>
    <dxf>
      <border diagonalUp="0" diagonalDown="0">
        <left style="thin">
          <color rgb="FF0070C0"/>
        </left>
        <right style="thin">
          <color rgb="FF0070C0"/>
        </right>
        <top style="thin">
          <color rgb="FF0070C0"/>
        </top>
        <bottom style="thin">
          <color rgb="FF0070C0"/>
        </bottom>
      </border>
    </dxf>
    <dxf>
      <alignment horizontal="center" vertical="center" textRotation="0" wrapText="0" indent="0" justifyLastLine="0" shrinkToFit="0" readingOrder="0"/>
    </dxf>
    <dxf>
      <border>
        <bottom style="dashed">
          <color rgb="FF0070C0"/>
        </bottom>
      </border>
    </dxf>
    <dxf>
      <font>
        <b/>
        <i val="0"/>
        <strike val="0"/>
        <condense val="0"/>
        <extend val="0"/>
        <outline val="0"/>
        <shadow val="0"/>
        <u val="none"/>
        <vertAlign val="baseline"/>
        <sz val="10"/>
        <color theme="1"/>
        <name val="Times New Roman"/>
        <family val="2"/>
        <scheme val="none"/>
      </font>
      <fill>
        <patternFill patternType="solid">
          <fgColor indexed="64"/>
          <bgColor theme="0" tint="-0.14999847407452621"/>
        </patternFill>
      </fill>
      <alignment horizontal="center" vertical="center" textRotation="0" wrapText="0" indent="0" justifyLastLine="0" shrinkToFit="0" readingOrder="0"/>
    </dxf>
    <dxf>
      <border diagonalUp="0" diagonalDown="0">
        <left/>
        <right/>
        <top style="dashed">
          <color rgb="FF0070C0"/>
        </top>
        <bottom style="dashed">
          <color rgb="FF0070C0"/>
        </bottom>
        <vertical/>
        <horizontal style="dashed">
          <color rgb="FF0070C0"/>
        </horizontal>
      </border>
    </dxf>
    <dxf>
      <border>
        <top style="dashed">
          <color rgb="FF0070C0"/>
        </top>
      </border>
    </dxf>
    <dxf>
      <border diagonalUp="0" diagonalDown="0">
        <left style="thin">
          <color rgb="FF0070C0"/>
        </left>
        <right style="thin">
          <color rgb="FF0070C0"/>
        </right>
        <top style="thin">
          <color rgb="FF0070C0"/>
        </top>
        <bottom style="thin">
          <color rgb="FF0070C0"/>
        </bottom>
      </border>
    </dxf>
    <dxf>
      <border>
        <bottom style="dashed">
          <color rgb="FF0070C0"/>
        </bottom>
      </border>
    </dxf>
    <dxf>
      <font>
        <b/>
        <i val="0"/>
        <strike val="0"/>
        <condense val="0"/>
        <extend val="0"/>
        <outline val="0"/>
        <shadow val="0"/>
        <u val="none"/>
        <vertAlign val="baseline"/>
        <sz val="10"/>
        <color theme="1"/>
        <name val="Times New Roman"/>
        <family val="2"/>
        <scheme val="none"/>
      </font>
      <fill>
        <patternFill patternType="solid">
          <fgColor indexed="64"/>
          <bgColor theme="0" tint="-0.14999847407452621"/>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right/>
        <top style="dashed">
          <color rgb="FF0070C0"/>
        </top>
        <bottom style="dashed">
          <color rgb="FF0070C0"/>
        </bottom>
        <vertical/>
        <horizontal style="dashed">
          <color rgb="FF0070C0"/>
        </horizontal>
      </border>
    </dxf>
    <dxf>
      <border>
        <top style="dashed">
          <color rgb="FF0070C0"/>
        </top>
      </border>
    </dxf>
    <dxf>
      <border diagonalUp="0" diagonalDown="0">
        <left style="thin">
          <color rgb="FF0070C0"/>
        </left>
        <right style="thin">
          <color rgb="FF0070C0"/>
        </right>
        <top style="thin">
          <color rgb="FF0070C0"/>
        </top>
        <bottom style="thin">
          <color rgb="FF0070C0"/>
        </bottom>
      </border>
    </dxf>
    <dxf>
      <alignment horizontal="center" vertical="center" textRotation="0" wrapText="0" indent="0" justifyLastLine="0" shrinkToFit="0" readingOrder="0"/>
    </dxf>
    <dxf>
      <border>
        <bottom style="dashed">
          <color rgb="FF0070C0"/>
        </bottom>
      </border>
    </dxf>
    <dxf>
      <font>
        <b/>
        <i val="0"/>
        <strike val="0"/>
        <condense val="0"/>
        <extend val="0"/>
        <outline val="0"/>
        <shadow val="0"/>
        <u val="none"/>
        <vertAlign val="baseline"/>
        <sz val="10"/>
        <color theme="1"/>
        <name val="Times New Roman"/>
        <family val="2"/>
        <scheme val="none"/>
      </font>
      <fill>
        <patternFill patternType="solid">
          <fgColor indexed="64"/>
          <bgColor theme="0" tint="-0.14999847407452621"/>
        </patternFill>
      </fil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right/>
        <top style="dashed">
          <color rgb="FF0070C0"/>
        </top>
        <bottom style="dashed">
          <color rgb="FF0070C0"/>
        </bottom>
        <vertical/>
        <horizontal style="dashed">
          <color rgb="FF0070C0"/>
        </horizontal>
      </border>
    </dxf>
    <dxf>
      <border>
        <top style="dashed">
          <color rgb="FF0070C0"/>
        </top>
      </border>
    </dxf>
    <dxf>
      <border diagonalUp="0" diagonalDown="0">
        <left style="thin">
          <color rgb="FF0070C0"/>
        </left>
        <right style="thin">
          <color rgb="FF0070C0"/>
        </right>
        <top style="thin">
          <color rgb="FF0070C0"/>
        </top>
        <bottom style="thin">
          <color rgb="FF0070C0"/>
        </bottom>
      </border>
    </dxf>
    <dxf>
      <alignment horizontal="center" vertical="center" textRotation="0" wrapText="0" indent="0" justifyLastLine="0" shrinkToFit="0" readingOrder="0"/>
    </dxf>
    <dxf>
      <border>
        <bottom style="dashed">
          <color rgb="FF0070C0"/>
        </bottom>
      </border>
    </dxf>
    <dxf>
      <font>
        <b/>
        <i val="0"/>
        <strike val="0"/>
        <condense val="0"/>
        <extend val="0"/>
        <outline val="0"/>
        <shadow val="0"/>
        <u val="none"/>
        <vertAlign val="baseline"/>
        <sz val="10"/>
        <color theme="1"/>
        <name val="Times New Roman"/>
        <family val="2"/>
        <scheme val="none"/>
      </font>
      <fill>
        <patternFill patternType="solid">
          <fgColor indexed="64"/>
          <bgColor theme="0" tint="-0.14999847407452621"/>
        </patternFill>
      </fill>
      <alignment horizontal="center" vertical="center" textRotation="0" wrapText="0" indent="0" justifyLastLine="0" shrinkToFit="0" readingOrder="0"/>
    </dxf>
    <dxf>
      <alignment horizontal="left" vertical="center" textRotation="0" wrapText="0" indent="0" justifyLastLine="0" shrinkToFit="0" readingOrder="0"/>
      <border diagonalUp="0" diagonalDown="0">
        <left/>
        <right/>
        <top style="dashed">
          <color rgb="FF0070C0"/>
        </top>
        <bottom style="dashed">
          <color rgb="FF0070C0"/>
        </bottom>
        <vertical/>
        <horizontal style="dashed">
          <color rgb="FF0070C0"/>
        </horizontal>
      </border>
    </dxf>
    <dxf>
      <border>
        <top style="dashed">
          <color rgb="FF0070C0"/>
        </top>
      </border>
    </dxf>
    <dxf>
      <border diagonalUp="0" diagonalDown="0">
        <left style="thin">
          <color rgb="FF0070C0"/>
        </left>
        <right style="thin">
          <color rgb="FF0070C0"/>
        </right>
        <top style="thin">
          <color rgb="FF0070C0"/>
        </top>
        <bottom style="thin">
          <color rgb="FF0070C0"/>
        </bottom>
      </border>
    </dxf>
    <dxf>
      <alignment horizontal="left" vertical="center" textRotation="0" wrapText="0" indent="0" justifyLastLine="0" shrinkToFit="0" readingOrder="0"/>
    </dxf>
    <dxf>
      <border>
        <bottom style="dashed">
          <color rgb="FF0070C0"/>
        </bottom>
      </border>
    </dxf>
    <dxf>
      <font>
        <b/>
        <i val="0"/>
        <strike val="0"/>
        <condense val="0"/>
        <extend val="0"/>
        <outline val="0"/>
        <shadow val="0"/>
        <u val="none"/>
        <vertAlign val="baseline"/>
        <sz val="10"/>
        <color theme="1"/>
        <name val="Times New Roman"/>
        <family val="2"/>
        <scheme val="none"/>
      </font>
      <fill>
        <patternFill patternType="solid">
          <fgColor indexed="64"/>
          <bgColor theme="0" tint="-0.14999847407452621"/>
        </patternFill>
      </fill>
      <alignment horizontal="center" vertical="center" textRotation="0" wrapText="0" indent="0" justifyLastLine="0" shrinkToFit="0" readingOrder="0"/>
    </dxf>
    <dxf>
      <alignment horizontal="left" vertical="center" textRotation="0" wrapText="0" indent="0" justifyLastLine="0" shrinkToFit="0" readingOrder="0"/>
      <border diagonalUp="0" diagonalDown="0">
        <left/>
        <right/>
        <top style="dashed">
          <color rgb="FF0070C0"/>
        </top>
        <bottom style="dashed">
          <color rgb="FF0070C0"/>
        </bottom>
        <vertical/>
        <horizontal style="dashed">
          <color rgb="FF0070C0"/>
        </horizontal>
      </border>
    </dxf>
    <dxf>
      <border>
        <top style="dashed">
          <color rgb="FF0070C0"/>
        </top>
      </border>
    </dxf>
    <dxf>
      <border diagonalUp="0" diagonalDown="0">
        <left style="thin">
          <color rgb="FF0070C0"/>
        </left>
        <right style="thin">
          <color rgb="FF0070C0"/>
        </right>
        <top style="thin">
          <color rgb="FF0070C0"/>
        </top>
        <bottom style="thin">
          <color rgb="FF0070C0"/>
        </bottom>
      </border>
    </dxf>
    <dxf>
      <alignment horizontal="left" vertical="center" textRotation="0" wrapText="0" indent="0" justifyLastLine="0" shrinkToFit="0" readingOrder="0"/>
    </dxf>
    <dxf>
      <border>
        <bottom style="dashed">
          <color rgb="FF0070C0"/>
        </bottom>
      </border>
    </dxf>
    <dxf>
      <font>
        <b/>
        <i val="0"/>
        <strike val="0"/>
        <condense val="0"/>
        <extend val="0"/>
        <outline val="0"/>
        <shadow val="0"/>
        <u val="none"/>
        <vertAlign val="baseline"/>
        <sz val="10"/>
        <color theme="1"/>
        <name val="Times New Roman"/>
        <family val="2"/>
        <scheme val="none"/>
      </font>
      <fill>
        <patternFill patternType="solid">
          <fgColor indexed="64"/>
          <bgColor theme="0" tint="-0.14999847407452621"/>
        </patternFill>
      </fill>
      <alignment horizontal="center" vertical="center" textRotation="0" wrapText="0" indent="0" justifyLastLine="0" shrinkToFit="0" readingOrder="0"/>
    </dxf>
    <dxf>
      <alignment horizontal="left" vertical="center" textRotation="0" wrapText="0" indent="0" justifyLastLine="0" shrinkToFit="0" readingOrder="0"/>
      <border diagonalUp="0" diagonalDown="0">
        <left/>
        <right/>
        <top style="dashed">
          <color rgb="FF0070C0"/>
        </top>
        <bottom style="dashed">
          <color rgb="FF0070C0"/>
        </bottom>
        <vertical/>
        <horizontal style="dashed">
          <color rgb="FF0070C0"/>
        </horizontal>
      </border>
    </dxf>
    <dxf>
      <border>
        <top style="dashed">
          <color rgb="FF0070C0"/>
        </top>
      </border>
    </dxf>
    <dxf>
      <border diagonalUp="0" diagonalDown="0">
        <left style="thin">
          <color rgb="FF0070C0"/>
        </left>
        <right style="thin">
          <color rgb="FF0070C0"/>
        </right>
        <top style="thin">
          <color rgb="FF0070C0"/>
        </top>
        <bottom style="thin">
          <color rgb="FF0070C0"/>
        </bottom>
      </border>
    </dxf>
    <dxf>
      <alignment horizontal="left" vertical="center" textRotation="0" wrapText="0" indent="0" justifyLastLine="0" shrinkToFit="0" readingOrder="0"/>
    </dxf>
    <dxf>
      <border outline="0">
        <bottom style="dashed">
          <color theme="4"/>
        </bottom>
      </border>
    </dxf>
    <dxf>
      <font>
        <b/>
        <i val="0"/>
        <strike val="0"/>
        <condense val="0"/>
        <extend val="0"/>
        <outline val="0"/>
        <shadow val="0"/>
        <u val="none"/>
        <vertAlign val="baseline"/>
        <sz val="10"/>
        <color theme="1"/>
        <name val="Times New Roman"/>
        <family val="2"/>
        <scheme val="none"/>
      </font>
      <fill>
        <patternFill patternType="solid">
          <fgColor indexed="64"/>
          <bgColor theme="0" tint="-0.14999847407452621"/>
        </patternFill>
      </fill>
      <alignment horizontal="center" vertical="center" textRotation="0" wrapText="0" indent="0" justifyLastLine="0" shrinkToFit="0" readingOrder="0"/>
    </dxf>
    <dxf>
      <font>
        <b/>
        <i val="0"/>
        <sz val="9"/>
        <color theme="1"/>
        <name val="Arial"/>
        <family val="2"/>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09CD863F-3F29-487B-8637-99FB16895678}">
      <tableStyleElement type="wholeTable" dxfId="137"/>
      <tableStyleElement type="headerRow" dxfId="136"/>
    </tableStyle>
  </tableStyles>
  <colors>
    <mruColors>
      <color rgb="FFE4614E"/>
      <color rgb="FF63CAA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8"/>
            <color rgb="FF002060"/>
            <name val="Arial"/>
            <family val="2"/>
            <scheme val="none"/>
          </font>
          <fill>
            <patternFill patternType="solid">
              <fgColor theme="4" tint="0.59999389629810485"/>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3.xml"/><Relationship Id="rId21" Type="http://schemas.openxmlformats.org/officeDocument/2006/relationships/pivotCacheDefinition" Target="pivotCache/pivotCacheDefinition13.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63" Type="http://schemas.openxmlformats.org/officeDocument/2006/relationships/customXml" Target="../customXml/item29.xml"/><Relationship Id="rId68" Type="http://schemas.openxmlformats.org/officeDocument/2006/relationships/customXml" Target="../customXml/item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onnections" Target="connections.xml"/><Relationship Id="rId11" Type="http://schemas.openxmlformats.org/officeDocument/2006/relationships/pivotCacheDefinition" Target="pivotCache/pivotCacheDefinition3.xml"/><Relationship Id="rId24" Type="http://schemas.microsoft.com/office/2007/relationships/slicerCache" Target="slicerCaches/slicerCache1.xml"/><Relationship Id="rId32" Type="http://schemas.openxmlformats.org/officeDocument/2006/relationships/sheetMetadata" Target="metadata.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66" Type="http://schemas.openxmlformats.org/officeDocument/2006/relationships/customXml" Target="../customXml/item32.xml"/><Relationship Id="rId5" Type="http://schemas.openxmlformats.org/officeDocument/2006/relationships/worksheet" Target="worksheets/sheet5.xml"/><Relationship Id="rId61" Type="http://schemas.openxmlformats.org/officeDocument/2006/relationships/customXml" Target="../customXml/item27.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microsoft.com/office/2007/relationships/slicerCache" Target="slicerCaches/slicerCache4.xml"/><Relationship Id="rId30" Type="http://schemas.openxmlformats.org/officeDocument/2006/relationships/styles" Target="style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2.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67" Type="http://schemas.openxmlformats.org/officeDocument/2006/relationships/customXml" Target="../customXml/item33.xml"/><Relationship Id="rId20" Type="http://schemas.openxmlformats.org/officeDocument/2006/relationships/pivotCacheDefinition" Target="pivotCache/pivotCacheDefinition12.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theme" Target="theme/theme1.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pivotCacheDefinition" Target="pivotCache/pivotCacheDefinition2.xml"/><Relationship Id="rId31" Type="http://schemas.openxmlformats.org/officeDocument/2006/relationships/sharedStrings" Target="sharedString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800" b="1" i="0" u="none" strike="noStrike" kern="1200" spc="0" baseline="0">
                <a:solidFill>
                  <a:sysClr val="windowText" lastClr="000000"/>
                </a:solidFill>
                <a:latin typeface="Corbel" panose="020B0503020204020204" pitchFamily="34" charset="0"/>
                <a:ea typeface="+mn-ea"/>
                <a:cs typeface="+mn-cs"/>
              </a:defRPr>
            </a:pPr>
            <a:r>
              <a:rPr lang="en-US" sz="800" b="1" i="0" u="none" strike="noStrike" kern="1200" spc="0" baseline="0">
                <a:solidFill>
                  <a:sysClr val="windowText" lastClr="000000"/>
                </a:solidFill>
                <a:latin typeface="Corbel" panose="020B0503020204020204" pitchFamily="34" charset="0"/>
                <a:ea typeface="+mn-ea"/>
                <a:cs typeface="+mn-cs"/>
              </a:rPr>
              <a:t>CHI PHÍ</a:t>
            </a:r>
          </a:p>
        </c:rich>
      </c:tx>
      <c:overlay val="0"/>
      <c:spPr>
        <a:noFill/>
        <a:ln>
          <a:noFill/>
        </a:ln>
        <a:effectLst/>
      </c:spPr>
      <c:txPr>
        <a:bodyPr rot="0" spcFirstLastPara="1" vertOverflow="ellipsis" vert="horz" wrap="square" anchor="ctr" anchorCtr="1"/>
        <a:lstStyle/>
        <a:p>
          <a:pPr algn="ctr" rtl="0">
            <a:defRPr lang="en-US" sz="800" b="1" i="0" u="none" strike="noStrike" kern="1200" spc="0" baseline="0">
              <a:solidFill>
                <a:sysClr val="windowText" lastClr="000000"/>
              </a:solidFill>
              <a:latin typeface="Corbel" panose="020B0503020204020204" pitchFamily="34" charset="0"/>
              <a:ea typeface="+mn-ea"/>
              <a:cs typeface="+mn-cs"/>
            </a:defRPr>
          </a:pPr>
          <a:endParaRPr lang="en-US"/>
        </a:p>
      </c:txPr>
    </c:title>
    <c:autoTitleDeleted val="0"/>
    <c:plotArea>
      <c:layout>
        <c:manualLayout>
          <c:layoutTarget val="inner"/>
          <c:xMode val="edge"/>
          <c:yMode val="edge"/>
          <c:x val="7.8280382899899137E-2"/>
          <c:y val="0.12946523133805921"/>
          <c:w val="0.84952751134241244"/>
          <c:h val="0.81778750374376374"/>
        </c:manualLayout>
      </c:layout>
      <c:doughnutChart>
        <c:varyColors val="1"/>
        <c:ser>
          <c:idx val="0"/>
          <c:order val="0"/>
          <c:dPt>
            <c:idx val="0"/>
            <c:bubble3D val="0"/>
            <c:spPr>
              <a:solidFill>
                <a:srgbClr val="63CAAA"/>
              </a:solidFill>
              <a:ln w="19050">
                <a:solidFill>
                  <a:schemeClr val="lt1"/>
                </a:solidFill>
              </a:ln>
              <a:effectLst/>
            </c:spPr>
            <c:extLst>
              <c:ext xmlns:c16="http://schemas.microsoft.com/office/drawing/2014/chart" uri="{C3380CC4-5D6E-409C-BE32-E72D297353CC}">
                <c16:uniqueId val="{00000001-9AB8-430B-91D1-0DE295E06DF7}"/>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9AB8-430B-91D1-0DE295E06DF7}"/>
              </c:ext>
            </c:extLst>
          </c:dPt>
          <c:val>
            <c:numRef>
              <c:f>'Phân tích'!$A$7:$A$8</c:f>
              <c:numCache>
                <c:formatCode>General</c:formatCode>
                <c:ptCount val="2"/>
                <c:pt idx="0" formatCode="0%">
                  <c:v>1</c:v>
                </c:pt>
                <c:pt idx="1">
                  <c:v>0</c:v>
                </c:pt>
              </c:numCache>
            </c:numRef>
          </c:val>
          <c:extLst>
            <c:ext xmlns:c16="http://schemas.microsoft.com/office/drawing/2014/chart" uri="{C3380CC4-5D6E-409C-BE32-E72D297353CC}">
              <c16:uniqueId val="{00000004-9AB8-430B-91D1-0DE295E06DF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800" b="1" i="0" u="none" strike="noStrike" kern="1200" spc="0" baseline="0">
                <a:solidFill>
                  <a:sysClr val="windowText" lastClr="000000"/>
                </a:solidFill>
                <a:latin typeface="Corbel" panose="020B0503020204020204" pitchFamily="34" charset="0"/>
                <a:ea typeface="+mn-ea"/>
                <a:cs typeface="+mn-cs"/>
              </a:defRPr>
            </a:pPr>
            <a:r>
              <a:rPr lang="en-US" sz="800" b="1" i="0" u="none" strike="noStrike" kern="1200" spc="0" baseline="0">
                <a:solidFill>
                  <a:sysClr val="windowText" lastClr="000000"/>
                </a:solidFill>
                <a:latin typeface="Corbel" panose="020B0503020204020204" pitchFamily="34" charset="0"/>
                <a:ea typeface="+mn-ea"/>
                <a:cs typeface="+mn-cs"/>
              </a:rPr>
              <a:t>THAM GIA ĐÀO TẠO</a:t>
            </a:r>
          </a:p>
        </c:rich>
      </c:tx>
      <c:overlay val="0"/>
      <c:spPr>
        <a:noFill/>
        <a:ln>
          <a:noFill/>
        </a:ln>
        <a:effectLst/>
      </c:spPr>
      <c:txPr>
        <a:bodyPr rot="0" spcFirstLastPara="1" vertOverflow="ellipsis" vert="horz" wrap="square" anchor="ctr" anchorCtr="1"/>
        <a:lstStyle/>
        <a:p>
          <a:pPr algn="ctr" rtl="0">
            <a:defRPr lang="en-US" sz="800" b="1" i="0" u="none" strike="noStrike" kern="1200" spc="0" baseline="0">
              <a:solidFill>
                <a:sysClr val="windowText" lastClr="000000"/>
              </a:solidFill>
              <a:latin typeface="Corbel" panose="020B0503020204020204" pitchFamily="34" charset="0"/>
              <a:ea typeface="+mn-ea"/>
              <a:cs typeface="+mn-cs"/>
            </a:defRPr>
          </a:pPr>
          <a:endParaRPr lang="en-US"/>
        </a:p>
      </c:txPr>
    </c:title>
    <c:autoTitleDeleted val="0"/>
    <c:plotArea>
      <c:layout>
        <c:manualLayout>
          <c:layoutTarget val="inner"/>
          <c:xMode val="edge"/>
          <c:yMode val="edge"/>
          <c:x val="9.8098502393083223E-2"/>
          <c:y val="0.12586857780501989"/>
          <c:w val="0.85870557356800992"/>
          <c:h val="0.87413142219498008"/>
        </c:manualLayout>
      </c:layout>
      <c:doughnutChart>
        <c:varyColors val="1"/>
        <c:ser>
          <c:idx val="0"/>
          <c:order val="0"/>
          <c:dPt>
            <c:idx val="0"/>
            <c:bubble3D val="0"/>
            <c:spPr>
              <a:solidFill>
                <a:srgbClr val="63CAAA"/>
              </a:solidFill>
              <a:ln w="19050">
                <a:solidFill>
                  <a:schemeClr val="lt1"/>
                </a:solidFill>
              </a:ln>
              <a:effectLst/>
            </c:spPr>
            <c:extLst>
              <c:ext xmlns:c16="http://schemas.microsoft.com/office/drawing/2014/chart" uri="{C3380CC4-5D6E-409C-BE32-E72D297353CC}">
                <c16:uniqueId val="{00000001-A24A-4318-AF44-7C7CACE875E3}"/>
              </c:ext>
            </c:extLst>
          </c:dPt>
          <c:dPt>
            <c:idx val="1"/>
            <c:bubble3D val="0"/>
            <c:spPr>
              <a:solidFill>
                <a:schemeClr val="bg1">
                  <a:lumMod val="85000"/>
                </a:schemeClr>
              </a:solidFill>
              <a:ln w="31750">
                <a:solidFill>
                  <a:schemeClr val="lt1"/>
                </a:solidFill>
              </a:ln>
              <a:effectLst/>
            </c:spPr>
            <c:extLst>
              <c:ext xmlns:c16="http://schemas.microsoft.com/office/drawing/2014/chart" uri="{C3380CC4-5D6E-409C-BE32-E72D297353CC}">
                <c16:uniqueId val="{00000003-A24A-4318-AF44-7C7CACE875E3}"/>
              </c:ext>
            </c:extLst>
          </c:dPt>
          <c:val>
            <c:numRef>
              <c:f>'Phân tích'!$H$7:$H$8</c:f>
              <c:numCache>
                <c:formatCode>0.0%</c:formatCode>
                <c:ptCount val="2"/>
                <c:pt idx="0">
                  <c:v>0.85866666666666669</c:v>
                </c:pt>
                <c:pt idx="1">
                  <c:v>0.14133333333333331</c:v>
                </c:pt>
              </c:numCache>
            </c:numRef>
          </c:val>
          <c:extLst>
            <c:ext xmlns:c16="http://schemas.microsoft.com/office/drawing/2014/chart" uri="{C3380CC4-5D6E-409C-BE32-E72D297353CC}">
              <c16:uniqueId val="{00000004-A24A-4318-AF44-7C7CACE875E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tao.xlsx]Phân tích!Phân loại KH</c:name>
    <c:fmtId val="4"/>
  </c:pivotSource>
  <c:chart>
    <c:title>
      <c:tx>
        <c:rich>
          <a:bodyPr rot="0" spcFirstLastPara="1" vertOverflow="ellipsis" vert="horz" wrap="square" anchor="ctr" anchorCtr="1"/>
          <a:lstStyle/>
          <a:p>
            <a:pPr algn="ctr" rtl="0">
              <a:defRPr lang="en-US" sz="800" b="1" i="0" u="none" strike="noStrike" kern="1200" spc="0" baseline="0">
                <a:solidFill>
                  <a:sysClr val="windowText" lastClr="000000"/>
                </a:solidFill>
                <a:latin typeface="Corbel" panose="020B0503020204020204" pitchFamily="34" charset="0"/>
                <a:ea typeface="+mn-ea"/>
                <a:cs typeface="+mn-cs"/>
              </a:defRPr>
            </a:pPr>
            <a:r>
              <a:rPr lang="en-US" sz="800" b="1" i="0" u="none" strike="noStrike" kern="1200" spc="0" baseline="0">
                <a:solidFill>
                  <a:sysClr val="windowText" lastClr="000000"/>
                </a:solidFill>
                <a:latin typeface="Corbel" panose="020B0503020204020204" pitchFamily="34" charset="0"/>
                <a:ea typeface="+mn-ea"/>
                <a:cs typeface="+mn-cs"/>
              </a:rPr>
              <a:t>PHÂN LOẠI</a:t>
            </a:r>
          </a:p>
        </c:rich>
      </c:tx>
      <c:overlay val="0"/>
      <c:spPr>
        <a:noFill/>
        <a:ln>
          <a:noFill/>
        </a:ln>
        <a:effectLst/>
      </c:spPr>
      <c:txPr>
        <a:bodyPr rot="0" spcFirstLastPara="1" vertOverflow="ellipsis" vert="horz" wrap="square" anchor="ctr" anchorCtr="1"/>
        <a:lstStyle/>
        <a:p>
          <a:pPr algn="ctr" rtl="0">
            <a:defRPr lang="en-US" sz="800" b="1" i="0" u="none" strike="noStrike" kern="1200" spc="0" baseline="0">
              <a:solidFill>
                <a:sysClr val="windowText" lastClr="000000"/>
              </a:solidFill>
              <a:latin typeface="Corbel" panose="020B0503020204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63CAAA"/>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33525471247912192"/>
                  <c:h val="0.21188883742473366"/>
                </c:manualLayout>
              </c15:layout>
            </c:ext>
          </c:extLst>
        </c:dLbl>
      </c:pivotFmt>
      <c:pivotFmt>
        <c:idx val="7"/>
        <c:spPr>
          <a:solidFill>
            <a:srgbClr val="E4614E"/>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895854211405392"/>
                  <c:h val="0.27463393546394937"/>
                </c:manualLayout>
              </c15:layout>
            </c:ext>
          </c:extLst>
        </c:dLbl>
      </c:pivotFmt>
      <c:pivotFmt>
        <c:idx val="8"/>
        <c:spPr>
          <a:solidFill>
            <a:schemeClr val="bg1">
              <a:lumMod val="85000"/>
            </a:schemeClr>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34469219756621333"/>
                  <c:h val="0.16343121815655395"/>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3.7624208738613552E-2"/>
          <c:w val="1"/>
          <c:h val="0.94321939169368529"/>
        </c:manualLayout>
      </c:layout>
      <c:pie3DChart>
        <c:varyColors val="1"/>
        <c:ser>
          <c:idx val="0"/>
          <c:order val="0"/>
          <c:tx>
            <c:strRef>
              <c:f>'Phân tích'!$K$6</c:f>
              <c:strCache>
                <c:ptCount val="1"/>
                <c:pt idx="0">
                  <c:v>Total</c:v>
                </c:pt>
              </c:strCache>
            </c:strRef>
          </c:tx>
          <c:dPt>
            <c:idx val="0"/>
            <c:bubble3D val="0"/>
            <c:spPr>
              <a:solidFill>
                <a:srgbClr val="63CA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5E65-44D5-9E91-9C6A128A7643}"/>
              </c:ext>
            </c:extLst>
          </c:dPt>
          <c:dPt>
            <c:idx val="1"/>
            <c:bubble3D val="0"/>
            <c:spPr>
              <a:solidFill>
                <a:srgbClr val="E4614E"/>
              </a:solidFill>
              <a:ln w="25400">
                <a:solidFill>
                  <a:schemeClr val="lt1"/>
                </a:solidFill>
              </a:ln>
              <a:effectLst/>
              <a:sp3d contourW="25400">
                <a:contourClr>
                  <a:schemeClr val="lt1"/>
                </a:contourClr>
              </a:sp3d>
            </c:spPr>
            <c:extLst>
              <c:ext xmlns:c16="http://schemas.microsoft.com/office/drawing/2014/chart" uri="{C3380CC4-5D6E-409C-BE32-E72D297353CC}">
                <c16:uniqueId val="{00000003-5E65-44D5-9E91-9C6A128A7643}"/>
              </c:ext>
            </c:extLst>
          </c:dPt>
          <c:dPt>
            <c:idx val="2"/>
            <c:bubble3D val="0"/>
            <c:spPr>
              <a:solidFill>
                <a:schemeClr val="bg1">
                  <a:lumMod val="8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E65-44D5-9E91-9C6A128A7643}"/>
              </c:ext>
            </c:extLst>
          </c:dPt>
          <c:dLbls>
            <c:dLbl>
              <c:idx val="0"/>
              <c:dLblPos val="inEnd"/>
              <c:showLegendKey val="0"/>
              <c:showVal val="1"/>
              <c:showCatName val="1"/>
              <c:showSerName val="0"/>
              <c:showPercent val="1"/>
              <c:showBubbleSize val="0"/>
              <c:extLst>
                <c:ext xmlns:c15="http://schemas.microsoft.com/office/drawing/2012/chart" uri="{CE6537A1-D6FC-4f65-9D91-7224C49458BB}">
                  <c15:layout>
                    <c:manualLayout>
                      <c:w val="0.33525471247912192"/>
                      <c:h val="0.21188883742473366"/>
                    </c:manualLayout>
                  </c15:layout>
                </c:ext>
                <c:ext xmlns:c16="http://schemas.microsoft.com/office/drawing/2014/chart" uri="{C3380CC4-5D6E-409C-BE32-E72D297353CC}">
                  <c16:uniqueId val="{00000001-5E65-44D5-9E91-9C6A128A7643}"/>
                </c:ext>
              </c:extLst>
            </c:dLbl>
            <c:dLbl>
              <c:idx val="1"/>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2895854211405392"/>
                      <c:h val="0.27463393546394937"/>
                    </c:manualLayout>
                  </c15:layout>
                </c:ext>
                <c:ext xmlns:c16="http://schemas.microsoft.com/office/drawing/2014/chart" uri="{C3380CC4-5D6E-409C-BE32-E72D297353CC}">
                  <c16:uniqueId val="{00000003-5E65-44D5-9E91-9C6A128A7643}"/>
                </c:ext>
              </c:extLst>
            </c:dLbl>
            <c:dLbl>
              <c:idx val="2"/>
              <c:dLblPos val="inEnd"/>
              <c:showLegendKey val="0"/>
              <c:showVal val="1"/>
              <c:showCatName val="1"/>
              <c:showSerName val="0"/>
              <c:showPercent val="1"/>
              <c:showBubbleSize val="0"/>
              <c:extLst>
                <c:ext xmlns:c15="http://schemas.microsoft.com/office/drawing/2012/chart" uri="{CE6537A1-D6FC-4f65-9D91-7224C49458BB}">
                  <c15:layout>
                    <c:manualLayout>
                      <c:w val="0.34469219756621333"/>
                      <c:h val="0.16343121815655395"/>
                    </c:manualLayout>
                  </c15:layout>
                </c:ext>
                <c:ext xmlns:c16="http://schemas.microsoft.com/office/drawing/2014/chart" uri="{C3380CC4-5D6E-409C-BE32-E72D297353CC}">
                  <c16:uniqueId val="{00000005-5E65-44D5-9E91-9C6A128A7643}"/>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'Phân tích'!$J$7:$J$10</c:f>
              <c:strCache>
                <c:ptCount val="3"/>
                <c:pt idx="0">
                  <c:v>Đào tạo bổ trợ</c:v>
                </c:pt>
                <c:pt idx="1">
                  <c:v>Đào tạo hệ thống</c:v>
                </c:pt>
                <c:pt idx="2">
                  <c:v>Leadership</c:v>
                </c:pt>
              </c:strCache>
            </c:strRef>
          </c:cat>
          <c:val>
            <c:numRef>
              <c:f>'Phân tích'!$K$7:$K$10</c:f>
              <c:numCache>
                <c:formatCode>General</c:formatCode>
                <c:ptCount val="3"/>
                <c:pt idx="0">
                  <c:v>8</c:v>
                </c:pt>
                <c:pt idx="1">
                  <c:v>5</c:v>
                </c:pt>
                <c:pt idx="2">
                  <c:v>7</c:v>
                </c:pt>
              </c:numCache>
            </c:numRef>
          </c:val>
          <c:extLst>
            <c:ext xmlns:c16="http://schemas.microsoft.com/office/drawing/2014/chart" uri="{C3380CC4-5D6E-409C-BE32-E72D297353CC}">
              <c16:uniqueId val="{00000006-5E65-44D5-9E91-9C6A128A7643}"/>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tao.xlsx]Phân tích!Hình thức KH</c:name>
    <c:fmtId val="5"/>
  </c:pivotSource>
  <c:chart>
    <c:title>
      <c:tx>
        <c:rich>
          <a:bodyPr rot="0" spcFirstLastPara="1" vertOverflow="ellipsis" vert="horz" wrap="square" anchor="ctr" anchorCtr="1"/>
          <a:lstStyle/>
          <a:p>
            <a:pPr algn="ctr" rtl="0">
              <a:defRPr lang="en-US" sz="800" b="1" i="0" u="none" strike="noStrike" kern="1200" spc="0" baseline="0">
                <a:solidFill>
                  <a:sysClr val="windowText" lastClr="000000"/>
                </a:solidFill>
                <a:latin typeface="Corbel" panose="020B0503020204020204" pitchFamily="34" charset="0"/>
                <a:ea typeface="+mn-ea"/>
                <a:cs typeface="+mn-cs"/>
              </a:defRPr>
            </a:pPr>
            <a:r>
              <a:rPr lang="en-US" sz="800" b="1" i="0" u="none" strike="noStrike" kern="1200" spc="0" baseline="0">
                <a:solidFill>
                  <a:sysClr val="windowText" lastClr="000000"/>
                </a:solidFill>
                <a:latin typeface="Corbel" panose="020B0503020204020204" pitchFamily="34" charset="0"/>
                <a:ea typeface="+mn-ea"/>
                <a:cs typeface="+mn-cs"/>
              </a:rPr>
              <a:t>HÌNH THỨC</a:t>
            </a:r>
          </a:p>
        </c:rich>
      </c:tx>
      <c:overlay val="0"/>
      <c:spPr>
        <a:noFill/>
        <a:ln>
          <a:noFill/>
        </a:ln>
        <a:effectLst/>
      </c:spPr>
      <c:txPr>
        <a:bodyPr rot="0" spcFirstLastPara="1" vertOverflow="ellipsis" vert="horz" wrap="square" anchor="ctr" anchorCtr="1"/>
        <a:lstStyle/>
        <a:p>
          <a:pPr algn="ctr" rtl="0">
            <a:defRPr lang="en-US" sz="800" b="1" i="0" u="none" strike="noStrike" kern="1200" spc="0" baseline="0">
              <a:solidFill>
                <a:sysClr val="windowText" lastClr="000000"/>
              </a:solidFill>
              <a:latin typeface="Corbel" panose="020B0503020204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
        <c:spPr>
          <a:solidFill>
            <a:srgbClr val="63CAAA"/>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3015855730540421"/>
                  <c:h val="0.28617886178861784"/>
                </c:manualLayout>
              </c15:layout>
            </c:ext>
          </c:extLst>
        </c:dLbl>
      </c:pivotFmt>
      <c:pivotFmt>
        <c:idx val="7"/>
        <c:spPr>
          <a:solidFill>
            <a:srgbClr val="E4614E"/>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3001338056641189"/>
                  <c:h val="0.22073170731707317"/>
                </c:manualLayout>
              </c15:layout>
            </c:ext>
          </c:extLst>
        </c:dLbl>
      </c:pivotFmt>
      <c:pivotFmt>
        <c:idx val="8"/>
        <c:spPr>
          <a:solidFill>
            <a:schemeClr val="bg1">
              <a:lumMod val="85000"/>
            </a:schemeClr>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extLst>
            <c:ext xmlns:c15="http://schemas.microsoft.com/office/drawing/2012/chart" uri="{CE6537A1-D6FC-4f65-9D91-7224C49458BB}">
              <c15:layout>
                <c:manualLayout>
                  <c:w val="0.34127964902485508"/>
                  <c:h val="0.28617886178861784"/>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5.7642276422764226E-2"/>
          <c:w val="1"/>
          <c:h val="0.93422764227642274"/>
        </c:manualLayout>
      </c:layout>
      <c:pie3DChart>
        <c:varyColors val="1"/>
        <c:ser>
          <c:idx val="0"/>
          <c:order val="0"/>
          <c:tx>
            <c:strRef>
              <c:f>'Phân tích'!$N$6</c:f>
              <c:strCache>
                <c:ptCount val="1"/>
                <c:pt idx="0">
                  <c:v>Total</c:v>
                </c:pt>
              </c:strCache>
            </c:strRef>
          </c:tx>
          <c:dPt>
            <c:idx val="0"/>
            <c:bubble3D val="0"/>
            <c:spPr>
              <a:solidFill>
                <a:srgbClr val="63CA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38B-4D40-BA6C-407E15C6CA3B}"/>
              </c:ext>
            </c:extLst>
          </c:dPt>
          <c:dPt>
            <c:idx val="1"/>
            <c:bubble3D val="0"/>
            <c:spPr>
              <a:solidFill>
                <a:srgbClr val="E4614E"/>
              </a:solidFill>
              <a:ln w="25400">
                <a:solidFill>
                  <a:schemeClr val="lt1"/>
                </a:solidFill>
              </a:ln>
              <a:effectLst/>
              <a:sp3d contourW="25400">
                <a:contourClr>
                  <a:schemeClr val="lt1"/>
                </a:contourClr>
              </a:sp3d>
            </c:spPr>
            <c:extLst>
              <c:ext xmlns:c16="http://schemas.microsoft.com/office/drawing/2014/chart" uri="{C3380CC4-5D6E-409C-BE32-E72D297353CC}">
                <c16:uniqueId val="{00000003-238B-4D40-BA6C-407E15C6CA3B}"/>
              </c:ext>
            </c:extLst>
          </c:dPt>
          <c:dPt>
            <c:idx val="2"/>
            <c:bubble3D val="0"/>
            <c:spPr>
              <a:solidFill>
                <a:schemeClr val="bg1">
                  <a:lumMod val="8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238B-4D40-BA6C-407E15C6CA3B}"/>
              </c:ext>
            </c:extLst>
          </c:dPt>
          <c:dLbls>
            <c:dLbl>
              <c:idx val="0"/>
              <c:dLblPos val="inEnd"/>
              <c:showLegendKey val="0"/>
              <c:showVal val="1"/>
              <c:showCatName val="1"/>
              <c:showSerName val="0"/>
              <c:showPercent val="1"/>
              <c:showBubbleSize val="0"/>
              <c:extLst>
                <c:ext xmlns:c15="http://schemas.microsoft.com/office/drawing/2012/chart" uri="{CE6537A1-D6FC-4f65-9D91-7224C49458BB}">
                  <c15:layout>
                    <c:manualLayout>
                      <c:w val="0.3015855730540421"/>
                      <c:h val="0.28617886178861784"/>
                    </c:manualLayout>
                  </c15:layout>
                </c:ext>
                <c:ext xmlns:c16="http://schemas.microsoft.com/office/drawing/2014/chart" uri="{C3380CC4-5D6E-409C-BE32-E72D297353CC}">
                  <c16:uniqueId val="{00000001-238B-4D40-BA6C-407E15C6CA3B}"/>
                </c:ext>
              </c:extLst>
            </c:dLbl>
            <c:dLbl>
              <c:idx val="1"/>
              <c:dLblPos val="inEnd"/>
              <c:showLegendKey val="0"/>
              <c:showVal val="1"/>
              <c:showCatName val="1"/>
              <c:showSerName val="0"/>
              <c:showPercent val="1"/>
              <c:showBubbleSize val="0"/>
              <c:extLst>
                <c:ext xmlns:c15="http://schemas.microsoft.com/office/drawing/2012/chart" uri="{CE6537A1-D6FC-4f65-9D91-7224C49458BB}">
                  <c15:layout>
                    <c:manualLayout>
                      <c:w val="0.3001338056641189"/>
                      <c:h val="0.22073170731707317"/>
                    </c:manualLayout>
                  </c15:layout>
                </c:ext>
                <c:ext xmlns:c16="http://schemas.microsoft.com/office/drawing/2014/chart" uri="{C3380CC4-5D6E-409C-BE32-E72D297353CC}">
                  <c16:uniqueId val="{00000003-238B-4D40-BA6C-407E15C6CA3B}"/>
                </c:ext>
              </c:extLst>
            </c:dLbl>
            <c:dLbl>
              <c:idx val="2"/>
              <c:dLblPos val="inEnd"/>
              <c:showLegendKey val="0"/>
              <c:showVal val="1"/>
              <c:showCatName val="1"/>
              <c:showSerName val="0"/>
              <c:showPercent val="1"/>
              <c:showBubbleSize val="0"/>
              <c:extLst>
                <c:ext xmlns:c15="http://schemas.microsoft.com/office/drawing/2012/chart" uri="{CE6537A1-D6FC-4f65-9D91-7224C49458BB}">
                  <c15:layout>
                    <c:manualLayout>
                      <c:w val="0.34127964902485508"/>
                      <c:h val="0.28617886178861784"/>
                    </c:manualLayout>
                  </c15:layout>
                </c:ext>
                <c:ext xmlns:c16="http://schemas.microsoft.com/office/drawing/2014/chart" uri="{C3380CC4-5D6E-409C-BE32-E72D297353CC}">
                  <c16:uniqueId val="{00000005-238B-4D40-BA6C-407E15C6CA3B}"/>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'Phân tích'!$M$7:$M$10</c:f>
              <c:strCache>
                <c:ptCount val="3"/>
                <c:pt idx="0">
                  <c:v>Kết hợp</c:v>
                </c:pt>
                <c:pt idx="1">
                  <c:v>Nội bộ</c:v>
                </c:pt>
                <c:pt idx="2">
                  <c:v>Thuê ngoài</c:v>
                </c:pt>
              </c:strCache>
            </c:strRef>
          </c:cat>
          <c:val>
            <c:numRef>
              <c:f>'Phân tích'!$N$7:$N$10</c:f>
              <c:numCache>
                <c:formatCode>General</c:formatCode>
                <c:ptCount val="3"/>
                <c:pt idx="0">
                  <c:v>5</c:v>
                </c:pt>
                <c:pt idx="1">
                  <c:v>8</c:v>
                </c:pt>
                <c:pt idx="2">
                  <c:v>7</c:v>
                </c:pt>
              </c:numCache>
            </c:numRef>
          </c:val>
          <c:extLst>
            <c:ext xmlns:c16="http://schemas.microsoft.com/office/drawing/2014/chart" uri="{C3380CC4-5D6E-409C-BE32-E72D297353CC}">
              <c16:uniqueId val="{00000006-238B-4D40-BA6C-407E15C6CA3B}"/>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tao.xlsx]Phân tích!Trạng thái</c:name>
    <c:fmtId val="6"/>
  </c:pivotSource>
  <c:chart>
    <c:title>
      <c:tx>
        <c:rich>
          <a:bodyPr rot="0" spcFirstLastPara="1" vertOverflow="ellipsis" vert="horz" wrap="square" anchor="ctr" anchorCtr="1"/>
          <a:lstStyle/>
          <a:p>
            <a:pPr algn="ctr" rtl="0">
              <a:defRPr lang="en-US" sz="800" b="1" i="0" u="none" strike="noStrike" kern="1200" spc="0" baseline="0">
                <a:solidFill>
                  <a:sysClr val="windowText" lastClr="000000"/>
                </a:solidFill>
                <a:latin typeface="Corbel" panose="020B0503020204020204" pitchFamily="34" charset="0"/>
                <a:ea typeface="+mn-ea"/>
                <a:cs typeface="+mn-cs"/>
              </a:defRPr>
            </a:pPr>
            <a:r>
              <a:rPr lang="en-US" sz="800" b="1" i="0" u="none" strike="noStrike" kern="1200" spc="0" baseline="0">
                <a:solidFill>
                  <a:sysClr val="windowText" lastClr="000000"/>
                </a:solidFill>
                <a:latin typeface="Corbel" panose="020B0503020204020204" pitchFamily="34" charset="0"/>
                <a:ea typeface="+mn-ea"/>
                <a:cs typeface="+mn-cs"/>
              </a:rPr>
              <a:t>TRẠNG THÁI KHÓA ĐÀO TẠO</a:t>
            </a:r>
          </a:p>
        </c:rich>
      </c:tx>
      <c:layout>
        <c:manualLayout>
          <c:xMode val="edge"/>
          <c:yMode val="edge"/>
          <c:x val="0.30361111111111116"/>
          <c:y val="2.7777777777777776E-2"/>
        </c:manualLayout>
      </c:layout>
      <c:overlay val="0"/>
      <c:spPr>
        <a:noFill/>
        <a:ln>
          <a:noFill/>
        </a:ln>
        <a:effectLst/>
      </c:spPr>
      <c:txPr>
        <a:bodyPr rot="0" spcFirstLastPara="1" vertOverflow="ellipsis" vert="horz" wrap="square" anchor="ctr" anchorCtr="1"/>
        <a:lstStyle/>
        <a:p>
          <a:pPr algn="ctr" rtl="0">
            <a:defRPr lang="en-US" sz="800" b="1" i="0" u="none" strike="noStrike" kern="1200" spc="0" baseline="0">
              <a:solidFill>
                <a:sysClr val="windowText" lastClr="000000"/>
              </a:solidFill>
              <a:latin typeface="Corbel" panose="020B0503020204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pivotFmt>
      <c:pivotFmt>
        <c:idx val="4"/>
        <c:spPr>
          <a:solidFill>
            <a:srgbClr val="63CAAA"/>
          </a:solidFill>
          <a:ln>
            <a:noFill/>
          </a:ln>
          <a:effectLst/>
        </c:spPr>
      </c:pivotFmt>
      <c:pivotFmt>
        <c:idx val="5"/>
        <c:spPr>
          <a:solidFill>
            <a:schemeClr val="accent2"/>
          </a:solidFill>
          <a:ln>
            <a:noFill/>
          </a:ln>
          <a:effectLst/>
        </c:spPr>
      </c:pivotFmt>
      <c:pivotFmt>
        <c:idx val="6"/>
        <c:spPr>
          <a:solidFill>
            <a:srgbClr val="E4614E"/>
          </a:solidFill>
          <a:ln>
            <a:noFill/>
          </a:ln>
          <a:effectLst/>
        </c:spPr>
      </c:pivotFmt>
    </c:pivotFmts>
    <c:plotArea>
      <c:layout>
        <c:manualLayout>
          <c:layoutTarget val="inner"/>
          <c:xMode val="edge"/>
          <c:yMode val="edge"/>
          <c:x val="0.2640689222204573"/>
          <c:y val="0.17960583329450683"/>
          <c:w val="0.72881980530531665"/>
          <c:h val="0.73993446085511505"/>
        </c:manualLayout>
      </c:layout>
      <c:barChart>
        <c:barDir val="bar"/>
        <c:grouping val="clustered"/>
        <c:varyColors val="0"/>
        <c:ser>
          <c:idx val="0"/>
          <c:order val="0"/>
          <c:tx>
            <c:strRef>
              <c:f>'Phân tích'!$Q$6</c:f>
              <c:strCache>
                <c:ptCount val="1"/>
                <c:pt idx="0">
                  <c:v>Total</c:v>
                </c:pt>
              </c:strCache>
            </c:strRef>
          </c:tx>
          <c:spPr>
            <a:solidFill>
              <a:schemeClr val="accent1"/>
            </a:solidFill>
            <a:ln>
              <a:noFill/>
            </a:ln>
            <a:effectLst/>
          </c:spPr>
          <c:invertIfNegative val="0"/>
          <c:dPt>
            <c:idx val="0"/>
            <c:invertIfNegative val="0"/>
            <c:bubble3D val="0"/>
            <c:spPr>
              <a:solidFill>
                <a:srgbClr val="E4614E"/>
              </a:solidFill>
              <a:ln>
                <a:noFill/>
              </a:ln>
              <a:effectLst/>
            </c:spPr>
            <c:extLst>
              <c:ext xmlns:c16="http://schemas.microsoft.com/office/drawing/2014/chart" uri="{C3380CC4-5D6E-409C-BE32-E72D297353CC}">
                <c16:uniqueId val="{00000005-1F87-4A33-89A9-64AE117C554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1F87-4A33-89A9-64AE117C554D}"/>
              </c:ext>
            </c:extLst>
          </c:dPt>
          <c:dPt>
            <c:idx val="2"/>
            <c:invertIfNegative val="0"/>
            <c:bubble3D val="0"/>
            <c:spPr>
              <a:solidFill>
                <a:srgbClr val="63CAAA"/>
              </a:solidFill>
              <a:ln>
                <a:noFill/>
              </a:ln>
              <a:effectLst/>
            </c:spPr>
            <c:extLst>
              <c:ext xmlns:c16="http://schemas.microsoft.com/office/drawing/2014/chart" uri="{C3380CC4-5D6E-409C-BE32-E72D297353CC}">
                <c16:uniqueId val="{00000003-1F87-4A33-89A9-64AE117C554D}"/>
              </c:ext>
            </c:extLst>
          </c:dPt>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2-1F87-4A33-89A9-64AE117C554D}"/>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tích'!$P$7:$P$11</c:f>
              <c:strCache>
                <c:ptCount val="4"/>
                <c:pt idx="0">
                  <c:v>Chưa diễn ra</c:v>
                </c:pt>
                <c:pt idx="1">
                  <c:v>Đang diễn ra</c:v>
                </c:pt>
                <c:pt idx="2">
                  <c:v>Hoàn thành</c:v>
                </c:pt>
                <c:pt idx="3">
                  <c:v>Hủy bỏ</c:v>
                </c:pt>
              </c:strCache>
            </c:strRef>
          </c:cat>
          <c:val>
            <c:numRef>
              <c:f>'Phân tích'!$Q$7:$Q$11</c:f>
              <c:numCache>
                <c:formatCode>General</c:formatCode>
                <c:ptCount val="4"/>
                <c:pt idx="0">
                  <c:v>5</c:v>
                </c:pt>
                <c:pt idx="1">
                  <c:v>1</c:v>
                </c:pt>
                <c:pt idx="2">
                  <c:v>13</c:v>
                </c:pt>
                <c:pt idx="3">
                  <c:v>1</c:v>
                </c:pt>
              </c:numCache>
            </c:numRef>
          </c:val>
          <c:extLst>
            <c:ext xmlns:c16="http://schemas.microsoft.com/office/drawing/2014/chart" uri="{C3380CC4-5D6E-409C-BE32-E72D297353CC}">
              <c16:uniqueId val="{00000000-1F87-4A33-89A9-64AE117C554D}"/>
            </c:ext>
          </c:extLst>
        </c:ser>
        <c:dLbls>
          <c:showLegendKey val="0"/>
          <c:showVal val="0"/>
          <c:showCatName val="0"/>
          <c:showSerName val="0"/>
          <c:showPercent val="0"/>
          <c:showBubbleSize val="0"/>
        </c:dLbls>
        <c:gapWidth val="50"/>
        <c:axId val="952964047"/>
        <c:axId val="952956559"/>
      </c:barChart>
      <c:catAx>
        <c:axId val="95296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52956559"/>
        <c:crosses val="autoZero"/>
        <c:auto val="1"/>
        <c:lblAlgn val="ctr"/>
        <c:lblOffset val="100"/>
        <c:noMultiLvlLbl val="0"/>
      </c:catAx>
      <c:valAx>
        <c:axId val="952956559"/>
        <c:scaling>
          <c:orientation val="minMax"/>
        </c:scaling>
        <c:delete val="1"/>
        <c:axPos val="b"/>
        <c:numFmt formatCode="General" sourceLinked="1"/>
        <c:majorTickMark val="none"/>
        <c:minorTickMark val="none"/>
        <c:tickLblPos val="nextTo"/>
        <c:crossAx val="95296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tao.xlsx]Phân tích!Số NV và chi phí theo tháng</c:name>
    <c:fmtId val="3"/>
  </c:pivotSource>
  <c:chart>
    <c:title>
      <c:tx>
        <c:rich>
          <a:bodyPr rot="0" spcFirstLastPara="1" vertOverflow="ellipsis" vert="horz" wrap="square" anchor="ctr" anchorCtr="1"/>
          <a:lstStyle/>
          <a:p>
            <a:pPr algn="ctr" rtl="0">
              <a:defRPr lang="en-US"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a:t>THÁNG</a:t>
            </a:r>
          </a:p>
        </c:rich>
      </c:tx>
      <c:layout>
        <c:manualLayout>
          <c:xMode val="edge"/>
          <c:yMode val="edge"/>
          <c:x val="0.43505644318731995"/>
          <c:y val="2.2503516174402251E-2"/>
        </c:manualLayout>
      </c:layout>
      <c:overlay val="0"/>
      <c:spPr>
        <a:noFill/>
        <a:ln>
          <a:noFill/>
        </a:ln>
        <a:effectLst/>
      </c:spPr>
      <c:txPr>
        <a:bodyPr rot="0" spcFirstLastPara="1" vertOverflow="ellipsis" vert="horz" wrap="square" anchor="ctr" anchorCtr="1"/>
        <a:lstStyle/>
        <a:p>
          <a:pPr algn="ctr" rtl="0">
            <a:defRPr lang="en-US"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CAAA"/>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8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E4614E"/>
            </a:solidFill>
            <a:round/>
          </a:ln>
          <a:effectLst/>
        </c:spPr>
        <c:marker>
          <c:symbol val="circle"/>
          <c:size val="5"/>
          <c:spPr>
            <a:solidFill>
              <a:srgbClr val="E4614E"/>
            </a:solidFill>
            <a:ln w="9525">
              <a:solidFill>
                <a:schemeClr val="accent2"/>
              </a:solidFill>
            </a:ln>
            <a:effectLst/>
          </c:spPr>
        </c:marker>
        <c:dLbl>
          <c:idx val="0"/>
          <c:spPr>
            <a:noFill/>
            <a:ln>
              <a:noFill/>
            </a:ln>
            <a:effectLst/>
          </c:spPr>
          <c:txPr>
            <a:bodyPr rot="0" spcFirstLastPara="1" vertOverflow="ellipsis" vert="horz" wrap="square" anchor="ctr" anchorCtr="0"/>
            <a:lstStyle/>
            <a:p>
              <a:pPr algn="ctr">
                <a:defRPr lang="en-US" sz="800" b="1" i="0" u="none" strike="noStrike" kern="1200" baseline="0">
                  <a:solidFill>
                    <a:srgbClr val="E4614E"/>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997098736005481E-2"/>
          <c:y val="9.9052238723324151E-2"/>
          <c:w val="0.79152841425424636"/>
          <c:h val="0.70068374364596842"/>
        </c:manualLayout>
      </c:layout>
      <c:barChart>
        <c:barDir val="col"/>
        <c:grouping val="clustered"/>
        <c:varyColors val="0"/>
        <c:ser>
          <c:idx val="0"/>
          <c:order val="0"/>
          <c:tx>
            <c:strRef>
              <c:f>'Phân tích'!$B$12</c:f>
              <c:strCache>
                <c:ptCount val="1"/>
                <c:pt idx="0">
                  <c:v>Số nhân viên</c:v>
                </c:pt>
              </c:strCache>
            </c:strRef>
          </c:tx>
          <c:spPr>
            <a:solidFill>
              <a:srgbClr val="63CAAA"/>
            </a:solidFill>
            <a:ln>
              <a:noFill/>
            </a:ln>
            <a:effectLst/>
          </c:spPr>
          <c:invertIfNegative val="0"/>
          <c:dLbls>
            <c:spPr>
              <a:noFill/>
              <a:ln>
                <a:noFill/>
              </a:ln>
              <a:effectLst/>
            </c:spPr>
            <c:txPr>
              <a:bodyPr rot="0" spcFirstLastPara="1" vertOverflow="ellipsis" vert="horz" wrap="square" anchor="ctr" anchorCtr="0"/>
              <a:lstStyle/>
              <a:p>
                <a:pPr algn="ctr">
                  <a:defRPr lang="en-US" sz="8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tích'!$A$13:$A$21</c:f>
              <c:strCache>
                <c:ptCount val="8"/>
                <c:pt idx="0">
                  <c:v>1</c:v>
                </c:pt>
                <c:pt idx="1">
                  <c:v>2</c:v>
                </c:pt>
                <c:pt idx="2">
                  <c:v>3</c:v>
                </c:pt>
                <c:pt idx="3">
                  <c:v>4</c:v>
                </c:pt>
                <c:pt idx="4">
                  <c:v>5</c:v>
                </c:pt>
                <c:pt idx="5">
                  <c:v>6</c:v>
                </c:pt>
                <c:pt idx="6">
                  <c:v>7</c:v>
                </c:pt>
                <c:pt idx="7">
                  <c:v>8</c:v>
                </c:pt>
              </c:strCache>
            </c:strRef>
          </c:cat>
          <c:val>
            <c:numRef>
              <c:f>'Phân tích'!$B$13:$B$21</c:f>
              <c:numCache>
                <c:formatCode>General</c:formatCode>
                <c:ptCount val="8"/>
                <c:pt idx="0">
                  <c:v>18</c:v>
                </c:pt>
                <c:pt idx="1">
                  <c:v>29</c:v>
                </c:pt>
                <c:pt idx="2">
                  <c:v>22</c:v>
                </c:pt>
                <c:pt idx="3">
                  <c:v>13</c:v>
                </c:pt>
                <c:pt idx="4">
                  <c:v>29</c:v>
                </c:pt>
                <c:pt idx="5">
                  <c:v>26</c:v>
                </c:pt>
                <c:pt idx="6">
                  <c:v>21</c:v>
                </c:pt>
                <c:pt idx="7">
                  <c:v>9</c:v>
                </c:pt>
              </c:numCache>
            </c:numRef>
          </c:val>
          <c:extLst>
            <c:ext xmlns:c16="http://schemas.microsoft.com/office/drawing/2014/chart" uri="{C3380CC4-5D6E-409C-BE32-E72D297353CC}">
              <c16:uniqueId val="{00000005-C279-4BED-94DD-8A7CDBE2447E}"/>
            </c:ext>
          </c:extLst>
        </c:ser>
        <c:dLbls>
          <c:showLegendKey val="0"/>
          <c:showVal val="1"/>
          <c:showCatName val="0"/>
          <c:showSerName val="0"/>
          <c:showPercent val="0"/>
          <c:showBubbleSize val="0"/>
        </c:dLbls>
        <c:gapWidth val="80"/>
        <c:overlap val="-27"/>
        <c:axId val="128119119"/>
        <c:axId val="128118287"/>
      </c:barChart>
      <c:lineChart>
        <c:grouping val="stacked"/>
        <c:varyColors val="0"/>
        <c:ser>
          <c:idx val="1"/>
          <c:order val="1"/>
          <c:tx>
            <c:strRef>
              <c:f>'Phân tích'!$C$12</c:f>
              <c:strCache>
                <c:ptCount val="1"/>
                <c:pt idx="0">
                  <c:v>Chi phí lọc</c:v>
                </c:pt>
              </c:strCache>
            </c:strRef>
          </c:tx>
          <c:spPr>
            <a:ln w="28575" cap="rnd">
              <a:solidFill>
                <a:srgbClr val="E4614E"/>
              </a:solidFill>
              <a:round/>
            </a:ln>
            <a:effectLst/>
          </c:spPr>
          <c:marker>
            <c:symbol val="circle"/>
            <c:size val="5"/>
            <c:spPr>
              <a:solidFill>
                <a:srgbClr val="E4614E"/>
              </a:solidFill>
              <a:ln w="9525">
                <a:solidFill>
                  <a:schemeClr val="accent2"/>
                </a:solidFill>
              </a:ln>
              <a:effectLst/>
            </c:spPr>
          </c:marker>
          <c:dLbls>
            <c:spPr>
              <a:noFill/>
              <a:ln>
                <a:noFill/>
              </a:ln>
              <a:effectLst/>
            </c:spPr>
            <c:txPr>
              <a:bodyPr rot="0" spcFirstLastPara="1" vertOverflow="ellipsis" vert="horz" wrap="square" anchor="ctr" anchorCtr="0"/>
              <a:lstStyle/>
              <a:p>
                <a:pPr algn="ctr">
                  <a:defRPr lang="en-US" sz="800" b="1" i="0" u="none" strike="noStrike" kern="1200" baseline="0">
                    <a:solidFill>
                      <a:srgbClr val="E4614E"/>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tích'!$A$13:$A$21</c:f>
              <c:strCache>
                <c:ptCount val="8"/>
                <c:pt idx="0">
                  <c:v>1</c:v>
                </c:pt>
                <c:pt idx="1">
                  <c:v>2</c:v>
                </c:pt>
                <c:pt idx="2">
                  <c:v>3</c:v>
                </c:pt>
                <c:pt idx="3">
                  <c:v>4</c:v>
                </c:pt>
                <c:pt idx="4">
                  <c:v>5</c:v>
                </c:pt>
                <c:pt idx="5">
                  <c:v>6</c:v>
                </c:pt>
                <c:pt idx="6">
                  <c:v>7</c:v>
                </c:pt>
                <c:pt idx="7">
                  <c:v>8</c:v>
                </c:pt>
              </c:strCache>
            </c:strRef>
          </c:cat>
          <c:val>
            <c:numRef>
              <c:f>'Phân tích'!$C$13:$C$21</c:f>
              <c:numCache>
                <c:formatCode>#,##0.0,,"M"</c:formatCode>
                <c:ptCount val="8"/>
                <c:pt idx="0">
                  <c:v>11000000</c:v>
                </c:pt>
                <c:pt idx="1">
                  <c:v>8000000</c:v>
                </c:pt>
                <c:pt idx="2">
                  <c:v>13000000</c:v>
                </c:pt>
                <c:pt idx="3">
                  <c:v>6000000</c:v>
                </c:pt>
                <c:pt idx="4">
                  <c:v>7000000</c:v>
                </c:pt>
                <c:pt idx="5">
                  <c:v>2600000</c:v>
                </c:pt>
                <c:pt idx="6">
                  <c:v>18200000</c:v>
                </c:pt>
                <c:pt idx="7">
                  <c:v>2000000</c:v>
                </c:pt>
              </c:numCache>
            </c:numRef>
          </c:val>
          <c:smooth val="0"/>
          <c:extLst>
            <c:ext xmlns:c16="http://schemas.microsoft.com/office/drawing/2014/chart" uri="{C3380CC4-5D6E-409C-BE32-E72D297353CC}">
              <c16:uniqueId val="{00000006-C279-4BED-94DD-8A7CDBE2447E}"/>
            </c:ext>
          </c:extLst>
        </c:ser>
        <c:dLbls>
          <c:showLegendKey val="0"/>
          <c:showVal val="0"/>
          <c:showCatName val="0"/>
          <c:showSerName val="0"/>
          <c:showPercent val="0"/>
          <c:showBubbleSize val="0"/>
        </c:dLbls>
        <c:marker val="1"/>
        <c:smooth val="0"/>
        <c:axId val="1155302815"/>
        <c:axId val="1155300319"/>
      </c:lineChart>
      <c:catAx>
        <c:axId val="12811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crossAx val="128118287"/>
        <c:crosses val="autoZero"/>
        <c:auto val="1"/>
        <c:lblAlgn val="ctr"/>
        <c:lblOffset val="100"/>
        <c:noMultiLvlLbl val="0"/>
      </c:catAx>
      <c:valAx>
        <c:axId val="128118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8119119"/>
        <c:crosses val="autoZero"/>
        <c:crossBetween val="between"/>
      </c:valAx>
      <c:valAx>
        <c:axId val="1155300319"/>
        <c:scaling>
          <c:orientation val="minMax"/>
        </c:scaling>
        <c:delete val="0"/>
        <c:axPos val="r"/>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lang="en-US"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55302815"/>
        <c:crosses val="max"/>
        <c:crossBetween val="between"/>
      </c:valAx>
      <c:catAx>
        <c:axId val="1155302815"/>
        <c:scaling>
          <c:orientation val="minMax"/>
        </c:scaling>
        <c:delete val="1"/>
        <c:axPos val="b"/>
        <c:numFmt formatCode="General" sourceLinked="1"/>
        <c:majorTickMark val="out"/>
        <c:minorTickMark val="none"/>
        <c:tickLblPos val="nextTo"/>
        <c:crossAx val="11553003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tao.xlsx]Phân tích!Số NV và CP theo chi nhánh</c:name>
    <c:fmtId val="5"/>
  </c:pivotSource>
  <c:chart>
    <c:title>
      <c:tx>
        <c:rich>
          <a:bodyPr rot="0" spcFirstLastPara="1" vertOverflow="ellipsis" vert="horz" wrap="square" anchor="ctr" anchorCtr="1"/>
          <a:lstStyle/>
          <a:p>
            <a:pPr algn="ctr" rtl="0">
              <a:defRPr lang="en-US" sz="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CHI NHÁNH</a:t>
            </a:r>
          </a:p>
        </c:rich>
      </c:tx>
      <c:overlay val="0"/>
      <c:spPr>
        <a:noFill/>
        <a:ln>
          <a:noFill/>
        </a:ln>
        <a:effectLst/>
      </c:spPr>
      <c:txPr>
        <a:bodyPr rot="0" spcFirstLastPara="1" vertOverflow="ellipsis" vert="horz" wrap="square" anchor="ctr" anchorCtr="1"/>
        <a:lstStyle/>
        <a:p>
          <a:pPr algn="ctr" rtl="0">
            <a:defRPr lang="en-US" sz="8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E4614E"/>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E4614E"/>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3760187871253"/>
          <c:y val="0.10004966787846611"/>
          <c:w val="0.72911507114242302"/>
          <c:h val="0.55366723143572316"/>
        </c:manualLayout>
      </c:layout>
      <c:barChart>
        <c:barDir val="col"/>
        <c:grouping val="clustered"/>
        <c:varyColors val="0"/>
        <c:ser>
          <c:idx val="0"/>
          <c:order val="0"/>
          <c:tx>
            <c:strRef>
              <c:f>'Phân tích'!$B$25</c:f>
              <c:strCache>
                <c:ptCount val="1"/>
                <c:pt idx="0">
                  <c:v>Số nhân viên</c:v>
                </c:pt>
              </c:strCache>
            </c:strRef>
          </c:tx>
          <c:spPr>
            <a:solidFill>
              <a:srgbClr val="63CAA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tích'!$A$26:$A$31</c:f>
              <c:strCache>
                <c:ptCount val="5"/>
                <c:pt idx="0">
                  <c:v>Đà Nẵng</c:v>
                </c:pt>
                <c:pt idx="1">
                  <c:v>Hải Phòng</c:v>
                </c:pt>
                <c:pt idx="2">
                  <c:v>Thái Nguyên</c:v>
                </c:pt>
                <c:pt idx="3">
                  <c:v>TPHCM</c:v>
                </c:pt>
                <c:pt idx="4">
                  <c:v>Trụ sở chính</c:v>
                </c:pt>
              </c:strCache>
            </c:strRef>
          </c:cat>
          <c:val>
            <c:numRef>
              <c:f>'Phân tích'!$B$26:$B$31</c:f>
              <c:numCache>
                <c:formatCode>General</c:formatCode>
                <c:ptCount val="5"/>
                <c:pt idx="0">
                  <c:v>16</c:v>
                </c:pt>
                <c:pt idx="1">
                  <c:v>24</c:v>
                </c:pt>
                <c:pt idx="2">
                  <c:v>14</c:v>
                </c:pt>
                <c:pt idx="3">
                  <c:v>14</c:v>
                </c:pt>
                <c:pt idx="4">
                  <c:v>22</c:v>
                </c:pt>
              </c:numCache>
            </c:numRef>
          </c:val>
          <c:extLst>
            <c:ext xmlns:c16="http://schemas.microsoft.com/office/drawing/2014/chart" uri="{C3380CC4-5D6E-409C-BE32-E72D297353CC}">
              <c16:uniqueId val="{00000005-FE63-4950-A5FC-98CBB41A7B60}"/>
            </c:ext>
          </c:extLst>
        </c:ser>
        <c:dLbls>
          <c:showLegendKey val="0"/>
          <c:showVal val="0"/>
          <c:showCatName val="0"/>
          <c:showSerName val="0"/>
          <c:showPercent val="0"/>
          <c:showBubbleSize val="0"/>
        </c:dLbls>
        <c:gapWidth val="80"/>
        <c:overlap val="-27"/>
        <c:axId val="967809807"/>
        <c:axId val="967811055"/>
      </c:barChart>
      <c:lineChart>
        <c:grouping val="stacked"/>
        <c:varyColors val="0"/>
        <c:ser>
          <c:idx val="1"/>
          <c:order val="1"/>
          <c:tx>
            <c:strRef>
              <c:f>'Phân tích'!$C$25</c:f>
              <c:strCache>
                <c:ptCount val="1"/>
                <c:pt idx="0">
                  <c:v>Chi phí</c:v>
                </c:pt>
              </c:strCache>
            </c:strRef>
          </c:tx>
          <c:spPr>
            <a:ln w="28575" cap="rnd">
              <a:solidFill>
                <a:srgbClr val="E4614E"/>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E4614E"/>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tích'!$A$26:$A$31</c:f>
              <c:strCache>
                <c:ptCount val="5"/>
                <c:pt idx="0">
                  <c:v>Đà Nẵng</c:v>
                </c:pt>
                <c:pt idx="1">
                  <c:v>Hải Phòng</c:v>
                </c:pt>
                <c:pt idx="2">
                  <c:v>Thái Nguyên</c:v>
                </c:pt>
                <c:pt idx="3">
                  <c:v>TPHCM</c:v>
                </c:pt>
                <c:pt idx="4">
                  <c:v>Trụ sở chính</c:v>
                </c:pt>
              </c:strCache>
            </c:strRef>
          </c:cat>
          <c:val>
            <c:numRef>
              <c:f>'Phân tích'!$C$26:$C$31</c:f>
              <c:numCache>
                <c:formatCode>#,##0.0,,"M"</c:formatCode>
                <c:ptCount val="5"/>
                <c:pt idx="0">
                  <c:v>10900000</c:v>
                </c:pt>
                <c:pt idx="1">
                  <c:v>10100000</c:v>
                </c:pt>
                <c:pt idx="2">
                  <c:v>9600000</c:v>
                </c:pt>
                <c:pt idx="3">
                  <c:v>10400000</c:v>
                </c:pt>
                <c:pt idx="4">
                  <c:v>26800000</c:v>
                </c:pt>
              </c:numCache>
            </c:numRef>
          </c:val>
          <c:smooth val="0"/>
          <c:extLst>
            <c:ext xmlns:c16="http://schemas.microsoft.com/office/drawing/2014/chart" uri="{C3380CC4-5D6E-409C-BE32-E72D297353CC}">
              <c16:uniqueId val="{00000006-FE63-4950-A5FC-98CBB41A7B60}"/>
            </c:ext>
          </c:extLst>
        </c:ser>
        <c:dLbls>
          <c:showLegendKey val="0"/>
          <c:showVal val="0"/>
          <c:showCatName val="0"/>
          <c:showSerName val="0"/>
          <c:showPercent val="0"/>
          <c:showBubbleSize val="0"/>
        </c:dLbls>
        <c:marker val="1"/>
        <c:smooth val="0"/>
        <c:axId val="1143419807"/>
        <c:axId val="1143421055"/>
      </c:lineChart>
      <c:catAx>
        <c:axId val="96780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8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crossAx val="967811055"/>
        <c:crosses val="autoZero"/>
        <c:auto val="1"/>
        <c:lblAlgn val="ctr"/>
        <c:lblOffset val="100"/>
        <c:noMultiLvlLbl val="0"/>
      </c:catAx>
      <c:valAx>
        <c:axId val="96781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967809807"/>
        <c:crosses val="autoZero"/>
        <c:crossBetween val="between"/>
      </c:valAx>
      <c:valAx>
        <c:axId val="1143421055"/>
        <c:scaling>
          <c:orientation val="minMax"/>
        </c:scaling>
        <c:delete val="0"/>
        <c:axPos val="r"/>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143419807"/>
        <c:crosses val="max"/>
        <c:crossBetween val="between"/>
      </c:valAx>
      <c:catAx>
        <c:axId val="1143419807"/>
        <c:scaling>
          <c:orientation val="minMax"/>
        </c:scaling>
        <c:delete val="1"/>
        <c:axPos val="b"/>
        <c:numFmt formatCode="General" sourceLinked="1"/>
        <c:majorTickMark val="out"/>
        <c:minorTickMark val="none"/>
        <c:tickLblPos val="nextTo"/>
        <c:crossAx val="11434210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dao tao.xlsx]Phân tích!Số NV và CP theo khóa học</c:name>
    <c:fmtId val="7"/>
  </c:pivotSource>
  <c:chart>
    <c:title>
      <c:tx>
        <c:rich>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800" b="1">
                <a:latin typeface="Arial" panose="020B0604020202020204" pitchFamily="34" charset="0"/>
                <a:cs typeface="Arial" panose="020B0604020202020204" pitchFamily="34" charset="0"/>
              </a:rPr>
              <a:t>KHÓA</a:t>
            </a:r>
            <a:r>
              <a:rPr lang="en-US" sz="800" b="1" baseline="0">
                <a:latin typeface="Arial" panose="020B0604020202020204" pitchFamily="34" charset="0"/>
                <a:cs typeface="Arial" panose="020B0604020202020204" pitchFamily="34" charset="0"/>
              </a:rPr>
              <a:t> HỌC</a:t>
            </a:r>
            <a:endParaRPr lang="en-US" sz="8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CA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E4614E"/>
            </a:solidFill>
            <a:round/>
          </a:ln>
          <a:effectLst/>
        </c:spPr>
        <c:marker>
          <c:symbol val="circle"/>
          <c:size val="5"/>
          <c:spPr>
            <a:solidFill>
              <a:srgbClr val="E4614E"/>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E4614E"/>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720808504087204E-2"/>
          <c:y val="9.7638888888888914E-2"/>
          <c:w val="0.8895502010746511"/>
          <c:h val="0.43612705554662812"/>
        </c:manualLayout>
      </c:layout>
      <c:barChart>
        <c:barDir val="col"/>
        <c:grouping val="clustered"/>
        <c:varyColors val="0"/>
        <c:ser>
          <c:idx val="0"/>
          <c:order val="0"/>
          <c:tx>
            <c:strRef>
              <c:f>'Phân tích'!$B$35</c:f>
              <c:strCache>
                <c:ptCount val="1"/>
                <c:pt idx="0">
                  <c:v>Số nhân viên</c:v>
                </c:pt>
              </c:strCache>
            </c:strRef>
          </c:tx>
          <c:spPr>
            <a:solidFill>
              <a:srgbClr val="63CAA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tích'!$A$36:$A$50</c:f>
              <c:strCache>
                <c:ptCount val="14"/>
                <c:pt idx="0">
                  <c:v>Bán hàng chuyên nghiệp</c:v>
                </c:pt>
                <c:pt idx="1">
                  <c:v>Hoạch định và Kiểm soát công việc</c:v>
                </c:pt>
                <c:pt idx="2">
                  <c:v>Kinh doanh dự án</c:v>
                </c:pt>
                <c:pt idx="3">
                  <c:v>Kỹ năng chăm sóc khách hàng</c:v>
                </c:pt>
                <c:pt idx="4">
                  <c:v>Kỹ năng đàm phán, thương thuyết hiệu quả</c:v>
                </c:pt>
                <c:pt idx="5">
                  <c:v>Kỹ năng giám sát công việc</c:v>
                </c:pt>
                <c:pt idx="6">
                  <c:v>Kỹ năng phát triển bản thân và làm việc theo nhóm</c:v>
                </c:pt>
                <c:pt idx="7">
                  <c:v>Kỹ năng phỏng vấn Tuyển dụng</c:v>
                </c:pt>
                <c:pt idx="8">
                  <c:v>Kỹ năng thuyết trình</c:v>
                </c:pt>
                <c:pt idx="9">
                  <c:v>Lập Kế hoạch đào tạo</c:v>
                </c:pt>
                <c:pt idx="10">
                  <c:v>Marketing chuyên nghiệp</c:v>
                </c:pt>
                <c:pt idx="11">
                  <c:v>Phát triển tổ chức, xây dựng văn hoá doanh nghiệp</c:v>
                </c:pt>
                <c:pt idx="12">
                  <c:v>Quản lý dự án</c:v>
                </c:pt>
                <c:pt idx="13">
                  <c:v>Xây dựng báo cáo quản trị</c:v>
                </c:pt>
              </c:strCache>
            </c:strRef>
          </c:cat>
          <c:val>
            <c:numRef>
              <c:f>'Phân tích'!$B$36:$B$50</c:f>
              <c:numCache>
                <c:formatCode>General</c:formatCode>
                <c:ptCount val="14"/>
                <c:pt idx="0">
                  <c:v>25</c:v>
                </c:pt>
                <c:pt idx="1">
                  <c:v>1</c:v>
                </c:pt>
                <c:pt idx="2">
                  <c:v>4</c:v>
                </c:pt>
                <c:pt idx="3">
                  <c:v>15</c:v>
                </c:pt>
                <c:pt idx="4">
                  <c:v>11</c:v>
                </c:pt>
                <c:pt idx="5">
                  <c:v>20</c:v>
                </c:pt>
                <c:pt idx="6">
                  <c:v>9</c:v>
                </c:pt>
                <c:pt idx="7">
                  <c:v>5</c:v>
                </c:pt>
                <c:pt idx="8">
                  <c:v>13</c:v>
                </c:pt>
                <c:pt idx="9">
                  <c:v>15</c:v>
                </c:pt>
                <c:pt idx="10">
                  <c:v>7</c:v>
                </c:pt>
                <c:pt idx="11">
                  <c:v>9</c:v>
                </c:pt>
                <c:pt idx="12">
                  <c:v>20</c:v>
                </c:pt>
                <c:pt idx="13">
                  <c:v>10</c:v>
                </c:pt>
              </c:numCache>
            </c:numRef>
          </c:val>
          <c:extLst>
            <c:ext xmlns:c16="http://schemas.microsoft.com/office/drawing/2014/chart" uri="{C3380CC4-5D6E-409C-BE32-E72D297353CC}">
              <c16:uniqueId val="{00000005-A3D6-4523-A6FF-744D3B4FA210}"/>
            </c:ext>
          </c:extLst>
        </c:ser>
        <c:dLbls>
          <c:showLegendKey val="0"/>
          <c:showVal val="0"/>
          <c:showCatName val="0"/>
          <c:showSerName val="0"/>
          <c:showPercent val="0"/>
          <c:showBubbleSize val="0"/>
        </c:dLbls>
        <c:gapWidth val="80"/>
        <c:overlap val="-27"/>
        <c:axId val="39677247"/>
        <c:axId val="39679743"/>
      </c:barChart>
      <c:lineChart>
        <c:grouping val="stacked"/>
        <c:varyColors val="0"/>
        <c:ser>
          <c:idx val="1"/>
          <c:order val="1"/>
          <c:tx>
            <c:strRef>
              <c:f>'Phân tích'!$C$35</c:f>
              <c:strCache>
                <c:ptCount val="1"/>
                <c:pt idx="0">
                  <c:v>Chi phí</c:v>
                </c:pt>
              </c:strCache>
            </c:strRef>
          </c:tx>
          <c:spPr>
            <a:ln w="28575" cap="rnd">
              <a:solidFill>
                <a:srgbClr val="E4614E"/>
              </a:solidFill>
              <a:round/>
            </a:ln>
            <a:effectLst/>
          </c:spPr>
          <c:marker>
            <c:symbol val="circle"/>
            <c:size val="5"/>
            <c:spPr>
              <a:solidFill>
                <a:srgbClr val="E4614E"/>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E4614E"/>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tích'!$A$36:$A$50</c:f>
              <c:strCache>
                <c:ptCount val="14"/>
                <c:pt idx="0">
                  <c:v>Bán hàng chuyên nghiệp</c:v>
                </c:pt>
                <c:pt idx="1">
                  <c:v>Hoạch định và Kiểm soát công việc</c:v>
                </c:pt>
                <c:pt idx="2">
                  <c:v>Kinh doanh dự án</c:v>
                </c:pt>
                <c:pt idx="3">
                  <c:v>Kỹ năng chăm sóc khách hàng</c:v>
                </c:pt>
                <c:pt idx="4">
                  <c:v>Kỹ năng đàm phán, thương thuyết hiệu quả</c:v>
                </c:pt>
                <c:pt idx="5">
                  <c:v>Kỹ năng giám sát công việc</c:v>
                </c:pt>
                <c:pt idx="6">
                  <c:v>Kỹ năng phát triển bản thân và làm việc theo nhóm</c:v>
                </c:pt>
                <c:pt idx="7">
                  <c:v>Kỹ năng phỏng vấn Tuyển dụng</c:v>
                </c:pt>
                <c:pt idx="8">
                  <c:v>Kỹ năng thuyết trình</c:v>
                </c:pt>
                <c:pt idx="9">
                  <c:v>Lập Kế hoạch đào tạo</c:v>
                </c:pt>
                <c:pt idx="10">
                  <c:v>Marketing chuyên nghiệp</c:v>
                </c:pt>
                <c:pt idx="11">
                  <c:v>Phát triển tổ chức, xây dựng văn hoá doanh nghiệp</c:v>
                </c:pt>
                <c:pt idx="12">
                  <c:v>Quản lý dự án</c:v>
                </c:pt>
                <c:pt idx="13">
                  <c:v>Xây dựng báo cáo quản trị</c:v>
                </c:pt>
              </c:strCache>
            </c:strRef>
          </c:cat>
          <c:val>
            <c:numRef>
              <c:f>'Phân tích'!$C$36:$C$50</c:f>
              <c:numCache>
                <c:formatCode>#,##0.0,,"M"</c:formatCode>
                <c:ptCount val="14"/>
                <c:pt idx="0">
                  <c:v>8000000</c:v>
                </c:pt>
                <c:pt idx="1">
                  <c:v>2000000</c:v>
                </c:pt>
                <c:pt idx="2">
                  <c:v>4000000</c:v>
                </c:pt>
                <c:pt idx="3">
                  <c:v>6000000</c:v>
                </c:pt>
                <c:pt idx="4">
                  <c:v>6200000</c:v>
                </c:pt>
                <c:pt idx="5">
                  <c:v>4900000</c:v>
                </c:pt>
                <c:pt idx="6">
                  <c:v>7000000</c:v>
                </c:pt>
                <c:pt idx="7">
                  <c:v>1000000</c:v>
                </c:pt>
                <c:pt idx="8">
                  <c:v>1100000</c:v>
                </c:pt>
                <c:pt idx="9">
                  <c:v>7000000</c:v>
                </c:pt>
                <c:pt idx="10">
                  <c:v>6000000</c:v>
                </c:pt>
                <c:pt idx="11">
                  <c:v>7000000</c:v>
                </c:pt>
                <c:pt idx="12">
                  <c:v>2000000</c:v>
                </c:pt>
                <c:pt idx="13">
                  <c:v>5600000</c:v>
                </c:pt>
              </c:numCache>
            </c:numRef>
          </c:val>
          <c:smooth val="0"/>
          <c:extLst>
            <c:ext xmlns:c16="http://schemas.microsoft.com/office/drawing/2014/chart" uri="{C3380CC4-5D6E-409C-BE32-E72D297353CC}">
              <c16:uniqueId val="{00000006-A3D6-4523-A6FF-744D3B4FA210}"/>
            </c:ext>
          </c:extLst>
        </c:ser>
        <c:dLbls>
          <c:showLegendKey val="0"/>
          <c:showVal val="0"/>
          <c:showCatName val="0"/>
          <c:showSerName val="0"/>
          <c:showPercent val="0"/>
          <c:showBubbleSize val="0"/>
        </c:dLbls>
        <c:marker val="1"/>
        <c:smooth val="0"/>
        <c:axId val="971116367"/>
        <c:axId val="971105551"/>
      </c:lineChart>
      <c:catAx>
        <c:axId val="3967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crossAx val="39679743"/>
        <c:crosses val="autoZero"/>
        <c:auto val="1"/>
        <c:lblAlgn val="ctr"/>
        <c:lblOffset val="100"/>
        <c:noMultiLvlLbl val="0"/>
      </c:catAx>
      <c:valAx>
        <c:axId val="39679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9677247"/>
        <c:crosses val="autoZero"/>
        <c:crossBetween val="between"/>
      </c:valAx>
      <c:valAx>
        <c:axId val="971105551"/>
        <c:scaling>
          <c:orientation val="minMax"/>
        </c:scaling>
        <c:delete val="0"/>
        <c:axPos val="r"/>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116367"/>
        <c:crosses val="max"/>
        <c:crossBetween val="between"/>
      </c:valAx>
      <c:catAx>
        <c:axId val="971116367"/>
        <c:scaling>
          <c:orientation val="minMax"/>
        </c:scaling>
        <c:delete val="1"/>
        <c:axPos val="b"/>
        <c:numFmt formatCode="General" sourceLinked="1"/>
        <c:majorTickMark val="out"/>
        <c:minorTickMark val="none"/>
        <c:tickLblPos val="nextTo"/>
        <c:crossAx val="9711055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Chi ph&#237; &#273;&#224;o t&#7841;o'!A1"/><Relationship Id="rId7" Type="http://schemas.openxmlformats.org/officeDocument/2006/relationships/image" Target="../media/image1.jpeg"/><Relationship Id="rId2" Type="http://schemas.openxmlformats.org/officeDocument/2006/relationships/hyperlink" Target="#'Th&#244;ng tin &#273;&#224;o t&#7841;o'!A1"/><Relationship Id="rId1" Type="http://schemas.openxmlformats.org/officeDocument/2006/relationships/hyperlink" Target="#Dashboard!A1"/><Relationship Id="rId6" Type="http://schemas.openxmlformats.org/officeDocument/2006/relationships/hyperlink" Target="#'Th&#244;ng tin nh&#226;n vi&#234;n'!A1"/><Relationship Id="rId5" Type="http://schemas.openxmlformats.org/officeDocument/2006/relationships/hyperlink" Target="#'C&#224;i &#273;&#7863;t'!A1"/><Relationship Id="rId4" Type="http://schemas.openxmlformats.org/officeDocument/2006/relationships/hyperlink" Target="#'Th&#7901;i gian l&#224;m vi&#7879;c'!A1"/></Relationships>
</file>

<file path=xl/drawings/_rels/drawing2.xml.rels><?xml version="1.0" encoding="UTF-8" standalone="yes"?>
<Relationships xmlns="http://schemas.openxmlformats.org/package/2006/relationships"><Relationship Id="rId3" Type="http://schemas.openxmlformats.org/officeDocument/2006/relationships/hyperlink" Target="#' Chi ph&#237; &#272;T'!A1"/><Relationship Id="rId2" Type="http://schemas.openxmlformats.org/officeDocument/2006/relationships/hyperlink" Target="#'Thong tin khoa hoc'!A1"/><Relationship Id="rId1" Type="http://schemas.openxmlformats.org/officeDocument/2006/relationships/hyperlink" Target="#Dashboard!A1"/><Relationship Id="rId6" Type="http://schemas.openxmlformats.org/officeDocument/2006/relationships/hyperlink" Target="#'C&#224;i &#273;&#7863;t'!A1"/><Relationship Id="rId5" Type="http://schemas.openxmlformats.org/officeDocument/2006/relationships/hyperlink" Target="#'Th&#7901;i gian l&#224;m vi&#7879;c'!A1"/><Relationship Id="rId4" Type="http://schemas.openxmlformats.org/officeDocument/2006/relationships/hyperlink" Target="#'Th&#244;ng tin &#273;&#224;o t&#7841;o'!A1"/></Relationships>
</file>

<file path=xl/drawings/_rels/drawing3.xml.rels><?xml version="1.0" encoding="UTF-8" standalone="yes"?>
<Relationships xmlns="http://schemas.openxmlformats.org/package/2006/relationships"><Relationship Id="rId3" Type="http://schemas.openxmlformats.org/officeDocument/2006/relationships/hyperlink" Target="#'Chi ph&#237; &#273;&#224;o t&#7841;o'!A1"/><Relationship Id="rId7" Type="http://schemas.openxmlformats.org/officeDocument/2006/relationships/hyperlink" Target="#'Th&#244;ng tin nh&#226;n vi&#234;n'!A1"/><Relationship Id="rId2" Type="http://schemas.openxmlformats.org/officeDocument/2006/relationships/hyperlink" Target="#'Thong tin khoa hoc'!A1"/><Relationship Id="rId1" Type="http://schemas.openxmlformats.org/officeDocument/2006/relationships/hyperlink" Target="#Dashboard!A1"/><Relationship Id="rId6" Type="http://schemas.openxmlformats.org/officeDocument/2006/relationships/hyperlink" Target="#'C&#224;i &#273;&#7863;t'!A1"/><Relationship Id="rId5" Type="http://schemas.openxmlformats.org/officeDocument/2006/relationships/hyperlink" Target="#'Th&#7901;i gian l&#224;m vi&#7879;c'!A1"/><Relationship Id="rId4" Type="http://schemas.openxmlformats.org/officeDocument/2006/relationships/hyperlink" Target="#'Th&#244;ng tin &#273;&#224;o t&#7841;o'!A1"/></Relationships>
</file>

<file path=xl/drawings/_rels/drawing4.xml.rels><?xml version="1.0" encoding="UTF-8" standalone="yes"?>
<Relationships xmlns="http://schemas.openxmlformats.org/package/2006/relationships"><Relationship Id="rId3" Type="http://schemas.openxmlformats.org/officeDocument/2006/relationships/hyperlink" Target="#' Chi ph&#237; &#272;T'!A1"/><Relationship Id="rId2" Type="http://schemas.openxmlformats.org/officeDocument/2006/relationships/hyperlink" Target="#'Thong tin khoa hoc'!A1"/><Relationship Id="rId1" Type="http://schemas.openxmlformats.org/officeDocument/2006/relationships/hyperlink" Target="#Dashboard!A1"/><Relationship Id="rId6" Type="http://schemas.openxmlformats.org/officeDocument/2006/relationships/hyperlink" Target="#'C&#224;i &#273;&#7863;t'!A1"/><Relationship Id="rId5" Type="http://schemas.openxmlformats.org/officeDocument/2006/relationships/hyperlink" Target="#'Th&#7901;i gian l&#224;m vi&#7879;c'!A1"/><Relationship Id="rId4" Type="http://schemas.openxmlformats.org/officeDocument/2006/relationships/hyperlink" Target="#'Th&#244;ng tin &#273;&#224;o t&#7841;o'!A1"/></Relationships>
</file>

<file path=xl/drawings/_rels/drawing5.xml.rels><?xml version="1.0" encoding="UTF-8" standalone="yes"?>
<Relationships xmlns="http://schemas.openxmlformats.org/package/2006/relationships"><Relationship Id="rId3" Type="http://schemas.openxmlformats.org/officeDocument/2006/relationships/hyperlink" Target="#'Chi ph&#237; &#273;&#224;o t&#7841;o'!A1"/><Relationship Id="rId2" Type="http://schemas.openxmlformats.org/officeDocument/2006/relationships/hyperlink" Target="#'Thong tin khoa hoc'!A1"/><Relationship Id="rId1" Type="http://schemas.openxmlformats.org/officeDocument/2006/relationships/hyperlink" Target="#Dashboard!A1"/><Relationship Id="rId6" Type="http://schemas.openxmlformats.org/officeDocument/2006/relationships/hyperlink" Target="#'C&#224;i &#273;&#7863;t'!A1"/><Relationship Id="rId5" Type="http://schemas.openxmlformats.org/officeDocument/2006/relationships/hyperlink" Target="#'Th&#7901;i gian l&#224;m vi&#7879;c'!A1"/><Relationship Id="rId4" Type="http://schemas.openxmlformats.org/officeDocument/2006/relationships/hyperlink" Target="#'Th&#244;ng tin &#273;&#224;o t&#7841;o'!A1"/></Relationships>
</file>

<file path=xl/drawings/_rels/drawing6.xml.rels><?xml version="1.0" encoding="UTF-8" standalone="yes"?>
<Relationships xmlns="http://schemas.openxmlformats.org/package/2006/relationships"><Relationship Id="rId3" Type="http://schemas.openxmlformats.org/officeDocument/2006/relationships/hyperlink" Target="#' Chi ph&#237; &#272;T'!A1"/><Relationship Id="rId2" Type="http://schemas.openxmlformats.org/officeDocument/2006/relationships/hyperlink" Target="#'Thong tin khoa hoc'!A1"/><Relationship Id="rId1" Type="http://schemas.openxmlformats.org/officeDocument/2006/relationships/hyperlink" Target="#Dashboard!A1"/><Relationship Id="rId6" Type="http://schemas.openxmlformats.org/officeDocument/2006/relationships/hyperlink" Target="#'C&#224;i &#273;&#7863;t'!A1"/><Relationship Id="rId5" Type="http://schemas.openxmlformats.org/officeDocument/2006/relationships/hyperlink" Target="#'Th&#7901;i gian l&#224;m vi&#7879;c'!A1"/><Relationship Id="rId4" Type="http://schemas.openxmlformats.org/officeDocument/2006/relationships/hyperlink" Target="#'Th&#244;ng tin &#273;&#224;o t&#7841;o'!A1"/></Relationships>
</file>

<file path=xl/drawings/_rels/drawing7.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hyperlink" Target="#'Chi ph&#237; &#273;&#224;o t&#7841;o'!A1"/><Relationship Id="rId7" Type="http://schemas.openxmlformats.org/officeDocument/2006/relationships/hyperlink" Target="#'Th&#244;ng tin nh&#226;n vi&#234;n'!A1"/><Relationship Id="rId12" Type="http://schemas.openxmlformats.org/officeDocument/2006/relationships/chart" Target="../charts/chart5.xml"/><Relationship Id="rId2" Type="http://schemas.openxmlformats.org/officeDocument/2006/relationships/hyperlink" Target="#'Thong tin khoa hoc'!A1"/><Relationship Id="rId1" Type="http://schemas.openxmlformats.org/officeDocument/2006/relationships/hyperlink" Target="#Dashboard!A1"/><Relationship Id="rId6" Type="http://schemas.openxmlformats.org/officeDocument/2006/relationships/hyperlink" Target="#'C&#224;i &#273;&#7863;t'!A1"/><Relationship Id="rId11" Type="http://schemas.openxmlformats.org/officeDocument/2006/relationships/chart" Target="../charts/chart4.xml"/><Relationship Id="rId5" Type="http://schemas.openxmlformats.org/officeDocument/2006/relationships/hyperlink" Target="#'Th&#7901;i gian l&#224;m vi&#7879;c'!A1"/><Relationship Id="rId15" Type="http://schemas.openxmlformats.org/officeDocument/2006/relationships/chart" Target="../charts/chart8.xml"/><Relationship Id="rId10" Type="http://schemas.openxmlformats.org/officeDocument/2006/relationships/chart" Target="../charts/chart3.xml"/><Relationship Id="rId4" Type="http://schemas.openxmlformats.org/officeDocument/2006/relationships/hyperlink" Target="#Danhsachdaotao!A1"/><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xdr:col>
      <xdr:colOff>200025</xdr:colOff>
      <xdr:row>0</xdr:row>
      <xdr:rowOff>314325</xdr:rowOff>
    </xdr:from>
    <xdr:to>
      <xdr:col>3</xdr:col>
      <xdr:colOff>496725</xdr:colOff>
      <xdr:row>1</xdr:row>
      <xdr:rowOff>198075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181AD12F-7914-4A58-AE91-56D7E30B3756}"/>
            </a:ext>
          </a:extLst>
        </xdr:cNvPr>
        <xdr:cNvSpPr/>
      </xdr:nvSpPr>
      <xdr:spPr>
        <a:xfrm>
          <a:off x="1943100" y="31432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DASHBOARD</a:t>
          </a:r>
        </a:p>
      </xdr:txBody>
    </xdr:sp>
    <xdr:clientData/>
  </xdr:twoCellAnchor>
  <xdr:twoCellAnchor editAs="oneCell">
    <xdr:from>
      <xdr:col>4</xdr:col>
      <xdr:colOff>413658</xdr:colOff>
      <xdr:row>0</xdr:row>
      <xdr:rowOff>314325</xdr:rowOff>
    </xdr:from>
    <xdr:to>
      <xdr:col>5</xdr:col>
      <xdr:colOff>710358</xdr:colOff>
      <xdr:row>1</xdr:row>
      <xdr:rowOff>198075</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FEA59987-9C1C-479A-8A69-3853823ED2CF}"/>
            </a:ext>
          </a:extLst>
        </xdr:cNvPr>
        <xdr:cNvSpPr/>
      </xdr:nvSpPr>
      <xdr:spPr>
        <a:xfrm>
          <a:off x="4061733" y="31432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THÔNG</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TIN KHÓA ĐÀO TẠO</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5</xdr:col>
      <xdr:colOff>1020537</xdr:colOff>
      <xdr:row>0</xdr:row>
      <xdr:rowOff>314325</xdr:rowOff>
    </xdr:from>
    <xdr:to>
      <xdr:col>6</xdr:col>
      <xdr:colOff>402837</xdr:colOff>
      <xdr:row>1</xdr:row>
      <xdr:rowOff>198075</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39763460-17AC-4187-98C0-37AB7DE5D105}"/>
            </a:ext>
          </a:extLst>
        </xdr:cNvPr>
        <xdr:cNvSpPr/>
      </xdr:nvSpPr>
      <xdr:spPr>
        <a:xfrm>
          <a:off x="5163912" y="31432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CHI PHÍ</a:t>
          </a:r>
          <a:br>
            <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br>
          <a: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ĐÀO TẠO</a:t>
          </a:r>
          <a:endPar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7</xdr:col>
      <xdr:colOff>217716</xdr:colOff>
      <xdr:row>0</xdr:row>
      <xdr:rowOff>314325</xdr:rowOff>
    </xdr:from>
    <xdr:to>
      <xdr:col>7</xdr:col>
      <xdr:colOff>1009716</xdr:colOff>
      <xdr:row>1</xdr:row>
      <xdr:rowOff>198075</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A69803B6-1F17-4ABC-957D-87E2023114D0}"/>
            </a:ext>
          </a:extLst>
        </xdr:cNvPr>
        <xdr:cNvSpPr/>
      </xdr:nvSpPr>
      <xdr:spPr>
        <a:xfrm>
          <a:off x="6266091" y="31432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DANH SÁCH</a:t>
          </a:r>
          <a:b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b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ĐÀO TẠO</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7</xdr:col>
      <xdr:colOff>1319895</xdr:colOff>
      <xdr:row>0</xdr:row>
      <xdr:rowOff>314325</xdr:rowOff>
    </xdr:from>
    <xdr:to>
      <xdr:col>9</xdr:col>
      <xdr:colOff>206895</xdr:colOff>
      <xdr:row>1</xdr:row>
      <xdr:rowOff>198075</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3200C8F8-CBAA-4C9A-A093-C6687B1D4D2D}"/>
            </a:ext>
          </a:extLst>
        </xdr:cNvPr>
        <xdr:cNvSpPr/>
      </xdr:nvSpPr>
      <xdr:spPr>
        <a:xfrm>
          <a:off x="7368270" y="31432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THỜI</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GIAN </a:t>
          </a:r>
          <a:b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b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LÀM VIỆC</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9</xdr:col>
      <xdr:colOff>517074</xdr:colOff>
      <xdr:row>0</xdr:row>
      <xdr:rowOff>314325</xdr:rowOff>
    </xdr:from>
    <xdr:to>
      <xdr:col>9</xdr:col>
      <xdr:colOff>1309074</xdr:colOff>
      <xdr:row>1</xdr:row>
      <xdr:rowOff>198075</xdr:rowOff>
    </xdr:to>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FC9DC6E7-CDED-49A2-8E74-F46F99C7159A}"/>
            </a:ext>
          </a:extLst>
        </xdr:cNvPr>
        <xdr:cNvSpPr/>
      </xdr:nvSpPr>
      <xdr:spPr>
        <a:xfrm>
          <a:off x="8470449" y="31432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CÀI</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DẶT</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3</xdr:col>
      <xdr:colOff>721179</xdr:colOff>
      <xdr:row>0</xdr:row>
      <xdr:rowOff>314325</xdr:rowOff>
    </xdr:from>
    <xdr:to>
      <xdr:col>4</xdr:col>
      <xdr:colOff>103479</xdr:colOff>
      <xdr:row>1</xdr:row>
      <xdr:rowOff>198075</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9A5C3B75-583A-4BFE-83CC-A74D5FB064C1}"/>
            </a:ext>
          </a:extLst>
        </xdr:cNvPr>
        <xdr:cNvSpPr/>
      </xdr:nvSpPr>
      <xdr:spPr>
        <a:xfrm>
          <a:off x="2959554" y="31432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THÔNG</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TIN NHÂN VIÊN</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xdr:from>
      <xdr:col>10</xdr:col>
      <xdr:colOff>123824</xdr:colOff>
      <xdr:row>0</xdr:row>
      <xdr:rowOff>28574</xdr:rowOff>
    </xdr:from>
    <xdr:to>
      <xdr:col>11</xdr:col>
      <xdr:colOff>561975</xdr:colOff>
      <xdr:row>1</xdr:row>
      <xdr:rowOff>476249</xdr:rowOff>
    </xdr:to>
    <xdr:pic>
      <xdr:nvPicPr>
        <xdr:cNvPr id="9" name="Picture 8">
          <a:extLst>
            <a:ext uri="{FF2B5EF4-FFF2-40B4-BE49-F238E27FC236}">
              <a16:creationId xmlns:a16="http://schemas.microsoft.com/office/drawing/2014/main" id="{34F1EF09-5B27-4BED-9FA3-92101113529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486899" y="28574"/>
          <a:ext cx="933451" cy="923925"/>
        </a:xfrm>
        <a:prstGeom prst="rect">
          <a:avLst/>
        </a:prstGeom>
      </xdr:spPr>
    </xdr:pic>
    <xdr:clientData/>
  </xdr:twoCellAnchor>
  <xdr:twoCellAnchor>
    <xdr:from>
      <xdr:col>11</xdr:col>
      <xdr:colOff>581025</xdr:colOff>
      <xdr:row>0</xdr:row>
      <xdr:rowOff>28575</xdr:rowOff>
    </xdr:from>
    <xdr:to>
      <xdr:col>13</xdr:col>
      <xdr:colOff>66675</xdr:colOff>
      <xdr:row>1</xdr:row>
      <xdr:rowOff>457200</xdr:rowOff>
    </xdr:to>
    <xdr:sp macro="" textlink="">
      <xdr:nvSpPr>
        <xdr:cNvPr id="10" name="TextBox 9">
          <a:extLst>
            <a:ext uri="{FF2B5EF4-FFF2-40B4-BE49-F238E27FC236}">
              <a16:creationId xmlns:a16="http://schemas.microsoft.com/office/drawing/2014/main" id="{26034218-CBE2-4342-925F-E830813A3FC8}"/>
            </a:ext>
          </a:extLst>
        </xdr:cNvPr>
        <xdr:cNvSpPr txBox="1"/>
      </xdr:nvSpPr>
      <xdr:spPr>
        <a:xfrm>
          <a:off x="10439400" y="28575"/>
          <a:ext cx="1504950" cy="904875"/>
        </a:xfrm>
        <a:prstGeom prst="rect">
          <a:avLst/>
        </a:prstGeom>
        <a:solidFill>
          <a:srgbClr val="F3F5FB"/>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1">
              <a:solidFill>
                <a:srgbClr val="002060"/>
              </a:solidFill>
              <a:latin typeface="Arial" panose="020B0604020202020204" pitchFamily="34" charset="0"/>
              <a:cs typeface="Arial" panose="020B0604020202020204" pitchFamily="34" charset="0"/>
            </a:rPr>
            <a:t>Facebook: Tiệp</a:t>
          </a:r>
          <a:r>
            <a:rPr lang="en-US" sz="900" b="1" baseline="0">
              <a:solidFill>
                <a:srgbClr val="002060"/>
              </a:solidFill>
              <a:latin typeface="Arial" panose="020B0604020202020204" pitchFamily="34" charset="0"/>
              <a:cs typeface="Arial" panose="020B0604020202020204" pitchFamily="34" charset="0"/>
            </a:rPr>
            <a:t> Trần</a:t>
          </a:r>
          <a:br>
            <a:rPr lang="en-US" sz="900" b="1" baseline="0">
              <a:solidFill>
                <a:srgbClr val="002060"/>
              </a:solidFill>
              <a:latin typeface="Arial" panose="020B0604020202020204" pitchFamily="34" charset="0"/>
              <a:cs typeface="Arial" panose="020B0604020202020204" pitchFamily="34" charset="0"/>
            </a:rPr>
          </a:br>
          <a:endParaRPr lang="en-US" sz="900" b="1" baseline="0">
            <a:solidFill>
              <a:srgbClr val="002060"/>
            </a:solidFill>
            <a:latin typeface="Arial" panose="020B0604020202020204" pitchFamily="34" charset="0"/>
            <a:cs typeface="Arial" panose="020B0604020202020204" pitchFamily="34" charset="0"/>
          </a:endParaRPr>
        </a:p>
        <a:p>
          <a:pPr algn="l"/>
          <a:r>
            <a:rPr lang="en-US" sz="900" b="1" baseline="0">
              <a:solidFill>
                <a:srgbClr val="002060"/>
              </a:solidFill>
              <a:latin typeface="Arial" panose="020B0604020202020204" pitchFamily="34" charset="0"/>
              <a:cs typeface="Arial" panose="020B0604020202020204" pitchFamily="34" charset="0"/>
            </a:rPr>
            <a:t>SĐT/Zalo: 0348813781</a:t>
          </a:r>
          <a:endParaRPr lang="en-US" sz="900" b="1">
            <a:solidFill>
              <a:srgbClr val="002060"/>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523875</xdr:colOff>
      <xdr:row>0</xdr:row>
      <xdr:rowOff>228600</xdr:rowOff>
    </xdr:from>
    <xdr:to>
      <xdr:col>2</xdr:col>
      <xdr:colOff>1315875</xdr:colOff>
      <xdr:row>1</xdr:row>
      <xdr:rowOff>169500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24C6B0E-C25B-4ABC-A659-D282C030BF66}"/>
            </a:ext>
          </a:extLst>
        </xdr:cNvPr>
        <xdr:cNvSpPr/>
      </xdr:nvSpPr>
      <xdr:spPr>
        <a:xfrm>
          <a:off x="2305050" y="22860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DASHBOARD</a:t>
          </a:r>
        </a:p>
      </xdr:txBody>
    </xdr:sp>
    <xdr:clientData/>
  </xdr:twoCellAnchor>
  <xdr:twoCellAnchor editAs="oneCell">
    <xdr:from>
      <xdr:col>3</xdr:col>
      <xdr:colOff>1137558</xdr:colOff>
      <xdr:row>0</xdr:row>
      <xdr:rowOff>228600</xdr:rowOff>
    </xdr:from>
    <xdr:to>
      <xdr:col>4</xdr:col>
      <xdr:colOff>119808</xdr:colOff>
      <xdr:row>1</xdr:row>
      <xdr:rowOff>169500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2F460ADE-0D64-4381-8237-B2C92F0A617E}"/>
            </a:ext>
          </a:extLst>
        </xdr:cNvPr>
        <xdr:cNvSpPr/>
      </xdr:nvSpPr>
      <xdr:spPr>
        <a:xfrm>
          <a:off x="4423683" y="22860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THÔNG</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TIN KHÓA ĐÀO TẠO</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4</xdr:col>
      <xdr:colOff>429987</xdr:colOff>
      <xdr:row>0</xdr:row>
      <xdr:rowOff>228600</xdr:rowOff>
    </xdr:from>
    <xdr:to>
      <xdr:col>4</xdr:col>
      <xdr:colOff>1221987</xdr:colOff>
      <xdr:row>1</xdr:row>
      <xdr:rowOff>169500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DE569DF2-10EB-4B79-828B-00AD7B18FC3E}"/>
            </a:ext>
          </a:extLst>
        </xdr:cNvPr>
        <xdr:cNvSpPr/>
      </xdr:nvSpPr>
      <xdr:spPr>
        <a:xfrm>
          <a:off x="5525862" y="22860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CHI PHÍ</a:t>
          </a:r>
          <a: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a:t>
          </a:r>
          <a:b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br>
          <a: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ĐÀO TẠO</a:t>
          </a:r>
          <a:endPar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4</xdr:col>
      <xdr:colOff>1532166</xdr:colOff>
      <xdr:row>0</xdr:row>
      <xdr:rowOff>228600</xdr:rowOff>
    </xdr:from>
    <xdr:to>
      <xdr:col>5</xdr:col>
      <xdr:colOff>514416</xdr:colOff>
      <xdr:row>1</xdr:row>
      <xdr:rowOff>169500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A40DCFFF-0205-4FA0-B08F-11EF20896307}"/>
            </a:ext>
          </a:extLst>
        </xdr:cNvPr>
        <xdr:cNvSpPr/>
      </xdr:nvSpPr>
      <xdr:spPr>
        <a:xfrm>
          <a:off x="6628041" y="22860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DANH SÁCH</a:t>
          </a:r>
          <a:b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b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ĐÀO TẠO</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5</xdr:col>
      <xdr:colOff>824595</xdr:colOff>
      <xdr:row>0</xdr:row>
      <xdr:rowOff>228600</xdr:rowOff>
    </xdr:from>
    <xdr:to>
      <xdr:col>5</xdr:col>
      <xdr:colOff>1616595</xdr:colOff>
      <xdr:row>1</xdr:row>
      <xdr:rowOff>169500</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4881F38A-7A2D-45B5-A54A-E1EBADB1FFE5}"/>
            </a:ext>
          </a:extLst>
        </xdr:cNvPr>
        <xdr:cNvSpPr/>
      </xdr:nvSpPr>
      <xdr:spPr>
        <a:xfrm>
          <a:off x="7730220" y="22860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THỜI</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GIAN </a:t>
          </a:r>
          <a:b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b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LÀM VIỆC</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6</xdr:col>
      <xdr:colOff>117024</xdr:colOff>
      <xdr:row>0</xdr:row>
      <xdr:rowOff>228600</xdr:rowOff>
    </xdr:from>
    <xdr:to>
      <xdr:col>6</xdr:col>
      <xdr:colOff>909024</xdr:colOff>
      <xdr:row>1</xdr:row>
      <xdr:rowOff>169500</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C7076753-96C7-4340-B852-F155F56A5635}"/>
            </a:ext>
          </a:extLst>
        </xdr:cNvPr>
        <xdr:cNvSpPr/>
      </xdr:nvSpPr>
      <xdr:spPr>
        <a:xfrm>
          <a:off x="8832399" y="22860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CÀI</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DẶT</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3</xdr:col>
      <xdr:colOff>35379</xdr:colOff>
      <xdr:row>0</xdr:row>
      <xdr:rowOff>228600</xdr:rowOff>
    </xdr:from>
    <xdr:to>
      <xdr:col>3</xdr:col>
      <xdr:colOff>827379</xdr:colOff>
      <xdr:row>1</xdr:row>
      <xdr:rowOff>169500</xdr:rowOff>
    </xdr:to>
    <xdr:sp macro="" textlink="">
      <xdr:nvSpPr>
        <xdr:cNvPr id="8" name="Rectangle: Rounded Corners 7">
          <a:extLst>
            <a:ext uri="{FF2B5EF4-FFF2-40B4-BE49-F238E27FC236}">
              <a16:creationId xmlns:a16="http://schemas.microsoft.com/office/drawing/2014/main" id="{C0E5DB51-4935-4B01-BFFB-0A1A8814E7C9}"/>
            </a:ext>
          </a:extLst>
        </xdr:cNvPr>
        <xdr:cNvSpPr/>
      </xdr:nvSpPr>
      <xdr:spPr>
        <a:xfrm>
          <a:off x="3321504" y="22860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THÔNG</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TIN NHÂN VIÊN</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828675</xdr:colOff>
      <xdr:row>0</xdr:row>
      <xdr:rowOff>257175</xdr:rowOff>
    </xdr:from>
    <xdr:to>
      <xdr:col>2</xdr:col>
      <xdr:colOff>1620675</xdr:colOff>
      <xdr:row>1</xdr:row>
      <xdr:rowOff>169500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FE4ED5D-160B-4921-97C0-5C11B3AE793C}"/>
            </a:ext>
          </a:extLst>
        </xdr:cNvPr>
        <xdr:cNvSpPr/>
      </xdr:nvSpPr>
      <xdr:spPr>
        <a:xfrm>
          <a:off x="2514600" y="25717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DASHBOARD</a:t>
          </a:r>
        </a:p>
      </xdr:txBody>
    </xdr:sp>
    <xdr:clientData/>
  </xdr:twoCellAnchor>
  <xdr:twoCellAnchor editAs="oneCell">
    <xdr:from>
      <xdr:col>3</xdr:col>
      <xdr:colOff>394608</xdr:colOff>
      <xdr:row>0</xdr:row>
      <xdr:rowOff>257175</xdr:rowOff>
    </xdr:from>
    <xdr:to>
      <xdr:col>4</xdr:col>
      <xdr:colOff>5508</xdr:colOff>
      <xdr:row>1</xdr:row>
      <xdr:rowOff>169500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A25A2820-A72F-4884-81DB-44D92D7DA630}"/>
            </a:ext>
          </a:extLst>
        </xdr:cNvPr>
        <xdr:cNvSpPr/>
      </xdr:nvSpPr>
      <xdr:spPr>
        <a:xfrm>
          <a:off x="4633233" y="25717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THÔNG</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TIN KHÓA ĐÀO TẠO</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4</xdr:col>
      <xdr:colOff>315687</xdr:colOff>
      <xdr:row>0</xdr:row>
      <xdr:rowOff>257175</xdr:rowOff>
    </xdr:from>
    <xdr:to>
      <xdr:col>4</xdr:col>
      <xdr:colOff>1107687</xdr:colOff>
      <xdr:row>1</xdr:row>
      <xdr:rowOff>169500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06B89218-22B5-472E-9F1C-5FB05D02A19C}"/>
            </a:ext>
          </a:extLst>
        </xdr:cNvPr>
        <xdr:cNvSpPr/>
      </xdr:nvSpPr>
      <xdr:spPr>
        <a:xfrm>
          <a:off x="5735412" y="25717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CHI PHÍ</a:t>
          </a:r>
          <a: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a:t>
          </a:r>
          <a:b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br>
          <a: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ĐÀO TẠO</a:t>
          </a:r>
          <a:endPar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5</xdr:col>
      <xdr:colOff>236766</xdr:colOff>
      <xdr:row>0</xdr:row>
      <xdr:rowOff>257175</xdr:rowOff>
    </xdr:from>
    <xdr:to>
      <xdr:col>5</xdr:col>
      <xdr:colOff>1028766</xdr:colOff>
      <xdr:row>1</xdr:row>
      <xdr:rowOff>169500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03B40856-56BF-4FE6-94CE-2E5DA2E7FF6C}"/>
            </a:ext>
          </a:extLst>
        </xdr:cNvPr>
        <xdr:cNvSpPr/>
      </xdr:nvSpPr>
      <xdr:spPr>
        <a:xfrm>
          <a:off x="6837591" y="25717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DANH SÁCH</a:t>
          </a:r>
          <a:b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b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ĐÀO TẠO</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6</xdr:col>
      <xdr:colOff>157845</xdr:colOff>
      <xdr:row>0</xdr:row>
      <xdr:rowOff>257175</xdr:rowOff>
    </xdr:from>
    <xdr:to>
      <xdr:col>6</xdr:col>
      <xdr:colOff>949845</xdr:colOff>
      <xdr:row>1</xdr:row>
      <xdr:rowOff>169500</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5F76E485-193F-4380-91D7-8577C6BE37F1}"/>
            </a:ext>
          </a:extLst>
        </xdr:cNvPr>
        <xdr:cNvSpPr/>
      </xdr:nvSpPr>
      <xdr:spPr>
        <a:xfrm>
          <a:off x="7939770" y="25717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THỜI</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GIAN</a:t>
          </a:r>
          <a:b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b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LÀM VIỆC</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7</xdr:col>
      <xdr:colOff>78924</xdr:colOff>
      <xdr:row>0</xdr:row>
      <xdr:rowOff>257175</xdr:rowOff>
    </xdr:from>
    <xdr:to>
      <xdr:col>7</xdr:col>
      <xdr:colOff>870924</xdr:colOff>
      <xdr:row>1</xdr:row>
      <xdr:rowOff>169500</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4F44B943-E102-43EE-AD46-B19B692C4502}"/>
            </a:ext>
          </a:extLst>
        </xdr:cNvPr>
        <xdr:cNvSpPr/>
      </xdr:nvSpPr>
      <xdr:spPr>
        <a:xfrm>
          <a:off x="9041949" y="25717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CÀI</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DẶT</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2</xdr:col>
      <xdr:colOff>1845129</xdr:colOff>
      <xdr:row>0</xdr:row>
      <xdr:rowOff>257175</xdr:rowOff>
    </xdr:from>
    <xdr:to>
      <xdr:col>3</xdr:col>
      <xdr:colOff>84429</xdr:colOff>
      <xdr:row>1</xdr:row>
      <xdr:rowOff>169500</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A57BFC6E-D17F-497E-B2C1-8B55E1B0E2DD}"/>
            </a:ext>
          </a:extLst>
        </xdr:cNvPr>
        <xdr:cNvSpPr/>
      </xdr:nvSpPr>
      <xdr:spPr>
        <a:xfrm>
          <a:off x="3531054" y="25717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THÔNG</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TIN NHÂN VIÊN</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866775</xdr:colOff>
      <xdr:row>0</xdr:row>
      <xdr:rowOff>190500</xdr:rowOff>
    </xdr:from>
    <xdr:to>
      <xdr:col>2</xdr:col>
      <xdr:colOff>649125</xdr:colOff>
      <xdr:row>1</xdr:row>
      <xdr:rowOff>140925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B66D9780-E115-45D6-8D0E-626C88C78296}"/>
            </a:ext>
          </a:extLst>
        </xdr:cNvPr>
        <xdr:cNvSpPr/>
      </xdr:nvSpPr>
      <xdr:spPr>
        <a:xfrm>
          <a:off x="1914525" y="19050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DASHBOARD</a:t>
          </a:r>
        </a:p>
      </xdr:txBody>
    </xdr:sp>
    <xdr:clientData/>
  </xdr:twoCellAnchor>
  <xdr:twoCellAnchor editAs="oneCell">
    <xdr:from>
      <xdr:col>3</xdr:col>
      <xdr:colOff>889908</xdr:colOff>
      <xdr:row>0</xdr:row>
      <xdr:rowOff>190500</xdr:rowOff>
    </xdr:from>
    <xdr:to>
      <xdr:col>3</xdr:col>
      <xdr:colOff>1681908</xdr:colOff>
      <xdr:row>1</xdr:row>
      <xdr:rowOff>140925</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C24E26BE-9C6C-4534-93F9-3C3844105803}"/>
            </a:ext>
          </a:extLst>
        </xdr:cNvPr>
        <xdr:cNvSpPr/>
      </xdr:nvSpPr>
      <xdr:spPr>
        <a:xfrm>
          <a:off x="4176033" y="19050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THÔNG</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TIN KHÓA ĐÀO TẠO</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4</xdr:col>
      <xdr:colOff>10887</xdr:colOff>
      <xdr:row>0</xdr:row>
      <xdr:rowOff>190500</xdr:rowOff>
    </xdr:from>
    <xdr:to>
      <xdr:col>4</xdr:col>
      <xdr:colOff>802887</xdr:colOff>
      <xdr:row>1</xdr:row>
      <xdr:rowOff>140925</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4DC13626-D8AC-426F-9213-CFF88F811B0F}"/>
            </a:ext>
          </a:extLst>
        </xdr:cNvPr>
        <xdr:cNvSpPr/>
      </xdr:nvSpPr>
      <xdr:spPr>
        <a:xfrm>
          <a:off x="5306787" y="19050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CHI PHÍ</a:t>
          </a:r>
          <a: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a:t>
          </a:r>
          <a:b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br>
          <a: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ĐÀO TẠO</a:t>
          </a:r>
          <a:endPar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4</xdr:col>
      <xdr:colOff>1141641</xdr:colOff>
      <xdr:row>0</xdr:row>
      <xdr:rowOff>190500</xdr:rowOff>
    </xdr:from>
    <xdr:to>
      <xdr:col>4</xdr:col>
      <xdr:colOff>1933641</xdr:colOff>
      <xdr:row>1</xdr:row>
      <xdr:rowOff>140925</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D2BF83F8-7FFD-4C88-B777-C4E14F7CA54D}"/>
            </a:ext>
          </a:extLst>
        </xdr:cNvPr>
        <xdr:cNvSpPr/>
      </xdr:nvSpPr>
      <xdr:spPr>
        <a:xfrm>
          <a:off x="6437541" y="19050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DANH SÁCH</a:t>
          </a:r>
          <a:b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b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ĐÀO TẠO</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4</xdr:col>
      <xdr:colOff>2272395</xdr:colOff>
      <xdr:row>0</xdr:row>
      <xdr:rowOff>190500</xdr:rowOff>
    </xdr:from>
    <xdr:to>
      <xdr:col>5</xdr:col>
      <xdr:colOff>740295</xdr:colOff>
      <xdr:row>1</xdr:row>
      <xdr:rowOff>140925</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DB76AEBF-440B-4F82-ABB1-EBDC8C7F2990}"/>
            </a:ext>
          </a:extLst>
        </xdr:cNvPr>
        <xdr:cNvSpPr/>
      </xdr:nvSpPr>
      <xdr:spPr>
        <a:xfrm>
          <a:off x="7568295" y="19050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THỜI</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GIAN</a:t>
          </a:r>
          <a:b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b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LÀM VIỆC</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5</xdr:col>
      <xdr:colOff>1079049</xdr:colOff>
      <xdr:row>0</xdr:row>
      <xdr:rowOff>190500</xdr:rowOff>
    </xdr:from>
    <xdr:to>
      <xdr:col>6</xdr:col>
      <xdr:colOff>375624</xdr:colOff>
      <xdr:row>1</xdr:row>
      <xdr:rowOff>140925</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49A71BB4-8F41-477E-AD75-28258CAC081C}"/>
            </a:ext>
          </a:extLst>
        </xdr:cNvPr>
        <xdr:cNvSpPr/>
      </xdr:nvSpPr>
      <xdr:spPr>
        <a:xfrm>
          <a:off x="8699049" y="19050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CÀI</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DẶT</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2</xdr:col>
      <xdr:colOff>987879</xdr:colOff>
      <xdr:row>0</xdr:row>
      <xdr:rowOff>190500</xdr:rowOff>
    </xdr:from>
    <xdr:to>
      <xdr:col>3</xdr:col>
      <xdr:colOff>551154</xdr:colOff>
      <xdr:row>1</xdr:row>
      <xdr:rowOff>140925</xdr:rowOff>
    </xdr:to>
    <xdr:sp macro="" textlink="">
      <xdr:nvSpPr>
        <xdr:cNvPr id="8" name="Rectangle: Rounded Corners 7">
          <a:extLst>
            <a:ext uri="{FF2B5EF4-FFF2-40B4-BE49-F238E27FC236}">
              <a16:creationId xmlns:a16="http://schemas.microsoft.com/office/drawing/2014/main" id="{7E47174A-52A0-4C6B-88FC-E5A3E1BE94B0}"/>
            </a:ext>
          </a:extLst>
        </xdr:cNvPr>
        <xdr:cNvSpPr/>
      </xdr:nvSpPr>
      <xdr:spPr>
        <a:xfrm>
          <a:off x="3045279" y="19050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THÔNG</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TIN NHÂN VIÊN</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285750</xdr:colOff>
      <xdr:row>0</xdr:row>
      <xdr:rowOff>285750</xdr:rowOff>
    </xdr:from>
    <xdr:to>
      <xdr:col>2</xdr:col>
      <xdr:colOff>1077750</xdr:colOff>
      <xdr:row>1</xdr:row>
      <xdr:rowOff>179025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CA914B91-0C8D-448D-85A3-BBD84B2EEF5E}"/>
            </a:ext>
          </a:extLst>
        </xdr:cNvPr>
        <xdr:cNvSpPr/>
      </xdr:nvSpPr>
      <xdr:spPr>
        <a:xfrm>
          <a:off x="2085975" y="28575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DASHBOARD</a:t>
          </a:r>
        </a:p>
      </xdr:txBody>
    </xdr:sp>
    <xdr:clientData/>
  </xdr:twoCellAnchor>
  <xdr:twoCellAnchor editAs="oneCell">
    <xdr:from>
      <xdr:col>3</xdr:col>
      <xdr:colOff>1128033</xdr:colOff>
      <xdr:row>0</xdr:row>
      <xdr:rowOff>285750</xdr:rowOff>
    </xdr:from>
    <xdr:to>
      <xdr:col>3</xdr:col>
      <xdr:colOff>1920033</xdr:colOff>
      <xdr:row>1</xdr:row>
      <xdr:rowOff>179025</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E2A2619E-BCD7-4CC4-83D0-48C95F8E9D4E}"/>
            </a:ext>
          </a:extLst>
        </xdr:cNvPr>
        <xdr:cNvSpPr/>
      </xdr:nvSpPr>
      <xdr:spPr>
        <a:xfrm>
          <a:off x="4204608" y="28575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THÔNG</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TIN KHÓA ĐÀO TẠO</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3</xdr:col>
      <xdr:colOff>2230212</xdr:colOff>
      <xdr:row>0</xdr:row>
      <xdr:rowOff>285750</xdr:rowOff>
    </xdr:from>
    <xdr:to>
      <xdr:col>4</xdr:col>
      <xdr:colOff>193287</xdr:colOff>
      <xdr:row>1</xdr:row>
      <xdr:rowOff>179025</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77E44E9F-7DD5-4276-80DE-04C429D87796}"/>
            </a:ext>
          </a:extLst>
        </xdr:cNvPr>
        <xdr:cNvSpPr/>
      </xdr:nvSpPr>
      <xdr:spPr>
        <a:xfrm>
          <a:off x="5306787" y="28575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CHI PHÍ</a:t>
          </a:r>
          <a: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a:t>
          </a:r>
          <a:b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br>
          <a: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ĐÀO TẠO</a:t>
          </a:r>
          <a:endPar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4</xdr:col>
      <xdr:colOff>503466</xdr:colOff>
      <xdr:row>0</xdr:row>
      <xdr:rowOff>285750</xdr:rowOff>
    </xdr:from>
    <xdr:to>
      <xdr:col>4</xdr:col>
      <xdr:colOff>1295466</xdr:colOff>
      <xdr:row>1</xdr:row>
      <xdr:rowOff>179025</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7AFE58E6-9C41-4369-9486-34D253334727}"/>
            </a:ext>
          </a:extLst>
        </xdr:cNvPr>
        <xdr:cNvSpPr/>
      </xdr:nvSpPr>
      <xdr:spPr>
        <a:xfrm>
          <a:off x="6408966" y="28575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DANH SÁCH</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a:t>
          </a:r>
          <a:b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b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ĐÀO TẠO</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5</xdr:col>
      <xdr:colOff>100695</xdr:colOff>
      <xdr:row>0</xdr:row>
      <xdr:rowOff>285750</xdr:rowOff>
    </xdr:from>
    <xdr:to>
      <xdr:col>5</xdr:col>
      <xdr:colOff>892695</xdr:colOff>
      <xdr:row>1</xdr:row>
      <xdr:rowOff>179025</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D945D36E-776F-4E17-B401-CC3B2B7E15C8}"/>
            </a:ext>
          </a:extLst>
        </xdr:cNvPr>
        <xdr:cNvSpPr/>
      </xdr:nvSpPr>
      <xdr:spPr>
        <a:xfrm>
          <a:off x="7511145" y="28575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THỜI</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GIAN</a:t>
          </a:r>
          <a:b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b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LÀM VIỆC</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5</xdr:col>
      <xdr:colOff>1202874</xdr:colOff>
      <xdr:row>0</xdr:row>
      <xdr:rowOff>285750</xdr:rowOff>
    </xdr:from>
    <xdr:to>
      <xdr:col>6</xdr:col>
      <xdr:colOff>489924</xdr:colOff>
      <xdr:row>1</xdr:row>
      <xdr:rowOff>179025</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4BF35AF5-3E9E-46D4-B590-7ACC3A87CE2D}"/>
            </a:ext>
          </a:extLst>
        </xdr:cNvPr>
        <xdr:cNvSpPr/>
      </xdr:nvSpPr>
      <xdr:spPr>
        <a:xfrm>
          <a:off x="8613324" y="28575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CÀI</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DẶT</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3</xdr:col>
      <xdr:colOff>25854</xdr:colOff>
      <xdr:row>0</xdr:row>
      <xdr:rowOff>285750</xdr:rowOff>
    </xdr:from>
    <xdr:to>
      <xdr:col>3</xdr:col>
      <xdr:colOff>817854</xdr:colOff>
      <xdr:row>1</xdr:row>
      <xdr:rowOff>179025</xdr:rowOff>
    </xdr:to>
    <xdr:sp macro="" textlink="">
      <xdr:nvSpPr>
        <xdr:cNvPr id="8" name="Rectangle: Rounded Corners 7">
          <a:extLst>
            <a:ext uri="{FF2B5EF4-FFF2-40B4-BE49-F238E27FC236}">
              <a16:creationId xmlns:a16="http://schemas.microsoft.com/office/drawing/2014/main" id="{8F18D669-F0AF-45B7-94B4-5B1B7F6F5C99}"/>
            </a:ext>
          </a:extLst>
        </xdr:cNvPr>
        <xdr:cNvSpPr/>
      </xdr:nvSpPr>
      <xdr:spPr>
        <a:xfrm>
          <a:off x="3102429" y="28575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THÔNG</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TIN NHÂN VIÊN</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0</xdr:row>
      <xdr:rowOff>209550</xdr:rowOff>
    </xdr:from>
    <xdr:to>
      <xdr:col>2</xdr:col>
      <xdr:colOff>792000</xdr:colOff>
      <xdr:row>1</xdr:row>
      <xdr:rowOff>188550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A6C3D67-F2F1-41D6-B112-6F025F711263}"/>
            </a:ext>
          </a:extLst>
        </xdr:cNvPr>
        <xdr:cNvSpPr/>
      </xdr:nvSpPr>
      <xdr:spPr>
        <a:xfrm>
          <a:off x="1905000" y="20955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DASHBOARD</a:t>
          </a:r>
        </a:p>
      </xdr:txBody>
    </xdr:sp>
    <xdr:clientData/>
  </xdr:twoCellAnchor>
  <xdr:twoCellAnchor editAs="oneCell">
    <xdr:from>
      <xdr:col>4</xdr:col>
      <xdr:colOff>185058</xdr:colOff>
      <xdr:row>0</xdr:row>
      <xdr:rowOff>209550</xdr:rowOff>
    </xdr:from>
    <xdr:to>
      <xdr:col>5</xdr:col>
      <xdr:colOff>329358</xdr:colOff>
      <xdr:row>1</xdr:row>
      <xdr:rowOff>188550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AC950713-3DD2-4699-8232-D6C1B33E221E}"/>
            </a:ext>
          </a:extLst>
        </xdr:cNvPr>
        <xdr:cNvSpPr/>
      </xdr:nvSpPr>
      <xdr:spPr>
        <a:xfrm>
          <a:off x="4671333" y="20955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THÔNG</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TIN KHÓA ĐÀO TẠO</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5</xdr:col>
      <xdr:colOff>920524</xdr:colOff>
      <xdr:row>0</xdr:row>
      <xdr:rowOff>209550</xdr:rowOff>
    </xdr:from>
    <xdr:to>
      <xdr:col>6</xdr:col>
      <xdr:colOff>598099</xdr:colOff>
      <xdr:row>1</xdr:row>
      <xdr:rowOff>188550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76E801BD-AC8F-418E-AAAE-2E4DCED91DAB}"/>
            </a:ext>
          </a:extLst>
        </xdr:cNvPr>
        <xdr:cNvSpPr/>
      </xdr:nvSpPr>
      <xdr:spPr>
        <a:xfrm>
          <a:off x="6054499" y="20955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CHI PHÍ</a:t>
          </a:r>
          <a: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a:t>
          </a:r>
          <a:b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br>
          <a: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ĐÀO TẠO</a:t>
          </a:r>
          <a:endPar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7</xdr:col>
      <xdr:colOff>74840</xdr:colOff>
      <xdr:row>0</xdr:row>
      <xdr:rowOff>209550</xdr:rowOff>
    </xdr:from>
    <xdr:to>
      <xdr:col>7</xdr:col>
      <xdr:colOff>866840</xdr:colOff>
      <xdr:row>1</xdr:row>
      <xdr:rowOff>188550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46017C0D-B584-4B42-AB83-967188678D9F}"/>
            </a:ext>
          </a:extLst>
        </xdr:cNvPr>
        <xdr:cNvSpPr/>
      </xdr:nvSpPr>
      <xdr:spPr>
        <a:xfrm>
          <a:off x="7437665" y="20955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DANH SÁCH</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a:t>
          </a:r>
          <a:b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b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ĐÀO TẠO</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8</xdr:col>
      <xdr:colOff>343581</xdr:colOff>
      <xdr:row>0</xdr:row>
      <xdr:rowOff>209550</xdr:rowOff>
    </xdr:from>
    <xdr:to>
      <xdr:col>8</xdr:col>
      <xdr:colOff>1135581</xdr:colOff>
      <xdr:row>1</xdr:row>
      <xdr:rowOff>188550</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7C3F889B-BE93-48F3-B78B-20C68310ECCE}"/>
            </a:ext>
          </a:extLst>
        </xdr:cNvPr>
        <xdr:cNvSpPr/>
      </xdr:nvSpPr>
      <xdr:spPr>
        <a:xfrm>
          <a:off x="8820831" y="20955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THỜI</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GIAN</a:t>
          </a:r>
          <a:b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b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LÀM VIỆC</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9</xdr:col>
      <xdr:colOff>212274</xdr:colOff>
      <xdr:row>0</xdr:row>
      <xdr:rowOff>209550</xdr:rowOff>
    </xdr:from>
    <xdr:to>
      <xdr:col>9</xdr:col>
      <xdr:colOff>1004274</xdr:colOff>
      <xdr:row>1</xdr:row>
      <xdr:rowOff>188550</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F2EA892A-CE58-4EC1-A01A-E8F36B601EB6}"/>
            </a:ext>
          </a:extLst>
        </xdr:cNvPr>
        <xdr:cNvSpPr/>
      </xdr:nvSpPr>
      <xdr:spPr>
        <a:xfrm>
          <a:off x="10203999" y="20955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CÀI</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DẶT</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twoCellAnchor editAs="oneCell">
    <xdr:from>
      <xdr:col>3</xdr:col>
      <xdr:colOff>583067</xdr:colOff>
      <xdr:row>0</xdr:row>
      <xdr:rowOff>209550</xdr:rowOff>
    </xdr:from>
    <xdr:to>
      <xdr:col>3</xdr:col>
      <xdr:colOff>1375067</xdr:colOff>
      <xdr:row>1</xdr:row>
      <xdr:rowOff>188550</xdr:rowOff>
    </xdr:to>
    <xdr:sp macro="" textlink="">
      <xdr:nvSpPr>
        <xdr:cNvPr id="8" name="Rectangle: Rounded Corners 7">
          <a:extLst>
            <a:ext uri="{FF2B5EF4-FFF2-40B4-BE49-F238E27FC236}">
              <a16:creationId xmlns:a16="http://schemas.microsoft.com/office/drawing/2014/main" id="{35F7BE8C-8424-4BC3-AF8A-6E7626A0564C}"/>
            </a:ext>
          </a:extLst>
        </xdr:cNvPr>
        <xdr:cNvSpPr/>
      </xdr:nvSpPr>
      <xdr:spPr>
        <a:xfrm>
          <a:off x="3288167" y="209550"/>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THÔNG</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TIN NHÂN VIÊN</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171450</xdr:rowOff>
    </xdr:from>
    <xdr:to>
      <xdr:col>11</xdr:col>
      <xdr:colOff>458625</xdr:colOff>
      <xdr:row>25</xdr:row>
      <xdr:rowOff>38099</xdr:rowOff>
    </xdr:to>
    <xdr:grpSp>
      <xdr:nvGrpSpPr>
        <xdr:cNvPr id="2" name="Group 1">
          <a:extLst>
            <a:ext uri="{FF2B5EF4-FFF2-40B4-BE49-F238E27FC236}">
              <a16:creationId xmlns:a16="http://schemas.microsoft.com/office/drawing/2014/main" id="{FE96FA0F-F5AA-4A3B-B327-0ECE56111521}"/>
            </a:ext>
          </a:extLst>
        </xdr:cNvPr>
        <xdr:cNvGrpSpPr/>
      </xdr:nvGrpSpPr>
      <xdr:grpSpPr>
        <a:xfrm>
          <a:off x="0" y="171450"/>
          <a:ext cx="10288425" cy="5048249"/>
          <a:chOff x="38100" y="180975"/>
          <a:chExt cx="10288425" cy="5048249"/>
        </a:xfrm>
      </xdr:grpSpPr>
      <xdr:grpSp>
        <xdr:nvGrpSpPr>
          <xdr:cNvPr id="14" name="Group 13">
            <a:extLst>
              <a:ext uri="{FF2B5EF4-FFF2-40B4-BE49-F238E27FC236}">
                <a16:creationId xmlns:a16="http://schemas.microsoft.com/office/drawing/2014/main" id="{3FBA8BF1-09C5-41FE-BF43-C9955E5D12F7}"/>
              </a:ext>
            </a:extLst>
          </xdr:cNvPr>
          <xdr:cNvGrpSpPr/>
        </xdr:nvGrpSpPr>
        <xdr:grpSpPr>
          <a:xfrm>
            <a:off x="38100" y="800101"/>
            <a:ext cx="1125072" cy="4429123"/>
            <a:chOff x="142875" y="382"/>
            <a:chExt cx="1319550" cy="4399634"/>
          </a:xfrm>
        </xdr:grpSpPr>
        <xdr:grpSp>
          <xdr:nvGrpSpPr>
            <xdr:cNvPr id="27" name="Group 26">
              <a:extLst>
                <a:ext uri="{FF2B5EF4-FFF2-40B4-BE49-F238E27FC236}">
                  <a16:creationId xmlns:a16="http://schemas.microsoft.com/office/drawing/2014/main" id="{77227A09-A492-49F7-B2E9-15BB88177703}"/>
                </a:ext>
              </a:extLst>
            </xdr:cNvPr>
            <xdr:cNvGrpSpPr/>
          </xdr:nvGrpSpPr>
          <xdr:grpSpPr>
            <a:xfrm>
              <a:off x="142875" y="382"/>
              <a:ext cx="1319550" cy="780134"/>
              <a:chOff x="133350" y="9907"/>
              <a:chExt cx="1319550" cy="780134"/>
            </a:xfrm>
          </xdr:grpSpPr>
          <xdr:sp macro="" textlink="'Phân tích'!C3">
            <xdr:nvSpPr>
              <xdr:cNvPr id="40" name="Rectangle: Rounded Corners 39">
                <a:extLst>
                  <a:ext uri="{FF2B5EF4-FFF2-40B4-BE49-F238E27FC236}">
                    <a16:creationId xmlns:a16="http://schemas.microsoft.com/office/drawing/2014/main" id="{6ED6CD28-F572-463D-B5C8-8852FBCD5A99}"/>
                  </a:ext>
                </a:extLst>
              </xdr:cNvPr>
              <xdr:cNvSpPr/>
            </xdr:nvSpPr>
            <xdr:spPr>
              <a:xfrm>
                <a:off x="133350" y="394041"/>
                <a:ext cx="1319550" cy="396000"/>
              </a:xfrm>
              <a:prstGeom prst="roundRect">
                <a:avLst>
                  <a:gd name="adj" fmla="val 5836"/>
                </a:avLst>
              </a:prstGeom>
              <a:solidFill>
                <a:schemeClr val="bg1"/>
              </a:solidFill>
              <a:ln w="3175">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fld id="{CE20B2EE-DFE2-4507-A6B0-8A0C6EB63FB2}" type="TxLink">
                  <a:rPr lang="en-US" sz="1400" b="1" i="0" u="none" strike="noStrike">
                    <a:solidFill>
                      <a:srgbClr val="002060"/>
                    </a:solidFill>
                    <a:latin typeface="Century Gothic" panose="020B0502020202020204" pitchFamily="34" charset="0"/>
                    <a:ea typeface="+mn-ea"/>
                    <a:cs typeface="Times New Roman"/>
                  </a:rPr>
                  <a:pPr marL="0" indent="0" algn="ctr"/>
                  <a:t>67.8M</a:t>
                </a:fld>
                <a:endParaRPr lang="en-GB" sz="1400" b="1" i="0" u="none" strike="noStrike">
                  <a:solidFill>
                    <a:srgbClr val="002060"/>
                  </a:solidFill>
                  <a:latin typeface="Century Gothic" panose="020B0502020202020204" pitchFamily="34" charset="0"/>
                  <a:ea typeface="+mn-ea"/>
                  <a:cs typeface="Times New Roman"/>
                </a:endParaRPr>
              </a:p>
            </xdr:txBody>
          </xdr:sp>
          <xdr:sp macro="" textlink="">
            <xdr:nvSpPr>
              <xdr:cNvPr id="41" name="Rectangle 40">
                <a:extLst>
                  <a:ext uri="{FF2B5EF4-FFF2-40B4-BE49-F238E27FC236}">
                    <a16:creationId xmlns:a16="http://schemas.microsoft.com/office/drawing/2014/main" id="{644A1E6E-8C8A-4D0C-A650-B5C42DE695A1}"/>
                  </a:ext>
                </a:extLst>
              </xdr:cNvPr>
              <xdr:cNvSpPr/>
            </xdr:nvSpPr>
            <xdr:spPr>
              <a:xfrm>
                <a:off x="133350" y="9907"/>
                <a:ext cx="1319550" cy="324000"/>
              </a:xfrm>
              <a:prstGeom prst="rect">
                <a:avLst/>
              </a:prstGeom>
              <a:solidFill>
                <a:schemeClr val="bg1"/>
              </a:solidFill>
              <a:ln>
                <a:noFill/>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algn="ctr"/>
                <a:r>
                  <a:rPr lang="en-US" sz="700" b="1" i="0" u="none" strike="noStrike">
                    <a:solidFill>
                      <a:srgbClr val="000000"/>
                    </a:solidFill>
                    <a:latin typeface="Arial" panose="020B0604020202020204" pitchFamily="34" charset="0"/>
                    <a:cs typeface="Arial" panose="020B0604020202020204" pitchFamily="34" charset="0"/>
                  </a:rPr>
                  <a:t>TỔNG</a:t>
                </a:r>
                <a:r>
                  <a:rPr lang="en-US" sz="700" b="1" i="0" u="none" strike="noStrike" baseline="0">
                    <a:solidFill>
                      <a:srgbClr val="000000"/>
                    </a:solidFill>
                    <a:latin typeface="Arial" panose="020B0604020202020204" pitchFamily="34" charset="0"/>
                    <a:cs typeface="Arial" panose="020B0604020202020204" pitchFamily="34" charset="0"/>
                  </a:rPr>
                  <a:t> CHI PHÍ ĐÀO TẠO </a:t>
                </a:r>
                <a:r>
                  <a:rPr lang="en-US" sz="700" b="1" i="0" u="none" strike="noStrike">
                    <a:solidFill>
                      <a:srgbClr val="000000"/>
                    </a:solidFill>
                    <a:latin typeface="Arial" panose="020B0604020202020204" pitchFamily="34" charset="0"/>
                    <a:cs typeface="Arial" panose="020B0604020202020204" pitchFamily="34" charset="0"/>
                  </a:rPr>
                  <a:t>€</a:t>
                </a:r>
              </a:p>
            </xdr:txBody>
          </xdr:sp>
        </xdr:grpSp>
        <xdr:grpSp>
          <xdr:nvGrpSpPr>
            <xdr:cNvPr id="28" name="Group 27">
              <a:extLst>
                <a:ext uri="{FF2B5EF4-FFF2-40B4-BE49-F238E27FC236}">
                  <a16:creationId xmlns:a16="http://schemas.microsoft.com/office/drawing/2014/main" id="{7A07DA60-0E01-4B78-9152-BADD004C1111}"/>
                </a:ext>
              </a:extLst>
            </xdr:cNvPr>
            <xdr:cNvGrpSpPr/>
          </xdr:nvGrpSpPr>
          <xdr:grpSpPr>
            <a:xfrm>
              <a:off x="142875" y="959644"/>
              <a:ext cx="1319550" cy="713841"/>
              <a:chOff x="142875" y="809625"/>
              <a:chExt cx="1319550" cy="713841"/>
            </a:xfrm>
          </xdr:grpSpPr>
          <xdr:sp macro="" textlink="'Phân tích'!I3">
            <xdr:nvSpPr>
              <xdr:cNvPr id="38" name="Rectangle: Rounded Corners 37">
                <a:extLst>
                  <a:ext uri="{FF2B5EF4-FFF2-40B4-BE49-F238E27FC236}">
                    <a16:creationId xmlns:a16="http://schemas.microsoft.com/office/drawing/2014/main" id="{BF93FC17-BDDB-48A5-8208-F0B6065E9F2E}"/>
                  </a:ext>
                </a:extLst>
              </xdr:cNvPr>
              <xdr:cNvSpPr/>
            </xdr:nvSpPr>
            <xdr:spPr>
              <a:xfrm>
                <a:off x="142875" y="1127466"/>
                <a:ext cx="1319550" cy="396000"/>
              </a:xfrm>
              <a:prstGeom prst="roundRect">
                <a:avLst>
                  <a:gd name="adj" fmla="val 5836"/>
                </a:avLst>
              </a:prstGeom>
              <a:solidFill>
                <a:schemeClr val="bg1"/>
              </a:solidFill>
              <a:ln w="3175">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fld id="{2DAF36EF-3A06-49F2-86D9-FEDBB21EDD2D}" type="TxLink">
                  <a:rPr lang="en-US" sz="1400" b="1" i="0" u="none" strike="noStrike">
                    <a:solidFill>
                      <a:srgbClr val="002060"/>
                    </a:solidFill>
                    <a:latin typeface="Century Gothic" panose="020B0502020202020204" pitchFamily="34" charset="0"/>
                    <a:ea typeface="+mn-ea"/>
                    <a:cs typeface="Times New Roman"/>
                  </a:rPr>
                  <a:pPr marL="0" indent="0" algn="ctr"/>
                  <a:t>3.29%</a:t>
                </a:fld>
                <a:endParaRPr lang="en-US" sz="1400" b="1" i="0" u="none" strike="noStrike">
                  <a:solidFill>
                    <a:srgbClr val="002060"/>
                  </a:solidFill>
                  <a:latin typeface="Century Gothic" panose="020B0502020202020204" pitchFamily="34" charset="0"/>
                  <a:ea typeface="+mn-ea"/>
                  <a:cs typeface="Times New Roman"/>
                </a:endParaRPr>
              </a:p>
            </xdr:txBody>
          </xdr:sp>
          <xdr:sp macro="" textlink="">
            <xdr:nvSpPr>
              <xdr:cNvPr id="39" name="Rectangle 38">
                <a:extLst>
                  <a:ext uri="{FF2B5EF4-FFF2-40B4-BE49-F238E27FC236}">
                    <a16:creationId xmlns:a16="http://schemas.microsoft.com/office/drawing/2014/main" id="{339CB7FA-8794-41CA-BF78-DA739BF61927}"/>
                  </a:ext>
                </a:extLst>
              </xdr:cNvPr>
              <xdr:cNvSpPr/>
            </xdr:nvSpPr>
            <xdr:spPr>
              <a:xfrm>
                <a:off x="142875" y="809625"/>
                <a:ext cx="1319550" cy="324000"/>
              </a:xfrm>
              <a:prstGeom prst="rect">
                <a:avLst/>
              </a:prstGeom>
              <a:solidFill>
                <a:schemeClr val="bg1"/>
              </a:solidFill>
              <a:ln>
                <a:noFill/>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algn="ctr"/>
                <a:r>
                  <a:rPr lang="en-US" sz="700" b="1" i="0" u="none" strike="noStrike">
                    <a:solidFill>
                      <a:srgbClr val="000000"/>
                    </a:solidFill>
                    <a:latin typeface="Arial" panose="020B0604020202020204" pitchFamily="34" charset="0"/>
                    <a:cs typeface="Arial" panose="020B0604020202020204" pitchFamily="34" charset="0"/>
                  </a:rPr>
                  <a:t>SỐ</a:t>
                </a:r>
                <a:r>
                  <a:rPr lang="en-US" sz="700" b="1" i="0" u="none" strike="noStrike" baseline="0">
                    <a:solidFill>
                      <a:srgbClr val="000000"/>
                    </a:solidFill>
                    <a:latin typeface="Arial" panose="020B0604020202020204" pitchFamily="34" charset="0"/>
                    <a:cs typeface="Arial" panose="020B0604020202020204" pitchFamily="34" charset="0"/>
                  </a:rPr>
                  <a:t> GIỜ ĐT/TGLV</a:t>
                </a:r>
                <a:endParaRPr lang="en-US" sz="700" b="1" i="0" u="none" strike="noStrike">
                  <a:solidFill>
                    <a:srgbClr val="000000"/>
                  </a:solidFill>
                  <a:latin typeface="Arial" panose="020B0604020202020204" pitchFamily="34" charset="0"/>
                  <a:cs typeface="Arial" panose="020B0604020202020204" pitchFamily="34" charset="0"/>
                </a:endParaRPr>
              </a:p>
            </xdr:txBody>
          </xdr:sp>
        </xdr:grpSp>
        <xdr:grpSp>
          <xdr:nvGrpSpPr>
            <xdr:cNvPr id="29" name="Group 28">
              <a:extLst>
                <a:ext uri="{FF2B5EF4-FFF2-40B4-BE49-F238E27FC236}">
                  <a16:creationId xmlns:a16="http://schemas.microsoft.com/office/drawing/2014/main" id="{BF842707-57BE-48B6-9BCE-FDFC0E38084A}"/>
                </a:ext>
              </a:extLst>
            </xdr:cNvPr>
            <xdr:cNvGrpSpPr/>
          </xdr:nvGrpSpPr>
          <xdr:grpSpPr>
            <a:xfrm>
              <a:off x="142875" y="1873593"/>
              <a:ext cx="1319550" cy="711911"/>
              <a:chOff x="142875" y="1573555"/>
              <a:chExt cx="1319550" cy="711911"/>
            </a:xfrm>
          </xdr:grpSpPr>
          <xdr:sp macro="" textlink="'Phân tích'!K3">
            <xdr:nvSpPr>
              <xdr:cNvPr id="36" name="Rectangle: Rounded Corners 35">
                <a:extLst>
                  <a:ext uri="{FF2B5EF4-FFF2-40B4-BE49-F238E27FC236}">
                    <a16:creationId xmlns:a16="http://schemas.microsoft.com/office/drawing/2014/main" id="{AD8204D8-E5D0-4C3D-89C6-53A36F5D9D51}"/>
                  </a:ext>
                </a:extLst>
              </xdr:cNvPr>
              <xdr:cNvSpPr/>
            </xdr:nvSpPr>
            <xdr:spPr>
              <a:xfrm>
                <a:off x="142875" y="1889466"/>
                <a:ext cx="1319550" cy="396000"/>
              </a:xfrm>
              <a:prstGeom prst="roundRect">
                <a:avLst>
                  <a:gd name="adj" fmla="val 5836"/>
                </a:avLst>
              </a:prstGeom>
              <a:solidFill>
                <a:schemeClr val="bg1"/>
              </a:solidFill>
              <a:ln w="3175">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fld id="{270D2039-164B-4497-ABD4-7C6A45FC50E3}" type="TxLink">
                  <a:rPr lang="en-US" sz="1400" b="1" i="0" u="none" strike="noStrike">
                    <a:solidFill>
                      <a:srgbClr val="002060"/>
                    </a:solidFill>
                    <a:latin typeface="Century Gothic" panose="020B0502020202020204" pitchFamily="34" charset="0"/>
                    <a:ea typeface="+mn-ea"/>
                    <a:cs typeface="Times New Roman"/>
                  </a:rPr>
                  <a:pPr marL="0" indent="0" algn="ctr"/>
                  <a:t>7.23</a:t>
                </a:fld>
                <a:endParaRPr lang="en-GB" sz="1400" b="1" i="0" u="none" strike="noStrike">
                  <a:solidFill>
                    <a:srgbClr val="002060"/>
                  </a:solidFill>
                  <a:latin typeface="Century Gothic" panose="020B0502020202020204" pitchFamily="34" charset="0"/>
                  <a:ea typeface="+mn-ea"/>
                  <a:cs typeface="Times New Roman"/>
                </a:endParaRPr>
              </a:p>
            </xdr:txBody>
          </xdr:sp>
          <xdr:sp macro="" textlink="">
            <xdr:nvSpPr>
              <xdr:cNvPr id="37" name="Rectangle 36">
                <a:extLst>
                  <a:ext uri="{FF2B5EF4-FFF2-40B4-BE49-F238E27FC236}">
                    <a16:creationId xmlns:a16="http://schemas.microsoft.com/office/drawing/2014/main" id="{9F93E06C-665A-4FDF-947A-4FC5CB783BCF}"/>
                  </a:ext>
                </a:extLst>
              </xdr:cNvPr>
              <xdr:cNvSpPr/>
            </xdr:nvSpPr>
            <xdr:spPr>
              <a:xfrm>
                <a:off x="142875" y="1573555"/>
                <a:ext cx="1319550" cy="324000"/>
              </a:xfrm>
              <a:prstGeom prst="rect">
                <a:avLst/>
              </a:prstGeom>
              <a:solidFill>
                <a:schemeClr val="bg1"/>
              </a:solidFill>
              <a:ln>
                <a:noFill/>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algn="ctr"/>
                <a:r>
                  <a:rPr lang="en-US" sz="700" b="1" i="0" u="none" strike="noStrike">
                    <a:solidFill>
                      <a:srgbClr val="000000"/>
                    </a:solidFill>
                    <a:latin typeface="Arial" panose="020B0604020202020204" pitchFamily="34" charset="0"/>
                    <a:cs typeface="Arial" panose="020B0604020202020204" pitchFamily="34" charset="0"/>
                  </a:rPr>
                  <a:t>ĐIỂM</a:t>
                </a:r>
                <a:r>
                  <a:rPr lang="en-US" sz="700" b="1" i="0" u="none" strike="noStrike" baseline="0">
                    <a:solidFill>
                      <a:srgbClr val="000000"/>
                    </a:solidFill>
                    <a:latin typeface="Arial" panose="020B0604020202020204" pitchFamily="34" charset="0"/>
                    <a:cs typeface="Arial" panose="020B0604020202020204" pitchFamily="34" charset="0"/>
                  </a:rPr>
                  <a:t> ĐÁNH GIÁ</a:t>
                </a:r>
                <a:endParaRPr lang="en-US" sz="700" b="1" i="0" u="none" strike="noStrike">
                  <a:solidFill>
                    <a:srgbClr val="000000"/>
                  </a:solidFill>
                  <a:latin typeface="Arial" panose="020B0604020202020204" pitchFamily="34" charset="0"/>
                  <a:cs typeface="Arial" panose="020B0604020202020204" pitchFamily="34" charset="0"/>
                </a:endParaRPr>
              </a:p>
            </xdr:txBody>
          </xdr:sp>
        </xdr:grpSp>
        <xdr:grpSp>
          <xdr:nvGrpSpPr>
            <xdr:cNvPr id="30" name="Group 29">
              <a:extLst>
                <a:ext uri="{FF2B5EF4-FFF2-40B4-BE49-F238E27FC236}">
                  <a16:creationId xmlns:a16="http://schemas.microsoft.com/office/drawing/2014/main" id="{98405192-60D3-4A3B-98BF-B48AB647A290}"/>
                </a:ext>
              </a:extLst>
            </xdr:cNvPr>
            <xdr:cNvGrpSpPr/>
          </xdr:nvGrpSpPr>
          <xdr:grpSpPr>
            <a:xfrm>
              <a:off x="142875" y="2764632"/>
              <a:ext cx="1319550" cy="723366"/>
              <a:chOff x="152400" y="2228850"/>
              <a:chExt cx="1319550" cy="723366"/>
            </a:xfrm>
          </xdr:grpSpPr>
          <xdr:sp macro="" textlink="'Phân tích'!M3">
            <xdr:nvSpPr>
              <xdr:cNvPr id="34" name="Rectangle: Rounded Corners 33">
                <a:extLst>
                  <a:ext uri="{FF2B5EF4-FFF2-40B4-BE49-F238E27FC236}">
                    <a16:creationId xmlns:a16="http://schemas.microsoft.com/office/drawing/2014/main" id="{D6DAC665-BAE4-4158-ACC0-FF40DC2242BB}"/>
                  </a:ext>
                </a:extLst>
              </xdr:cNvPr>
              <xdr:cNvSpPr/>
            </xdr:nvSpPr>
            <xdr:spPr>
              <a:xfrm>
                <a:off x="152400" y="2556216"/>
                <a:ext cx="1319550" cy="396000"/>
              </a:xfrm>
              <a:prstGeom prst="roundRect">
                <a:avLst>
                  <a:gd name="adj" fmla="val 5836"/>
                </a:avLst>
              </a:prstGeom>
              <a:solidFill>
                <a:schemeClr val="bg1"/>
              </a:solidFill>
              <a:ln w="3175">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fld id="{0A7B9E34-800B-4200-B594-DC451685C368}" type="TxLink">
                  <a:rPr lang="en-US" sz="1400" b="1" i="0" u="none" strike="noStrike">
                    <a:solidFill>
                      <a:srgbClr val="002060"/>
                    </a:solidFill>
                    <a:latin typeface="Century Gothic" panose="020B0502020202020204" pitchFamily="34" charset="0"/>
                    <a:ea typeface="+mn-ea"/>
                    <a:cs typeface="Times New Roman"/>
                  </a:rPr>
                  <a:pPr marL="0" indent="0" algn="ctr"/>
                  <a:t>90</a:t>
                </a:fld>
                <a:endParaRPr lang="en-GB" sz="1400" b="1" i="0" u="none" strike="noStrike">
                  <a:solidFill>
                    <a:srgbClr val="002060"/>
                  </a:solidFill>
                  <a:latin typeface="Century Gothic" panose="020B0502020202020204" pitchFamily="34" charset="0"/>
                  <a:ea typeface="+mn-ea"/>
                  <a:cs typeface="Times New Roman"/>
                </a:endParaRPr>
              </a:p>
            </xdr:txBody>
          </xdr:sp>
          <xdr:sp macro="" textlink="">
            <xdr:nvSpPr>
              <xdr:cNvPr id="35" name="Rectangle 34">
                <a:extLst>
                  <a:ext uri="{FF2B5EF4-FFF2-40B4-BE49-F238E27FC236}">
                    <a16:creationId xmlns:a16="http://schemas.microsoft.com/office/drawing/2014/main" id="{AD32E680-A220-49D9-975C-89A4EE9E7F5E}"/>
                  </a:ext>
                </a:extLst>
              </xdr:cNvPr>
              <xdr:cNvSpPr/>
            </xdr:nvSpPr>
            <xdr:spPr>
              <a:xfrm>
                <a:off x="152400" y="2228850"/>
                <a:ext cx="1319550" cy="324000"/>
              </a:xfrm>
              <a:prstGeom prst="rect">
                <a:avLst/>
              </a:prstGeom>
              <a:solidFill>
                <a:schemeClr val="bg1"/>
              </a:solidFill>
              <a:ln>
                <a:noFill/>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algn="ctr"/>
                <a:r>
                  <a:rPr lang="en-US" sz="700" b="1" i="0" u="none" strike="noStrike" baseline="0">
                    <a:solidFill>
                      <a:srgbClr val="000000"/>
                    </a:solidFill>
                    <a:latin typeface="Arial" panose="020B0604020202020204" pitchFamily="34" charset="0"/>
                    <a:cs typeface="Arial" panose="020B0604020202020204" pitchFamily="34" charset="0"/>
                  </a:rPr>
                  <a:t>SỐ NHÂN VIÊN</a:t>
                </a:r>
                <a:endParaRPr lang="en-US" sz="700" b="1" i="0" u="none" strike="noStrike">
                  <a:solidFill>
                    <a:srgbClr val="000000"/>
                  </a:solidFill>
                  <a:latin typeface="Arial" panose="020B0604020202020204" pitchFamily="34" charset="0"/>
                  <a:cs typeface="Arial" panose="020B0604020202020204" pitchFamily="34" charset="0"/>
                </a:endParaRPr>
              </a:p>
            </xdr:txBody>
          </xdr:sp>
        </xdr:grpSp>
        <xdr:grpSp>
          <xdr:nvGrpSpPr>
            <xdr:cNvPr id="31" name="Group 30">
              <a:extLst>
                <a:ext uri="{FF2B5EF4-FFF2-40B4-BE49-F238E27FC236}">
                  <a16:creationId xmlns:a16="http://schemas.microsoft.com/office/drawing/2014/main" id="{C3D43A6E-DB90-4850-A59E-1CFA962F49F7}"/>
                </a:ext>
              </a:extLst>
            </xdr:cNvPr>
            <xdr:cNvGrpSpPr/>
          </xdr:nvGrpSpPr>
          <xdr:grpSpPr>
            <a:xfrm>
              <a:off x="142875" y="3667125"/>
              <a:ext cx="1319550" cy="732891"/>
              <a:chOff x="180975" y="3114675"/>
              <a:chExt cx="1319550" cy="732891"/>
            </a:xfrm>
          </xdr:grpSpPr>
          <xdr:sp macro="" textlink="'Phân tích'!O3">
            <xdr:nvSpPr>
              <xdr:cNvPr id="32" name="Rectangle: Rounded Corners 31">
                <a:extLst>
                  <a:ext uri="{FF2B5EF4-FFF2-40B4-BE49-F238E27FC236}">
                    <a16:creationId xmlns:a16="http://schemas.microsoft.com/office/drawing/2014/main" id="{F31E4D18-2699-409B-985D-0AE9B4C69A4E}"/>
                  </a:ext>
                </a:extLst>
              </xdr:cNvPr>
              <xdr:cNvSpPr/>
            </xdr:nvSpPr>
            <xdr:spPr>
              <a:xfrm>
                <a:off x="180975" y="3451566"/>
                <a:ext cx="1319550" cy="396000"/>
              </a:xfrm>
              <a:prstGeom prst="roundRect">
                <a:avLst>
                  <a:gd name="adj" fmla="val 5836"/>
                </a:avLst>
              </a:prstGeom>
              <a:solidFill>
                <a:schemeClr val="bg1"/>
              </a:solidFill>
              <a:ln w="3175">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fld id="{8EEC01E1-185E-4D70-82BC-A7F587067966}" type="TxLink">
                  <a:rPr lang="en-US" sz="1400" b="1" i="0" u="none" strike="noStrike">
                    <a:solidFill>
                      <a:srgbClr val="002060"/>
                    </a:solidFill>
                    <a:latin typeface="Century Gothic" panose="020B0502020202020204" pitchFamily="34" charset="0"/>
                    <a:ea typeface="+mn-ea"/>
                    <a:cs typeface="Times New Roman"/>
                  </a:rPr>
                  <a:pPr marL="0" indent="0" algn="ctr"/>
                  <a:t> 753,333 </a:t>
                </a:fld>
                <a:endParaRPr lang="en-GB" sz="1400" b="1" i="0" u="none" strike="noStrike">
                  <a:solidFill>
                    <a:srgbClr val="002060"/>
                  </a:solidFill>
                  <a:latin typeface="Century Gothic" panose="020B0502020202020204" pitchFamily="34" charset="0"/>
                  <a:ea typeface="+mn-ea"/>
                  <a:cs typeface="Times New Roman"/>
                </a:endParaRPr>
              </a:p>
            </xdr:txBody>
          </xdr:sp>
          <xdr:sp macro="" textlink="">
            <xdr:nvSpPr>
              <xdr:cNvPr id="33" name="Rectangle 32">
                <a:extLst>
                  <a:ext uri="{FF2B5EF4-FFF2-40B4-BE49-F238E27FC236}">
                    <a16:creationId xmlns:a16="http://schemas.microsoft.com/office/drawing/2014/main" id="{66A8BD76-91BE-4AF6-B5FF-9193634576DD}"/>
                  </a:ext>
                </a:extLst>
              </xdr:cNvPr>
              <xdr:cNvSpPr/>
            </xdr:nvSpPr>
            <xdr:spPr>
              <a:xfrm>
                <a:off x="180975" y="3114675"/>
                <a:ext cx="1319550" cy="324000"/>
              </a:xfrm>
              <a:prstGeom prst="rect">
                <a:avLst/>
              </a:prstGeom>
              <a:solidFill>
                <a:schemeClr val="bg1"/>
              </a:solidFill>
              <a:ln>
                <a:noFill/>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algn="ctr"/>
                <a:r>
                  <a:rPr lang="en-US" sz="700" b="1" i="0" u="none" strike="noStrike">
                    <a:solidFill>
                      <a:srgbClr val="000000"/>
                    </a:solidFill>
                    <a:latin typeface="Arial" panose="020B0604020202020204" pitchFamily="34" charset="0"/>
                    <a:cs typeface="Arial" panose="020B0604020202020204" pitchFamily="34" charset="0"/>
                  </a:rPr>
                  <a:t>CHI PHÍ/NHÂN</a:t>
                </a:r>
                <a:r>
                  <a:rPr lang="en-US" sz="700" b="1" i="0" u="none" strike="noStrike" baseline="0">
                    <a:solidFill>
                      <a:srgbClr val="000000"/>
                    </a:solidFill>
                    <a:latin typeface="Arial" panose="020B0604020202020204" pitchFamily="34" charset="0"/>
                    <a:cs typeface="Arial" panose="020B0604020202020204" pitchFamily="34" charset="0"/>
                  </a:rPr>
                  <a:t> VIÊN</a:t>
                </a:r>
                <a:endParaRPr lang="en-US" sz="700" b="1" i="0" u="none" strike="noStrike">
                  <a:solidFill>
                    <a:srgbClr val="000000"/>
                  </a:solidFill>
                  <a:latin typeface="Arial" panose="020B0604020202020204" pitchFamily="34" charset="0"/>
                  <a:cs typeface="Arial" panose="020B0604020202020204" pitchFamily="34" charset="0"/>
                </a:endParaRPr>
              </a:p>
            </xdr:txBody>
          </xdr:sp>
        </xdr:grpSp>
      </xdr:grpSp>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7BDE980A-519C-43C1-8541-D91F54A76F84}"/>
              </a:ext>
            </a:extLst>
          </xdr:cNvPr>
          <xdr:cNvSpPr/>
        </xdr:nvSpPr>
        <xdr:spPr>
          <a:xfrm>
            <a:off x="8450814" y="18097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DASHBOARD</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087EEA54-8F54-4E61-B198-BCF819CA7B9A}"/>
              </a:ext>
            </a:extLst>
          </xdr:cNvPr>
          <xdr:cNvSpPr/>
        </xdr:nvSpPr>
        <xdr:spPr>
          <a:xfrm>
            <a:off x="4115966" y="18097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THÔNG</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TIN KHÓA ĐÀO TẠO</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B09DE6D6-D9E7-4204-BFD7-8C5432863AF1}"/>
              </a:ext>
            </a:extLst>
          </xdr:cNvPr>
          <xdr:cNvSpPr/>
        </xdr:nvSpPr>
        <xdr:spPr>
          <a:xfrm>
            <a:off x="5199678" y="18097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CHI PHÍ</a:t>
            </a:r>
            <a:br>
              <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br>
            <a:r>
              <a:rPr lang="en-GB" sz="7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ĐÀO TẠO</a:t>
            </a:r>
            <a:endParaRPr lang="en-GB" sz="7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27E13FCF-3071-472F-AAF2-D61781B66675}"/>
              </a:ext>
            </a:extLst>
          </xdr:cNvPr>
          <xdr:cNvSpPr/>
        </xdr:nvSpPr>
        <xdr:spPr>
          <a:xfrm>
            <a:off x="7367102" y="18097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DANH SÁCH</a:t>
            </a:r>
            <a:b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b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ĐÀO TẠO</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0514D103-F652-4C7B-B1D7-47BBDCC21443}"/>
              </a:ext>
            </a:extLst>
          </xdr:cNvPr>
          <xdr:cNvSpPr/>
        </xdr:nvSpPr>
        <xdr:spPr>
          <a:xfrm>
            <a:off x="6283390" y="18097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THỜI</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GIAN</a:t>
            </a:r>
            <a:b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b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LÀM VIỆC</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sp macro="" textlink="">
        <xdr:nvSpPr>
          <xdr:cNvPr id="9" name="Rectangle: Rounded Corners 8">
            <a:hlinkClick xmlns:r="http://schemas.openxmlformats.org/officeDocument/2006/relationships" r:id="rId6"/>
            <a:extLst>
              <a:ext uri="{FF2B5EF4-FFF2-40B4-BE49-F238E27FC236}">
                <a16:creationId xmlns:a16="http://schemas.microsoft.com/office/drawing/2014/main" id="{CC8EBA64-E2EA-48B4-9ABA-921F531C7228}"/>
              </a:ext>
            </a:extLst>
          </xdr:cNvPr>
          <xdr:cNvSpPr/>
        </xdr:nvSpPr>
        <xdr:spPr>
          <a:xfrm>
            <a:off x="1948542" y="18097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CÀI</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ĐẶT</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sp macro="" textlink="">
        <xdr:nvSpPr>
          <xdr:cNvPr id="10" name="Rectangle: Rounded Corners 9">
            <a:hlinkClick xmlns:r="http://schemas.openxmlformats.org/officeDocument/2006/relationships" r:id="rId7"/>
            <a:extLst>
              <a:ext uri="{FF2B5EF4-FFF2-40B4-BE49-F238E27FC236}">
                <a16:creationId xmlns:a16="http://schemas.microsoft.com/office/drawing/2014/main" id="{9E5A0AAD-8673-4E0F-BF89-099DCC5BB7DD}"/>
              </a:ext>
            </a:extLst>
          </xdr:cNvPr>
          <xdr:cNvSpPr/>
        </xdr:nvSpPr>
        <xdr:spPr>
          <a:xfrm>
            <a:off x="3032254" y="180975"/>
            <a:ext cx="792000" cy="360000"/>
          </a:xfrm>
          <a:prstGeom prst="roundRect">
            <a:avLst/>
          </a:prstGeom>
          <a:solidFill>
            <a:srgbClr val="00B050"/>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THÔNG</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TIN NHÂN VIÊN</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sp macro="[0]!Update" textlink="">
        <xdr:nvSpPr>
          <xdr:cNvPr id="13" name="Rectangle: Rounded Corners 12">
            <a:extLst>
              <a:ext uri="{FF2B5EF4-FFF2-40B4-BE49-F238E27FC236}">
                <a16:creationId xmlns:a16="http://schemas.microsoft.com/office/drawing/2014/main" id="{B2690FCD-859A-4C0B-B3C5-F90A1CAA81A5}"/>
              </a:ext>
            </a:extLst>
          </xdr:cNvPr>
          <xdr:cNvSpPr/>
        </xdr:nvSpPr>
        <xdr:spPr>
          <a:xfrm>
            <a:off x="9534525" y="200025"/>
            <a:ext cx="792000" cy="360000"/>
          </a:xfrm>
          <a:prstGeom prst="roundRect">
            <a:avLst/>
          </a:prstGeom>
          <a:solidFill>
            <a:schemeClr val="accent2"/>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marL="0" indent="0" algn="ctr"/>
            <a:r>
              <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CẬP</a:t>
            </a:r>
            <a:r>
              <a:rPr lang="en-GB" sz="700" b="1" baseline="0">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rPr>
              <a:t> NHẬT</a:t>
            </a:r>
            <a:endParaRPr lang="en-GB" sz="700" b="1">
              <a:solidFill>
                <a:schemeClr val="lt1"/>
              </a:solidFill>
              <a:effectLst>
                <a:outerShdw blurRad="50800" dist="38100" dir="13500000" algn="br" rotWithShape="0">
                  <a:prstClr val="black">
                    <a:alpha val="40000"/>
                  </a:prstClr>
                </a:outerShdw>
              </a:effectLst>
              <a:latin typeface="Arial" panose="020B0604020202020204" pitchFamily="34" charset="0"/>
              <a:ea typeface="+mn-ea"/>
              <a:cs typeface="Arial" panose="020B0604020202020204" pitchFamily="34" charset="0"/>
            </a:endParaRPr>
          </a:p>
        </xdr:txBody>
      </xdr:sp>
    </xdr:grpSp>
    <xdr:clientData/>
  </xdr:twoCellAnchor>
  <xdr:twoCellAnchor>
    <xdr:from>
      <xdr:col>1</xdr:col>
      <xdr:colOff>566738</xdr:colOff>
      <xdr:row>2</xdr:row>
      <xdr:rowOff>0</xdr:rowOff>
    </xdr:from>
    <xdr:to>
      <xdr:col>3</xdr:col>
      <xdr:colOff>723900</xdr:colOff>
      <xdr:row>10</xdr:row>
      <xdr:rowOff>95249</xdr:rowOff>
    </xdr:to>
    <xdr:graphicFrame macro="">
      <xdr:nvGraphicFramePr>
        <xdr:cNvPr id="42" name="Chart 41">
          <a:extLst>
            <a:ext uri="{FF2B5EF4-FFF2-40B4-BE49-F238E27FC236}">
              <a16:creationId xmlns:a16="http://schemas.microsoft.com/office/drawing/2014/main" id="{72771D1C-A790-4C23-99C2-46B9DB240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590550</xdr:colOff>
      <xdr:row>10</xdr:row>
      <xdr:rowOff>114301</xdr:rowOff>
    </xdr:from>
    <xdr:to>
      <xdr:col>3</xdr:col>
      <xdr:colOff>714375</xdr:colOff>
      <xdr:row>18</xdr:row>
      <xdr:rowOff>171451</xdr:rowOff>
    </xdr:to>
    <xdr:graphicFrame macro="">
      <xdr:nvGraphicFramePr>
        <xdr:cNvPr id="43" name="Chart 42">
          <a:extLst>
            <a:ext uri="{FF2B5EF4-FFF2-40B4-BE49-F238E27FC236}">
              <a16:creationId xmlns:a16="http://schemas.microsoft.com/office/drawing/2014/main" id="{855B7FA3-73A9-4208-BE11-16325CC8B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733425</xdr:colOff>
      <xdr:row>2</xdr:row>
      <xdr:rowOff>0</xdr:rowOff>
    </xdr:from>
    <xdr:to>
      <xdr:col>5</xdr:col>
      <xdr:colOff>466725</xdr:colOff>
      <xdr:row>10</xdr:row>
      <xdr:rowOff>95250</xdr:rowOff>
    </xdr:to>
    <xdr:graphicFrame macro="">
      <xdr:nvGraphicFramePr>
        <xdr:cNvPr id="44" name="Chart 43">
          <a:extLst>
            <a:ext uri="{FF2B5EF4-FFF2-40B4-BE49-F238E27FC236}">
              <a16:creationId xmlns:a16="http://schemas.microsoft.com/office/drawing/2014/main" id="{8240D182-66C3-42B6-B243-9E17B5BA1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728663</xdr:colOff>
      <xdr:row>10</xdr:row>
      <xdr:rowOff>114300</xdr:rowOff>
    </xdr:from>
    <xdr:to>
      <xdr:col>5</xdr:col>
      <xdr:colOff>466725</xdr:colOff>
      <xdr:row>18</xdr:row>
      <xdr:rowOff>171450</xdr:rowOff>
    </xdr:to>
    <xdr:graphicFrame macro="">
      <xdr:nvGraphicFramePr>
        <xdr:cNvPr id="45" name="Chart 44">
          <a:extLst>
            <a:ext uri="{FF2B5EF4-FFF2-40B4-BE49-F238E27FC236}">
              <a16:creationId xmlns:a16="http://schemas.microsoft.com/office/drawing/2014/main" id="{6BCCAA77-2512-4EA7-B573-388F97154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581025</xdr:colOff>
      <xdr:row>19</xdr:row>
      <xdr:rowOff>9525</xdr:rowOff>
    </xdr:from>
    <xdr:to>
      <xdr:col>5</xdr:col>
      <xdr:colOff>466725</xdr:colOff>
      <xdr:row>25</xdr:row>
      <xdr:rowOff>66675</xdr:rowOff>
    </xdr:to>
    <xdr:graphicFrame macro="">
      <xdr:nvGraphicFramePr>
        <xdr:cNvPr id="46" name="Chart 45">
          <a:extLst>
            <a:ext uri="{FF2B5EF4-FFF2-40B4-BE49-F238E27FC236}">
              <a16:creationId xmlns:a16="http://schemas.microsoft.com/office/drawing/2014/main" id="{B3766FF6-CDD2-4D69-9910-0ED71164A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476250</xdr:colOff>
      <xdr:row>2</xdr:row>
      <xdr:rowOff>9526</xdr:rowOff>
    </xdr:from>
    <xdr:to>
      <xdr:col>9</xdr:col>
      <xdr:colOff>514350</xdr:colOff>
      <xdr:row>12</xdr:row>
      <xdr:rowOff>28575</xdr:rowOff>
    </xdr:to>
    <xdr:graphicFrame macro="">
      <xdr:nvGraphicFramePr>
        <xdr:cNvPr id="47" name="Chart 46">
          <a:extLst>
            <a:ext uri="{FF2B5EF4-FFF2-40B4-BE49-F238E27FC236}">
              <a16:creationId xmlns:a16="http://schemas.microsoft.com/office/drawing/2014/main" id="{289FF338-9571-4753-A051-67F1D920C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523875</xdr:colOff>
      <xdr:row>2</xdr:row>
      <xdr:rowOff>0</xdr:rowOff>
    </xdr:from>
    <xdr:to>
      <xdr:col>12</xdr:col>
      <xdr:colOff>323850</xdr:colOff>
      <xdr:row>12</xdr:row>
      <xdr:rowOff>9525</xdr:rowOff>
    </xdr:to>
    <xdr:graphicFrame macro="">
      <xdr:nvGraphicFramePr>
        <xdr:cNvPr id="48" name="Chart 47">
          <a:extLst>
            <a:ext uri="{FF2B5EF4-FFF2-40B4-BE49-F238E27FC236}">
              <a16:creationId xmlns:a16="http://schemas.microsoft.com/office/drawing/2014/main" id="{8ACAFD35-707B-4D3F-8223-11FAEFCE6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466724</xdr:colOff>
      <xdr:row>12</xdr:row>
      <xdr:rowOff>9525</xdr:rowOff>
    </xdr:from>
    <xdr:to>
      <xdr:col>12</xdr:col>
      <xdr:colOff>323849</xdr:colOff>
      <xdr:row>25</xdr:row>
      <xdr:rowOff>66674</xdr:rowOff>
    </xdr:to>
    <xdr:graphicFrame macro="">
      <xdr:nvGraphicFramePr>
        <xdr:cNvPr id="50" name="Chart 49">
          <a:extLst>
            <a:ext uri="{FF2B5EF4-FFF2-40B4-BE49-F238E27FC236}">
              <a16:creationId xmlns:a16="http://schemas.microsoft.com/office/drawing/2014/main" id="{1D04F0AB-BF19-4291-82FE-65F08801D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12</xdr:col>
      <xdr:colOff>333375</xdr:colOff>
      <xdr:row>2</xdr:row>
      <xdr:rowOff>1</xdr:rowOff>
    </xdr:from>
    <xdr:to>
      <xdr:col>14</xdr:col>
      <xdr:colOff>4950</xdr:colOff>
      <xdr:row>7</xdr:row>
      <xdr:rowOff>19050</xdr:rowOff>
    </xdr:to>
    <mc:AlternateContent xmlns:mc="http://schemas.openxmlformats.org/markup-compatibility/2006" xmlns:a14="http://schemas.microsoft.com/office/drawing/2010/main">
      <mc:Choice Requires="a14">
        <xdr:graphicFrame macro="">
          <xdr:nvGraphicFramePr>
            <xdr:cNvPr id="51" name="CHI NHÁNH">
              <a:extLst>
                <a:ext uri="{FF2B5EF4-FFF2-40B4-BE49-F238E27FC236}">
                  <a16:creationId xmlns:a16="http://schemas.microsoft.com/office/drawing/2014/main" id="{28549210-1180-400E-AF06-5C84158D1D96}"/>
                </a:ext>
              </a:extLst>
            </xdr:cNvPr>
            <xdr:cNvGraphicFramePr/>
          </xdr:nvGraphicFramePr>
          <xdr:xfrm>
            <a:off x="0" y="0"/>
            <a:ext cx="0" cy="0"/>
          </xdr:xfrm>
          <a:graphic>
            <a:graphicData uri="http://schemas.microsoft.com/office/drawing/2010/slicer">
              <sle:slicer xmlns:sle="http://schemas.microsoft.com/office/drawing/2010/slicer" name="CHI NHÁNH"/>
            </a:graphicData>
          </a:graphic>
        </xdr:graphicFrame>
      </mc:Choice>
      <mc:Fallback xmlns="">
        <xdr:sp macro="" textlink="">
          <xdr:nvSpPr>
            <xdr:cNvPr id="0" name=""/>
            <xdr:cNvSpPr>
              <a:spLocks noTextEdit="1"/>
            </xdr:cNvSpPr>
          </xdr:nvSpPr>
          <xdr:spPr>
            <a:xfrm>
              <a:off x="11134725" y="800101"/>
              <a:ext cx="1548000" cy="971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333375</xdr:colOff>
      <xdr:row>7</xdr:row>
      <xdr:rowOff>38100</xdr:rowOff>
    </xdr:from>
    <xdr:to>
      <xdr:col>14</xdr:col>
      <xdr:colOff>4950</xdr:colOff>
      <xdr:row>13</xdr:row>
      <xdr:rowOff>66675</xdr:rowOff>
    </xdr:to>
    <mc:AlternateContent xmlns:mc="http://schemas.openxmlformats.org/markup-compatibility/2006" xmlns:a14="http://schemas.microsoft.com/office/drawing/2010/main">
      <mc:Choice Requires="a14">
        <xdr:graphicFrame macro="">
          <xdr:nvGraphicFramePr>
            <xdr:cNvPr id="52" name="PHÒNG BAN">
              <a:extLst>
                <a:ext uri="{FF2B5EF4-FFF2-40B4-BE49-F238E27FC236}">
                  <a16:creationId xmlns:a16="http://schemas.microsoft.com/office/drawing/2014/main" id="{114360FC-7C22-49C7-9E68-EED298C73493}"/>
                </a:ext>
              </a:extLst>
            </xdr:cNvPr>
            <xdr:cNvGraphicFramePr/>
          </xdr:nvGraphicFramePr>
          <xdr:xfrm>
            <a:off x="0" y="0"/>
            <a:ext cx="0" cy="0"/>
          </xdr:xfrm>
          <a:graphic>
            <a:graphicData uri="http://schemas.microsoft.com/office/drawing/2010/slicer">
              <sle:slicer xmlns:sle="http://schemas.microsoft.com/office/drawing/2010/slicer" name="PHÒNG BAN"/>
            </a:graphicData>
          </a:graphic>
        </xdr:graphicFrame>
      </mc:Choice>
      <mc:Fallback xmlns="">
        <xdr:sp macro="" textlink="">
          <xdr:nvSpPr>
            <xdr:cNvPr id="0" name=""/>
            <xdr:cNvSpPr>
              <a:spLocks noTextEdit="1"/>
            </xdr:cNvSpPr>
          </xdr:nvSpPr>
          <xdr:spPr>
            <a:xfrm>
              <a:off x="11134725" y="1790700"/>
              <a:ext cx="154800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333375</xdr:colOff>
      <xdr:row>19</xdr:row>
      <xdr:rowOff>180975</xdr:rowOff>
    </xdr:from>
    <xdr:to>
      <xdr:col>14</xdr:col>
      <xdr:colOff>4950</xdr:colOff>
      <xdr:row>25</xdr:row>
      <xdr:rowOff>38101</xdr:rowOff>
    </xdr:to>
    <mc:AlternateContent xmlns:mc="http://schemas.openxmlformats.org/markup-compatibility/2006" xmlns:a14="http://schemas.microsoft.com/office/drawing/2010/main">
      <mc:Choice Requires="a14">
        <xdr:graphicFrame macro="">
          <xdr:nvGraphicFramePr>
            <xdr:cNvPr id="53" name="LOẠI">
              <a:extLst>
                <a:ext uri="{FF2B5EF4-FFF2-40B4-BE49-F238E27FC236}">
                  <a16:creationId xmlns:a16="http://schemas.microsoft.com/office/drawing/2014/main" id="{2DCFEBE1-6A36-41F4-8FA6-25B2F7A3EB8B}"/>
                </a:ext>
              </a:extLst>
            </xdr:cNvPr>
            <xdr:cNvGraphicFramePr/>
          </xdr:nvGraphicFramePr>
          <xdr:xfrm>
            <a:off x="0" y="0"/>
            <a:ext cx="0" cy="0"/>
          </xdr:xfrm>
          <a:graphic>
            <a:graphicData uri="http://schemas.microsoft.com/office/drawing/2010/slicer">
              <sle:slicer xmlns:sle="http://schemas.microsoft.com/office/drawing/2010/slicer" name="LOẠI"/>
            </a:graphicData>
          </a:graphic>
        </xdr:graphicFrame>
      </mc:Choice>
      <mc:Fallback xmlns="">
        <xdr:sp macro="" textlink="">
          <xdr:nvSpPr>
            <xdr:cNvPr id="0" name=""/>
            <xdr:cNvSpPr>
              <a:spLocks noTextEdit="1"/>
            </xdr:cNvSpPr>
          </xdr:nvSpPr>
          <xdr:spPr>
            <a:xfrm>
              <a:off x="11134725" y="4219575"/>
              <a:ext cx="1548000" cy="1000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333375</xdr:colOff>
      <xdr:row>13</xdr:row>
      <xdr:rowOff>85723</xdr:rowOff>
    </xdr:from>
    <xdr:to>
      <xdr:col>14</xdr:col>
      <xdr:colOff>4950</xdr:colOff>
      <xdr:row>19</xdr:row>
      <xdr:rowOff>161924</xdr:rowOff>
    </xdr:to>
    <mc:AlternateContent xmlns:mc="http://schemas.openxmlformats.org/markup-compatibility/2006" xmlns:a14="http://schemas.microsoft.com/office/drawing/2010/main">
      <mc:Choice Requires="a14">
        <xdr:graphicFrame macro="">
          <xdr:nvGraphicFramePr>
            <xdr:cNvPr id="54" name="Tháng">
              <a:extLst>
                <a:ext uri="{FF2B5EF4-FFF2-40B4-BE49-F238E27FC236}">
                  <a16:creationId xmlns:a16="http://schemas.microsoft.com/office/drawing/2014/main" id="{D296F983-58A0-400C-8BD7-2A980A6FA996}"/>
                </a:ext>
              </a:extLst>
            </xdr:cNvPr>
            <xdr:cNvGraphicFramePr/>
          </xdr:nvGraphicFramePr>
          <xdr:xfrm>
            <a:off x="0" y="0"/>
            <a:ext cx="0" cy="0"/>
          </xdr:xfrm>
          <a:graphic>
            <a:graphicData uri="http://schemas.microsoft.com/office/drawing/2010/slicer">
              <sle:slicer xmlns:sle="http://schemas.microsoft.com/office/drawing/2010/slicer" name="Tháng"/>
            </a:graphicData>
          </a:graphic>
        </xdr:graphicFrame>
      </mc:Choice>
      <mc:Fallback xmlns="">
        <xdr:sp macro="" textlink="">
          <xdr:nvSpPr>
            <xdr:cNvPr id="0" name=""/>
            <xdr:cNvSpPr>
              <a:spLocks noTextEdit="1"/>
            </xdr:cNvSpPr>
          </xdr:nvSpPr>
          <xdr:spPr>
            <a:xfrm>
              <a:off x="11134725" y="2981323"/>
              <a:ext cx="1548000" cy="1219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0.2853</cdr:x>
      <cdr:y>0.41739</cdr:y>
    </cdr:from>
    <cdr:to>
      <cdr:x>0.7468</cdr:x>
      <cdr:y>0.63277</cdr:y>
    </cdr:to>
    <cdr:sp macro="" textlink="'Phân tích'!$A$7">
      <cdr:nvSpPr>
        <cdr:cNvPr id="2" name="TextBox 1">
          <a:extLst xmlns:a="http://schemas.openxmlformats.org/drawingml/2006/main">
            <a:ext uri="{FF2B5EF4-FFF2-40B4-BE49-F238E27FC236}">
              <a16:creationId xmlns:a16="http://schemas.microsoft.com/office/drawing/2014/main" id="{E053DEF6-B31E-47DE-B217-40FB11399F55}"/>
            </a:ext>
          </a:extLst>
        </cdr:cNvPr>
        <cdr:cNvSpPr txBox="1"/>
      </cdr:nvSpPr>
      <cdr:spPr>
        <a:xfrm xmlns:a="http://schemas.openxmlformats.org/drawingml/2006/main">
          <a:off x="471488" y="675856"/>
          <a:ext cx="762662" cy="34875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marL="0" indent="0" algn="ctr"/>
          <a:fld id="{96C827F9-B834-4F00-94F0-E35D272579E9}" type="TxLink">
            <a:rPr lang="en-US" sz="1600" b="1" i="0" u="none" strike="noStrike">
              <a:solidFill>
                <a:srgbClr val="002060"/>
              </a:solidFill>
              <a:latin typeface="Arial" panose="020B0604020202020204" pitchFamily="34" charset="0"/>
              <a:ea typeface="+mn-ea"/>
              <a:cs typeface="Arial" panose="020B0604020202020204" pitchFamily="34" charset="0"/>
            </a:rPr>
            <a:pPr marL="0" indent="0" algn="ctr"/>
            <a:t>100%</a:t>
          </a:fld>
          <a:endParaRPr lang="en-US" sz="1600" b="1" i="0" u="none" strike="noStrike">
            <a:solidFill>
              <a:srgbClr val="002060"/>
            </a:solidFill>
            <a:latin typeface="Arial" panose="020B0604020202020204" pitchFamily="34" charset="0"/>
            <a:ea typeface="+mn-ea"/>
            <a:cs typeface="Arial" panose="020B0604020202020204" pitchFamily="34" charset="0"/>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0.24706</cdr:x>
      <cdr:y>0.43255</cdr:y>
    </cdr:from>
    <cdr:to>
      <cdr:x>0.78823</cdr:x>
      <cdr:y>0.69461</cdr:y>
    </cdr:to>
    <cdr:sp macro="" textlink="'Phân tích'!$H$7">
      <cdr:nvSpPr>
        <cdr:cNvPr id="2" name="TextBox 1">
          <a:extLst xmlns:a="http://schemas.openxmlformats.org/drawingml/2006/main">
            <a:ext uri="{FF2B5EF4-FFF2-40B4-BE49-F238E27FC236}">
              <a16:creationId xmlns:a16="http://schemas.microsoft.com/office/drawing/2014/main" id="{A9BFEE5B-044E-4DAC-988D-2CEF32F374BA}"/>
            </a:ext>
          </a:extLst>
        </cdr:cNvPr>
        <cdr:cNvSpPr txBox="1"/>
      </cdr:nvSpPr>
      <cdr:spPr>
        <a:xfrm xmlns:a="http://schemas.openxmlformats.org/drawingml/2006/main">
          <a:off x="400050" y="688046"/>
          <a:ext cx="876299" cy="41685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marL="0" indent="0" algn="ctr"/>
          <a:fld id="{17B4FBEA-3F78-467D-B10C-72142A2B3C1A}" type="TxLink">
            <a:rPr lang="en-US" sz="1600" b="1" i="0" u="none" strike="noStrike">
              <a:solidFill>
                <a:srgbClr val="002060"/>
              </a:solidFill>
              <a:latin typeface="Arial" panose="020B0604020202020204" pitchFamily="34" charset="0"/>
              <a:ea typeface="+mn-ea"/>
              <a:cs typeface="Arial" panose="020B0604020202020204" pitchFamily="34" charset="0"/>
            </a:rPr>
            <a:pPr marL="0" indent="0" algn="ctr"/>
            <a:t>85.9%</a:t>
          </a:fld>
          <a:endParaRPr lang="en-US" sz="1600" b="1" i="0" u="none" strike="noStrike">
            <a:solidFill>
              <a:srgbClr val="002060"/>
            </a:solidFill>
            <a:latin typeface="Arial" panose="020B0604020202020204" pitchFamily="34" charset="0"/>
            <a:ea typeface="+mn-ea"/>
            <a:cs typeface="Arial" panose="020B0604020202020204" pitchFamily="34" charset="0"/>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ep Tran" refreshedDate="44672.290770254629" backgroundQuery="1" createdVersion="7" refreshedVersion="7" minRefreshableVersion="3" recordCount="0" supportSubquery="1" supportAdvancedDrill="1" xr:uid="{C1F8DB6C-695B-4552-8B1C-CA0E159B4D26}">
  <cacheSource type="external" connectionId="2"/>
  <cacheFields count="5">
    <cacheField name="[Measures].[Sum of Chi phí]" caption="Sum of Chi phí" numFmtId="0" hierarchy="70" level="32767"/>
    <cacheField name="[Loại].[LOẠI].[LOẠI]" caption="LOẠI" numFmtId="0" hierarchy="39" level="1">
      <sharedItems containsSemiMixedTypes="0" containsNonDate="0" containsString="0"/>
    </cacheField>
    <cacheField name="[Chi_nhanh].[CHI NHÁNH].[CHI NHÁNH]" caption="CHI NHÁNH" numFmtId="0" level="1">
      <sharedItems containsSemiMixedTypes="0" containsNonDate="0" containsString="0"/>
    </cacheField>
    <cacheField name="[Phong_ban].[PHÒNG BAN].[PHÒNG BAN]" caption="PHÒNG BAN" numFmtId="0" hierarchy="40" level="1">
      <sharedItems containsSemiMixedTypes="0" containsNonDate="0" containsString="0"/>
    </cacheField>
    <cacheField name="[dDate].[Tháng].[Tháng]" caption="Tháng" numFmtId="0" hierarchy="33" level="1">
      <sharedItems containsSemiMixedTypes="0" containsNonDate="0" containsString="0"/>
    </cacheField>
  </cacheFields>
  <cacheHierarchies count="79">
    <cacheHierarchy uniqueName="[Chi_nhanh].[CHI NHÁNH]" caption="CHI NHÁNH" attribute="1" defaultMemberUniqueName="[Chi_nhanh].[CHI NHÁNH].[All]" allUniqueName="[Chi_nhanh].[CHI NHÁNH].[All]" dimensionUniqueName="[Chi_nhanh]" displayFolder="" count="2" memberValueDatatype="130" unbalanced="0">
      <fieldsUsage count="2">
        <fieldUsage x="-1"/>
        <fieldUsage x="2"/>
      </fieldsUsage>
    </cacheHierarchy>
    <cacheHierarchy uniqueName="[Chiphidaotao].[STT]" caption="STT" attribute="1" defaultMemberUniqueName="[Chiphidaotao].[STT].[All]" allUniqueName="[Chiphidaotao].[STT].[All]" dimensionUniqueName="[Chiphidaotao]" displayFolder="" count="0" memberValueDatatype="20" unbalanced="0"/>
    <cacheHierarchy uniqueName="[Chiphidaotao].[Date]" caption="Date" attribute="1" time="1" defaultMemberUniqueName="[Chiphidaotao].[Date].[All]" allUniqueName="[Chiphidaotao].[Date].[All]" dimensionUniqueName="[Chiphidaotao]" displayFolder="" count="0" memberValueDatatype="7" unbalanced="0"/>
    <cacheHierarchy uniqueName="[Chiphidaotao].[Mã khóa học]" caption="Mã khóa học" attribute="1" defaultMemberUniqueName="[Chiphidaotao].[Mã khóa học].[All]" allUniqueName="[Chiphidaotao].[Mã khóa học].[All]" dimensionUniqueName="[Chiphidaotao]" displayFolder="" count="0" memberValueDatatype="130" unbalanced="0"/>
    <cacheHierarchy uniqueName="[Chiphidaotao].[Tên khóa học]" caption="Tên khóa học" attribute="1" defaultMemberUniqueName="[Chiphidaotao].[Tên khóa học].[All]" allUniqueName="[Chiphidaotao].[Tên khóa học].[All]" dimensionUniqueName="[Chiphidaotao]" displayFolder="" count="0" memberValueDatatype="130" unbalanced="0"/>
    <cacheHierarchy uniqueName="[Chiphidaotao].[Chi nhánh]" caption="Chi nhánh" attribute="1" defaultMemberUniqueName="[Chiphidaotao].[Chi nhánh].[All]" allUniqueName="[Chiphidaotao].[Chi nhánh].[All]" dimensionUniqueName="[Chiphidaotao]" displayFolder="" count="0" memberValueDatatype="130" unbalanced="0"/>
    <cacheHierarchy uniqueName="[Chiphidaotao].[Phòng ban]" caption="Phòng ban" attribute="1" defaultMemberUniqueName="[Chiphidaotao].[Phòng ban].[All]" allUniqueName="[Chiphidaotao].[Phòng ban].[All]" dimensionUniqueName="[Chiphidaotao]" displayFolder="" count="0" memberValueDatatype="130" unbalanced="0"/>
    <cacheHierarchy uniqueName="[Chiphidaotao].[Phân loại]" caption="Phân loại" attribute="1" defaultMemberUniqueName="[Chiphidaotao].[Phân loại].[All]" allUniqueName="[Chiphidaotao].[Phân loại].[All]" dimensionUniqueName="[Chiphidaotao]" displayFolder="" count="0" memberValueDatatype="130" unbalanced="0"/>
    <cacheHierarchy uniqueName="[Chiphidaotao].[Chi phí]" caption="Chi phí" attribute="1" defaultMemberUniqueName="[Chiphidaotao].[Chi phí].[All]" allUniqueName="[Chiphidaotao].[Chi phí].[All]" dimensionUniqueName="[Chiphidaotao]" displayFolder="" count="0" memberValueDatatype="20" unbalanced="0"/>
    <cacheHierarchy uniqueName="[Danhsachdaotao].[STT]" caption="STT" attribute="1" defaultMemberUniqueName="[Danhsachdaotao].[STT].[All]" allUniqueName="[Danhsachdaotao].[STT].[All]" dimensionUniqueName="[Danhsachdaotao]" displayFolder="" count="0" memberValueDatatype="20" unbalanced="0"/>
    <cacheHierarchy uniqueName="[Danhsachdaotao].[Thời gian đào tạo (thực tế)]" caption="Thời gian đào tạo (thực tế)" attribute="1" time="1" defaultMemberUniqueName="[Danhsachdaotao].[Thời gian đào tạo (thực tế)].[All]" allUniqueName="[Danhsachdaotao].[Thời gian đào tạo (thực tế)].[All]" dimensionUniqueName="[Danhsachdaotao]" displayFolder="" count="0" memberValueDatatype="7" unbalanced="0"/>
    <cacheHierarchy uniqueName="[Danhsachdaotao].[Mã khóa học]" caption="Mã khóa học" attribute="1" defaultMemberUniqueName="[Danhsachdaotao].[Mã khóa học].[All]" allUniqueName="[Danhsachdaotao].[Mã khóa học].[All]" dimensionUniqueName="[Danhsachdaotao]" displayFolder="" count="0" memberValueDatatype="130" unbalanced="0"/>
    <cacheHierarchy uniqueName="[Danhsachdaotao].[Khóa học]" caption="Khóa học" attribute="1" defaultMemberUniqueName="[Danhsachdaotao].[Khóa học].[All]" allUniqueName="[Danhsachdaotao].[Khóa học].[All]" dimensionUniqueName="[Danhsachdaotao]" displayFolder="" count="0" memberValueDatatype="130" unbalanced="0"/>
    <cacheHierarchy uniqueName="[Danhsachdaotao].[MSNV]" caption="MSNV" attribute="1" defaultMemberUniqueName="[Danhsachdaotao].[MSNV].[All]" allUniqueName="[Danhsachdaotao].[MSNV].[All]" dimensionUniqueName="[Danhsachdaotao]" displayFolder="" count="0" memberValueDatatype="20" unbalanced="0"/>
    <cacheHierarchy uniqueName="[Danhsachdaotao].[Họ tên]" caption="Họ tên" attribute="1" defaultMemberUniqueName="[Danhsachdaotao].[Họ tên].[All]" allUniqueName="[Danhsachdaotao].[Họ tên].[All]" dimensionUniqueName="[Danhsachdaotao]" displayFolder="" count="0" memberValueDatatype="130" unbalanced="0"/>
    <cacheHierarchy uniqueName="[Danhsachdaotao].[Chi nhánh]" caption="Chi nhánh" attribute="1" defaultMemberUniqueName="[Danhsachdaotao].[Chi nhánh].[All]" allUniqueName="[Danhsachdaotao].[Chi nhánh].[All]" dimensionUniqueName="[Danhsachdaotao]" displayFolder="" count="0" memberValueDatatype="130" unbalanced="0"/>
    <cacheHierarchy uniqueName="[Danhsachdaotao].[Phòng ban]" caption="Phòng ban" attribute="1" defaultMemberUniqueName="[Danhsachdaotao].[Phòng ban].[All]" allUniqueName="[Danhsachdaotao].[Phòng ban].[All]" dimensionUniqueName="[Danhsachdaotao]" displayFolder="" count="0" memberValueDatatype="130" unbalanced="0"/>
    <cacheHierarchy uniqueName="[Danhsachdaotao].[Vị trí]" caption="Vị trí" attribute="1" defaultMemberUniqueName="[Danhsachdaotao].[Vị trí].[All]" allUniqueName="[Danhsachdaotao].[Vị trí].[All]" dimensionUniqueName="[Danhsachdaotao]" displayFolder="" count="0" memberValueDatatype="130" unbalanced="0"/>
    <cacheHierarchy uniqueName="[Danhsachdaotao].[Phân loại]" caption="Phân loại" attribute="1" defaultMemberUniqueName="[Danhsachdaotao].[Phân loại].[All]" allUniqueName="[Danhsachdaotao].[Phân loại].[All]" dimensionUniqueName="[Danhsachdaotao]" displayFolder="" count="0" memberValueDatatype="130" unbalanced="0"/>
    <cacheHierarchy uniqueName="[Danhsachdaotao].[Tham gia]" caption="Tham gia" attribute="1" defaultMemberUniqueName="[Danhsachdaotao].[Tham gia].[All]" allUniqueName="[Danhsachdaotao].[Tham gia].[All]" dimensionUniqueName="[Danhsachdaotao]" displayFolder="" count="0" memberValueDatatype="130" unbalanced="0"/>
    <cacheHierarchy uniqueName="[Danhsachdaotao].[Thời lượng]" caption="Thời lượng" attribute="1" defaultMemberUniqueName="[Danhsachdaotao].[Thời lượng].[All]" allUniqueName="[Danhsachdaotao].[Thời lượng].[All]" dimensionUniqueName="[Danhsachdaotao]" displayFolder="" count="0" memberValueDatatype="5" unbalanced="0"/>
    <cacheHierarchy uniqueName="[Danhsachdaotao].[Đánh giá]" caption="Đánh giá" attribute="1" defaultMemberUniqueName="[Danhsachdaotao].[Đánh giá].[All]" allUniqueName="[Danhsachdaotao].[Đánh giá].[All]" dimensionUniqueName="[Danhsachdaotao]" displayFolder="" count="0" memberValueDatatype="20" unbalanced="0"/>
    <cacheHierarchy uniqueName="[Danhsachnhanvien].[STT]" caption="STT" attribute="1" defaultMemberUniqueName="[Danhsachnhanvien].[STT].[All]" allUniqueName="[Danhsachnhanvien].[STT].[All]" dimensionUniqueName="[Danhsachnhanvien]" displayFolder="" count="0" memberValueDatatype="20" unbalanced="0"/>
    <cacheHierarchy uniqueName="[Danhsachnhanvien].[Mã nhân viên]" caption="Mã nhân viên" attribute="1" defaultMemberUniqueName="[Danhsachnhanvien].[Mã nhân viên].[All]" allUniqueName="[Danhsachnhanvien].[Mã nhân viên].[All]" dimensionUniqueName="[Danhsachnhanvien]" displayFolder="" count="0" memberValueDatatype="20" unbalanced="0"/>
    <cacheHierarchy uniqueName="[Danhsachnhanvien].[Họ tên]" caption="Họ tên" attribute="1" defaultMemberUniqueName="[Danhsachnhanvien].[Họ tên].[All]" allUniqueName="[Danhsachnhanvien].[Họ tên].[All]" dimensionUniqueName="[Danhsachnhanvien]" displayFolder="" count="0" memberValueDatatype="130" unbalanced="0"/>
    <cacheHierarchy uniqueName="[Danhsachnhanvien].[Chi nhánh]" caption="Chi nhánh" attribute="1" defaultMemberUniqueName="[Danhsachnhanvien].[Chi nhánh].[All]" allUniqueName="[Danhsachnhanvien].[Chi nhánh].[All]" dimensionUniqueName="[Danhsachnhanvien]" displayFolder="" count="0" memberValueDatatype="130" unbalanced="0"/>
    <cacheHierarchy uniqueName="[Danhsachnhanvien].[Phòng ban]" caption="Phòng ban" attribute="1" defaultMemberUniqueName="[Danhsachnhanvien].[Phòng ban].[All]" allUniqueName="[Danhsachnhanvien].[Phòng ban].[All]" dimensionUniqueName="[Danhsachnhanvien]" displayFolder="" count="0" memberValueDatatype="130" unbalanced="0"/>
    <cacheHierarchy uniqueName="[Danhsachnhanvien].[Vị trí]" caption="Vị trí" attribute="1" defaultMemberUniqueName="[Danhsachnhanvien].[Vị trí].[All]" allUniqueName="[Danhsachnhanvien].[Vị trí].[All]" dimensionUniqueName="[Danhsachnhanvien]" displayFolder="" count="0" memberValueDatatype="130" unbalanced="0"/>
    <cacheHierarchy uniqueName="[Danhsachnhanvien].[Email]" caption="Email" attribute="1" defaultMemberUniqueName="[Danhsachnhanvien].[Email].[All]" allUniqueName="[Danhsachnhanvien].[Email].[All]" dimensionUniqueName="[Danhsachnhanvien]" displayFolder="" count="0" memberValueDatatype="130" unbalanced="0"/>
    <cacheHierarchy uniqueName="[Danhsachnhanvien].[SĐT]" caption="SĐT" attribute="1" defaultMemberUniqueName="[Danhsachnhanvien].[SĐT].[All]" allUniqueName="[Danhsachnhanvien].[SĐT].[All]" dimensionUniqueName="[Danhsachnhanvien]"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Tháng]" caption="Tháng" attribute="1" time="1" defaultMemberUniqueName="[dDate].[Tháng].[All]" allUniqueName="[dDate].[Tháng].[All]" dimensionUniqueName="[dDate]" displayFolder="" count="2" memberValueDatatype="20" unbalanced="0">
      <fieldsUsage count="2">
        <fieldUsage x="-1"/>
        <fieldUsage x="4"/>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hoa_hoc].[KHÓA HỌC]" caption="KHÓA HỌC" attribute="1" defaultMemberUniqueName="[Khoa_hoc].[KHÓA HỌC].[All]" allUniqueName="[Khoa_hoc].[KHÓA HỌC].[All]" dimensionUniqueName="[Khoa_hoc]" displayFolder="" count="0" memberValueDatatype="130" unbalanced="0"/>
    <cacheHierarchy uniqueName="[Loại].[LOẠI]" caption="LOẠI" attribute="1" defaultMemberUniqueName="[Loại].[LOẠI].[All]" allUniqueName="[Loại].[LOẠI].[All]" dimensionUniqueName="[Loại]" displayFolder="" count="2" memberValueDatatype="130" unbalanced="0">
      <fieldsUsage count="2">
        <fieldUsage x="-1"/>
        <fieldUsage x="1"/>
      </fieldsUsage>
    </cacheHierarchy>
    <cacheHierarchy uniqueName="[Phong_ban].[PHÒNG BAN]" caption="PHÒNG BAN" attribute="1" defaultMemberUniqueName="[Phong_ban].[PHÒNG BAN].[All]" allUniqueName="[Phong_ban].[PHÒNG BAN].[All]" dimensionUniqueName="[Phong_ban]" displayFolder="" count="2" memberValueDatatype="130" unbalanced="0">
      <fieldsUsage count="2">
        <fieldUsage x="-1"/>
        <fieldUsage x="3"/>
      </fieldsUsage>
    </cacheHierarchy>
    <cacheHierarchy uniqueName="[TGLV].[STT]" caption="STT" attribute="1" defaultMemberUniqueName="[TGLV].[STT].[All]" allUniqueName="[TGLV].[STT].[All]" dimensionUniqueName="[TGLV]" displayFolder="" count="0" memberValueDatatype="20" unbalanced="0"/>
    <cacheHierarchy uniqueName="[TGLV].[Date]" caption="Date" attribute="1" time="1" defaultMemberUniqueName="[TGLV].[Date].[All]" allUniqueName="[TGLV].[Date].[All]" dimensionUniqueName="[TGLV]" displayFolder="" count="0" memberValueDatatype="7" unbalanced="0"/>
    <cacheHierarchy uniqueName="[TGLV].[MSNV]" caption="MSNV" attribute="1" defaultMemberUniqueName="[TGLV].[MSNV].[All]" allUniqueName="[TGLV].[MSNV].[All]" dimensionUniqueName="[TGLV]" displayFolder="" count="0" memberValueDatatype="20" unbalanced="0"/>
    <cacheHierarchy uniqueName="[TGLV].[Họ tên]" caption="Họ tên" attribute="1" defaultMemberUniqueName="[TGLV].[Họ tên].[All]" allUniqueName="[TGLV].[Họ tên].[All]" dimensionUniqueName="[TGLV]" displayFolder="" count="0" memberValueDatatype="130" unbalanced="0"/>
    <cacheHierarchy uniqueName="[TGLV].[Chi nhánh]" caption="Chi nhánh" attribute="1" defaultMemberUniqueName="[TGLV].[Chi nhánh].[All]" allUniqueName="[TGLV].[Chi nhánh].[All]" dimensionUniqueName="[TGLV]" displayFolder="" count="0" memberValueDatatype="130" unbalanced="0"/>
    <cacheHierarchy uniqueName="[TGLV].[Phòng ban]" caption="Phòng ban" attribute="1" defaultMemberUniqueName="[TGLV].[Phòng ban].[All]" allUniqueName="[TGLV].[Phòng ban].[All]" dimensionUniqueName="[TGLV]" displayFolder="" count="0" memberValueDatatype="130" unbalanced="0"/>
    <cacheHierarchy uniqueName="[TGLV].[Vị trí]" caption="Vị trí" attribute="1" defaultMemberUniqueName="[TGLV].[Vị trí].[All]" allUniqueName="[TGLV].[Vị trí].[All]" dimensionUniqueName="[TGLV]" displayFolder="" count="0" memberValueDatatype="130" unbalanced="0"/>
    <cacheHierarchy uniqueName="[TGLV].[Số giờ làm việc]" caption="Số giờ làm việc" attribute="1" defaultMemberUniqueName="[TGLV].[Số giờ làm việc].[All]" allUniqueName="[TGLV].[Số giờ làm việc].[All]" dimensionUniqueName="[TGLV]" displayFolder="" count="0" memberValueDatatype="20" unbalanced="0"/>
    <cacheHierarchy uniqueName="[Thong_tin_khoa_hoc].[STT]" caption="STT" attribute="1" defaultMemberUniqueName="[Thong_tin_khoa_hoc].[STT].[All]" allUniqueName="[Thong_tin_khoa_hoc].[STT].[All]" dimensionUniqueName="[Thong_tin_khoa_hoc]" displayFolder="" count="0" memberValueDatatype="20" unbalanced="0"/>
    <cacheHierarchy uniqueName="[Thong_tin_khoa_hoc].[Mã khóa học]" caption="Mã khóa học" attribute="1" defaultMemberUniqueName="[Thong_tin_khoa_hoc].[Mã khóa học].[All]" allUniqueName="[Thong_tin_khoa_hoc].[Mã khóa học].[All]" dimensionUniqueName="[Thong_tin_khoa_hoc]" displayFolder="" count="0" memberValueDatatype="130" unbalanced="0"/>
    <cacheHierarchy uniqueName="[Thong_tin_khoa_hoc].[Khóa đào tạo]" caption="Khóa đào tạo" attribute="1" defaultMemberUniqueName="[Thong_tin_khoa_hoc].[Khóa đào tạo].[All]" allUniqueName="[Thong_tin_khoa_hoc].[Khóa đào tạo].[All]" dimensionUniqueName="[Thong_tin_khoa_hoc]" displayFolder="" count="0" memberValueDatatype="130" unbalanced="0"/>
    <cacheHierarchy uniqueName="[Thong_tin_khoa_hoc].[Start Date]" caption="Start Date" attribute="1" time="1" defaultMemberUniqueName="[Thong_tin_khoa_hoc].[Start Date].[All]" allUniqueName="[Thong_tin_khoa_hoc].[Start Date].[All]" dimensionUniqueName="[Thong_tin_khoa_hoc]" displayFolder="" count="0" memberValueDatatype="7" unbalanced="0"/>
    <cacheHierarchy uniqueName="[Thong_tin_khoa_hoc].[End Date]" caption="End Date" attribute="1" time="1" defaultMemberUniqueName="[Thong_tin_khoa_hoc].[End Date].[All]" allUniqueName="[Thong_tin_khoa_hoc].[End Date].[All]" dimensionUniqueName="[Thong_tin_khoa_hoc]" displayFolder="" count="0" memberValueDatatype="7" unbalanced="0"/>
    <cacheHierarchy uniqueName="[Thong_tin_khoa_hoc].[Phân loại]" caption="Phân loại" attribute="1" defaultMemberUniqueName="[Thong_tin_khoa_hoc].[Phân loại].[All]" allUniqueName="[Thong_tin_khoa_hoc].[Phân loại].[All]" dimensionUniqueName="[Thong_tin_khoa_hoc]" displayFolder="" count="0" memberValueDatatype="130" unbalanced="0"/>
    <cacheHierarchy uniqueName="[Thong_tin_khoa_hoc].[Hình thức]" caption="Hình thức" attribute="1" defaultMemberUniqueName="[Thong_tin_khoa_hoc].[Hình thức].[All]" allUniqueName="[Thong_tin_khoa_hoc].[Hình thức].[All]" dimensionUniqueName="[Thong_tin_khoa_hoc]" displayFolder="" count="0" memberValueDatatype="130" unbalanced="0"/>
    <cacheHierarchy uniqueName="[Thong_tin_khoa_hoc].[Thời lượng (giờ)]" caption="Thời lượng (giờ)" attribute="1" defaultMemberUniqueName="[Thong_tin_khoa_hoc].[Thời lượng (giờ)].[All]" allUniqueName="[Thong_tin_khoa_hoc].[Thời lượng (giờ)].[All]" dimensionUniqueName="[Thong_tin_khoa_hoc]" displayFolder="" count="0" memberValueDatatype="20" unbalanced="0"/>
    <cacheHierarchy uniqueName="[Thong_tin_khoa_hoc].[Số lượng]" caption="Số lượng" attribute="1" defaultMemberUniqueName="[Thong_tin_khoa_hoc].[Số lượng].[All]" allUniqueName="[Thong_tin_khoa_hoc].[Số lượng].[All]" dimensionUniqueName="[Thong_tin_khoa_hoc]" displayFolder="" count="0" memberValueDatatype="20" unbalanced="0"/>
    <cacheHierarchy uniqueName="[Thong_tin_khoa_hoc].[Trạng thái]" caption="Trạng thái" attribute="1" defaultMemberUniqueName="[Thong_tin_khoa_hoc].[Trạng thái].[All]" allUniqueName="[Thong_tin_khoa_hoc].[Trạng thái].[All]" dimensionUniqueName="[Thong_tin_khoa_hoc]" displayFolder="" count="0" memberValueDatatype="130" unbalanced="0"/>
    <cacheHierarchy uniqueName="[Measures].[__XL_Count TGLV]" caption="__XL_Count TGLV" measure="1" displayFolder="" measureGroup="TGLV" count="0" hidden="1"/>
    <cacheHierarchy uniqueName="[Measures].[__XL_Count Chiphidaotao]" caption="__XL_Count Chiphidaotao" measure="1" displayFolder="" measureGroup="Chiphidaotao" count="0" hidden="1"/>
    <cacheHierarchy uniqueName="[Measures].[__XL_Count Danhsachdaotao]" caption="__XL_Count Danhsachdaotao" measure="1" displayFolder="" measureGroup="Danhsachdaotao" count="0" hidden="1"/>
    <cacheHierarchy uniqueName="[Measures].[__XL_Count Thong_tin_khoa_hoc]" caption="__XL_Count Thong_tin_khoa_hoc" measure="1" displayFolder="" measureGroup="Thong_tin_khoa_hoc" count="0" hidden="1"/>
    <cacheHierarchy uniqueName="[Measures].[__XL_Count Danhsachnhanvien]" caption="__XL_Count Danhsachnhanvien" measure="1" displayFolder="" measureGroup="Danhsachnhanvien" count="0" hidden="1"/>
    <cacheHierarchy uniqueName="[Measures].[__XL_Count Chi_nhanh]" caption="__XL_Count Chi_nhanh" measure="1" displayFolder="" measureGroup="Chi_nhanh" count="0" hidden="1"/>
    <cacheHierarchy uniqueName="[Measures].[__XL_Count Phong_ban]" caption="__XL_Count Phong_ban" measure="1" displayFolder="" measureGroup="Phong_ban" count="0" hidden="1"/>
    <cacheHierarchy uniqueName="[Measures].[__XL_Count Loại]" caption="__XL_Count Loại" measure="1" displayFolder="" measureGroup="Loại" count="0" hidden="1"/>
    <cacheHierarchy uniqueName="[Measures].[__XL_Count Calendar]" caption="__XL_Count Calendar" measure="1" displayFolder="" measureGroup="dDate" count="0" hidden="1"/>
    <cacheHierarchy uniqueName="[Measures].[__XL_Count Khoa_hoc]" caption="__XL_Count Khoa_hoc" measure="1" displayFolder="" measureGroup="Khoa_hoc" count="0" hidden="1"/>
    <cacheHierarchy uniqueName="[Measures].[__No measures defined]" caption="__No measures defined" measure="1" displayFolder="" count="0" hidden="1"/>
    <cacheHierarchy uniqueName="[Measures].[Sum of Chi phí]" caption="Sum of Chi phí" measure="1" displayFolder="" measureGroup="Chiphidaotao"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Thời lượng]" caption="Sum of Thời lượng" measure="1" displayFolder="" measureGroup="Danhsachdaotao" count="0" hidden="1">
      <extLst>
        <ext xmlns:x15="http://schemas.microsoft.com/office/spreadsheetml/2010/11/main" uri="{B97F6D7D-B522-45F9-BDA1-12C45D357490}">
          <x15:cacheHierarchy aggregatedColumn="20"/>
        </ext>
      </extLst>
    </cacheHierarchy>
    <cacheHierarchy uniqueName="[Measures].[Sum of Số giờ làm việc]" caption="Sum of Số giờ làm việc" measure="1" displayFolder="" measureGroup="TGLV" count="0" hidden="1">
      <extLst>
        <ext xmlns:x15="http://schemas.microsoft.com/office/spreadsheetml/2010/11/main" uri="{B97F6D7D-B522-45F9-BDA1-12C45D357490}">
          <x15:cacheHierarchy aggregatedColumn="48"/>
        </ext>
      </extLst>
    </cacheHierarchy>
    <cacheHierarchy uniqueName="[Measures].[Sum of Đánh giá]" caption="Sum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Average of Đánh giá]" caption="Average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Sum of MSNV]" caption="Sum of MSNV" measure="1" displayFolder="" measureGroup="Danhsachdaotao" count="0" hidden="1">
      <extLst>
        <ext xmlns:x15="http://schemas.microsoft.com/office/spreadsheetml/2010/11/main" uri="{B97F6D7D-B522-45F9-BDA1-12C45D357490}">
          <x15:cacheHierarchy aggregatedColumn="13"/>
        </ext>
      </extLst>
    </cacheHierarchy>
    <cacheHierarchy uniqueName="[Measures].[Distinct Count of MSNV]" caption="Distinct 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MSNV]" caption="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Phân loại]" caption="Count of Phân loại" measure="1" displayFolder="" measureGroup="Thong_tin_khoa_hoc" count="0" hidden="1">
      <extLst>
        <ext xmlns:x15="http://schemas.microsoft.com/office/spreadsheetml/2010/11/main" uri="{B97F6D7D-B522-45F9-BDA1-12C45D357490}">
          <x15:cacheHierarchy aggregatedColumn="54"/>
        </ext>
      </extLst>
    </cacheHierarchy>
  </cacheHierarchies>
  <kpis count="0"/>
  <dimensions count="11">
    <dimension name="Chi_nhanh" uniqueName="[Chi_nhanh]" caption="Chi_nhanh"/>
    <dimension name="Chiphidaotao" uniqueName="[Chiphidaotao]" caption="Chiphidaotao"/>
    <dimension name="Danhsachdaotao" uniqueName="[Danhsachdaotao]" caption="Danhsachdaotao"/>
    <dimension name="Danhsachnhanvien" uniqueName="[Danhsachnhanvien]" caption="Danhsachnhanvien"/>
    <dimension name="dDate" uniqueName="[dDate]" caption="dDate"/>
    <dimension name="Khoa_hoc" uniqueName="[Khoa_hoc]" caption="Khoa_hoc"/>
    <dimension name="Loại" uniqueName="[Loại]" caption="Loại"/>
    <dimension measure="1" name="Measures" uniqueName="[Measures]" caption="Measures"/>
    <dimension name="Phong_ban" uniqueName="[Phong_ban]" caption="Phong_ban"/>
    <dimension name="TGLV" uniqueName="[TGLV]" caption="TGLV"/>
    <dimension name="Thong_tin_khoa_hoc" uniqueName="[Thong_tin_khoa_hoc]" caption="Thong_tin_khoa_hoc"/>
  </dimensions>
  <measureGroups count="10">
    <measureGroup name="Chi_nhanh" caption="Chi_nhanh"/>
    <measureGroup name="Chiphidaotao" caption="Chiphidaotao"/>
    <measureGroup name="Danhsachdaotao" caption="Danhsachdaotao"/>
    <measureGroup name="Danhsachnhanvien" caption="Danhsachnhanvien"/>
    <measureGroup name="dDate" caption="dDate"/>
    <measureGroup name="Khoa_hoc" caption="Khoa_hoc"/>
    <measureGroup name="Loại" caption="Loại"/>
    <measureGroup name="Phong_ban" caption="Phong_ban"/>
    <measureGroup name="TGLV" caption="TGLV"/>
    <measureGroup name="Thong_tin_khoa_hoc" caption="Thong_tin_khoa_hoc"/>
  </measureGroups>
  <maps count="24">
    <map measureGroup="0" dimension="0"/>
    <map measureGroup="1" dimension="0"/>
    <map measureGroup="1" dimension="1"/>
    <map measureGroup="1" dimension="4"/>
    <map measureGroup="1" dimension="6"/>
    <map measureGroup="1" dimension="8"/>
    <map measureGroup="1" dimension="10"/>
    <map measureGroup="2" dimension="0"/>
    <map measureGroup="2" dimension="2"/>
    <map measureGroup="2" dimension="3"/>
    <map measureGroup="2" dimension="4"/>
    <map measureGroup="2" dimension="6"/>
    <map measureGroup="2" dimension="8"/>
    <map measureGroup="2" dimension="10"/>
    <map measureGroup="3" dimension="3"/>
    <map measureGroup="4" dimension="4"/>
    <map measureGroup="5" dimension="5"/>
    <map measureGroup="6" dimension="6"/>
    <map measureGroup="7" dimension="8"/>
    <map measureGroup="8" dimension="0"/>
    <map measureGroup="8" dimension="4"/>
    <map measureGroup="8"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ep Tran" refreshedDate="44672.290776273148" backgroundQuery="1" createdVersion="7" refreshedVersion="7" minRefreshableVersion="3" recordCount="0" supportSubquery="1" supportAdvancedDrill="1" xr:uid="{9B37E07F-4530-4BED-AE2E-58F6FFC843E8}">
  <cacheSource type="external" connectionId="2"/>
  <cacheFields count="5">
    <cacheField name="[Measures].[Average of Đánh giá]" caption="Average of Đánh giá" numFmtId="0" hierarchy="74" level="32767"/>
    <cacheField name="[Loại].[LOẠI].[LOẠI]" caption="LOẠI" numFmtId="0" hierarchy="39" level="1">
      <sharedItems containsSemiMixedTypes="0" containsNonDate="0" containsString="0"/>
    </cacheField>
    <cacheField name="[Chi_nhanh].[CHI NHÁNH].[CHI NHÁNH]" caption="CHI NHÁNH" numFmtId="0" level="1">
      <sharedItems containsSemiMixedTypes="0" containsNonDate="0" containsString="0"/>
    </cacheField>
    <cacheField name="[Phong_ban].[PHÒNG BAN].[PHÒNG BAN]" caption="PHÒNG BAN" numFmtId="0" hierarchy="40" level="1">
      <sharedItems containsSemiMixedTypes="0" containsNonDate="0" containsString="0"/>
    </cacheField>
    <cacheField name="[dDate].[Tháng].[Tháng]" caption="Tháng" numFmtId="0" hierarchy="33" level="1">
      <sharedItems containsSemiMixedTypes="0" containsNonDate="0" containsString="0"/>
    </cacheField>
  </cacheFields>
  <cacheHierarchies count="79">
    <cacheHierarchy uniqueName="[Chi_nhanh].[CHI NHÁNH]" caption="CHI NHÁNH" attribute="1" defaultMemberUniqueName="[Chi_nhanh].[CHI NHÁNH].[All]" allUniqueName="[Chi_nhanh].[CHI NHÁNH].[All]" dimensionUniqueName="[Chi_nhanh]" displayFolder="" count="2" memberValueDatatype="130" unbalanced="0">
      <fieldsUsage count="2">
        <fieldUsage x="-1"/>
        <fieldUsage x="2"/>
      </fieldsUsage>
    </cacheHierarchy>
    <cacheHierarchy uniqueName="[Chiphidaotao].[STT]" caption="STT" attribute="1" defaultMemberUniqueName="[Chiphidaotao].[STT].[All]" allUniqueName="[Chiphidaotao].[STT].[All]" dimensionUniqueName="[Chiphidaotao]" displayFolder="" count="0" memberValueDatatype="20" unbalanced="0"/>
    <cacheHierarchy uniqueName="[Chiphidaotao].[Date]" caption="Date" attribute="1" time="1" defaultMemberUniqueName="[Chiphidaotao].[Date].[All]" allUniqueName="[Chiphidaotao].[Date].[All]" dimensionUniqueName="[Chiphidaotao]" displayFolder="" count="0" memberValueDatatype="7" unbalanced="0"/>
    <cacheHierarchy uniqueName="[Chiphidaotao].[Mã khóa học]" caption="Mã khóa học" attribute="1" defaultMemberUniqueName="[Chiphidaotao].[Mã khóa học].[All]" allUniqueName="[Chiphidaotao].[Mã khóa học].[All]" dimensionUniqueName="[Chiphidaotao]" displayFolder="" count="0" memberValueDatatype="130" unbalanced="0"/>
    <cacheHierarchy uniqueName="[Chiphidaotao].[Tên khóa học]" caption="Tên khóa học" attribute="1" defaultMemberUniqueName="[Chiphidaotao].[Tên khóa học].[All]" allUniqueName="[Chiphidaotao].[Tên khóa học].[All]" dimensionUniqueName="[Chiphidaotao]" displayFolder="" count="0" memberValueDatatype="130" unbalanced="0"/>
    <cacheHierarchy uniqueName="[Chiphidaotao].[Chi nhánh]" caption="Chi nhánh" attribute="1" defaultMemberUniqueName="[Chiphidaotao].[Chi nhánh].[All]" allUniqueName="[Chiphidaotao].[Chi nhánh].[All]" dimensionUniqueName="[Chiphidaotao]" displayFolder="" count="0" memberValueDatatype="130" unbalanced="0"/>
    <cacheHierarchy uniqueName="[Chiphidaotao].[Phòng ban]" caption="Phòng ban" attribute="1" defaultMemberUniqueName="[Chiphidaotao].[Phòng ban].[All]" allUniqueName="[Chiphidaotao].[Phòng ban].[All]" dimensionUniqueName="[Chiphidaotao]" displayFolder="" count="0" memberValueDatatype="130" unbalanced="0"/>
    <cacheHierarchy uniqueName="[Chiphidaotao].[Phân loại]" caption="Phân loại" attribute="1" defaultMemberUniqueName="[Chiphidaotao].[Phân loại].[All]" allUniqueName="[Chiphidaotao].[Phân loại].[All]" dimensionUniqueName="[Chiphidaotao]" displayFolder="" count="0" memberValueDatatype="130" unbalanced="0"/>
    <cacheHierarchy uniqueName="[Chiphidaotao].[Chi phí]" caption="Chi phí" attribute="1" defaultMemberUniqueName="[Chiphidaotao].[Chi phí].[All]" allUniqueName="[Chiphidaotao].[Chi phí].[All]" dimensionUniqueName="[Chiphidaotao]" displayFolder="" count="0" memberValueDatatype="20" unbalanced="0"/>
    <cacheHierarchy uniqueName="[Danhsachdaotao].[STT]" caption="STT" attribute="1" defaultMemberUniqueName="[Danhsachdaotao].[STT].[All]" allUniqueName="[Danhsachdaotao].[STT].[All]" dimensionUniqueName="[Danhsachdaotao]" displayFolder="" count="0" memberValueDatatype="20" unbalanced="0"/>
    <cacheHierarchy uniqueName="[Danhsachdaotao].[Thời gian đào tạo (thực tế)]" caption="Thời gian đào tạo (thực tế)" attribute="1" time="1" defaultMemberUniqueName="[Danhsachdaotao].[Thời gian đào tạo (thực tế)].[All]" allUniqueName="[Danhsachdaotao].[Thời gian đào tạo (thực tế)].[All]" dimensionUniqueName="[Danhsachdaotao]" displayFolder="" count="0" memberValueDatatype="7" unbalanced="0"/>
    <cacheHierarchy uniqueName="[Danhsachdaotao].[Mã khóa học]" caption="Mã khóa học" attribute="1" defaultMemberUniqueName="[Danhsachdaotao].[Mã khóa học].[All]" allUniqueName="[Danhsachdaotao].[Mã khóa học].[All]" dimensionUniqueName="[Danhsachdaotao]" displayFolder="" count="0" memberValueDatatype="130" unbalanced="0"/>
    <cacheHierarchy uniqueName="[Danhsachdaotao].[Khóa học]" caption="Khóa học" attribute="1" defaultMemberUniqueName="[Danhsachdaotao].[Khóa học].[All]" allUniqueName="[Danhsachdaotao].[Khóa học].[All]" dimensionUniqueName="[Danhsachdaotao]" displayFolder="" count="0" memberValueDatatype="130" unbalanced="0"/>
    <cacheHierarchy uniqueName="[Danhsachdaotao].[MSNV]" caption="MSNV" attribute="1" defaultMemberUniqueName="[Danhsachdaotao].[MSNV].[All]" allUniqueName="[Danhsachdaotao].[MSNV].[All]" dimensionUniqueName="[Danhsachdaotao]" displayFolder="" count="0" memberValueDatatype="20" unbalanced="0"/>
    <cacheHierarchy uniqueName="[Danhsachdaotao].[Họ tên]" caption="Họ tên" attribute="1" defaultMemberUniqueName="[Danhsachdaotao].[Họ tên].[All]" allUniqueName="[Danhsachdaotao].[Họ tên].[All]" dimensionUniqueName="[Danhsachdaotao]" displayFolder="" count="0" memberValueDatatype="130" unbalanced="0"/>
    <cacheHierarchy uniqueName="[Danhsachdaotao].[Chi nhánh]" caption="Chi nhánh" attribute="1" defaultMemberUniqueName="[Danhsachdaotao].[Chi nhánh].[All]" allUniqueName="[Danhsachdaotao].[Chi nhánh].[All]" dimensionUniqueName="[Danhsachdaotao]" displayFolder="" count="0" memberValueDatatype="130" unbalanced="0"/>
    <cacheHierarchy uniqueName="[Danhsachdaotao].[Phòng ban]" caption="Phòng ban" attribute="1" defaultMemberUniqueName="[Danhsachdaotao].[Phòng ban].[All]" allUniqueName="[Danhsachdaotao].[Phòng ban].[All]" dimensionUniqueName="[Danhsachdaotao]" displayFolder="" count="0" memberValueDatatype="130" unbalanced="0"/>
    <cacheHierarchy uniqueName="[Danhsachdaotao].[Vị trí]" caption="Vị trí" attribute="1" defaultMemberUniqueName="[Danhsachdaotao].[Vị trí].[All]" allUniqueName="[Danhsachdaotao].[Vị trí].[All]" dimensionUniqueName="[Danhsachdaotao]" displayFolder="" count="0" memberValueDatatype="130" unbalanced="0"/>
    <cacheHierarchy uniqueName="[Danhsachdaotao].[Phân loại]" caption="Phân loại" attribute="1" defaultMemberUniqueName="[Danhsachdaotao].[Phân loại].[All]" allUniqueName="[Danhsachdaotao].[Phân loại].[All]" dimensionUniqueName="[Danhsachdaotao]" displayFolder="" count="0" memberValueDatatype="130" unbalanced="0"/>
    <cacheHierarchy uniqueName="[Danhsachdaotao].[Tham gia]" caption="Tham gia" attribute="1" defaultMemberUniqueName="[Danhsachdaotao].[Tham gia].[All]" allUniqueName="[Danhsachdaotao].[Tham gia].[All]" dimensionUniqueName="[Danhsachdaotao]" displayFolder="" count="0" memberValueDatatype="130" unbalanced="0"/>
    <cacheHierarchy uniqueName="[Danhsachdaotao].[Thời lượng]" caption="Thời lượng" attribute="1" defaultMemberUniqueName="[Danhsachdaotao].[Thời lượng].[All]" allUniqueName="[Danhsachdaotao].[Thời lượng].[All]" dimensionUniqueName="[Danhsachdaotao]" displayFolder="" count="0" memberValueDatatype="5" unbalanced="0"/>
    <cacheHierarchy uniqueName="[Danhsachdaotao].[Đánh giá]" caption="Đánh giá" attribute="1" defaultMemberUniqueName="[Danhsachdaotao].[Đánh giá].[All]" allUniqueName="[Danhsachdaotao].[Đánh giá].[All]" dimensionUniqueName="[Danhsachdaotao]" displayFolder="" count="0" memberValueDatatype="20" unbalanced="0"/>
    <cacheHierarchy uniqueName="[Danhsachnhanvien].[STT]" caption="STT" attribute="1" defaultMemberUniqueName="[Danhsachnhanvien].[STT].[All]" allUniqueName="[Danhsachnhanvien].[STT].[All]" dimensionUniqueName="[Danhsachnhanvien]" displayFolder="" count="0" memberValueDatatype="20" unbalanced="0"/>
    <cacheHierarchy uniqueName="[Danhsachnhanvien].[Mã nhân viên]" caption="Mã nhân viên" attribute="1" defaultMemberUniqueName="[Danhsachnhanvien].[Mã nhân viên].[All]" allUniqueName="[Danhsachnhanvien].[Mã nhân viên].[All]" dimensionUniqueName="[Danhsachnhanvien]" displayFolder="" count="0" memberValueDatatype="20" unbalanced="0"/>
    <cacheHierarchy uniqueName="[Danhsachnhanvien].[Họ tên]" caption="Họ tên" attribute="1" defaultMemberUniqueName="[Danhsachnhanvien].[Họ tên].[All]" allUniqueName="[Danhsachnhanvien].[Họ tên].[All]" dimensionUniqueName="[Danhsachnhanvien]" displayFolder="" count="0" memberValueDatatype="130" unbalanced="0"/>
    <cacheHierarchy uniqueName="[Danhsachnhanvien].[Chi nhánh]" caption="Chi nhánh" attribute="1" defaultMemberUniqueName="[Danhsachnhanvien].[Chi nhánh].[All]" allUniqueName="[Danhsachnhanvien].[Chi nhánh].[All]" dimensionUniqueName="[Danhsachnhanvien]" displayFolder="" count="0" memberValueDatatype="130" unbalanced="0"/>
    <cacheHierarchy uniqueName="[Danhsachnhanvien].[Phòng ban]" caption="Phòng ban" attribute="1" defaultMemberUniqueName="[Danhsachnhanvien].[Phòng ban].[All]" allUniqueName="[Danhsachnhanvien].[Phòng ban].[All]" dimensionUniqueName="[Danhsachnhanvien]" displayFolder="" count="0" memberValueDatatype="130" unbalanced="0"/>
    <cacheHierarchy uniqueName="[Danhsachnhanvien].[Vị trí]" caption="Vị trí" attribute="1" defaultMemberUniqueName="[Danhsachnhanvien].[Vị trí].[All]" allUniqueName="[Danhsachnhanvien].[Vị trí].[All]" dimensionUniqueName="[Danhsachnhanvien]" displayFolder="" count="0" memberValueDatatype="130" unbalanced="0"/>
    <cacheHierarchy uniqueName="[Danhsachnhanvien].[Email]" caption="Email" attribute="1" defaultMemberUniqueName="[Danhsachnhanvien].[Email].[All]" allUniqueName="[Danhsachnhanvien].[Email].[All]" dimensionUniqueName="[Danhsachnhanvien]" displayFolder="" count="0" memberValueDatatype="130" unbalanced="0"/>
    <cacheHierarchy uniqueName="[Danhsachnhanvien].[SĐT]" caption="SĐT" attribute="1" defaultMemberUniqueName="[Danhsachnhanvien].[SĐT].[All]" allUniqueName="[Danhsachnhanvien].[SĐT].[All]" dimensionUniqueName="[Danhsachnhanvien]"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Tháng]" caption="Tháng" attribute="1" time="1" defaultMemberUniqueName="[dDate].[Tháng].[All]" allUniqueName="[dDate].[Tháng].[All]" dimensionUniqueName="[dDate]" displayFolder="" count="2" memberValueDatatype="20" unbalanced="0">
      <fieldsUsage count="2">
        <fieldUsage x="-1"/>
        <fieldUsage x="4"/>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hoa_hoc].[KHÓA HỌC]" caption="KHÓA HỌC" attribute="1" defaultMemberUniqueName="[Khoa_hoc].[KHÓA HỌC].[All]" allUniqueName="[Khoa_hoc].[KHÓA HỌC].[All]" dimensionUniqueName="[Khoa_hoc]" displayFolder="" count="0" memberValueDatatype="130" unbalanced="0"/>
    <cacheHierarchy uniqueName="[Loại].[LOẠI]" caption="LOẠI" attribute="1" defaultMemberUniqueName="[Loại].[LOẠI].[All]" allUniqueName="[Loại].[LOẠI].[All]" dimensionUniqueName="[Loại]" displayFolder="" count="2" memberValueDatatype="130" unbalanced="0">
      <fieldsUsage count="2">
        <fieldUsage x="-1"/>
        <fieldUsage x="1"/>
      </fieldsUsage>
    </cacheHierarchy>
    <cacheHierarchy uniqueName="[Phong_ban].[PHÒNG BAN]" caption="PHÒNG BAN" attribute="1" defaultMemberUniqueName="[Phong_ban].[PHÒNG BAN].[All]" allUniqueName="[Phong_ban].[PHÒNG BAN].[All]" dimensionUniqueName="[Phong_ban]" displayFolder="" count="2" memberValueDatatype="130" unbalanced="0">
      <fieldsUsage count="2">
        <fieldUsage x="-1"/>
        <fieldUsage x="3"/>
      </fieldsUsage>
    </cacheHierarchy>
    <cacheHierarchy uniqueName="[TGLV].[STT]" caption="STT" attribute="1" defaultMemberUniqueName="[TGLV].[STT].[All]" allUniqueName="[TGLV].[STT].[All]" dimensionUniqueName="[TGLV]" displayFolder="" count="0" memberValueDatatype="20" unbalanced="0"/>
    <cacheHierarchy uniqueName="[TGLV].[Date]" caption="Date" attribute="1" time="1" defaultMemberUniqueName="[TGLV].[Date].[All]" allUniqueName="[TGLV].[Date].[All]" dimensionUniqueName="[TGLV]" displayFolder="" count="0" memberValueDatatype="7" unbalanced="0"/>
    <cacheHierarchy uniqueName="[TGLV].[MSNV]" caption="MSNV" attribute="1" defaultMemberUniqueName="[TGLV].[MSNV].[All]" allUniqueName="[TGLV].[MSNV].[All]" dimensionUniqueName="[TGLV]" displayFolder="" count="0" memberValueDatatype="20" unbalanced="0"/>
    <cacheHierarchy uniqueName="[TGLV].[Họ tên]" caption="Họ tên" attribute="1" defaultMemberUniqueName="[TGLV].[Họ tên].[All]" allUniqueName="[TGLV].[Họ tên].[All]" dimensionUniqueName="[TGLV]" displayFolder="" count="0" memberValueDatatype="130" unbalanced="0"/>
    <cacheHierarchy uniqueName="[TGLV].[Chi nhánh]" caption="Chi nhánh" attribute="1" defaultMemberUniqueName="[TGLV].[Chi nhánh].[All]" allUniqueName="[TGLV].[Chi nhánh].[All]" dimensionUniqueName="[TGLV]" displayFolder="" count="0" memberValueDatatype="130" unbalanced="0"/>
    <cacheHierarchy uniqueName="[TGLV].[Phòng ban]" caption="Phòng ban" attribute="1" defaultMemberUniqueName="[TGLV].[Phòng ban].[All]" allUniqueName="[TGLV].[Phòng ban].[All]" dimensionUniqueName="[TGLV]" displayFolder="" count="0" memberValueDatatype="130" unbalanced="0"/>
    <cacheHierarchy uniqueName="[TGLV].[Vị trí]" caption="Vị trí" attribute="1" defaultMemberUniqueName="[TGLV].[Vị trí].[All]" allUniqueName="[TGLV].[Vị trí].[All]" dimensionUniqueName="[TGLV]" displayFolder="" count="0" memberValueDatatype="130" unbalanced="0"/>
    <cacheHierarchy uniqueName="[TGLV].[Số giờ làm việc]" caption="Số giờ làm việc" attribute="1" defaultMemberUniqueName="[TGLV].[Số giờ làm việc].[All]" allUniqueName="[TGLV].[Số giờ làm việc].[All]" dimensionUniqueName="[TGLV]" displayFolder="" count="0" memberValueDatatype="20" unbalanced="0"/>
    <cacheHierarchy uniqueName="[Thong_tin_khoa_hoc].[STT]" caption="STT" attribute="1" defaultMemberUniqueName="[Thong_tin_khoa_hoc].[STT].[All]" allUniqueName="[Thong_tin_khoa_hoc].[STT].[All]" dimensionUniqueName="[Thong_tin_khoa_hoc]" displayFolder="" count="0" memberValueDatatype="20" unbalanced="0"/>
    <cacheHierarchy uniqueName="[Thong_tin_khoa_hoc].[Mã khóa học]" caption="Mã khóa học" attribute="1" defaultMemberUniqueName="[Thong_tin_khoa_hoc].[Mã khóa học].[All]" allUniqueName="[Thong_tin_khoa_hoc].[Mã khóa học].[All]" dimensionUniqueName="[Thong_tin_khoa_hoc]" displayFolder="" count="0" memberValueDatatype="130" unbalanced="0"/>
    <cacheHierarchy uniqueName="[Thong_tin_khoa_hoc].[Khóa đào tạo]" caption="Khóa đào tạo" attribute="1" defaultMemberUniqueName="[Thong_tin_khoa_hoc].[Khóa đào tạo].[All]" allUniqueName="[Thong_tin_khoa_hoc].[Khóa đào tạo].[All]" dimensionUniqueName="[Thong_tin_khoa_hoc]" displayFolder="" count="0" memberValueDatatype="130" unbalanced="0"/>
    <cacheHierarchy uniqueName="[Thong_tin_khoa_hoc].[Start Date]" caption="Start Date" attribute="1" time="1" defaultMemberUniqueName="[Thong_tin_khoa_hoc].[Start Date].[All]" allUniqueName="[Thong_tin_khoa_hoc].[Start Date].[All]" dimensionUniqueName="[Thong_tin_khoa_hoc]" displayFolder="" count="0" memberValueDatatype="7" unbalanced="0"/>
    <cacheHierarchy uniqueName="[Thong_tin_khoa_hoc].[End Date]" caption="End Date" attribute="1" time="1" defaultMemberUniqueName="[Thong_tin_khoa_hoc].[End Date].[All]" allUniqueName="[Thong_tin_khoa_hoc].[End Date].[All]" dimensionUniqueName="[Thong_tin_khoa_hoc]" displayFolder="" count="0" memberValueDatatype="7" unbalanced="0"/>
    <cacheHierarchy uniqueName="[Thong_tin_khoa_hoc].[Phân loại]" caption="Phân loại" attribute="1" defaultMemberUniqueName="[Thong_tin_khoa_hoc].[Phân loại].[All]" allUniqueName="[Thong_tin_khoa_hoc].[Phân loại].[All]" dimensionUniqueName="[Thong_tin_khoa_hoc]" displayFolder="" count="0" memberValueDatatype="130" unbalanced="0"/>
    <cacheHierarchy uniqueName="[Thong_tin_khoa_hoc].[Hình thức]" caption="Hình thức" attribute="1" defaultMemberUniqueName="[Thong_tin_khoa_hoc].[Hình thức].[All]" allUniqueName="[Thong_tin_khoa_hoc].[Hình thức].[All]" dimensionUniqueName="[Thong_tin_khoa_hoc]" displayFolder="" count="0" memberValueDatatype="130" unbalanced="0"/>
    <cacheHierarchy uniqueName="[Thong_tin_khoa_hoc].[Thời lượng (giờ)]" caption="Thời lượng (giờ)" attribute="1" defaultMemberUniqueName="[Thong_tin_khoa_hoc].[Thời lượng (giờ)].[All]" allUniqueName="[Thong_tin_khoa_hoc].[Thời lượng (giờ)].[All]" dimensionUniqueName="[Thong_tin_khoa_hoc]" displayFolder="" count="0" memberValueDatatype="20" unbalanced="0"/>
    <cacheHierarchy uniqueName="[Thong_tin_khoa_hoc].[Số lượng]" caption="Số lượng" attribute="1" defaultMemberUniqueName="[Thong_tin_khoa_hoc].[Số lượng].[All]" allUniqueName="[Thong_tin_khoa_hoc].[Số lượng].[All]" dimensionUniqueName="[Thong_tin_khoa_hoc]" displayFolder="" count="0" memberValueDatatype="20" unbalanced="0"/>
    <cacheHierarchy uniqueName="[Thong_tin_khoa_hoc].[Trạng thái]" caption="Trạng thái" attribute="1" defaultMemberUniqueName="[Thong_tin_khoa_hoc].[Trạng thái].[All]" allUniqueName="[Thong_tin_khoa_hoc].[Trạng thái].[All]" dimensionUniqueName="[Thong_tin_khoa_hoc]" displayFolder="" count="0" memberValueDatatype="130" unbalanced="0"/>
    <cacheHierarchy uniqueName="[Measures].[__XL_Count TGLV]" caption="__XL_Count TGLV" measure="1" displayFolder="" measureGroup="TGLV" count="0" hidden="1"/>
    <cacheHierarchy uniqueName="[Measures].[__XL_Count Chiphidaotao]" caption="__XL_Count Chiphidaotao" measure="1" displayFolder="" measureGroup="Chiphidaotao" count="0" hidden="1"/>
    <cacheHierarchy uniqueName="[Measures].[__XL_Count Danhsachdaotao]" caption="__XL_Count Danhsachdaotao" measure="1" displayFolder="" measureGroup="Danhsachdaotao" count="0" hidden="1"/>
    <cacheHierarchy uniqueName="[Measures].[__XL_Count Thong_tin_khoa_hoc]" caption="__XL_Count Thong_tin_khoa_hoc" measure="1" displayFolder="" measureGroup="Thong_tin_khoa_hoc" count="0" hidden="1"/>
    <cacheHierarchy uniqueName="[Measures].[__XL_Count Danhsachnhanvien]" caption="__XL_Count Danhsachnhanvien" measure="1" displayFolder="" measureGroup="Danhsachnhanvien" count="0" hidden="1"/>
    <cacheHierarchy uniqueName="[Measures].[__XL_Count Chi_nhanh]" caption="__XL_Count Chi_nhanh" measure="1" displayFolder="" measureGroup="Chi_nhanh" count="0" hidden="1"/>
    <cacheHierarchy uniqueName="[Measures].[__XL_Count Phong_ban]" caption="__XL_Count Phong_ban" measure="1" displayFolder="" measureGroup="Phong_ban" count="0" hidden="1"/>
    <cacheHierarchy uniqueName="[Measures].[__XL_Count Loại]" caption="__XL_Count Loại" measure="1" displayFolder="" measureGroup="Loại" count="0" hidden="1"/>
    <cacheHierarchy uniqueName="[Measures].[__XL_Count Calendar]" caption="__XL_Count Calendar" measure="1" displayFolder="" measureGroup="dDate" count="0" hidden="1"/>
    <cacheHierarchy uniqueName="[Measures].[__XL_Count Khoa_hoc]" caption="__XL_Count Khoa_hoc" measure="1" displayFolder="" measureGroup="Khoa_hoc" count="0" hidden="1"/>
    <cacheHierarchy uniqueName="[Measures].[__No measures defined]" caption="__No measures defined" measure="1" displayFolder="" count="0" hidden="1"/>
    <cacheHierarchy uniqueName="[Measures].[Sum of Chi phí]" caption="Sum of Chi phí" measure="1" displayFolder="" measureGroup="Chiphidaotao" count="0" hidden="1">
      <extLst>
        <ext xmlns:x15="http://schemas.microsoft.com/office/spreadsheetml/2010/11/main" uri="{B97F6D7D-B522-45F9-BDA1-12C45D357490}">
          <x15:cacheHierarchy aggregatedColumn="8"/>
        </ext>
      </extLst>
    </cacheHierarchy>
    <cacheHierarchy uniqueName="[Measures].[Sum of Thời lượng]" caption="Sum of Thời lượng" measure="1" displayFolder="" measureGroup="Danhsachdaotao" count="0" hidden="1">
      <extLst>
        <ext xmlns:x15="http://schemas.microsoft.com/office/spreadsheetml/2010/11/main" uri="{B97F6D7D-B522-45F9-BDA1-12C45D357490}">
          <x15:cacheHierarchy aggregatedColumn="20"/>
        </ext>
      </extLst>
    </cacheHierarchy>
    <cacheHierarchy uniqueName="[Measures].[Sum of Số giờ làm việc]" caption="Sum of Số giờ làm việc" measure="1" displayFolder="" measureGroup="TGLV" count="0" hidden="1">
      <extLst>
        <ext xmlns:x15="http://schemas.microsoft.com/office/spreadsheetml/2010/11/main" uri="{B97F6D7D-B522-45F9-BDA1-12C45D357490}">
          <x15:cacheHierarchy aggregatedColumn="48"/>
        </ext>
      </extLst>
    </cacheHierarchy>
    <cacheHierarchy uniqueName="[Measures].[Sum of Đánh giá]" caption="Sum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Average of Đánh giá]" caption="Average of Đánh giá" measure="1" displayFolder="" measureGroup="Danhsachdaotao"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MSNV]" caption="Sum of MSNV" measure="1" displayFolder="" measureGroup="Danhsachdaotao" count="0" hidden="1">
      <extLst>
        <ext xmlns:x15="http://schemas.microsoft.com/office/spreadsheetml/2010/11/main" uri="{B97F6D7D-B522-45F9-BDA1-12C45D357490}">
          <x15:cacheHierarchy aggregatedColumn="13"/>
        </ext>
      </extLst>
    </cacheHierarchy>
    <cacheHierarchy uniqueName="[Measures].[Distinct Count of MSNV]" caption="Distinct 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MSNV]" caption="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Phân loại]" caption="Count of Phân loại" measure="1" displayFolder="" measureGroup="Thong_tin_khoa_hoc" count="0" hidden="1">
      <extLst>
        <ext xmlns:x15="http://schemas.microsoft.com/office/spreadsheetml/2010/11/main" uri="{B97F6D7D-B522-45F9-BDA1-12C45D357490}">
          <x15:cacheHierarchy aggregatedColumn="54"/>
        </ext>
      </extLst>
    </cacheHierarchy>
  </cacheHierarchies>
  <kpis count="0"/>
  <dimensions count="11">
    <dimension name="Chi_nhanh" uniqueName="[Chi_nhanh]" caption="Chi_nhanh"/>
    <dimension name="Chiphidaotao" uniqueName="[Chiphidaotao]" caption="Chiphidaotao"/>
    <dimension name="Danhsachdaotao" uniqueName="[Danhsachdaotao]" caption="Danhsachdaotao"/>
    <dimension name="Danhsachnhanvien" uniqueName="[Danhsachnhanvien]" caption="Danhsachnhanvien"/>
    <dimension name="dDate" uniqueName="[dDate]" caption="dDate"/>
    <dimension name="Khoa_hoc" uniqueName="[Khoa_hoc]" caption="Khoa_hoc"/>
    <dimension name="Loại" uniqueName="[Loại]" caption="Loại"/>
    <dimension measure="1" name="Measures" uniqueName="[Measures]" caption="Measures"/>
    <dimension name="Phong_ban" uniqueName="[Phong_ban]" caption="Phong_ban"/>
    <dimension name="TGLV" uniqueName="[TGLV]" caption="TGLV"/>
    <dimension name="Thong_tin_khoa_hoc" uniqueName="[Thong_tin_khoa_hoc]" caption="Thong_tin_khoa_hoc"/>
  </dimensions>
  <measureGroups count="10">
    <measureGroup name="Chi_nhanh" caption="Chi_nhanh"/>
    <measureGroup name="Chiphidaotao" caption="Chiphidaotao"/>
    <measureGroup name="Danhsachdaotao" caption="Danhsachdaotao"/>
    <measureGroup name="Danhsachnhanvien" caption="Danhsachnhanvien"/>
    <measureGroup name="dDate" caption="dDate"/>
    <measureGroup name="Khoa_hoc" caption="Khoa_hoc"/>
    <measureGroup name="Loại" caption="Loại"/>
    <measureGroup name="Phong_ban" caption="Phong_ban"/>
    <measureGroup name="TGLV" caption="TGLV"/>
    <measureGroup name="Thong_tin_khoa_hoc" caption="Thong_tin_khoa_hoc"/>
  </measureGroups>
  <maps count="24">
    <map measureGroup="0" dimension="0"/>
    <map measureGroup="1" dimension="0"/>
    <map measureGroup="1" dimension="1"/>
    <map measureGroup="1" dimension="4"/>
    <map measureGroup="1" dimension="6"/>
    <map measureGroup="1" dimension="8"/>
    <map measureGroup="1" dimension="10"/>
    <map measureGroup="2" dimension="0"/>
    <map measureGroup="2" dimension="2"/>
    <map measureGroup="2" dimension="3"/>
    <map measureGroup="2" dimension="4"/>
    <map measureGroup="2" dimension="6"/>
    <map measureGroup="2" dimension="8"/>
    <map measureGroup="2" dimension="10"/>
    <map measureGroup="3" dimension="3"/>
    <map measureGroup="4" dimension="4"/>
    <map measureGroup="5" dimension="5"/>
    <map measureGroup="6" dimension="6"/>
    <map measureGroup="7" dimension="8"/>
    <map measureGroup="8" dimension="0"/>
    <map measureGroup="8" dimension="4"/>
    <map measureGroup="8"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ep Tran" refreshedDate="44672.290778703704" backgroundQuery="1" createdVersion="7" refreshedVersion="7" minRefreshableVersion="3" recordCount="0" supportSubquery="1" supportAdvancedDrill="1" xr:uid="{FD42405F-F7CC-4382-BFBC-8CBB4D65A74F}">
  <cacheSource type="external" connectionId="2"/>
  <cacheFields count="6">
    <cacheField name="[Measures].[Count of Phân loại]" caption="Count of Phân loại" numFmtId="0" hierarchy="78" level="32767"/>
    <cacheField name="[Thong_tin_khoa_hoc].[Hình thức].[Hình thức]" caption="Hình thức" numFmtId="0" hierarchy="55" level="1">
      <sharedItems count="3">
        <s v="Kết hợp"/>
        <s v="Nội bộ"/>
        <s v="Thuê ngoài"/>
      </sharedItems>
    </cacheField>
    <cacheField name="[Loại].[LOẠI].[LOẠI]" caption="LOẠI" numFmtId="0" hierarchy="39" level="1">
      <sharedItems containsSemiMixedTypes="0" containsNonDate="0" containsString="0"/>
    </cacheField>
    <cacheField name="[Chi_nhanh].[CHI NHÁNH].[CHI NHÁNH]" caption="CHI NHÁNH" numFmtId="0" level="1">
      <sharedItems containsSemiMixedTypes="0" containsNonDate="0" containsString="0"/>
    </cacheField>
    <cacheField name="[Phong_ban].[PHÒNG BAN].[PHÒNG BAN]" caption="PHÒNG BAN" numFmtId="0" hierarchy="40" level="1">
      <sharedItems containsSemiMixedTypes="0" containsNonDate="0" containsString="0"/>
    </cacheField>
    <cacheField name="[dDate].[Tháng].[Tháng]" caption="Tháng" numFmtId="0" hierarchy="33" level="1">
      <sharedItems containsSemiMixedTypes="0" containsNonDate="0" containsString="0"/>
    </cacheField>
  </cacheFields>
  <cacheHierarchies count="79">
    <cacheHierarchy uniqueName="[Chi_nhanh].[CHI NHÁNH]" caption="CHI NHÁNH" attribute="1" defaultMemberUniqueName="[Chi_nhanh].[CHI NHÁNH].[All]" allUniqueName="[Chi_nhanh].[CHI NHÁNH].[All]" dimensionUniqueName="[Chi_nhanh]" displayFolder="" count="2" memberValueDatatype="130" unbalanced="0">
      <fieldsUsage count="2">
        <fieldUsage x="-1"/>
        <fieldUsage x="3"/>
      </fieldsUsage>
    </cacheHierarchy>
    <cacheHierarchy uniqueName="[Chiphidaotao].[STT]" caption="STT" attribute="1" defaultMemberUniqueName="[Chiphidaotao].[STT].[All]" allUniqueName="[Chiphidaotao].[STT].[All]" dimensionUniqueName="[Chiphidaotao]" displayFolder="" count="0" memberValueDatatype="20" unbalanced="0"/>
    <cacheHierarchy uniqueName="[Chiphidaotao].[Date]" caption="Date" attribute="1" time="1" defaultMemberUniqueName="[Chiphidaotao].[Date].[All]" allUniqueName="[Chiphidaotao].[Date].[All]" dimensionUniqueName="[Chiphidaotao]" displayFolder="" count="0" memberValueDatatype="7" unbalanced="0"/>
    <cacheHierarchy uniqueName="[Chiphidaotao].[Mã khóa học]" caption="Mã khóa học" attribute="1" defaultMemberUniqueName="[Chiphidaotao].[Mã khóa học].[All]" allUniqueName="[Chiphidaotao].[Mã khóa học].[All]" dimensionUniqueName="[Chiphidaotao]" displayFolder="" count="0" memberValueDatatype="130" unbalanced="0"/>
    <cacheHierarchy uniqueName="[Chiphidaotao].[Tên khóa học]" caption="Tên khóa học" attribute="1" defaultMemberUniqueName="[Chiphidaotao].[Tên khóa học].[All]" allUniqueName="[Chiphidaotao].[Tên khóa học].[All]" dimensionUniqueName="[Chiphidaotao]" displayFolder="" count="0" memberValueDatatype="130" unbalanced="0"/>
    <cacheHierarchy uniqueName="[Chiphidaotao].[Chi nhánh]" caption="Chi nhánh" attribute="1" defaultMemberUniqueName="[Chiphidaotao].[Chi nhánh].[All]" allUniqueName="[Chiphidaotao].[Chi nhánh].[All]" dimensionUniqueName="[Chiphidaotao]" displayFolder="" count="0" memberValueDatatype="130" unbalanced="0"/>
    <cacheHierarchy uniqueName="[Chiphidaotao].[Phòng ban]" caption="Phòng ban" attribute="1" defaultMemberUniqueName="[Chiphidaotao].[Phòng ban].[All]" allUniqueName="[Chiphidaotao].[Phòng ban].[All]" dimensionUniqueName="[Chiphidaotao]" displayFolder="" count="0" memberValueDatatype="130" unbalanced="0"/>
    <cacheHierarchy uniqueName="[Chiphidaotao].[Phân loại]" caption="Phân loại" attribute="1" defaultMemberUniqueName="[Chiphidaotao].[Phân loại].[All]" allUniqueName="[Chiphidaotao].[Phân loại].[All]" dimensionUniqueName="[Chiphidaotao]" displayFolder="" count="0" memberValueDatatype="130" unbalanced="0"/>
    <cacheHierarchy uniqueName="[Chiphidaotao].[Chi phí]" caption="Chi phí" attribute="1" defaultMemberUniqueName="[Chiphidaotao].[Chi phí].[All]" allUniqueName="[Chiphidaotao].[Chi phí].[All]" dimensionUniqueName="[Chiphidaotao]" displayFolder="" count="0" memberValueDatatype="20" unbalanced="0"/>
    <cacheHierarchy uniqueName="[Danhsachdaotao].[STT]" caption="STT" attribute="1" defaultMemberUniqueName="[Danhsachdaotao].[STT].[All]" allUniqueName="[Danhsachdaotao].[STT].[All]" dimensionUniqueName="[Danhsachdaotao]" displayFolder="" count="0" memberValueDatatype="20" unbalanced="0"/>
    <cacheHierarchy uniqueName="[Danhsachdaotao].[Thời gian đào tạo (thực tế)]" caption="Thời gian đào tạo (thực tế)" attribute="1" time="1" defaultMemberUniqueName="[Danhsachdaotao].[Thời gian đào tạo (thực tế)].[All]" allUniqueName="[Danhsachdaotao].[Thời gian đào tạo (thực tế)].[All]" dimensionUniqueName="[Danhsachdaotao]" displayFolder="" count="0" memberValueDatatype="7" unbalanced="0"/>
    <cacheHierarchy uniqueName="[Danhsachdaotao].[Mã khóa học]" caption="Mã khóa học" attribute="1" defaultMemberUniqueName="[Danhsachdaotao].[Mã khóa học].[All]" allUniqueName="[Danhsachdaotao].[Mã khóa học].[All]" dimensionUniqueName="[Danhsachdaotao]" displayFolder="" count="0" memberValueDatatype="130" unbalanced="0"/>
    <cacheHierarchy uniqueName="[Danhsachdaotao].[Khóa học]" caption="Khóa học" attribute="1" defaultMemberUniqueName="[Danhsachdaotao].[Khóa học].[All]" allUniqueName="[Danhsachdaotao].[Khóa học].[All]" dimensionUniqueName="[Danhsachdaotao]" displayFolder="" count="0" memberValueDatatype="130" unbalanced="0"/>
    <cacheHierarchy uniqueName="[Danhsachdaotao].[MSNV]" caption="MSNV" attribute="1" defaultMemberUniqueName="[Danhsachdaotao].[MSNV].[All]" allUniqueName="[Danhsachdaotao].[MSNV].[All]" dimensionUniqueName="[Danhsachdaotao]" displayFolder="" count="0" memberValueDatatype="20" unbalanced="0"/>
    <cacheHierarchy uniqueName="[Danhsachdaotao].[Họ tên]" caption="Họ tên" attribute="1" defaultMemberUniqueName="[Danhsachdaotao].[Họ tên].[All]" allUniqueName="[Danhsachdaotao].[Họ tên].[All]" dimensionUniqueName="[Danhsachdaotao]" displayFolder="" count="0" memberValueDatatype="130" unbalanced="0"/>
    <cacheHierarchy uniqueName="[Danhsachdaotao].[Chi nhánh]" caption="Chi nhánh" attribute="1" defaultMemberUniqueName="[Danhsachdaotao].[Chi nhánh].[All]" allUniqueName="[Danhsachdaotao].[Chi nhánh].[All]" dimensionUniqueName="[Danhsachdaotao]" displayFolder="" count="0" memberValueDatatype="130" unbalanced="0"/>
    <cacheHierarchy uniqueName="[Danhsachdaotao].[Phòng ban]" caption="Phòng ban" attribute="1" defaultMemberUniqueName="[Danhsachdaotao].[Phòng ban].[All]" allUniqueName="[Danhsachdaotao].[Phòng ban].[All]" dimensionUniqueName="[Danhsachdaotao]" displayFolder="" count="0" memberValueDatatype="130" unbalanced="0"/>
    <cacheHierarchy uniqueName="[Danhsachdaotao].[Vị trí]" caption="Vị trí" attribute="1" defaultMemberUniqueName="[Danhsachdaotao].[Vị trí].[All]" allUniqueName="[Danhsachdaotao].[Vị trí].[All]" dimensionUniqueName="[Danhsachdaotao]" displayFolder="" count="0" memberValueDatatype="130" unbalanced="0"/>
    <cacheHierarchy uniqueName="[Danhsachdaotao].[Phân loại]" caption="Phân loại" attribute="1" defaultMemberUniqueName="[Danhsachdaotao].[Phân loại].[All]" allUniqueName="[Danhsachdaotao].[Phân loại].[All]" dimensionUniqueName="[Danhsachdaotao]" displayFolder="" count="0" memberValueDatatype="130" unbalanced="0"/>
    <cacheHierarchy uniqueName="[Danhsachdaotao].[Tham gia]" caption="Tham gia" attribute="1" defaultMemberUniqueName="[Danhsachdaotao].[Tham gia].[All]" allUniqueName="[Danhsachdaotao].[Tham gia].[All]" dimensionUniqueName="[Danhsachdaotao]" displayFolder="" count="0" memberValueDatatype="130" unbalanced="0"/>
    <cacheHierarchy uniqueName="[Danhsachdaotao].[Thời lượng]" caption="Thời lượng" attribute="1" defaultMemberUniqueName="[Danhsachdaotao].[Thời lượng].[All]" allUniqueName="[Danhsachdaotao].[Thời lượng].[All]" dimensionUniqueName="[Danhsachdaotao]" displayFolder="" count="0" memberValueDatatype="5" unbalanced="0"/>
    <cacheHierarchy uniqueName="[Danhsachdaotao].[Đánh giá]" caption="Đánh giá" attribute="1" defaultMemberUniqueName="[Danhsachdaotao].[Đánh giá].[All]" allUniqueName="[Danhsachdaotao].[Đánh giá].[All]" dimensionUniqueName="[Danhsachdaotao]" displayFolder="" count="0" memberValueDatatype="20" unbalanced="0"/>
    <cacheHierarchy uniqueName="[Danhsachnhanvien].[STT]" caption="STT" attribute="1" defaultMemberUniqueName="[Danhsachnhanvien].[STT].[All]" allUniqueName="[Danhsachnhanvien].[STT].[All]" dimensionUniqueName="[Danhsachnhanvien]" displayFolder="" count="0" memberValueDatatype="20" unbalanced="0"/>
    <cacheHierarchy uniqueName="[Danhsachnhanvien].[Mã nhân viên]" caption="Mã nhân viên" attribute="1" defaultMemberUniqueName="[Danhsachnhanvien].[Mã nhân viên].[All]" allUniqueName="[Danhsachnhanvien].[Mã nhân viên].[All]" dimensionUniqueName="[Danhsachnhanvien]" displayFolder="" count="0" memberValueDatatype="20" unbalanced="0"/>
    <cacheHierarchy uniqueName="[Danhsachnhanvien].[Họ tên]" caption="Họ tên" attribute="1" defaultMemberUniqueName="[Danhsachnhanvien].[Họ tên].[All]" allUniqueName="[Danhsachnhanvien].[Họ tên].[All]" dimensionUniqueName="[Danhsachnhanvien]" displayFolder="" count="0" memberValueDatatype="130" unbalanced="0"/>
    <cacheHierarchy uniqueName="[Danhsachnhanvien].[Chi nhánh]" caption="Chi nhánh" attribute="1" defaultMemberUniqueName="[Danhsachnhanvien].[Chi nhánh].[All]" allUniqueName="[Danhsachnhanvien].[Chi nhánh].[All]" dimensionUniqueName="[Danhsachnhanvien]" displayFolder="" count="0" memberValueDatatype="130" unbalanced="0"/>
    <cacheHierarchy uniqueName="[Danhsachnhanvien].[Phòng ban]" caption="Phòng ban" attribute="1" defaultMemberUniqueName="[Danhsachnhanvien].[Phòng ban].[All]" allUniqueName="[Danhsachnhanvien].[Phòng ban].[All]" dimensionUniqueName="[Danhsachnhanvien]" displayFolder="" count="0" memberValueDatatype="130" unbalanced="0"/>
    <cacheHierarchy uniqueName="[Danhsachnhanvien].[Vị trí]" caption="Vị trí" attribute="1" defaultMemberUniqueName="[Danhsachnhanvien].[Vị trí].[All]" allUniqueName="[Danhsachnhanvien].[Vị trí].[All]" dimensionUniqueName="[Danhsachnhanvien]" displayFolder="" count="0" memberValueDatatype="130" unbalanced="0"/>
    <cacheHierarchy uniqueName="[Danhsachnhanvien].[Email]" caption="Email" attribute="1" defaultMemberUniqueName="[Danhsachnhanvien].[Email].[All]" allUniqueName="[Danhsachnhanvien].[Email].[All]" dimensionUniqueName="[Danhsachnhanvien]" displayFolder="" count="0" memberValueDatatype="130" unbalanced="0"/>
    <cacheHierarchy uniqueName="[Danhsachnhanvien].[SĐT]" caption="SĐT" attribute="1" defaultMemberUniqueName="[Danhsachnhanvien].[SĐT].[All]" allUniqueName="[Danhsachnhanvien].[SĐT].[All]" dimensionUniqueName="[Danhsachnhanvien]"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Tháng]" caption="Tháng" attribute="1" time="1" defaultMemberUniqueName="[dDate].[Tháng].[All]" allUniqueName="[dDate].[Tháng].[All]" dimensionUniqueName="[dDate]" displayFolder="" count="2" memberValueDatatype="20" unbalanced="0">
      <fieldsUsage count="2">
        <fieldUsage x="-1"/>
        <fieldUsage x="5"/>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hoa_hoc].[KHÓA HỌC]" caption="KHÓA HỌC" attribute="1" defaultMemberUniqueName="[Khoa_hoc].[KHÓA HỌC].[All]" allUniqueName="[Khoa_hoc].[KHÓA HỌC].[All]" dimensionUniqueName="[Khoa_hoc]" displayFolder="" count="0" memberValueDatatype="130" unbalanced="0"/>
    <cacheHierarchy uniqueName="[Loại].[LOẠI]" caption="LOẠI" attribute="1" defaultMemberUniqueName="[Loại].[LOẠI].[All]" allUniqueName="[Loại].[LOẠI].[All]" dimensionUniqueName="[Loại]" displayFolder="" count="2" memberValueDatatype="130" unbalanced="0">
      <fieldsUsage count="2">
        <fieldUsage x="-1"/>
        <fieldUsage x="2"/>
      </fieldsUsage>
    </cacheHierarchy>
    <cacheHierarchy uniqueName="[Phong_ban].[PHÒNG BAN]" caption="PHÒNG BAN" attribute="1" defaultMemberUniqueName="[Phong_ban].[PHÒNG BAN].[All]" allUniqueName="[Phong_ban].[PHÒNG BAN].[All]" dimensionUniqueName="[Phong_ban]" displayFolder="" count="2" memberValueDatatype="130" unbalanced="0">
      <fieldsUsage count="2">
        <fieldUsage x="-1"/>
        <fieldUsage x="4"/>
      </fieldsUsage>
    </cacheHierarchy>
    <cacheHierarchy uniqueName="[TGLV].[STT]" caption="STT" attribute="1" defaultMemberUniqueName="[TGLV].[STT].[All]" allUniqueName="[TGLV].[STT].[All]" dimensionUniqueName="[TGLV]" displayFolder="" count="0" memberValueDatatype="20" unbalanced="0"/>
    <cacheHierarchy uniqueName="[TGLV].[Date]" caption="Date" attribute="1" time="1" defaultMemberUniqueName="[TGLV].[Date].[All]" allUniqueName="[TGLV].[Date].[All]" dimensionUniqueName="[TGLV]" displayFolder="" count="0" memberValueDatatype="7" unbalanced="0"/>
    <cacheHierarchy uniqueName="[TGLV].[MSNV]" caption="MSNV" attribute="1" defaultMemberUniqueName="[TGLV].[MSNV].[All]" allUniqueName="[TGLV].[MSNV].[All]" dimensionUniqueName="[TGLV]" displayFolder="" count="0" memberValueDatatype="20" unbalanced="0"/>
    <cacheHierarchy uniqueName="[TGLV].[Họ tên]" caption="Họ tên" attribute="1" defaultMemberUniqueName="[TGLV].[Họ tên].[All]" allUniqueName="[TGLV].[Họ tên].[All]" dimensionUniqueName="[TGLV]" displayFolder="" count="0" memberValueDatatype="130" unbalanced="0"/>
    <cacheHierarchy uniqueName="[TGLV].[Chi nhánh]" caption="Chi nhánh" attribute="1" defaultMemberUniqueName="[TGLV].[Chi nhánh].[All]" allUniqueName="[TGLV].[Chi nhánh].[All]" dimensionUniqueName="[TGLV]" displayFolder="" count="0" memberValueDatatype="130" unbalanced="0"/>
    <cacheHierarchy uniqueName="[TGLV].[Phòng ban]" caption="Phòng ban" attribute="1" defaultMemberUniqueName="[TGLV].[Phòng ban].[All]" allUniqueName="[TGLV].[Phòng ban].[All]" dimensionUniqueName="[TGLV]" displayFolder="" count="0" memberValueDatatype="130" unbalanced="0"/>
    <cacheHierarchy uniqueName="[TGLV].[Vị trí]" caption="Vị trí" attribute="1" defaultMemberUniqueName="[TGLV].[Vị trí].[All]" allUniqueName="[TGLV].[Vị trí].[All]" dimensionUniqueName="[TGLV]" displayFolder="" count="0" memberValueDatatype="130" unbalanced="0"/>
    <cacheHierarchy uniqueName="[TGLV].[Số giờ làm việc]" caption="Số giờ làm việc" attribute="1" defaultMemberUniqueName="[TGLV].[Số giờ làm việc].[All]" allUniqueName="[TGLV].[Số giờ làm việc].[All]" dimensionUniqueName="[TGLV]" displayFolder="" count="0" memberValueDatatype="20" unbalanced="0"/>
    <cacheHierarchy uniqueName="[Thong_tin_khoa_hoc].[STT]" caption="STT" attribute="1" defaultMemberUniqueName="[Thong_tin_khoa_hoc].[STT].[All]" allUniqueName="[Thong_tin_khoa_hoc].[STT].[All]" dimensionUniqueName="[Thong_tin_khoa_hoc]" displayFolder="" count="0" memberValueDatatype="20" unbalanced="0"/>
    <cacheHierarchy uniqueName="[Thong_tin_khoa_hoc].[Mã khóa học]" caption="Mã khóa học" attribute="1" defaultMemberUniqueName="[Thong_tin_khoa_hoc].[Mã khóa học].[All]" allUniqueName="[Thong_tin_khoa_hoc].[Mã khóa học].[All]" dimensionUniqueName="[Thong_tin_khoa_hoc]" displayFolder="" count="0" memberValueDatatype="130" unbalanced="0"/>
    <cacheHierarchy uniqueName="[Thong_tin_khoa_hoc].[Khóa đào tạo]" caption="Khóa đào tạo" attribute="1" defaultMemberUniqueName="[Thong_tin_khoa_hoc].[Khóa đào tạo].[All]" allUniqueName="[Thong_tin_khoa_hoc].[Khóa đào tạo].[All]" dimensionUniqueName="[Thong_tin_khoa_hoc]" displayFolder="" count="0" memberValueDatatype="130" unbalanced="0"/>
    <cacheHierarchy uniqueName="[Thong_tin_khoa_hoc].[Start Date]" caption="Start Date" attribute="1" time="1" defaultMemberUniqueName="[Thong_tin_khoa_hoc].[Start Date].[All]" allUniqueName="[Thong_tin_khoa_hoc].[Start Date].[All]" dimensionUniqueName="[Thong_tin_khoa_hoc]" displayFolder="" count="0" memberValueDatatype="7" unbalanced="0"/>
    <cacheHierarchy uniqueName="[Thong_tin_khoa_hoc].[End Date]" caption="End Date" attribute="1" time="1" defaultMemberUniqueName="[Thong_tin_khoa_hoc].[End Date].[All]" allUniqueName="[Thong_tin_khoa_hoc].[End Date].[All]" dimensionUniqueName="[Thong_tin_khoa_hoc]" displayFolder="" count="0" memberValueDatatype="7" unbalanced="0"/>
    <cacheHierarchy uniqueName="[Thong_tin_khoa_hoc].[Phân loại]" caption="Phân loại" attribute="1" defaultMemberUniqueName="[Thong_tin_khoa_hoc].[Phân loại].[All]" allUniqueName="[Thong_tin_khoa_hoc].[Phân loại].[All]" dimensionUniqueName="[Thong_tin_khoa_hoc]" displayFolder="" count="0" memberValueDatatype="130" unbalanced="0"/>
    <cacheHierarchy uniqueName="[Thong_tin_khoa_hoc].[Hình thức]" caption="Hình thức" attribute="1" defaultMemberUniqueName="[Thong_tin_khoa_hoc].[Hình thức].[All]" allUniqueName="[Thong_tin_khoa_hoc].[Hình thức].[All]" dimensionUniqueName="[Thong_tin_khoa_hoc]" displayFolder="" count="2" memberValueDatatype="130" unbalanced="0">
      <fieldsUsage count="2">
        <fieldUsage x="-1"/>
        <fieldUsage x="1"/>
      </fieldsUsage>
    </cacheHierarchy>
    <cacheHierarchy uniqueName="[Thong_tin_khoa_hoc].[Thời lượng (giờ)]" caption="Thời lượng (giờ)" attribute="1" defaultMemberUniqueName="[Thong_tin_khoa_hoc].[Thời lượng (giờ)].[All]" allUniqueName="[Thong_tin_khoa_hoc].[Thời lượng (giờ)].[All]" dimensionUniqueName="[Thong_tin_khoa_hoc]" displayFolder="" count="0" memberValueDatatype="20" unbalanced="0"/>
    <cacheHierarchy uniqueName="[Thong_tin_khoa_hoc].[Số lượng]" caption="Số lượng" attribute="1" defaultMemberUniqueName="[Thong_tin_khoa_hoc].[Số lượng].[All]" allUniqueName="[Thong_tin_khoa_hoc].[Số lượng].[All]" dimensionUniqueName="[Thong_tin_khoa_hoc]" displayFolder="" count="0" memberValueDatatype="20" unbalanced="0"/>
    <cacheHierarchy uniqueName="[Thong_tin_khoa_hoc].[Trạng thái]" caption="Trạng thái" attribute="1" defaultMemberUniqueName="[Thong_tin_khoa_hoc].[Trạng thái].[All]" allUniqueName="[Thong_tin_khoa_hoc].[Trạng thái].[All]" dimensionUniqueName="[Thong_tin_khoa_hoc]" displayFolder="" count="0" memberValueDatatype="130" unbalanced="0"/>
    <cacheHierarchy uniqueName="[Measures].[__XL_Count TGLV]" caption="__XL_Count TGLV" measure="1" displayFolder="" measureGroup="TGLV" count="0" hidden="1"/>
    <cacheHierarchy uniqueName="[Measures].[__XL_Count Chiphidaotao]" caption="__XL_Count Chiphidaotao" measure="1" displayFolder="" measureGroup="Chiphidaotao" count="0" hidden="1"/>
    <cacheHierarchy uniqueName="[Measures].[__XL_Count Danhsachdaotao]" caption="__XL_Count Danhsachdaotao" measure="1" displayFolder="" measureGroup="Danhsachdaotao" count="0" hidden="1"/>
    <cacheHierarchy uniqueName="[Measures].[__XL_Count Thong_tin_khoa_hoc]" caption="__XL_Count Thong_tin_khoa_hoc" measure="1" displayFolder="" measureGroup="Thong_tin_khoa_hoc" count="0" hidden="1"/>
    <cacheHierarchy uniqueName="[Measures].[__XL_Count Danhsachnhanvien]" caption="__XL_Count Danhsachnhanvien" measure="1" displayFolder="" measureGroup="Danhsachnhanvien" count="0" hidden="1"/>
    <cacheHierarchy uniqueName="[Measures].[__XL_Count Chi_nhanh]" caption="__XL_Count Chi_nhanh" measure="1" displayFolder="" measureGroup="Chi_nhanh" count="0" hidden="1"/>
    <cacheHierarchy uniqueName="[Measures].[__XL_Count Phong_ban]" caption="__XL_Count Phong_ban" measure="1" displayFolder="" measureGroup="Phong_ban" count="0" hidden="1"/>
    <cacheHierarchy uniqueName="[Measures].[__XL_Count Loại]" caption="__XL_Count Loại" measure="1" displayFolder="" measureGroup="Loại" count="0" hidden="1"/>
    <cacheHierarchy uniqueName="[Measures].[__XL_Count Calendar]" caption="__XL_Count Calendar" measure="1" displayFolder="" measureGroup="dDate" count="0" hidden="1"/>
    <cacheHierarchy uniqueName="[Measures].[__XL_Count Khoa_hoc]" caption="__XL_Count Khoa_hoc" measure="1" displayFolder="" measureGroup="Khoa_hoc" count="0" hidden="1"/>
    <cacheHierarchy uniqueName="[Measures].[__No measures defined]" caption="__No measures defined" measure="1" displayFolder="" count="0" hidden="1"/>
    <cacheHierarchy uniqueName="[Measures].[Sum of Chi phí]" caption="Sum of Chi phí" measure="1" displayFolder="" measureGroup="Chiphidaotao" count="0" hidden="1">
      <extLst>
        <ext xmlns:x15="http://schemas.microsoft.com/office/spreadsheetml/2010/11/main" uri="{B97F6D7D-B522-45F9-BDA1-12C45D357490}">
          <x15:cacheHierarchy aggregatedColumn="8"/>
        </ext>
      </extLst>
    </cacheHierarchy>
    <cacheHierarchy uniqueName="[Measures].[Sum of Thời lượng]" caption="Sum of Thời lượng" measure="1" displayFolder="" measureGroup="Danhsachdaotao" count="0" hidden="1">
      <extLst>
        <ext xmlns:x15="http://schemas.microsoft.com/office/spreadsheetml/2010/11/main" uri="{B97F6D7D-B522-45F9-BDA1-12C45D357490}">
          <x15:cacheHierarchy aggregatedColumn="20"/>
        </ext>
      </extLst>
    </cacheHierarchy>
    <cacheHierarchy uniqueName="[Measures].[Sum of Số giờ làm việc]" caption="Sum of Số giờ làm việc" measure="1" displayFolder="" measureGroup="TGLV" count="0" hidden="1">
      <extLst>
        <ext xmlns:x15="http://schemas.microsoft.com/office/spreadsheetml/2010/11/main" uri="{B97F6D7D-B522-45F9-BDA1-12C45D357490}">
          <x15:cacheHierarchy aggregatedColumn="48"/>
        </ext>
      </extLst>
    </cacheHierarchy>
    <cacheHierarchy uniqueName="[Measures].[Sum of Đánh giá]" caption="Sum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Average of Đánh giá]" caption="Average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Sum of MSNV]" caption="Sum of MSNV" measure="1" displayFolder="" measureGroup="Danhsachdaotao" count="0" hidden="1">
      <extLst>
        <ext xmlns:x15="http://schemas.microsoft.com/office/spreadsheetml/2010/11/main" uri="{B97F6D7D-B522-45F9-BDA1-12C45D357490}">
          <x15:cacheHierarchy aggregatedColumn="13"/>
        </ext>
      </extLst>
    </cacheHierarchy>
    <cacheHierarchy uniqueName="[Measures].[Distinct Count of MSNV]" caption="Distinct 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MSNV]" caption="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Phân loại]" caption="Count of Phân loại" measure="1" displayFolder="" measureGroup="Thong_tin_khoa_hoc" count="0" oneField="1" hidden="1">
      <fieldsUsage count="1">
        <fieldUsage x="0"/>
      </fieldsUsage>
      <extLst>
        <ext xmlns:x15="http://schemas.microsoft.com/office/spreadsheetml/2010/11/main" uri="{B97F6D7D-B522-45F9-BDA1-12C45D357490}">
          <x15:cacheHierarchy aggregatedColumn="54"/>
        </ext>
      </extLst>
    </cacheHierarchy>
  </cacheHierarchies>
  <kpis count="0"/>
  <dimensions count="11">
    <dimension name="Chi_nhanh" uniqueName="[Chi_nhanh]" caption="Chi_nhanh"/>
    <dimension name="Chiphidaotao" uniqueName="[Chiphidaotao]" caption="Chiphidaotao"/>
    <dimension name="Danhsachdaotao" uniqueName="[Danhsachdaotao]" caption="Danhsachdaotao"/>
    <dimension name="Danhsachnhanvien" uniqueName="[Danhsachnhanvien]" caption="Danhsachnhanvien"/>
    <dimension name="dDate" uniqueName="[dDate]" caption="dDate"/>
    <dimension name="Khoa_hoc" uniqueName="[Khoa_hoc]" caption="Khoa_hoc"/>
    <dimension name="Loại" uniqueName="[Loại]" caption="Loại"/>
    <dimension measure="1" name="Measures" uniqueName="[Measures]" caption="Measures"/>
    <dimension name="Phong_ban" uniqueName="[Phong_ban]" caption="Phong_ban"/>
    <dimension name="TGLV" uniqueName="[TGLV]" caption="TGLV"/>
    <dimension name="Thong_tin_khoa_hoc" uniqueName="[Thong_tin_khoa_hoc]" caption="Thong_tin_khoa_hoc"/>
  </dimensions>
  <measureGroups count="10">
    <measureGroup name="Chi_nhanh" caption="Chi_nhanh"/>
    <measureGroup name="Chiphidaotao" caption="Chiphidaotao"/>
    <measureGroup name="Danhsachdaotao" caption="Danhsachdaotao"/>
    <measureGroup name="Danhsachnhanvien" caption="Danhsachnhanvien"/>
    <measureGroup name="dDate" caption="dDate"/>
    <measureGroup name="Khoa_hoc" caption="Khoa_hoc"/>
    <measureGroup name="Loại" caption="Loại"/>
    <measureGroup name="Phong_ban" caption="Phong_ban"/>
    <measureGroup name="TGLV" caption="TGLV"/>
    <measureGroup name="Thong_tin_khoa_hoc" caption="Thong_tin_khoa_hoc"/>
  </measureGroups>
  <maps count="24">
    <map measureGroup="0" dimension="0"/>
    <map measureGroup="1" dimension="0"/>
    <map measureGroup="1" dimension="1"/>
    <map measureGroup="1" dimension="4"/>
    <map measureGroup="1" dimension="6"/>
    <map measureGroup="1" dimension="8"/>
    <map measureGroup="1" dimension="10"/>
    <map measureGroup="2" dimension="0"/>
    <map measureGroup="2" dimension="2"/>
    <map measureGroup="2" dimension="3"/>
    <map measureGroup="2" dimension="4"/>
    <map measureGroup="2" dimension="6"/>
    <map measureGroup="2" dimension="8"/>
    <map measureGroup="2" dimension="10"/>
    <map measureGroup="3" dimension="3"/>
    <map measureGroup="4" dimension="4"/>
    <map measureGroup="5" dimension="5"/>
    <map measureGroup="6" dimension="6"/>
    <map measureGroup="7" dimension="8"/>
    <map measureGroup="8" dimension="0"/>
    <map measureGroup="8" dimension="4"/>
    <map measureGroup="8"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ep Tran" refreshedDate="44672.290785763886" backgroundQuery="1" createdVersion="7" refreshedVersion="7" minRefreshableVersion="3" recordCount="0" supportSubquery="1" supportAdvancedDrill="1" xr:uid="{073BB1A2-F618-4906-9B17-1FBC0DAFE97C}">
  <cacheSource type="external" connectionId="2"/>
  <cacheFields count="6">
    <cacheField name="[Measures].[Count of Phân loại]" caption="Count of Phân loại" numFmtId="0" hierarchy="78" level="32767"/>
    <cacheField name="[Thong_tin_khoa_hoc].[Phân loại].[Phân loại]" caption="Phân loại" numFmtId="0" hierarchy="54" level="1">
      <sharedItems count="3">
        <s v="Đào tạo bổ trợ"/>
        <s v="Đào tạo hệ thống"/>
        <s v="Leadership"/>
      </sharedItems>
    </cacheField>
    <cacheField name="[Loại].[LOẠI].[LOẠI]" caption="LOẠI" numFmtId="0" hierarchy="39" level="1">
      <sharedItems containsSemiMixedTypes="0" containsNonDate="0" containsString="0"/>
    </cacheField>
    <cacheField name="[Chi_nhanh].[CHI NHÁNH].[CHI NHÁNH]" caption="CHI NHÁNH" numFmtId="0" level="1">
      <sharedItems containsSemiMixedTypes="0" containsNonDate="0" containsString="0"/>
    </cacheField>
    <cacheField name="[Phong_ban].[PHÒNG BAN].[PHÒNG BAN]" caption="PHÒNG BAN" numFmtId="0" hierarchy="40" level="1">
      <sharedItems containsSemiMixedTypes="0" containsNonDate="0" containsString="0"/>
    </cacheField>
    <cacheField name="[dDate].[Tháng].[Tháng]" caption="Tháng" numFmtId="0" hierarchy="33" level="1">
      <sharedItems containsSemiMixedTypes="0" containsNonDate="0" containsString="0"/>
    </cacheField>
  </cacheFields>
  <cacheHierarchies count="79">
    <cacheHierarchy uniqueName="[Chi_nhanh].[CHI NHÁNH]" caption="CHI NHÁNH" attribute="1" defaultMemberUniqueName="[Chi_nhanh].[CHI NHÁNH].[All]" allUniqueName="[Chi_nhanh].[CHI NHÁNH].[All]" dimensionUniqueName="[Chi_nhanh]" displayFolder="" count="2" memberValueDatatype="130" unbalanced="0">
      <fieldsUsage count="2">
        <fieldUsage x="-1"/>
        <fieldUsage x="3"/>
      </fieldsUsage>
    </cacheHierarchy>
    <cacheHierarchy uniqueName="[Chiphidaotao].[STT]" caption="STT" attribute="1" defaultMemberUniqueName="[Chiphidaotao].[STT].[All]" allUniqueName="[Chiphidaotao].[STT].[All]" dimensionUniqueName="[Chiphidaotao]" displayFolder="" count="0" memberValueDatatype="20" unbalanced="0"/>
    <cacheHierarchy uniqueName="[Chiphidaotao].[Date]" caption="Date" attribute="1" time="1" defaultMemberUniqueName="[Chiphidaotao].[Date].[All]" allUniqueName="[Chiphidaotao].[Date].[All]" dimensionUniqueName="[Chiphidaotao]" displayFolder="" count="0" memberValueDatatype="7" unbalanced="0"/>
    <cacheHierarchy uniqueName="[Chiphidaotao].[Mã khóa học]" caption="Mã khóa học" attribute="1" defaultMemberUniqueName="[Chiphidaotao].[Mã khóa học].[All]" allUniqueName="[Chiphidaotao].[Mã khóa học].[All]" dimensionUniqueName="[Chiphidaotao]" displayFolder="" count="0" memberValueDatatype="130" unbalanced="0"/>
    <cacheHierarchy uniqueName="[Chiphidaotao].[Tên khóa học]" caption="Tên khóa học" attribute="1" defaultMemberUniqueName="[Chiphidaotao].[Tên khóa học].[All]" allUniqueName="[Chiphidaotao].[Tên khóa học].[All]" dimensionUniqueName="[Chiphidaotao]" displayFolder="" count="0" memberValueDatatype="130" unbalanced="0"/>
    <cacheHierarchy uniqueName="[Chiphidaotao].[Chi nhánh]" caption="Chi nhánh" attribute="1" defaultMemberUniqueName="[Chiphidaotao].[Chi nhánh].[All]" allUniqueName="[Chiphidaotao].[Chi nhánh].[All]" dimensionUniqueName="[Chiphidaotao]" displayFolder="" count="0" memberValueDatatype="130" unbalanced="0"/>
    <cacheHierarchy uniqueName="[Chiphidaotao].[Phòng ban]" caption="Phòng ban" attribute="1" defaultMemberUniqueName="[Chiphidaotao].[Phòng ban].[All]" allUniqueName="[Chiphidaotao].[Phòng ban].[All]" dimensionUniqueName="[Chiphidaotao]" displayFolder="" count="0" memberValueDatatype="130" unbalanced="0"/>
    <cacheHierarchy uniqueName="[Chiphidaotao].[Phân loại]" caption="Phân loại" attribute="1" defaultMemberUniqueName="[Chiphidaotao].[Phân loại].[All]" allUniqueName="[Chiphidaotao].[Phân loại].[All]" dimensionUniqueName="[Chiphidaotao]" displayFolder="" count="0" memberValueDatatype="130" unbalanced="0"/>
    <cacheHierarchy uniqueName="[Chiphidaotao].[Chi phí]" caption="Chi phí" attribute="1" defaultMemberUniqueName="[Chiphidaotao].[Chi phí].[All]" allUniqueName="[Chiphidaotao].[Chi phí].[All]" dimensionUniqueName="[Chiphidaotao]" displayFolder="" count="0" memberValueDatatype="20" unbalanced="0"/>
    <cacheHierarchy uniqueName="[Danhsachdaotao].[STT]" caption="STT" attribute="1" defaultMemberUniqueName="[Danhsachdaotao].[STT].[All]" allUniqueName="[Danhsachdaotao].[STT].[All]" dimensionUniqueName="[Danhsachdaotao]" displayFolder="" count="0" memberValueDatatype="20" unbalanced="0"/>
    <cacheHierarchy uniqueName="[Danhsachdaotao].[Thời gian đào tạo (thực tế)]" caption="Thời gian đào tạo (thực tế)" attribute="1" time="1" defaultMemberUniqueName="[Danhsachdaotao].[Thời gian đào tạo (thực tế)].[All]" allUniqueName="[Danhsachdaotao].[Thời gian đào tạo (thực tế)].[All]" dimensionUniqueName="[Danhsachdaotao]" displayFolder="" count="0" memberValueDatatype="7" unbalanced="0"/>
    <cacheHierarchy uniqueName="[Danhsachdaotao].[Mã khóa học]" caption="Mã khóa học" attribute="1" defaultMemberUniqueName="[Danhsachdaotao].[Mã khóa học].[All]" allUniqueName="[Danhsachdaotao].[Mã khóa học].[All]" dimensionUniqueName="[Danhsachdaotao]" displayFolder="" count="0" memberValueDatatype="130" unbalanced="0"/>
    <cacheHierarchy uniqueName="[Danhsachdaotao].[Khóa học]" caption="Khóa học" attribute="1" defaultMemberUniqueName="[Danhsachdaotao].[Khóa học].[All]" allUniqueName="[Danhsachdaotao].[Khóa học].[All]" dimensionUniqueName="[Danhsachdaotao]" displayFolder="" count="0" memberValueDatatype="130" unbalanced="0"/>
    <cacheHierarchy uniqueName="[Danhsachdaotao].[MSNV]" caption="MSNV" attribute="1" defaultMemberUniqueName="[Danhsachdaotao].[MSNV].[All]" allUniqueName="[Danhsachdaotao].[MSNV].[All]" dimensionUniqueName="[Danhsachdaotao]" displayFolder="" count="0" memberValueDatatype="20" unbalanced="0"/>
    <cacheHierarchy uniqueName="[Danhsachdaotao].[Họ tên]" caption="Họ tên" attribute="1" defaultMemberUniqueName="[Danhsachdaotao].[Họ tên].[All]" allUniqueName="[Danhsachdaotao].[Họ tên].[All]" dimensionUniqueName="[Danhsachdaotao]" displayFolder="" count="0" memberValueDatatype="130" unbalanced="0"/>
    <cacheHierarchy uniqueName="[Danhsachdaotao].[Chi nhánh]" caption="Chi nhánh" attribute="1" defaultMemberUniqueName="[Danhsachdaotao].[Chi nhánh].[All]" allUniqueName="[Danhsachdaotao].[Chi nhánh].[All]" dimensionUniqueName="[Danhsachdaotao]" displayFolder="" count="0" memberValueDatatype="130" unbalanced="0"/>
    <cacheHierarchy uniqueName="[Danhsachdaotao].[Phòng ban]" caption="Phòng ban" attribute="1" defaultMemberUniqueName="[Danhsachdaotao].[Phòng ban].[All]" allUniqueName="[Danhsachdaotao].[Phòng ban].[All]" dimensionUniqueName="[Danhsachdaotao]" displayFolder="" count="0" memberValueDatatype="130" unbalanced="0"/>
    <cacheHierarchy uniqueName="[Danhsachdaotao].[Vị trí]" caption="Vị trí" attribute="1" defaultMemberUniqueName="[Danhsachdaotao].[Vị trí].[All]" allUniqueName="[Danhsachdaotao].[Vị trí].[All]" dimensionUniqueName="[Danhsachdaotao]" displayFolder="" count="0" memberValueDatatype="130" unbalanced="0"/>
    <cacheHierarchy uniqueName="[Danhsachdaotao].[Phân loại]" caption="Phân loại" attribute="1" defaultMemberUniqueName="[Danhsachdaotao].[Phân loại].[All]" allUniqueName="[Danhsachdaotao].[Phân loại].[All]" dimensionUniqueName="[Danhsachdaotao]" displayFolder="" count="0" memberValueDatatype="130" unbalanced="0"/>
    <cacheHierarchy uniqueName="[Danhsachdaotao].[Tham gia]" caption="Tham gia" attribute="1" defaultMemberUniqueName="[Danhsachdaotao].[Tham gia].[All]" allUniqueName="[Danhsachdaotao].[Tham gia].[All]" dimensionUniqueName="[Danhsachdaotao]" displayFolder="" count="0" memberValueDatatype="130" unbalanced="0"/>
    <cacheHierarchy uniqueName="[Danhsachdaotao].[Thời lượng]" caption="Thời lượng" attribute="1" defaultMemberUniqueName="[Danhsachdaotao].[Thời lượng].[All]" allUniqueName="[Danhsachdaotao].[Thời lượng].[All]" dimensionUniqueName="[Danhsachdaotao]" displayFolder="" count="0" memberValueDatatype="5" unbalanced="0"/>
    <cacheHierarchy uniqueName="[Danhsachdaotao].[Đánh giá]" caption="Đánh giá" attribute="1" defaultMemberUniqueName="[Danhsachdaotao].[Đánh giá].[All]" allUniqueName="[Danhsachdaotao].[Đánh giá].[All]" dimensionUniqueName="[Danhsachdaotao]" displayFolder="" count="0" memberValueDatatype="20" unbalanced="0"/>
    <cacheHierarchy uniqueName="[Danhsachnhanvien].[STT]" caption="STT" attribute="1" defaultMemberUniqueName="[Danhsachnhanvien].[STT].[All]" allUniqueName="[Danhsachnhanvien].[STT].[All]" dimensionUniqueName="[Danhsachnhanvien]" displayFolder="" count="0" memberValueDatatype="20" unbalanced="0"/>
    <cacheHierarchy uniqueName="[Danhsachnhanvien].[Mã nhân viên]" caption="Mã nhân viên" attribute="1" defaultMemberUniqueName="[Danhsachnhanvien].[Mã nhân viên].[All]" allUniqueName="[Danhsachnhanvien].[Mã nhân viên].[All]" dimensionUniqueName="[Danhsachnhanvien]" displayFolder="" count="0" memberValueDatatype="20" unbalanced="0"/>
    <cacheHierarchy uniqueName="[Danhsachnhanvien].[Họ tên]" caption="Họ tên" attribute="1" defaultMemberUniqueName="[Danhsachnhanvien].[Họ tên].[All]" allUniqueName="[Danhsachnhanvien].[Họ tên].[All]" dimensionUniqueName="[Danhsachnhanvien]" displayFolder="" count="0" memberValueDatatype="130" unbalanced="0"/>
    <cacheHierarchy uniqueName="[Danhsachnhanvien].[Chi nhánh]" caption="Chi nhánh" attribute="1" defaultMemberUniqueName="[Danhsachnhanvien].[Chi nhánh].[All]" allUniqueName="[Danhsachnhanvien].[Chi nhánh].[All]" dimensionUniqueName="[Danhsachnhanvien]" displayFolder="" count="0" memberValueDatatype="130" unbalanced="0"/>
    <cacheHierarchy uniqueName="[Danhsachnhanvien].[Phòng ban]" caption="Phòng ban" attribute="1" defaultMemberUniqueName="[Danhsachnhanvien].[Phòng ban].[All]" allUniqueName="[Danhsachnhanvien].[Phòng ban].[All]" dimensionUniqueName="[Danhsachnhanvien]" displayFolder="" count="0" memberValueDatatype="130" unbalanced="0"/>
    <cacheHierarchy uniqueName="[Danhsachnhanvien].[Vị trí]" caption="Vị trí" attribute="1" defaultMemberUniqueName="[Danhsachnhanvien].[Vị trí].[All]" allUniqueName="[Danhsachnhanvien].[Vị trí].[All]" dimensionUniqueName="[Danhsachnhanvien]" displayFolder="" count="0" memberValueDatatype="130" unbalanced="0"/>
    <cacheHierarchy uniqueName="[Danhsachnhanvien].[Email]" caption="Email" attribute="1" defaultMemberUniqueName="[Danhsachnhanvien].[Email].[All]" allUniqueName="[Danhsachnhanvien].[Email].[All]" dimensionUniqueName="[Danhsachnhanvien]" displayFolder="" count="0" memberValueDatatype="130" unbalanced="0"/>
    <cacheHierarchy uniqueName="[Danhsachnhanvien].[SĐT]" caption="SĐT" attribute="1" defaultMemberUniqueName="[Danhsachnhanvien].[SĐT].[All]" allUniqueName="[Danhsachnhanvien].[SĐT].[All]" dimensionUniqueName="[Danhsachnhanvien]"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Tháng]" caption="Tháng" attribute="1" time="1" defaultMemberUniqueName="[dDate].[Tháng].[All]" allUniqueName="[dDate].[Tháng].[All]" dimensionUniqueName="[dDate]" displayFolder="" count="2" memberValueDatatype="20" unbalanced="0">
      <fieldsUsage count="2">
        <fieldUsage x="-1"/>
        <fieldUsage x="5"/>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hoa_hoc].[KHÓA HỌC]" caption="KHÓA HỌC" attribute="1" defaultMemberUniqueName="[Khoa_hoc].[KHÓA HỌC].[All]" allUniqueName="[Khoa_hoc].[KHÓA HỌC].[All]" dimensionUniqueName="[Khoa_hoc]" displayFolder="" count="0" memberValueDatatype="130" unbalanced="0"/>
    <cacheHierarchy uniqueName="[Loại].[LOẠI]" caption="LOẠI" attribute="1" defaultMemberUniqueName="[Loại].[LOẠI].[All]" allUniqueName="[Loại].[LOẠI].[All]" dimensionUniqueName="[Loại]" displayFolder="" count="2" memberValueDatatype="130" unbalanced="0">
      <fieldsUsage count="2">
        <fieldUsage x="-1"/>
        <fieldUsage x="2"/>
      </fieldsUsage>
    </cacheHierarchy>
    <cacheHierarchy uniqueName="[Phong_ban].[PHÒNG BAN]" caption="PHÒNG BAN" attribute="1" defaultMemberUniqueName="[Phong_ban].[PHÒNG BAN].[All]" allUniqueName="[Phong_ban].[PHÒNG BAN].[All]" dimensionUniqueName="[Phong_ban]" displayFolder="" count="2" memberValueDatatype="130" unbalanced="0">
      <fieldsUsage count="2">
        <fieldUsage x="-1"/>
        <fieldUsage x="4"/>
      </fieldsUsage>
    </cacheHierarchy>
    <cacheHierarchy uniqueName="[TGLV].[STT]" caption="STT" attribute="1" defaultMemberUniqueName="[TGLV].[STT].[All]" allUniqueName="[TGLV].[STT].[All]" dimensionUniqueName="[TGLV]" displayFolder="" count="0" memberValueDatatype="20" unbalanced="0"/>
    <cacheHierarchy uniqueName="[TGLV].[Date]" caption="Date" attribute="1" time="1" defaultMemberUniqueName="[TGLV].[Date].[All]" allUniqueName="[TGLV].[Date].[All]" dimensionUniqueName="[TGLV]" displayFolder="" count="0" memberValueDatatype="7" unbalanced="0"/>
    <cacheHierarchy uniqueName="[TGLV].[MSNV]" caption="MSNV" attribute="1" defaultMemberUniqueName="[TGLV].[MSNV].[All]" allUniqueName="[TGLV].[MSNV].[All]" dimensionUniqueName="[TGLV]" displayFolder="" count="0" memberValueDatatype="20" unbalanced="0"/>
    <cacheHierarchy uniqueName="[TGLV].[Họ tên]" caption="Họ tên" attribute="1" defaultMemberUniqueName="[TGLV].[Họ tên].[All]" allUniqueName="[TGLV].[Họ tên].[All]" dimensionUniqueName="[TGLV]" displayFolder="" count="0" memberValueDatatype="130" unbalanced="0"/>
    <cacheHierarchy uniqueName="[TGLV].[Chi nhánh]" caption="Chi nhánh" attribute="1" defaultMemberUniqueName="[TGLV].[Chi nhánh].[All]" allUniqueName="[TGLV].[Chi nhánh].[All]" dimensionUniqueName="[TGLV]" displayFolder="" count="0" memberValueDatatype="130" unbalanced="0"/>
    <cacheHierarchy uniqueName="[TGLV].[Phòng ban]" caption="Phòng ban" attribute="1" defaultMemberUniqueName="[TGLV].[Phòng ban].[All]" allUniqueName="[TGLV].[Phòng ban].[All]" dimensionUniqueName="[TGLV]" displayFolder="" count="0" memberValueDatatype="130" unbalanced="0"/>
    <cacheHierarchy uniqueName="[TGLV].[Vị trí]" caption="Vị trí" attribute="1" defaultMemberUniqueName="[TGLV].[Vị trí].[All]" allUniqueName="[TGLV].[Vị trí].[All]" dimensionUniqueName="[TGLV]" displayFolder="" count="0" memberValueDatatype="130" unbalanced="0"/>
    <cacheHierarchy uniqueName="[TGLV].[Số giờ làm việc]" caption="Số giờ làm việc" attribute="1" defaultMemberUniqueName="[TGLV].[Số giờ làm việc].[All]" allUniqueName="[TGLV].[Số giờ làm việc].[All]" dimensionUniqueName="[TGLV]" displayFolder="" count="0" memberValueDatatype="20" unbalanced="0"/>
    <cacheHierarchy uniqueName="[Thong_tin_khoa_hoc].[STT]" caption="STT" attribute="1" defaultMemberUniqueName="[Thong_tin_khoa_hoc].[STT].[All]" allUniqueName="[Thong_tin_khoa_hoc].[STT].[All]" dimensionUniqueName="[Thong_tin_khoa_hoc]" displayFolder="" count="0" memberValueDatatype="20" unbalanced="0"/>
    <cacheHierarchy uniqueName="[Thong_tin_khoa_hoc].[Mã khóa học]" caption="Mã khóa học" attribute="1" defaultMemberUniqueName="[Thong_tin_khoa_hoc].[Mã khóa học].[All]" allUniqueName="[Thong_tin_khoa_hoc].[Mã khóa học].[All]" dimensionUniqueName="[Thong_tin_khoa_hoc]" displayFolder="" count="0" memberValueDatatype="130" unbalanced="0"/>
    <cacheHierarchy uniqueName="[Thong_tin_khoa_hoc].[Khóa đào tạo]" caption="Khóa đào tạo" attribute="1" defaultMemberUniqueName="[Thong_tin_khoa_hoc].[Khóa đào tạo].[All]" allUniqueName="[Thong_tin_khoa_hoc].[Khóa đào tạo].[All]" dimensionUniqueName="[Thong_tin_khoa_hoc]" displayFolder="" count="0" memberValueDatatype="130" unbalanced="0"/>
    <cacheHierarchy uniqueName="[Thong_tin_khoa_hoc].[Start Date]" caption="Start Date" attribute="1" time="1" defaultMemberUniqueName="[Thong_tin_khoa_hoc].[Start Date].[All]" allUniqueName="[Thong_tin_khoa_hoc].[Start Date].[All]" dimensionUniqueName="[Thong_tin_khoa_hoc]" displayFolder="" count="0" memberValueDatatype="7" unbalanced="0"/>
    <cacheHierarchy uniqueName="[Thong_tin_khoa_hoc].[End Date]" caption="End Date" attribute="1" time="1" defaultMemberUniqueName="[Thong_tin_khoa_hoc].[End Date].[All]" allUniqueName="[Thong_tin_khoa_hoc].[End Date].[All]" dimensionUniqueName="[Thong_tin_khoa_hoc]" displayFolder="" count="0" memberValueDatatype="7" unbalanced="0"/>
    <cacheHierarchy uniqueName="[Thong_tin_khoa_hoc].[Phân loại]" caption="Phân loại" attribute="1" defaultMemberUniqueName="[Thong_tin_khoa_hoc].[Phân loại].[All]" allUniqueName="[Thong_tin_khoa_hoc].[Phân loại].[All]" dimensionUniqueName="[Thong_tin_khoa_hoc]" displayFolder="" count="2" memberValueDatatype="130" unbalanced="0">
      <fieldsUsage count="2">
        <fieldUsage x="-1"/>
        <fieldUsage x="1"/>
      </fieldsUsage>
    </cacheHierarchy>
    <cacheHierarchy uniqueName="[Thong_tin_khoa_hoc].[Hình thức]" caption="Hình thức" attribute="1" defaultMemberUniqueName="[Thong_tin_khoa_hoc].[Hình thức].[All]" allUniqueName="[Thong_tin_khoa_hoc].[Hình thức].[All]" dimensionUniqueName="[Thong_tin_khoa_hoc]" displayFolder="" count="0" memberValueDatatype="130" unbalanced="0"/>
    <cacheHierarchy uniqueName="[Thong_tin_khoa_hoc].[Thời lượng (giờ)]" caption="Thời lượng (giờ)" attribute="1" defaultMemberUniqueName="[Thong_tin_khoa_hoc].[Thời lượng (giờ)].[All]" allUniqueName="[Thong_tin_khoa_hoc].[Thời lượng (giờ)].[All]" dimensionUniqueName="[Thong_tin_khoa_hoc]" displayFolder="" count="0" memberValueDatatype="20" unbalanced="0"/>
    <cacheHierarchy uniqueName="[Thong_tin_khoa_hoc].[Số lượng]" caption="Số lượng" attribute="1" defaultMemberUniqueName="[Thong_tin_khoa_hoc].[Số lượng].[All]" allUniqueName="[Thong_tin_khoa_hoc].[Số lượng].[All]" dimensionUniqueName="[Thong_tin_khoa_hoc]" displayFolder="" count="0" memberValueDatatype="20" unbalanced="0"/>
    <cacheHierarchy uniqueName="[Thong_tin_khoa_hoc].[Trạng thái]" caption="Trạng thái" attribute="1" defaultMemberUniqueName="[Thong_tin_khoa_hoc].[Trạng thái].[All]" allUniqueName="[Thong_tin_khoa_hoc].[Trạng thái].[All]" dimensionUniqueName="[Thong_tin_khoa_hoc]" displayFolder="" count="0" memberValueDatatype="130" unbalanced="0"/>
    <cacheHierarchy uniqueName="[Measures].[__XL_Count TGLV]" caption="__XL_Count TGLV" measure="1" displayFolder="" measureGroup="TGLV" count="0" hidden="1"/>
    <cacheHierarchy uniqueName="[Measures].[__XL_Count Chiphidaotao]" caption="__XL_Count Chiphidaotao" measure="1" displayFolder="" measureGroup="Chiphidaotao" count="0" hidden="1"/>
    <cacheHierarchy uniqueName="[Measures].[__XL_Count Danhsachdaotao]" caption="__XL_Count Danhsachdaotao" measure="1" displayFolder="" measureGroup="Danhsachdaotao" count="0" hidden="1"/>
    <cacheHierarchy uniqueName="[Measures].[__XL_Count Thong_tin_khoa_hoc]" caption="__XL_Count Thong_tin_khoa_hoc" measure="1" displayFolder="" measureGroup="Thong_tin_khoa_hoc" count="0" hidden="1"/>
    <cacheHierarchy uniqueName="[Measures].[__XL_Count Danhsachnhanvien]" caption="__XL_Count Danhsachnhanvien" measure="1" displayFolder="" measureGroup="Danhsachnhanvien" count="0" hidden="1"/>
    <cacheHierarchy uniqueName="[Measures].[__XL_Count Chi_nhanh]" caption="__XL_Count Chi_nhanh" measure="1" displayFolder="" measureGroup="Chi_nhanh" count="0" hidden="1"/>
    <cacheHierarchy uniqueName="[Measures].[__XL_Count Phong_ban]" caption="__XL_Count Phong_ban" measure="1" displayFolder="" measureGroup="Phong_ban" count="0" hidden="1"/>
    <cacheHierarchy uniqueName="[Measures].[__XL_Count Loại]" caption="__XL_Count Loại" measure="1" displayFolder="" measureGroup="Loại" count="0" hidden="1"/>
    <cacheHierarchy uniqueName="[Measures].[__XL_Count Calendar]" caption="__XL_Count Calendar" measure="1" displayFolder="" measureGroup="dDate" count="0" hidden="1"/>
    <cacheHierarchy uniqueName="[Measures].[__XL_Count Khoa_hoc]" caption="__XL_Count Khoa_hoc" measure="1" displayFolder="" measureGroup="Khoa_hoc" count="0" hidden="1"/>
    <cacheHierarchy uniqueName="[Measures].[__No measures defined]" caption="__No measures defined" measure="1" displayFolder="" count="0" hidden="1"/>
    <cacheHierarchy uniqueName="[Measures].[Sum of Chi phí]" caption="Sum of Chi phí" measure="1" displayFolder="" measureGroup="Chiphidaotao" count="0" hidden="1">
      <extLst>
        <ext xmlns:x15="http://schemas.microsoft.com/office/spreadsheetml/2010/11/main" uri="{B97F6D7D-B522-45F9-BDA1-12C45D357490}">
          <x15:cacheHierarchy aggregatedColumn="8"/>
        </ext>
      </extLst>
    </cacheHierarchy>
    <cacheHierarchy uniqueName="[Measures].[Sum of Thời lượng]" caption="Sum of Thời lượng" measure="1" displayFolder="" measureGroup="Danhsachdaotao" count="0" hidden="1">
      <extLst>
        <ext xmlns:x15="http://schemas.microsoft.com/office/spreadsheetml/2010/11/main" uri="{B97F6D7D-B522-45F9-BDA1-12C45D357490}">
          <x15:cacheHierarchy aggregatedColumn="20"/>
        </ext>
      </extLst>
    </cacheHierarchy>
    <cacheHierarchy uniqueName="[Measures].[Sum of Số giờ làm việc]" caption="Sum of Số giờ làm việc" measure="1" displayFolder="" measureGroup="TGLV" count="0" hidden="1">
      <extLst>
        <ext xmlns:x15="http://schemas.microsoft.com/office/spreadsheetml/2010/11/main" uri="{B97F6D7D-B522-45F9-BDA1-12C45D357490}">
          <x15:cacheHierarchy aggregatedColumn="48"/>
        </ext>
      </extLst>
    </cacheHierarchy>
    <cacheHierarchy uniqueName="[Measures].[Sum of Đánh giá]" caption="Sum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Average of Đánh giá]" caption="Average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Sum of MSNV]" caption="Sum of MSNV" measure="1" displayFolder="" measureGroup="Danhsachdaotao" count="0" hidden="1">
      <extLst>
        <ext xmlns:x15="http://schemas.microsoft.com/office/spreadsheetml/2010/11/main" uri="{B97F6D7D-B522-45F9-BDA1-12C45D357490}">
          <x15:cacheHierarchy aggregatedColumn="13"/>
        </ext>
      </extLst>
    </cacheHierarchy>
    <cacheHierarchy uniqueName="[Measures].[Distinct Count of MSNV]" caption="Distinct 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MSNV]" caption="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Phân loại]" caption="Count of Phân loại" measure="1" displayFolder="" measureGroup="Thong_tin_khoa_hoc" count="0" oneField="1" hidden="1">
      <fieldsUsage count="1">
        <fieldUsage x="0"/>
      </fieldsUsage>
      <extLst>
        <ext xmlns:x15="http://schemas.microsoft.com/office/spreadsheetml/2010/11/main" uri="{B97F6D7D-B522-45F9-BDA1-12C45D357490}">
          <x15:cacheHierarchy aggregatedColumn="54"/>
        </ext>
      </extLst>
    </cacheHierarchy>
  </cacheHierarchies>
  <kpis count="0"/>
  <dimensions count="11">
    <dimension name="Chi_nhanh" uniqueName="[Chi_nhanh]" caption="Chi_nhanh"/>
    <dimension name="Chiphidaotao" uniqueName="[Chiphidaotao]" caption="Chiphidaotao"/>
    <dimension name="Danhsachdaotao" uniqueName="[Danhsachdaotao]" caption="Danhsachdaotao"/>
    <dimension name="Danhsachnhanvien" uniqueName="[Danhsachnhanvien]" caption="Danhsachnhanvien"/>
    <dimension name="dDate" uniqueName="[dDate]" caption="dDate"/>
    <dimension name="Khoa_hoc" uniqueName="[Khoa_hoc]" caption="Khoa_hoc"/>
    <dimension name="Loại" uniqueName="[Loại]" caption="Loại"/>
    <dimension measure="1" name="Measures" uniqueName="[Measures]" caption="Measures"/>
    <dimension name="Phong_ban" uniqueName="[Phong_ban]" caption="Phong_ban"/>
    <dimension name="TGLV" uniqueName="[TGLV]" caption="TGLV"/>
    <dimension name="Thong_tin_khoa_hoc" uniqueName="[Thong_tin_khoa_hoc]" caption="Thong_tin_khoa_hoc"/>
  </dimensions>
  <measureGroups count="10">
    <measureGroup name="Chi_nhanh" caption="Chi_nhanh"/>
    <measureGroup name="Chiphidaotao" caption="Chiphidaotao"/>
    <measureGroup name="Danhsachdaotao" caption="Danhsachdaotao"/>
    <measureGroup name="Danhsachnhanvien" caption="Danhsachnhanvien"/>
    <measureGroup name="dDate" caption="dDate"/>
    <measureGroup name="Khoa_hoc" caption="Khoa_hoc"/>
    <measureGroup name="Loại" caption="Loại"/>
    <measureGroup name="Phong_ban" caption="Phong_ban"/>
    <measureGroup name="TGLV" caption="TGLV"/>
    <measureGroup name="Thong_tin_khoa_hoc" caption="Thong_tin_khoa_hoc"/>
  </measureGroups>
  <maps count="24">
    <map measureGroup="0" dimension="0"/>
    <map measureGroup="1" dimension="0"/>
    <map measureGroup="1" dimension="1"/>
    <map measureGroup="1" dimension="4"/>
    <map measureGroup="1" dimension="6"/>
    <map measureGroup="1" dimension="8"/>
    <map measureGroup="1" dimension="10"/>
    <map measureGroup="2" dimension="0"/>
    <map measureGroup="2" dimension="2"/>
    <map measureGroup="2" dimension="3"/>
    <map measureGroup="2" dimension="4"/>
    <map measureGroup="2" dimension="6"/>
    <map measureGroup="2" dimension="8"/>
    <map measureGroup="2" dimension="10"/>
    <map measureGroup="3" dimension="3"/>
    <map measureGroup="4" dimension="4"/>
    <map measureGroup="5" dimension="5"/>
    <map measureGroup="6" dimension="6"/>
    <map measureGroup="7" dimension="8"/>
    <map measureGroup="8" dimension="0"/>
    <map measureGroup="8" dimension="4"/>
    <map measureGroup="8"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ep Tran" refreshedDate="44672.290789930557" backgroundQuery="1" createdVersion="7" refreshedVersion="7" minRefreshableVersion="3" recordCount="0" supportSubquery="1" supportAdvancedDrill="1" xr:uid="{9D495E35-C715-48C7-831C-CB1B1509759E}">
  <cacheSource type="external" connectionId="2"/>
  <cacheFields count="5">
    <cacheField name="[Measures].[Sum of Thời lượng]" caption="Sum of Thời lượng" numFmtId="0" hierarchy="71" level="32767"/>
    <cacheField name="[Loại].[LOẠI].[LOẠI]" caption="LOẠI" numFmtId="0" hierarchy="39" level="1">
      <sharedItems containsSemiMixedTypes="0" containsNonDate="0" containsString="0"/>
    </cacheField>
    <cacheField name="[Chi_nhanh].[CHI NHÁNH].[CHI NHÁNH]" caption="CHI NHÁNH" numFmtId="0" level="1">
      <sharedItems containsSemiMixedTypes="0" containsNonDate="0" containsString="0"/>
    </cacheField>
    <cacheField name="[Phong_ban].[PHÒNG BAN].[PHÒNG BAN]" caption="PHÒNG BAN" numFmtId="0" hierarchy="40" level="1">
      <sharedItems containsSemiMixedTypes="0" containsNonDate="0" containsString="0"/>
    </cacheField>
    <cacheField name="[dDate].[Tháng].[Tháng]" caption="Tháng" numFmtId="0" hierarchy="33" level="1">
      <sharedItems containsSemiMixedTypes="0" containsNonDate="0" containsString="0"/>
    </cacheField>
  </cacheFields>
  <cacheHierarchies count="79">
    <cacheHierarchy uniqueName="[Chi_nhanh].[CHI NHÁNH]" caption="CHI NHÁNH" attribute="1" defaultMemberUniqueName="[Chi_nhanh].[CHI NHÁNH].[All]" allUniqueName="[Chi_nhanh].[CHI NHÁNH].[All]" dimensionUniqueName="[Chi_nhanh]" displayFolder="" count="2" memberValueDatatype="130" unbalanced="0">
      <fieldsUsage count="2">
        <fieldUsage x="-1"/>
        <fieldUsage x="2"/>
      </fieldsUsage>
    </cacheHierarchy>
    <cacheHierarchy uniqueName="[Chiphidaotao].[STT]" caption="STT" attribute="1" defaultMemberUniqueName="[Chiphidaotao].[STT].[All]" allUniqueName="[Chiphidaotao].[STT].[All]" dimensionUniqueName="[Chiphidaotao]" displayFolder="" count="0" memberValueDatatype="20" unbalanced="0"/>
    <cacheHierarchy uniqueName="[Chiphidaotao].[Date]" caption="Date" attribute="1" time="1" defaultMemberUniqueName="[Chiphidaotao].[Date].[All]" allUniqueName="[Chiphidaotao].[Date].[All]" dimensionUniqueName="[Chiphidaotao]" displayFolder="" count="0" memberValueDatatype="7" unbalanced="0"/>
    <cacheHierarchy uniqueName="[Chiphidaotao].[Mã khóa học]" caption="Mã khóa học" attribute="1" defaultMemberUniqueName="[Chiphidaotao].[Mã khóa học].[All]" allUniqueName="[Chiphidaotao].[Mã khóa học].[All]" dimensionUniqueName="[Chiphidaotao]" displayFolder="" count="0" memberValueDatatype="130" unbalanced="0"/>
    <cacheHierarchy uniqueName="[Chiphidaotao].[Tên khóa học]" caption="Tên khóa học" attribute="1" defaultMemberUniqueName="[Chiphidaotao].[Tên khóa học].[All]" allUniqueName="[Chiphidaotao].[Tên khóa học].[All]" dimensionUniqueName="[Chiphidaotao]" displayFolder="" count="0" memberValueDatatype="130" unbalanced="0"/>
    <cacheHierarchy uniqueName="[Chiphidaotao].[Chi nhánh]" caption="Chi nhánh" attribute="1" defaultMemberUniqueName="[Chiphidaotao].[Chi nhánh].[All]" allUniqueName="[Chiphidaotao].[Chi nhánh].[All]" dimensionUniqueName="[Chiphidaotao]" displayFolder="" count="0" memberValueDatatype="130" unbalanced="0"/>
    <cacheHierarchy uniqueName="[Chiphidaotao].[Phòng ban]" caption="Phòng ban" attribute="1" defaultMemberUniqueName="[Chiphidaotao].[Phòng ban].[All]" allUniqueName="[Chiphidaotao].[Phòng ban].[All]" dimensionUniqueName="[Chiphidaotao]" displayFolder="" count="0" memberValueDatatype="130" unbalanced="0"/>
    <cacheHierarchy uniqueName="[Chiphidaotao].[Phân loại]" caption="Phân loại" attribute="1" defaultMemberUniqueName="[Chiphidaotao].[Phân loại].[All]" allUniqueName="[Chiphidaotao].[Phân loại].[All]" dimensionUniqueName="[Chiphidaotao]" displayFolder="" count="0" memberValueDatatype="130" unbalanced="0"/>
    <cacheHierarchy uniqueName="[Chiphidaotao].[Chi phí]" caption="Chi phí" attribute="1" defaultMemberUniqueName="[Chiphidaotao].[Chi phí].[All]" allUniqueName="[Chiphidaotao].[Chi phí].[All]" dimensionUniqueName="[Chiphidaotao]" displayFolder="" count="0" memberValueDatatype="20" unbalanced="0"/>
    <cacheHierarchy uniqueName="[Danhsachdaotao].[STT]" caption="STT" attribute="1" defaultMemberUniqueName="[Danhsachdaotao].[STT].[All]" allUniqueName="[Danhsachdaotao].[STT].[All]" dimensionUniqueName="[Danhsachdaotao]" displayFolder="" count="0" memberValueDatatype="20" unbalanced="0"/>
    <cacheHierarchy uniqueName="[Danhsachdaotao].[Thời gian đào tạo (thực tế)]" caption="Thời gian đào tạo (thực tế)" attribute="1" time="1" defaultMemberUniqueName="[Danhsachdaotao].[Thời gian đào tạo (thực tế)].[All]" allUniqueName="[Danhsachdaotao].[Thời gian đào tạo (thực tế)].[All]" dimensionUniqueName="[Danhsachdaotao]" displayFolder="" count="0" memberValueDatatype="7" unbalanced="0"/>
    <cacheHierarchy uniqueName="[Danhsachdaotao].[Mã khóa học]" caption="Mã khóa học" attribute="1" defaultMemberUniqueName="[Danhsachdaotao].[Mã khóa học].[All]" allUniqueName="[Danhsachdaotao].[Mã khóa học].[All]" dimensionUniqueName="[Danhsachdaotao]" displayFolder="" count="0" memberValueDatatype="130" unbalanced="0"/>
    <cacheHierarchy uniqueName="[Danhsachdaotao].[Khóa học]" caption="Khóa học" attribute="1" defaultMemberUniqueName="[Danhsachdaotao].[Khóa học].[All]" allUniqueName="[Danhsachdaotao].[Khóa học].[All]" dimensionUniqueName="[Danhsachdaotao]" displayFolder="" count="0" memberValueDatatype="130" unbalanced="0"/>
    <cacheHierarchy uniqueName="[Danhsachdaotao].[MSNV]" caption="MSNV" attribute="1" defaultMemberUniqueName="[Danhsachdaotao].[MSNV].[All]" allUniqueName="[Danhsachdaotao].[MSNV].[All]" dimensionUniqueName="[Danhsachdaotao]" displayFolder="" count="0" memberValueDatatype="20" unbalanced="0"/>
    <cacheHierarchy uniqueName="[Danhsachdaotao].[Họ tên]" caption="Họ tên" attribute="1" defaultMemberUniqueName="[Danhsachdaotao].[Họ tên].[All]" allUniqueName="[Danhsachdaotao].[Họ tên].[All]" dimensionUniqueName="[Danhsachdaotao]" displayFolder="" count="0" memberValueDatatype="130" unbalanced="0"/>
    <cacheHierarchy uniqueName="[Danhsachdaotao].[Chi nhánh]" caption="Chi nhánh" attribute="1" defaultMemberUniqueName="[Danhsachdaotao].[Chi nhánh].[All]" allUniqueName="[Danhsachdaotao].[Chi nhánh].[All]" dimensionUniqueName="[Danhsachdaotao]" displayFolder="" count="0" memberValueDatatype="130" unbalanced="0"/>
    <cacheHierarchy uniqueName="[Danhsachdaotao].[Phòng ban]" caption="Phòng ban" attribute="1" defaultMemberUniqueName="[Danhsachdaotao].[Phòng ban].[All]" allUniqueName="[Danhsachdaotao].[Phòng ban].[All]" dimensionUniqueName="[Danhsachdaotao]" displayFolder="" count="0" memberValueDatatype="130" unbalanced="0"/>
    <cacheHierarchy uniqueName="[Danhsachdaotao].[Vị trí]" caption="Vị trí" attribute="1" defaultMemberUniqueName="[Danhsachdaotao].[Vị trí].[All]" allUniqueName="[Danhsachdaotao].[Vị trí].[All]" dimensionUniqueName="[Danhsachdaotao]" displayFolder="" count="0" memberValueDatatype="130" unbalanced="0"/>
    <cacheHierarchy uniqueName="[Danhsachdaotao].[Phân loại]" caption="Phân loại" attribute="1" defaultMemberUniqueName="[Danhsachdaotao].[Phân loại].[All]" allUniqueName="[Danhsachdaotao].[Phân loại].[All]" dimensionUniqueName="[Danhsachdaotao]" displayFolder="" count="0" memberValueDatatype="130" unbalanced="0"/>
    <cacheHierarchy uniqueName="[Danhsachdaotao].[Tham gia]" caption="Tham gia" attribute="1" defaultMemberUniqueName="[Danhsachdaotao].[Tham gia].[All]" allUniqueName="[Danhsachdaotao].[Tham gia].[All]" dimensionUniqueName="[Danhsachdaotao]" displayFolder="" count="0" memberValueDatatype="130" unbalanced="0"/>
    <cacheHierarchy uniqueName="[Danhsachdaotao].[Thời lượng]" caption="Thời lượng" attribute="1" defaultMemberUniqueName="[Danhsachdaotao].[Thời lượng].[All]" allUniqueName="[Danhsachdaotao].[Thời lượng].[All]" dimensionUniqueName="[Danhsachdaotao]" displayFolder="" count="0" memberValueDatatype="5" unbalanced="0"/>
    <cacheHierarchy uniqueName="[Danhsachdaotao].[Đánh giá]" caption="Đánh giá" attribute="1" defaultMemberUniqueName="[Danhsachdaotao].[Đánh giá].[All]" allUniqueName="[Danhsachdaotao].[Đánh giá].[All]" dimensionUniqueName="[Danhsachdaotao]" displayFolder="" count="0" memberValueDatatype="20" unbalanced="0"/>
    <cacheHierarchy uniqueName="[Danhsachnhanvien].[STT]" caption="STT" attribute="1" defaultMemberUniqueName="[Danhsachnhanvien].[STT].[All]" allUniqueName="[Danhsachnhanvien].[STT].[All]" dimensionUniqueName="[Danhsachnhanvien]" displayFolder="" count="0" memberValueDatatype="20" unbalanced="0"/>
    <cacheHierarchy uniqueName="[Danhsachnhanvien].[Mã nhân viên]" caption="Mã nhân viên" attribute="1" defaultMemberUniqueName="[Danhsachnhanvien].[Mã nhân viên].[All]" allUniqueName="[Danhsachnhanvien].[Mã nhân viên].[All]" dimensionUniqueName="[Danhsachnhanvien]" displayFolder="" count="0" memberValueDatatype="20" unbalanced="0"/>
    <cacheHierarchy uniqueName="[Danhsachnhanvien].[Họ tên]" caption="Họ tên" attribute="1" defaultMemberUniqueName="[Danhsachnhanvien].[Họ tên].[All]" allUniqueName="[Danhsachnhanvien].[Họ tên].[All]" dimensionUniqueName="[Danhsachnhanvien]" displayFolder="" count="0" memberValueDatatype="130" unbalanced="0"/>
    <cacheHierarchy uniqueName="[Danhsachnhanvien].[Chi nhánh]" caption="Chi nhánh" attribute="1" defaultMemberUniqueName="[Danhsachnhanvien].[Chi nhánh].[All]" allUniqueName="[Danhsachnhanvien].[Chi nhánh].[All]" dimensionUniqueName="[Danhsachnhanvien]" displayFolder="" count="0" memberValueDatatype="130" unbalanced="0"/>
    <cacheHierarchy uniqueName="[Danhsachnhanvien].[Phòng ban]" caption="Phòng ban" attribute="1" defaultMemberUniqueName="[Danhsachnhanvien].[Phòng ban].[All]" allUniqueName="[Danhsachnhanvien].[Phòng ban].[All]" dimensionUniqueName="[Danhsachnhanvien]" displayFolder="" count="0" memberValueDatatype="130" unbalanced="0"/>
    <cacheHierarchy uniqueName="[Danhsachnhanvien].[Vị trí]" caption="Vị trí" attribute="1" defaultMemberUniqueName="[Danhsachnhanvien].[Vị trí].[All]" allUniqueName="[Danhsachnhanvien].[Vị trí].[All]" dimensionUniqueName="[Danhsachnhanvien]" displayFolder="" count="0" memberValueDatatype="130" unbalanced="0"/>
    <cacheHierarchy uniqueName="[Danhsachnhanvien].[Email]" caption="Email" attribute="1" defaultMemberUniqueName="[Danhsachnhanvien].[Email].[All]" allUniqueName="[Danhsachnhanvien].[Email].[All]" dimensionUniqueName="[Danhsachnhanvien]" displayFolder="" count="0" memberValueDatatype="130" unbalanced="0"/>
    <cacheHierarchy uniqueName="[Danhsachnhanvien].[SĐT]" caption="SĐT" attribute="1" defaultMemberUniqueName="[Danhsachnhanvien].[SĐT].[All]" allUniqueName="[Danhsachnhanvien].[SĐT].[All]" dimensionUniqueName="[Danhsachnhanvien]"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Tháng]" caption="Tháng" attribute="1" time="1" defaultMemberUniqueName="[dDate].[Tháng].[All]" allUniqueName="[dDate].[Tháng].[All]" dimensionUniqueName="[dDate]" displayFolder="" count="2" memberValueDatatype="20" unbalanced="0">
      <fieldsUsage count="2">
        <fieldUsage x="-1"/>
        <fieldUsage x="4"/>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hoa_hoc].[KHÓA HỌC]" caption="KHÓA HỌC" attribute="1" defaultMemberUniqueName="[Khoa_hoc].[KHÓA HỌC].[All]" allUniqueName="[Khoa_hoc].[KHÓA HỌC].[All]" dimensionUniqueName="[Khoa_hoc]" displayFolder="" count="0" memberValueDatatype="130" unbalanced="0"/>
    <cacheHierarchy uniqueName="[Loại].[LOẠI]" caption="LOẠI" attribute="1" defaultMemberUniqueName="[Loại].[LOẠI].[All]" allUniqueName="[Loại].[LOẠI].[All]" dimensionUniqueName="[Loại]" displayFolder="" count="2" memberValueDatatype="130" unbalanced="0">
      <fieldsUsage count="2">
        <fieldUsage x="-1"/>
        <fieldUsage x="1"/>
      </fieldsUsage>
    </cacheHierarchy>
    <cacheHierarchy uniqueName="[Phong_ban].[PHÒNG BAN]" caption="PHÒNG BAN" attribute="1" defaultMemberUniqueName="[Phong_ban].[PHÒNG BAN].[All]" allUniqueName="[Phong_ban].[PHÒNG BAN].[All]" dimensionUniqueName="[Phong_ban]" displayFolder="" count="2" memberValueDatatype="130" unbalanced="0">
      <fieldsUsage count="2">
        <fieldUsage x="-1"/>
        <fieldUsage x="3"/>
      </fieldsUsage>
    </cacheHierarchy>
    <cacheHierarchy uniqueName="[TGLV].[STT]" caption="STT" attribute="1" defaultMemberUniqueName="[TGLV].[STT].[All]" allUniqueName="[TGLV].[STT].[All]" dimensionUniqueName="[TGLV]" displayFolder="" count="0" memberValueDatatype="20" unbalanced="0"/>
    <cacheHierarchy uniqueName="[TGLV].[Date]" caption="Date" attribute="1" time="1" defaultMemberUniqueName="[TGLV].[Date].[All]" allUniqueName="[TGLV].[Date].[All]" dimensionUniqueName="[TGLV]" displayFolder="" count="0" memberValueDatatype="7" unbalanced="0"/>
    <cacheHierarchy uniqueName="[TGLV].[MSNV]" caption="MSNV" attribute="1" defaultMemberUniqueName="[TGLV].[MSNV].[All]" allUniqueName="[TGLV].[MSNV].[All]" dimensionUniqueName="[TGLV]" displayFolder="" count="0" memberValueDatatype="20" unbalanced="0"/>
    <cacheHierarchy uniqueName="[TGLV].[Họ tên]" caption="Họ tên" attribute="1" defaultMemberUniqueName="[TGLV].[Họ tên].[All]" allUniqueName="[TGLV].[Họ tên].[All]" dimensionUniqueName="[TGLV]" displayFolder="" count="0" memberValueDatatype="130" unbalanced="0"/>
    <cacheHierarchy uniqueName="[TGLV].[Chi nhánh]" caption="Chi nhánh" attribute="1" defaultMemberUniqueName="[TGLV].[Chi nhánh].[All]" allUniqueName="[TGLV].[Chi nhánh].[All]" dimensionUniqueName="[TGLV]" displayFolder="" count="0" memberValueDatatype="130" unbalanced="0"/>
    <cacheHierarchy uniqueName="[TGLV].[Phòng ban]" caption="Phòng ban" attribute="1" defaultMemberUniqueName="[TGLV].[Phòng ban].[All]" allUniqueName="[TGLV].[Phòng ban].[All]" dimensionUniqueName="[TGLV]" displayFolder="" count="0" memberValueDatatype="130" unbalanced="0"/>
    <cacheHierarchy uniqueName="[TGLV].[Vị trí]" caption="Vị trí" attribute="1" defaultMemberUniqueName="[TGLV].[Vị trí].[All]" allUniqueName="[TGLV].[Vị trí].[All]" dimensionUniqueName="[TGLV]" displayFolder="" count="0" memberValueDatatype="130" unbalanced="0"/>
    <cacheHierarchy uniqueName="[TGLV].[Số giờ làm việc]" caption="Số giờ làm việc" attribute="1" defaultMemberUniqueName="[TGLV].[Số giờ làm việc].[All]" allUniqueName="[TGLV].[Số giờ làm việc].[All]" dimensionUniqueName="[TGLV]" displayFolder="" count="0" memberValueDatatype="20" unbalanced="0"/>
    <cacheHierarchy uniqueName="[Thong_tin_khoa_hoc].[STT]" caption="STT" attribute="1" defaultMemberUniqueName="[Thong_tin_khoa_hoc].[STT].[All]" allUniqueName="[Thong_tin_khoa_hoc].[STT].[All]" dimensionUniqueName="[Thong_tin_khoa_hoc]" displayFolder="" count="0" memberValueDatatype="20" unbalanced="0"/>
    <cacheHierarchy uniqueName="[Thong_tin_khoa_hoc].[Mã khóa học]" caption="Mã khóa học" attribute="1" defaultMemberUniqueName="[Thong_tin_khoa_hoc].[Mã khóa học].[All]" allUniqueName="[Thong_tin_khoa_hoc].[Mã khóa học].[All]" dimensionUniqueName="[Thong_tin_khoa_hoc]" displayFolder="" count="0" memberValueDatatype="130" unbalanced="0"/>
    <cacheHierarchy uniqueName="[Thong_tin_khoa_hoc].[Khóa đào tạo]" caption="Khóa đào tạo" attribute="1" defaultMemberUniqueName="[Thong_tin_khoa_hoc].[Khóa đào tạo].[All]" allUniqueName="[Thong_tin_khoa_hoc].[Khóa đào tạo].[All]" dimensionUniqueName="[Thong_tin_khoa_hoc]" displayFolder="" count="0" memberValueDatatype="130" unbalanced="0"/>
    <cacheHierarchy uniqueName="[Thong_tin_khoa_hoc].[Start Date]" caption="Start Date" attribute="1" time="1" defaultMemberUniqueName="[Thong_tin_khoa_hoc].[Start Date].[All]" allUniqueName="[Thong_tin_khoa_hoc].[Start Date].[All]" dimensionUniqueName="[Thong_tin_khoa_hoc]" displayFolder="" count="0" memberValueDatatype="7" unbalanced="0"/>
    <cacheHierarchy uniqueName="[Thong_tin_khoa_hoc].[End Date]" caption="End Date" attribute="1" time="1" defaultMemberUniqueName="[Thong_tin_khoa_hoc].[End Date].[All]" allUniqueName="[Thong_tin_khoa_hoc].[End Date].[All]" dimensionUniqueName="[Thong_tin_khoa_hoc]" displayFolder="" count="0" memberValueDatatype="7" unbalanced="0"/>
    <cacheHierarchy uniqueName="[Thong_tin_khoa_hoc].[Phân loại]" caption="Phân loại" attribute="1" defaultMemberUniqueName="[Thong_tin_khoa_hoc].[Phân loại].[All]" allUniqueName="[Thong_tin_khoa_hoc].[Phân loại].[All]" dimensionUniqueName="[Thong_tin_khoa_hoc]" displayFolder="" count="0" memberValueDatatype="130" unbalanced="0"/>
    <cacheHierarchy uniqueName="[Thong_tin_khoa_hoc].[Hình thức]" caption="Hình thức" attribute="1" defaultMemberUniqueName="[Thong_tin_khoa_hoc].[Hình thức].[All]" allUniqueName="[Thong_tin_khoa_hoc].[Hình thức].[All]" dimensionUniqueName="[Thong_tin_khoa_hoc]" displayFolder="" count="0" memberValueDatatype="130" unbalanced="0"/>
    <cacheHierarchy uniqueName="[Thong_tin_khoa_hoc].[Thời lượng (giờ)]" caption="Thời lượng (giờ)" attribute="1" defaultMemberUniqueName="[Thong_tin_khoa_hoc].[Thời lượng (giờ)].[All]" allUniqueName="[Thong_tin_khoa_hoc].[Thời lượng (giờ)].[All]" dimensionUniqueName="[Thong_tin_khoa_hoc]" displayFolder="" count="0" memberValueDatatype="20" unbalanced="0"/>
    <cacheHierarchy uniqueName="[Thong_tin_khoa_hoc].[Số lượng]" caption="Số lượng" attribute="1" defaultMemberUniqueName="[Thong_tin_khoa_hoc].[Số lượng].[All]" allUniqueName="[Thong_tin_khoa_hoc].[Số lượng].[All]" dimensionUniqueName="[Thong_tin_khoa_hoc]" displayFolder="" count="0" memberValueDatatype="20" unbalanced="0"/>
    <cacheHierarchy uniqueName="[Thong_tin_khoa_hoc].[Trạng thái]" caption="Trạng thái" attribute="1" defaultMemberUniqueName="[Thong_tin_khoa_hoc].[Trạng thái].[All]" allUniqueName="[Thong_tin_khoa_hoc].[Trạng thái].[All]" dimensionUniqueName="[Thong_tin_khoa_hoc]" displayFolder="" count="0" memberValueDatatype="130" unbalanced="0"/>
    <cacheHierarchy uniqueName="[Measures].[__XL_Count TGLV]" caption="__XL_Count TGLV" measure="1" displayFolder="" measureGroup="TGLV" count="0" hidden="1"/>
    <cacheHierarchy uniqueName="[Measures].[__XL_Count Chiphidaotao]" caption="__XL_Count Chiphidaotao" measure="1" displayFolder="" measureGroup="Chiphidaotao" count="0" hidden="1"/>
    <cacheHierarchy uniqueName="[Measures].[__XL_Count Danhsachdaotao]" caption="__XL_Count Danhsachdaotao" measure="1" displayFolder="" measureGroup="Danhsachdaotao" count="0" hidden="1"/>
    <cacheHierarchy uniqueName="[Measures].[__XL_Count Thong_tin_khoa_hoc]" caption="__XL_Count Thong_tin_khoa_hoc" measure="1" displayFolder="" measureGroup="Thong_tin_khoa_hoc" count="0" hidden="1"/>
    <cacheHierarchy uniqueName="[Measures].[__XL_Count Danhsachnhanvien]" caption="__XL_Count Danhsachnhanvien" measure="1" displayFolder="" measureGroup="Danhsachnhanvien" count="0" hidden="1"/>
    <cacheHierarchy uniqueName="[Measures].[__XL_Count Chi_nhanh]" caption="__XL_Count Chi_nhanh" measure="1" displayFolder="" measureGroup="Chi_nhanh" count="0" hidden="1"/>
    <cacheHierarchy uniqueName="[Measures].[__XL_Count Phong_ban]" caption="__XL_Count Phong_ban" measure="1" displayFolder="" measureGroup="Phong_ban" count="0" hidden="1"/>
    <cacheHierarchy uniqueName="[Measures].[__XL_Count Loại]" caption="__XL_Count Loại" measure="1" displayFolder="" measureGroup="Loại" count="0" hidden="1"/>
    <cacheHierarchy uniqueName="[Measures].[__XL_Count Calendar]" caption="__XL_Count Calendar" measure="1" displayFolder="" measureGroup="dDate" count="0" hidden="1"/>
    <cacheHierarchy uniqueName="[Measures].[__XL_Count Khoa_hoc]" caption="__XL_Count Khoa_hoc" measure="1" displayFolder="" measureGroup="Khoa_hoc" count="0" hidden="1"/>
    <cacheHierarchy uniqueName="[Measures].[__No measures defined]" caption="__No measures defined" measure="1" displayFolder="" count="0" hidden="1"/>
    <cacheHierarchy uniqueName="[Measures].[Sum of Chi phí]" caption="Sum of Chi phí" measure="1" displayFolder="" measureGroup="Chiphidaotao" count="0" hidden="1">
      <extLst>
        <ext xmlns:x15="http://schemas.microsoft.com/office/spreadsheetml/2010/11/main" uri="{B97F6D7D-B522-45F9-BDA1-12C45D357490}">
          <x15:cacheHierarchy aggregatedColumn="8"/>
        </ext>
      </extLst>
    </cacheHierarchy>
    <cacheHierarchy uniqueName="[Measures].[Sum of Thời lượng]" caption="Sum of Thời lượng" measure="1" displayFolder="" measureGroup="Danhsachdaotao"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Số giờ làm việc]" caption="Sum of Số giờ làm việc" measure="1" displayFolder="" measureGroup="TGLV" count="0" hidden="1">
      <extLst>
        <ext xmlns:x15="http://schemas.microsoft.com/office/spreadsheetml/2010/11/main" uri="{B97F6D7D-B522-45F9-BDA1-12C45D357490}">
          <x15:cacheHierarchy aggregatedColumn="48"/>
        </ext>
      </extLst>
    </cacheHierarchy>
    <cacheHierarchy uniqueName="[Measures].[Sum of Đánh giá]" caption="Sum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Average of Đánh giá]" caption="Average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Sum of MSNV]" caption="Sum of MSNV" measure="1" displayFolder="" measureGroup="Danhsachdaotao" count="0" hidden="1">
      <extLst>
        <ext xmlns:x15="http://schemas.microsoft.com/office/spreadsheetml/2010/11/main" uri="{B97F6D7D-B522-45F9-BDA1-12C45D357490}">
          <x15:cacheHierarchy aggregatedColumn="13"/>
        </ext>
      </extLst>
    </cacheHierarchy>
    <cacheHierarchy uniqueName="[Measures].[Distinct Count of MSNV]" caption="Distinct 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MSNV]" caption="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Phân loại]" caption="Count of Phân loại" measure="1" displayFolder="" measureGroup="Thong_tin_khoa_hoc" count="0" hidden="1">
      <extLst>
        <ext xmlns:x15="http://schemas.microsoft.com/office/spreadsheetml/2010/11/main" uri="{B97F6D7D-B522-45F9-BDA1-12C45D357490}">
          <x15:cacheHierarchy aggregatedColumn="54"/>
        </ext>
      </extLst>
    </cacheHierarchy>
  </cacheHierarchies>
  <kpis count="0"/>
  <dimensions count="11">
    <dimension name="Chi_nhanh" uniqueName="[Chi_nhanh]" caption="Chi_nhanh"/>
    <dimension name="Chiphidaotao" uniqueName="[Chiphidaotao]" caption="Chiphidaotao"/>
    <dimension name="Danhsachdaotao" uniqueName="[Danhsachdaotao]" caption="Danhsachdaotao"/>
    <dimension name="Danhsachnhanvien" uniqueName="[Danhsachnhanvien]" caption="Danhsachnhanvien"/>
    <dimension name="dDate" uniqueName="[dDate]" caption="dDate"/>
    <dimension name="Khoa_hoc" uniqueName="[Khoa_hoc]" caption="Khoa_hoc"/>
    <dimension name="Loại" uniqueName="[Loại]" caption="Loại"/>
    <dimension measure="1" name="Measures" uniqueName="[Measures]" caption="Measures"/>
    <dimension name="Phong_ban" uniqueName="[Phong_ban]" caption="Phong_ban"/>
    <dimension name="TGLV" uniqueName="[TGLV]" caption="TGLV"/>
    <dimension name="Thong_tin_khoa_hoc" uniqueName="[Thong_tin_khoa_hoc]" caption="Thong_tin_khoa_hoc"/>
  </dimensions>
  <measureGroups count="10">
    <measureGroup name="Chi_nhanh" caption="Chi_nhanh"/>
    <measureGroup name="Chiphidaotao" caption="Chiphidaotao"/>
    <measureGroup name="Danhsachdaotao" caption="Danhsachdaotao"/>
    <measureGroup name="Danhsachnhanvien" caption="Danhsachnhanvien"/>
    <measureGroup name="dDate" caption="dDate"/>
    <measureGroup name="Khoa_hoc" caption="Khoa_hoc"/>
    <measureGroup name="Loại" caption="Loại"/>
    <measureGroup name="Phong_ban" caption="Phong_ban"/>
    <measureGroup name="TGLV" caption="TGLV"/>
    <measureGroup name="Thong_tin_khoa_hoc" caption="Thong_tin_khoa_hoc"/>
  </measureGroups>
  <maps count="24">
    <map measureGroup="0" dimension="0"/>
    <map measureGroup="1" dimension="0"/>
    <map measureGroup="1" dimension="1"/>
    <map measureGroup="1" dimension="4"/>
    <map measureGroup="1" dimension="6"/>
    <map measureGroup="1" dimension="8"/>
    <map measureGroup="1" dimension="10"/>
    <map measureGroup="2" dimension="0"/>
    <map measureGroup="2" dimension="2"/>
    <map measureGroup="2" dimension="3"/>
    <map measureGroup="2" dimension="4"/>
    <map measureGroup="2" dimension="6"/>
    <map measureGroup="2" dimension="8"/>
    <map measureGroup="2" dimension="10"/>
    <map measureGroup="3" dimension="3"/>
    <map measureGroup="4" dimension="4"/>
    <map measureGroup="5" dimension="5"/>
    <map measureGroup="6" dimension="6"/>
    <map measureGroup="7" dimension="8"/>
    <map measureGroup="8" dimension="0"/>
    <map measureGroup="8" dimension="4"/>
    <map measureGroup="8"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ep Tran" refreshedDate="44672.290793171298" backgroundQuery="1" createdVersion="7" refreshedVersion="7" minRefreshableVersion="3" recordCount="0" supportSubquery="1" supportAdvancedDrill="1" xr:uid="{C3440920-BAC3-4E34-B5FB-DCAFB4BB8A0E}">
  <cacheSource type="external" connectionId="2"/>
  <cacheFields count="5">
    <cacheField name="[Measures].[Sum of Số giờ làm việc]" caption="Sum of Số giờ làm việc" numFmtId="0" hierarchy="72" level="32767"/>
    <cacheField name="[Loại].[LOẠI].[LOẠI]" caption="LOẠI" numFmtId="0" hierarchy="39" level="1">
      <sharedItems containsSemiMixedTypes="0" containsNonDate="0" containsString="0"/>
    </cacheField>
    <cacheField name="[Chi_nhanh].[CHI NHÁNH].[CHI NHÁNH]" caption="CHI NHÁNH" numFmtId="0" level="1">
      <sharedItems containsSemiMixedTypes="0" containsNonDate="0" containsString="0"/>
    </cacheField>
    <cacheField name="[Phong_ban].[PHÒNG BAN].[PHÒNG BAN]" caption="PHÒNG BAN" numFmtId="0" hierarchy="40" level="1">
      <sharedItems containsSemiMixedTypes="0" containsNonDate="0" containsString="0"/>
    </cacheField>
    <cacheField name="[dDate].[Tháng].[Tháng]" caption="Tháng" numFmtId="0" hierarchy="33" level="1">
      <sharedItems containsSemiMixedTypes="0" containsNonDate="0" containsString="0"/>
    </cacheField>
  </cacheFields>
  <cacheHierarchies count="79">
    <cacheHierarchy uniqueName="[Chi_nhanh].[CHI NHÁNH]" caption="CHI NHÁNH" attribute="1" defaultMemberUniqueName="[Chi_nhanh].[CHI NHÁNH].[All]" allUniqueName="[Chi_nhanh].[CHI NHÁNH].[All]" dimensionUniqueName="[Chi_nhanh]" displayFolder="" count="2" memberValueDatatype="130" unbalanced="0">
      <fieldsUsage count="2">
        <fieldUsage x="-1"/>
        <fieldUsage x="2"/>
      </fieldsUsage>
    </cacheHierarchy>
    <cacheHierarchy uniqueName="[Chiphidaotao].[STT]" caption="STT" attribute="1" defaultMemberUniqueName="[Chiphidaotao].[STT].[All]" allUniqueName="[Chiphidaotao].[STT].[All]" dimensionUniqueName="[Chiphidaotao]" displayFolder="" count="0" memberValueDatatype="20" unbalanced="0"/>
    <cacheHierarchy uniqueName="[Chiphidaotao].[Date]" caption="Date" attribute="1" time="1" defaultMemberUniqueName="[Chiphidaotao].[Date].[All]" allUniqueName="[Chiphidaotao].[Date].[All]" dimensionUniqueName="[Chiphidaotao]" displayFolder="" count="0" memberValueDatatype="7" unbalanced="0"/>
    <cacheHierarchy uniqueName="[Chiphidaotao].[Mã khóa học]" caption="Mã khóa học" attribute="1" defaultMemberUniqueName="[Chiphidaotao].[Mã khóa học].[All]" allUniqueName="[Chiphidaotao].[Mã khóa học].[All]" dimensionUniqueName="[Chiphidaotao]" displayFolder="" count="0" memberValueDatatype="130" unbalanced="0"/>
    <cacheHierarchy uniqueName="[Chiphidaotao].[Tên khóa học]" caption="Tên khóa học" attribute="1" defaultMemberUniqueName="[Chiphidaotao].[Tên khóa học].[All]" allUniqueName="[Chiphidaotao].[Tên khóa học].[All]" dimensionUniqueName="[Chiphidaotao]" displayFolder="" count="0" memberValueDatatype="130" unbalanced="0"/>
    <cacheHierarchy uniqueName="[Chiphidaotao].[Chi nhánh]" caption="Chi nhánh" attribute="1" defaultMemberUniqueName="[Chiphidaotao].[Chi nhánh].[All]" allUniqueName="[Chiphidaotao].[Chi nhánh].[All]" dimensionUniqueName="[Chiphidaotao]" displayFolder="" count="0" memberValueDatatype="130" unbalanced="0"/>
    <cacheHierarchy uniqueName="[Chiphidaotao].[Phòng ban]" caption="Phòng ban" attribute="1" defaultMemberUniqueName="[Chiphidaotao].[Phòng ban].[All]" allUniqueName="[Chiphidaotao].[Phòng ban].[All]" dimensionUniqueName="[Chiphidaotao]" displayFolder="" count="0" memberValueDatatype="130" unbalanced="0"/>
    <cacheHierarchy uniqueName="[Chiphidaotao].[Phân loại]" caption="Phân loại" attribute="1" defaultMemberUniqueName="[Chiphidaotao].[Phân loại].[All]" allUniqueName="[Chiphidaotao].[Phân loại].[All]" dimensionUniqueName="[Chiphidaotao]" displayFolder="" count="0" memberValueDatatype="130" unbalanced="0"/>
    <cacheHierarchy uniqueName="[Chiphidaotao].[Chi phí]" caption="Chi phí" attribute="1" defaultMemberUniqueName="[Chiphidaotao].[Chi phí].[All]" allUniqueName="[Chiphidaotao].[Chi phí].[All]" dimensionUniqueName="[Chiphidaotao]" displayFolder="" count="0" memberValueDatatype="20" unbalanced="0"/>
    <cacheHierarchy uniqueName="[Danhsachdaotao].[STT]" caption="STT" attribute="1" defaultMemberUniqueName="[Danhsachdaotao].[STT].[All]" allUniqueName="[Danhsachdaotao].[STT].[All]" dimensionUniqueName="[Danhsachdaotao]" displayFolder="" count="0" memberValueDatatype="20" unbalanced="0"/>
    <cacheHierarchy uniqueName="[Danhsachdaotao].[Thời gian đào tạo (thực tế)]" caption="Thời gian đào tạo (thực tế)" attribute="1" time="1" defaultMemberUniqueName="[Danhsachdaotao].[Thời gian đào tạo (thực tế)].[All]" allUniqueName="[Danhsachdaotao].[Thời gian đào tạo (thực tế)].[All]" dimensionUniqueName="[Danhsachdaotao]" displayFolder="" count="0" memberValueDatatype="7" unbalanced="0"/>
    <cacheHierarchy uniqueName="[Danhsachdaotao].[Mã khóa học]" caption="Mã khóa học" attribute="1" defaultMemberUniqueName="[Danhsachdaotao].[Mã khóa học].[All]" allUniqueName="[Danhsachdaotao].[Mã khóa học].[All]" dimensionUniqueName="[Danhsachdaotao]" displayFolder="" count="0" memberValueDatatype="130" unbalanced="0"/>
    <cacheHierarchy uniqueName="[Danhsachdaotao].[Khóa học]" caption="Khóa học" attribute="1" defaultMemberUniqueName="[Danhsachdaotao].[Khóa học].[All]" allUniqueName="[Danhsachdaotao].[Khóa học].[All]" dimensionUniqueName="[Danhsachdaotao]" displayFolder="" count="0" memberValueDatatype="130" unbalanced="0"/>
    <cacheHierarchy uniqueName="[Danhsachdaotao].[MSNV]" caption="MSNV" attribute="1" defaultMemberUniqueName="[Danhsachdaotao].[MSNV].[All]" allUniqueName="[Danhsachdaotao].[MSNV].[All]" dimensionUniqueName="[Danhsachdaotao]" displayFolder="" count="0" memberValueDatatype="20" unbalanced="0"/>
    <cacheHierarchy uniqueName="[Danhsachdaotao].[Họ tên]" caption="Họ tên" attribute="1" defaultMemberUniqueName="[Danhsachdaotao].[Họ tên].[All]" allUniqueName="[Danhsachdaotao].[Họ tên].[All]" dimensionUniqueName="[Danhsachdaotao]" displayFolder="" count="0" memberValueDatatype="130" unbalanced="0"/>
    <cacheHierarchy uniqueName="[Danhsachdaotao].[Chi nhánh]" caption="Chi nhánh" attribute="1" defaultMemberUniqueName="[Danhsachdaotao].[Chi nhánh].[All]" allUniqueName="[Danhsachdaotao].[Chi nhánh].[All]" dimensionUniqueName="[Danhsachdaotao]" displayFolder="" count="0" memberValueDatatype="130" unbalanced="0"/>
    <cacheHierarchy uniqueName="[Danhsachdaotao].[Phòng ban]" caption="Phòng ban" attribute="1" defaultMemberUniqueName="[Danhsachdaotao].[Phòng ban].[All]" allUniqueName="[Danhsachdaotao].[Phòng ban].[All]" dimensionUniqueName="[Danhsachdaotao]" displayFolder="" count="0" memberValueDatatype="130" unbalanced="0"/>
    <cacheHierarchy uniqueName="[Danhsachdaotao].[Vị trí]" caption="Vị trí" attribute="1" defaultMemberUniqueName="[Danhsachdaotao].[Vị trí].[All]" allUniqueName="[Danhsachdaotao].[Vị trí].[All]" dimensionUniqueName="[Danhsachdaotao]" displayFolder="" count="0" memberValueDatatype="130" unbalanced="0"/>
    <cacheHierarchy uniqueName="[Danhsachdaotao].[Phân loại]" caption="Phân loại" attribute="1" defaultMemberUniqueName="[Danhsachdaotao].[Phân loại].[All]" allUniqueName="[Danhsachdaotao].[Phân loại].[All]" dimensionUniqueName="[Danhsachdaotao]" displayFolder="" count="0" memberValueDatatype="130" unbalanced="0"/>
    <cacheHierarchy uniqueName="[Danhsachdaotao].[Tham gia]" caption="Tham gia" attribute="1" defaultMemberUniqueName="[Danhsachdaotao].[Tham gia].[All]" allUniqueName="[Danhsachdaotao].[Tham gia].[All]" dimensionUniqueName="[Danhsachdaotao]" displayFolder="" count="0" memberValueDatatype="130" unbalanced="0"/>
    <cacheHierarchy uniqueName="[Danhsachdaotao].[Thời lượng]" caption="Thời lượng" attribute="1" defaultMemberUniqueName="[Danhsachdaotao].[Thời lượng].[All]" allUniqueName="[Danhsachdaotao].[Thời lượng].[All]" dimensionUniqueName="[Danhsachdaotao]" displayFolder="" count="0" memberValueDatatype="5" unbalanced="0"/>
    <cacheHierarchy uniqueName="[Danhsachdaotao].[Đánh giá]" caption="Đánh giá" attribute="1" defaultMemberUniqueName="[Danhsachdaotao].[Đánh giá].[All]" allUniqueName="[Danhsachdaotao].[Đánh giá].[All]" dimensionUniqueName="[Danhsachdaotao]" displayFolder="" count="0" memberValueDatatype="20" unbalanced="0"/>
    <cacheHierarchy uniqueName="[Danhsachnhanvien].[STT]" caption="STT" attribute="1" defaultMemberUniqueName="[Danhsachnhanvien].[STT].[All]" allUniqueName="[Danhsachnhanvien].[STT].[All]" dimensionUniqueName="[Danhsachnhanvien]" displayFolder="" count="0" memberValueDatatype="20" unbalanced="0"/>
    <cacheHierarchy uniqueName="[Danhsachnhanvien].[Mã nhân viên]" caption="Mã nhân viên" attribute="1" defaultMemberUniqueName="[Danhsachnhanvien].[Mã nhân viên].[All]" allUniqueName="[Danhsachnhanvien].[Mã nhân viên].[All]" dimensionUniqueName="[Danhsachnhanvien]" displayFolder="" count="0" memberValueDatatype="20" unbalanced="0"/>
    <cacheHierarchy uniqueName="[Danhsachnhanvien].[Họ tên]" caption="Họ tên" attribute="1" defaultMemberUniqueName="[Danhsachnhanvien].[Họ tên].[All]" allUniqueName="[Danhsachnhanvien].[Họ tên].[All]" dimensionUniqueName="[Danhsachnhanvien]" displayFolder="" count="0" memberValueDatatype="130" unbalanced="0"/>
    <cacheHierarchy uniqueName="[Danhsachnhanvien].[Chi nhánh]" caption="Chi nhánh" attribute="1" defaultMemberUniqueName="[Danhsachnhanvien].[Chi nhánh].[All]" allUniqueName="[Danhsachnhanvien].[Chi nhánh].[All]" dimensionUniqueName="[Danhsachnhanvien]" displayFolder="" count="0" memberValueDatatype="130" unbalanced="0"/>
    <cacheHierarchy uniqueName="[Danhsachnhanvien].[Phòng ban]" caption="Phòng ban" attribute="1" defaultMemberUniqueName="[Danhsachnhanvien].[Phòng ban].[All]" allUniqueName="[Danhsachnhanvien].[Phòng ban].[All]" dimensionUniqueName="[Danhsachnhanvien]" displayFolder="" count="0" memberValueDatatype="130" unbalanced="0"/>
    <cacheHierarchy uniqueName="[Danhsachnhanvien].[Vị trí]" caption="Vị trí" attribute="1" defaultMemberUniqueName="[Danhsachnhanvien].[Vị trí].[All]" allUniqueName="[Danhsachnhanvien].[Vị trí].[All]" dimensionUniqueName="[Danhsachnhanvien]" displayFolder="" count="0" memberValueDatatype="130" unbalanced="0"/>
    <cacheHierarchy uniqueName="[Danhsachnhanvien].[Email]" caption="Email" attribute="1" defaultMemberUniqueName="[Danhsachnhanvien].[Email].[All]" allUniqueName="[Danhsachnhanvien].[Email].[All]" dimensionUniqueName="[Danhsachnhanvien]" displayFolder="" count="0" memberValueDatatype="130" unbalanced="0"/>
    <cacheHierarchy uniqueName="[Danhsachnhanvien].[SĐT]" caption="SĐT" attribute="1" defaultMemberUniqueName="[Danhsachnhanvien].[SĐT].[All]" allUniqueName="[Danhsachnhanvien].[SĐT].[All]" dimensionUniqueName="[Danhsachnhanvien]"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Tháng]" caption="Tháng" attribute="1" time="1" defaultMemberUniqueName="[dDate].[Tháng].[All]" allUniqueName="[dDate].[Tháng].[All]" dimensionUniqueName="[dDate]" displayFolder="" count="2" memberValueDatatype="20" unbalanced="0">
      <fieldsUsage count="2">
        <fieldUsage x="-1"/>
        <fieldUsage x="4"/>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hoa_hoc].[KHÓA HỌC]" caption="KHÓA HỌC" attribute="1" defaultMemberUniqueName="[Khoa_hoc].[KHÓA HỌC].[All]" allUniqueName="[Khoa_hoc].[KHÓA HỌC].[All]" dimensionUniqueName="[Khoa_hoc]" displayFolder="" count="0" memberValueDatatype="130" unbalanced="0"/>
    <cacheHierarchy uniqueName="[Loại].[LOẠI]" caption="LOẠI" attribute="1" defaultMemberUniqueName="[Loại].[LOẠI].[All]" allUniqueName="[Loại].[LOẠI].[All]" dimensionUniqueName="[Loại]" displayFolder="" count="2" memberValueDatatype="130" unbalanced="0">
      <fieldsUsage count="2">
        <fieldUsage x="-1"/>
        <fieldUsage x="1"/>
      </fieldsUsage>
    </cacheHierarchy>
    <cacheHierarchy uniqueName="[Phong_ban].[PHÒNG BAN]" caption="PHÒNG BAN" attribute="1" defaultMemberUniqueName="[Phong_ban].[PHÒNG BAN].[All]" allUniqueName="[Phong_ban].[PHÒNG BAN].[All]" dimensionUniqueName="[Phong_ban]" displayFolder="" count="2" memberValueDatatype="130" unbalanced="0">
      <fieldsUsage count="2">
        <fieldUsage x="-1"/>
        <fieldUsage x="3"/>
      </fieldsUsage>
    </cacheHierarchy>
    <cacheHierarchy uniqueName="[TGLV].[STT]" caption="STT" attribute="1" defaultMemberUniqueName="[TGLV].[STT].[All]" allUniqueName="[TGLV].[STT].[All]" dimensionUniqueName="[TGLV]" displayFolder="" count="0" memberValueDatatype="20" unbalanced="0"/>
    <cacheHierarchy uniqueName="[TGLV].[Date]" caption="Date" attribute="1" time="1" defaultMemberUniqueName="[TGLV].[Date].[All]" allUniqueName="[TGLV].[Date].[All]" dimensionUniqueName="[TGLV]" displayFolder="" count="0" memberValueDatatype="7" unbalanced="0"/>
    <cacheHierarchy uniqueName="[TGLV].[MSNV]" caption="MSNV" attribute="1" defaultMemberUniqueName="[TGLV].[MSNV].[All]" allUniqueName="[TGLV].[MSNV].[All]" dimensionUniqueName="[TGLV]" displayFolder="" count="0" memberValueDatatype="20" unbalanced="0"/>
    <cacheHierarchy uniqueName="[TGLV].[Họ tên]" caption="Họ tên" attribute="1" defaultMemberUniqueName="[TGLV].[Họ tên].[All]" allUniqueName="[TGLV].[Họ tên].[All]" dimensionUniqueName="[TGLV]" displayFolder="" count="0" memberValueDatatype="130" unbalanced="0"/>
    <cacheHierarchy uniqueName="[TGLV].[Chi nhánh]" caption="Chi nhánh" attribute="1" defaultMemberUniqueName="[TGLV].[Chi nhánh].[All]" allUniqueName="[TGLV].[Chi nhánh].[All]" dimensionUniqueName="[TGLV]" displayFolder="" count="0" memberValueDatatype="130" unbalanced="0"/>
    <cacheHierarchy uniqueName="[TGLV].[Phòng ban]" caption="Phòng ban" attribute="1" defaultMemberUniqueName="[TGLV].[Phòng ban].[All]" allUniqueName="[TGLV].[Phòng ban].[All]" dimensionUniqueName="[TGLV]" displayFolder="" count="0" memberValueDatatype="130" unbalanced="0"/>
    <cacheHierarchy uniqueName="[TGLV].[Vị trí]" caption="Vị trí" attribute="1" defaultMemberUniqueName="[TGLV].[Vị trí].[All]" allUniqueName="[TGLV].[Vị trí].[All]" dimensionUniqueName="[TGLV]" displayFolder="" count="0" memberValueDatatype="130" unbalanced="0"/>
    <cacheHierarchy uniqueName="[TGLV].[Số giờ làm việc]" caption="Số giờ làm việc" attribute="1" defaultMemberUniqueName="[TGLV].[Số giờ làm việc].[All]" allUniqueName="[TGLV].[Số giờ làm việc].[All]" dimensionUniqueName="[TGLV]" displayFolder="" count="0" memberValueDatatype="20" unbalanced="0"/>
    <cacheHierarchy uniqueName="[Thong_tin_khoa_hoc].[STT]" caption="STT" attribute="1" defaultMemberUniqueName="[Thong_tin_khoa_hoc].[STT].[All]" allUniqueName="[Thong_tin_khoa_hoc].[STT].[All]" dimensionUniqueName="[Thong_tin_khoa_hoc]" displayFolder="" count="0" memberValueDatatype="20" unbalanced="0"/>
    <cacheHierarchy uniqueName="[Thong_tin_khoa_hoc].[Mã khóa học]" caption="Mã khóa học" attribute="1" defaultMemberUniqueName="[Thong_tin_khoa_hoc].[Mã khóa học].[All]" allUniqueName="[Thong_tin_khoa_hoc].[Mã khóa học].[All]" dimensionUniqueName="[Thong_tin_khoa_hoc]" displayFolder="" count="0" memberValueDatatype="130" unbalanced="0"/>
    <cacheHierarchy uniqueName="[Thong_tin_khoa_hoc].[Khóa đào tạo]" caption="Khóa đào tạo" attribute="1" defaultMemberUniqueName="[Thong_tin_khoa_hoc].[Khóa đào tạo].[All]" allUniqueName="[Thong_tin_khoa_hoc].[Khóa đào tạo].[All]" dimensionUniqueName="[Thong_tin_khoa_hoc]" displayFolder="" count="0" memberValueDatatype="130" unbalanced="0"/>
    <cacheHierarchy uniqueName="[Thong_tin_khoa_hoc].[Start Date]" caption="Start Date" attribute="1" time="1" defaultMemberUniqueName="[Thong_tin_khoa_hoc].[Start Date].[All]" allUniqueName="[Thong_tin_khoa_hoc].[Start Date].[All]" dimensionUniqueName="[Thong_tin_khoa_hoc]" displayFolder="" count="0" memberValueDatatype="7" unbalanced="0"/>
    <cacheHierarchy uniqueName="[Thong_tin_khoa_hoc].[End Date]" caption="End Date" attribute="1" time="1" defaultMemberUniqueName="[Thong_tin_khoa_hoc].[End Date].[All]" allUniqueName="[Thong_tin_khoa_hoc].[End Date].[All]" dimensionUniqueName="[Thong_tin_khoa_hoc]" displayFolder="" count="0" memberValueDatatype="7" unbalanced="0"/>
    <cacheHierarchy uniqueName="[Thong_tin_khoa_hoc].[Phân loại]" caption="Phân loại" attribute="1" defaultMemberUniqueName="[Thong_tin_khoa_hoc].[Phân loại].[All]" allUniqueName="[Thong_tin_khoa_hoc].[Phân loại].[All]" dimensionUniqueName="[Thong_tin_khoa_hoc]" displayFolder="" count="0" memberValueDatatype="130" unbalanced="0"/>
    <cacheHierarchy uniqueName="[Thong_tin_khoa_hoc].[Hình thức]" caption="Hình thức" attribute="1" defaultMemberUniqueName="[Thong_tin_khoa_hoc].[Hình thức].[All]" allUniqueName="[Thong_tin_khoa_hoc].[Hình thức].[All]" dimensionUniqueName="[Thong_tin_khoa_hoc]" displayFolder="" count="0" memberValueDatatype="130" unbalanced="0"/>
    <cacheHierarchy uniqueName="[Thong_tin_khoa_hoc].[Thời lượng (giờ)]" caption="Thời lượng (giờ)" attribute="1" defaultMemberUniqueName="[Thong_tin_khoa_hoc].[Thời lượng (giờ)].[All]" allUniqueName="[Thong_tin_khoa_hoc].[Thời lượng (giờ)].[All]" dimensionUniqueName="[Thong_tin_khoa_hoc]" displayFolder="" count="0" memberValueDatatype="20" unbalanced="0"/>
    <cacheHierarchy uniqueName="[Thong_tin_khoa_hoc].[Số lượng]" caption="Số lượng" attribute="1" defaultMemberUniqueName="[Thong_tin_khoa_hoc].[Số lượng].[All]" allUniqueName="[Thong_tin_khoa_hoc].[Số lượng].[All]" dimensionUniqueName="[Thong_tin_khoa_hoc]" displayFolder="" count="0" memberValueDatatype="20" unbalanced="0"/>
    <cacheHierarchy uniqueName="[Thong_tin_khoa_hoc].[Trạng thái]" caption="Trạng thái" attribute="1" defaultMemberUniqueName="[Thong_tin_khoa_hoc].[Trạng thái].[All]" allUniqueName="[Thong_tin_khoa_hoc].[Trạng thái].[All]" dimensionUniqueName="[Thong_tin_khoa_hoc]" displayFolder="" count="0" memberValueDatatype="130" unbalanced="0"/>
    <cacheHierarchy uniqueName="[Measures].[__XL_Count TGLV]" caption="__XL_Count TGLV" measure="1" displayFolder="" measureGroup="TGLV" count="0" hidden="1"/>
    <cacheHierarchy uniqueName="[Measures].[__XL_Count Chiphidaotao]" caption="__XL_Count Chiphidaotao" measure="1" displayFolder="" measureGroup="Chiphidaotao" count="0" hidden="1"/>
    <cacheHierarchy uniqueName="[Measures].[__XL_Count Danhsachdaotao]" caption="__XL_Count Danhsachdaotao" measure="1" displayFolder="" measureGroup="Danhsachdaotao" count="0" hidden="1"/>
    <cacheHierarchy uniqueName="[Measures].[__XL_Count Thong_tin_khoa_hoc]" caption="__XL_Count Thong_tin_khoa_hoc" measure="1" displayFolder="" measureGroup="Thong_tin_khoa_hoc" count="0" hidden="1"/>
    <cacheHierarchy uniqueName="[Measures].[__XL_Count Danhsachnhanvien]" caption="__XL_Count Danhsachnhanvien" measure="1" displayFolder="" measureGroup="Danhsachnhanvien" count="0" hidden="1"/>
    <cacheHierarchy uniqueName="[Measures].[__XL_Count Chi_nhanh]" caption="__XL_Count Chi_nhanh" measure="1" displayFolder="" measureGroup="Chi_nhanh" count="0" hidden="1"/>
    <cacheHierarchy uniqueName="[Measures].[__XL_Count Phong_ban]" caption="__XL_Count Phong_ban" measure="1" displayFolder="" measureGroup="Phong_ban" count="0" hidden="1"/>
    <cacheHierarchy uniqueName="[Measures].[__XL_Count Loại]" caption="__XL_Count Loại" measure="1" displayFolder="" measureGroup="Loại" count="0" hidden="1"/>
    <cacheHierarchy uniqueName="[Measures].[__XL_Count Calendar]" caption="__XL_Count Calendar" measure="1" displayFolder="" measureGroup="dDate" count="0" hidden="1"/>
    <cacheHierarchy uniqueName="[Measures].[__XL_Count Khoa_hoc]" caption="__XL_Count Khoa_hoc" measure="1" displayFolder="" measureGroup="Khoa_hoc" count="0" hidden="1"/>
    <cacheHierarchy uniqueName="[Measures].[__No measures defined]" caption="__No measures defined" measure="1" displayFolder="" count="0" hidden="1"/>
    <cacheHierarchy uniqueName="[Measures].[Sum of Chi phí]" caption="Sum of Chi phí" measure="1" displayFolder="" measureGroup="Chiphidaotao" count="0" hidden="1">
      <extLst>
        <ext xmlns:x15="http://schemas.microsoft.com/office/spreadsheetml/2010/11/main" uri="{B97F6D7D-B522-45F9-BDA1-12C45D357490}">
          <x15:cacheHierarchy aggregatedColumn="8"/>
        </ext>
      </extLst>
    </cacheHierarchy>
    <cacheHierarchy uniqueName="[Measures].[Sum of Thời lượng]" caption="Sum of Thời lượng" measure="1" displayFolder="" measureGroup="Danhsachdaotao" count="0" hidden="1">
      <extLst>
        <ext xmlns:x15="http://schemas.microsoft.com/office/spreadsheetml/2010/11/main" uri="{B97F6D7D-B522-45F9-BDA1-12C45D357490}">
          <x15:cacheHierarchy aggregatedColumn="20"/>
        </ext>
      </extLst>
    </cacheHierarchy>
    <cacheHierarchy uniqueName="[Measures].[Sum of Số giờ làm việc]" caption="Sum of Số giờ làm việc" measure="1" displayFolder="" measureGroup="TGLV" count="0" oneField="1" hidden="1">
      <fieldsUsage count="1">
        <fieldUsage x="0"/>
      </fieldsUsage>
      <extLst>
        <ext xmlns:x15="http://schemas.microsoft.com/office/spreadsheetml/2010/11/main" uri="{B97F6D7D-B522-45F9-BDA1-12C45D357490}">
          <x15:cacheHierarchy aggregatedColumn="48"/>
        </ext>
      </extLst>
    </cacheHierarchy>
    <cacheHierarchy uniqueName="[Measures].[Sum of Đánh giá]" caption="Sum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Average of Đánh giá]" caption="Average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Sum of MSNV]" caption="Sum of MSNV" measure="1" displayFolder="" measureGroup="Danhsachdaotao" count="0" hidden="1">
      <extLst>
        <ext xmlns:x15="http://schemas.microsoft.com/office/spreadsheetml/2010/11/main" uri="{B97F6D7D-B522-45F9-BDA1-12C45D357490}">
          <x15:cacheHierarchy aggregatedColumn="13"/>
        </ext>
      </extLst>
    </cacheHierarchy>
    <cacheHierarchy uniqueName="[Measures].[Distinct Count of MSNV]" caption="Distinct 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MSNV]" caption="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Phân loại]" caption="Count of Phân loại" measure="1" displayFolder="" measureGroup="Thong_tin_khoa_hoc" count="0" hidden="1">
      <extLst>
        <ext xmlns:x15="http://schemas.microsoft.com/office/spreadsheetml/2010/11/main" uri="{B97F6D7D-B522-45F9-BDA1-12C45D357490}">
          <x15:cacheHierarchy aggregatedColumn="54"/>
        </ext>
      </extLst>
    </cacheHierarchy>
  </cacheHierarchies>
  <kpis count="0"/>
  <dimensions count="11">
    <dimension name="Chi_nhanh" uniqueName="[Chi_nhanh]" caption="Chi_nhanh"/>
    <dimension name="Chiphidaotao" uniqueName="[Chiphidaotao]" caption="Chiphidaotao"/>
    <dimension name="Danhsachdaotao" uniqueName="[Danhsachdaotao]" caption="Danhsachdaotao"/>
    <dimension name="Danhsachnhanvien" uniqueName="[Danhsachnhanvien]" caption="Danhsachnhanvien"/>
    <dimension name="dDate" uniqueName="[dDate]" caption="dDate"/>
    <dimension name="Khoa_hoc" uniqueName="[Khoa_hoc]" caption="Khoa_hoc"/>
    <dimension name="Loại" uniqueName="[Loại]" caption="Loại"/>
    <dimension measure="1" name="Measures" uniqueName="[Measures]" caption="Measures"/>
    <dimension name="Phong_ban" uniqueName="[Phong_ban]" caption="Phong_ban"/>
    <dimension name="TGLV" uniqueName="[TGLV]" caption="TGLV"/>
    <dimension name="Thong_tin_khoa_hoc" uniqueName="[Thong_tin_khoa_hoc]" caption="Thong_tin_khoa_hoc"/>
  </dimensions>
  <measureGroups count="10">
    <measureGroup name="Chi_nhanh" caption="Chi_nhanh"/>
    <measureGroup name="Chiphidaotao" caption="Chiphidaotao"/>
    <measureGroup name="Danhsachdaotao" caption="Danhsachdaotao"/>
    <measureGroup name="Danhsachnhanvien" caption="Danhsachnhanvien"/>
    <measureGroup name="dDate" caption="dDate"/>
    <measureGroup name="Khoa_hoc" caption="Khoa_hoc"/>
    <measureGroup name="Loại" caption="Loại"/>
    <measureGroup name="Phong_ban" caption="Phong_ban"/>
    <measureGroup name="TGLV" caption="TGLV"/>
    <measureGroup name="Thong_tin_khoa_hoc" caption="Thong_tin_khoa_hoc"/>
  </measureGroups>
  <maps count="24">
    <map measureGroup="0" dimension="0"/>
    <map measureGroup="1" dimension="0"/>
    <map measureGroup="1" dimension="1"/>
    <map measureGroup="1" dimension="4"/>
    <map measureGroup="1" dimension="6"/>
    <map measureGroup="1" dimension="8"/>
    <map measureGroup="1" dimension="10"/>
    <map measureGroup="2" dimension="0"/>
    <map measureGroup="2" dimension="2"/>
    <map measureGroup="2" dimension="3"/>
    <map measureGroup="2" dimension="4"/>
    <map measureGroup="2" dimension="6"/>
    <map measureGroup="2" dimension="8"/>
    <map measureGroup="2" dimension="10"/>
    <map measureGroup="3" dimension="3"/>
    <map measureGroup="4" dimension="4"/>
    <map measureGroup="5" dimension="5"/>
    <map measureGroup="6" dimension="6"/>
    <map measureGroup="7" dimension="8"/>
    <map measureGroup="8" dimension="0"/>
    <map measureGroup="8" dimension="4"/>
    <map measureGroup="8"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ep Tran" refreshedDate="44672.290798148148" backgroundQuery="1" createdVersion="7" refreshedVersion="7" minRefreshableVersion="3" recordCount="0" supportSubquery="1" supportAdvancedDrill="1" xr:uid="{875F2E37-BD5E-4419-8DC1-2CFA0AB4D2E4}">
  <cacheSource type="external" connectionId="2"/>
  <cacheFields count="7">
    <cacheField name="[Measures].[Sum of Chi phí]" caption="Sum of Chi phí" numFmtId="0" hierarchy="70" level="32767"/>
    <cacheField name="[Measures].[Distinct Count of MSNV]" caption="Distinct Count of MSNV" numFmtId="0" hierarchy="76" level="32767"/>
    <cacheField name="[Thong_tin_khoa_hoc].[Khóa đào tạo].[Khóa đào tạo]" caption="Khóa đào tạo" numFmtId="0" hierarchy="51" level="1">
      <sharedItems count="14">
        <s v="Bán hàng chuyên nghiệp"/>
        <s v="Hoạch định và Kiểm soát công việc"/>
        <s v="Kinh doanh dự án"/>
        <s v="Kỹ năng chăm sóc khách hàng"/>
        <s v="Kỹ năng đàm phán, thương thuyết hiệu quả"/>
        <s v="Kỹ năng giám sát công việc"/>
        <s v="Kỹ năng phát triển bản thân và làm việc theo nhóm"/>
        <s v="Kỹ năng phỏng vấn Tuyển dụng"/>
        <s v="Kỹ năng thuyết trình"/>
        <s v="Lập Kế hoạch đào tạo"/>
        <s v="Marketing chuyên nghiệp"/>
        <s v="Phát triển tổ chức, xây dựng văn hoá doanh nghiệp"/>
        <s v="Quản lý dự án"/>
        <s v="Xây dựng báo cáo quản trị"/>
      </sharedItems>
    </cacheField>
    <cacheField name="[Loại].[LOẠI].[LOẠI]" caption="LOẠI" numFmtId="0" hierarchy="39" level="1">
      <sharedItems containsSemiMixedTypes="0" containsNonDate="0" containsString="0"/>
    </cacheField>
    <cacheField name="[Chi_nhanh].[CHI NHÁNH].[CHI NHÁNH]" caption="CHI NHÁNH" numFmtId="0" level="1">
      <sharedItems containsSemiMixedTypes="0" containsNonDate="0" containsString="0"/>
    </cacheField>
    <cacheField name="[Phong_ban].[PHÒNG BAN].[PHÒNG BAN]" caption="PHÒNG BAN" numFmtId="0" hierarchy="40" level="1">
      <sharedItems containsSemiMixedTypes="0" containsNonDate="0" containsString="0"/>
    </cacheField>
    <cacheField name="[dDate].[Tháng].[Tháng]" caption="Tháng" numFmtId="0" hierarchy="33" level="1">
      <sharedItems containsSemiMixedTypes="0" containsNonDate="0" containsString="0"/>
    </cacheField>
  </cacheFields>
  <cacheHierarchies count="79">
    <cacheHierarchy uniqueName="[Chi_nhanh].[CHI NHÁNH]" caption="CHI NHÁNH" attribute="1" defaultMemberUniqueName="[Chi_nhanh].[CHI NHÁNH].[All]" allUniqueName="[Chi_nhanh].[CHI NHÁNH].[All]" dimensionUniqueName="[Chi_nhanh]" displayFolder="" count="2" memberValueDatatype="130" unbalanced="0">
      <fieldsUsage count="2">
        <fieldUsage x="-1"/>
        <fieldUsage x="4"/>
      </fieldsUsage>
    </cacheHierarchy>
    <cacheHierarchy uniqueName="[Chiphidaotao].[STT]" caption="STT" attribute="1" defaultMemberUniqueName="[Chiphidaotao].[STT].[All]" allUniqueName="[Chiphidaotao].[STT].[All]" dimensionUniqueName="[Chiphidaotao]" displayFolder="" count="0" memberValueDatatype="20" unbalanced="0"/>
    <cacheHierarchy uniqueName="[Chiphidaotao].[Date]" caption="Date" attribute="1" time="1" defaultMemberUniqueName="[Chiphidaotao].[Date].[All]" allUniqueName="[Chiphidaotao].[Date].[All]" dimensionUniqueName="[Chiphidaotao]" displayFolder="" count="0" memberValueDatatype="7" unbalanced="0"/>
    <cacheHierarchy uniqueName="[Chiphidaotao].[Mã khóa học]" caption="Mã khóa học" attribute="1" defaultMemberUniqueName="[Chiphidaotao].[Mã khóa học].[All]" allUniqueName="[Chiphidaotao].[Mã khóa học].[All]" dimensionUniqueName="[Chiphidaotao]" displayFolder="" count="0" memberValueDatatype="130" unbalanced="0"/>
    <cacheHierarchy uniqueName="[Chiphidaotao].[Tên khóa học]" caption="Tên khóa học" attribute="1" defaultMemberUniqueName="[Chiphidaotao].[Tên khóa học].[All]" allUniqueName="[Chiphidaotao].[Tên khóa học].[All]" dimensionUniqueName="[Chiphidaotao]" displayFolder="" count="0" memberValueDatatype="130" unbalanced="0"/>
    <cacheHierarchy uniqueName="[Chiphidaotao].[Chi nhánh]" caption="Chi nhánh" attribute="1" defaultMemberUniqueName="[Chiphidaotao].[Chi nhánh].[All]" allUniqueName="[Chiphidaotao].[Chi nhánh].[All]" dimensionUniqueName="[Chiphidaotao]" displayFolder="" count="0" memberValueDatatype="130" unbalanced="0"/>
    <cacheHierarchy uniqueName="[Chiphidaotao].[Phòng ban]" caption="Phòng ban" attribute="1" defaultMemberUniqueName="[Chiphidaotao].[Phòng ban].[All]" allUniqueName="[Chiphidaotao].[Phòng ban].[All]" dimensionUniqueName="[Chiphidaotao]" displayFolder="" count="0" memberValueDatatype="130" unbalanced="0"/>
    <cacheHierarchy uniqueName="[Chiphidaotao].[Phân loại]" caption="Phân loại" attribute="1" defaultMemberUniqueName="[Chiphidaotao].[Phân loại].[All]" allUniqueName="[Chiphidaotao].[Phân loại].[All]" dimensionUniqueName="[Chiphidaotao]" displayFolder="" count="0" memberValueDatatype="130" unbalanced="0"/>
    <cacheHierarchy uniqueName="[Chiphidaotao].[Chi phí]" caption="Chi phí" attribute="1" defaultMemberUniqueName="[Chiphidaotao].[Chi phí].[All]" allUniqueName="[Chiphidaotao].[Chi phí].[All]" dimensionUniqueName="[Chiphidaotao]" displayFolder="" count="0" memberValueDatatype="20" unbalanced="0"/>
    <cacheHierarchy uniqueName="[Danhsachdaotao].[STT]" caption="STT" attribute="1" defaultMemberUniqueName="[Danhsachdaotao].[STT].[All]" allUniqueName="[Danhsachdaotao].[STT].[All]" dimensionUniqueName="[Danhsachdaotao]" displayFolder="" count="0" memberValueDatatype="20" unbalanced="0"/>
    <cacheHierarchy uniqueName="[Danhsachdaotao].[Thời gian đào tạo (thực tế)]" caption="Thời gian đào tạo (thực tế)" attribute="1" time="1" defaultMemberUniqueName="[Danhsachdaotao].[Thời gian đào tạo (thực tế)].[All]" allUniqueName="[Danhsachdaotao].[Thời gian đào tạo (thực tế)].[All]" dimensionUniqueName="[Danhsachdaotao]" displayFolder="" count="0" memberValueDatatype="7" unbalanced="0"/>
    <cacheHierarchy uniqueName="[Danhsachdaotao].[Mã khóa học]" caption="Mã khóa học" attribute="1" defaultMemberUniqueName="[Danhsachdaotao].[Mã khóa học].[All]" allUniqueName="[Danhsachdaotao].[Mã khóa học].[All]" dimensionUniqueName="[Danhsachdaotao]" displayFolder="" count="0" memberValueDatatype="130" unbalanced="0"/>
    <cacheHierarchy uniqueName="[Danhsachdaotao].[Khóa học]" caption="Khóa học" attribute="1" defaultMemberUniqueName="[Danhsachdaotao].[Khóa học].[All]" allUniqueName="[Danhsachdaotao].[Khóa học].[All]" dimensionUniqueName="[Danhsachdaotao]" displayFolder="" count="0" memberValueDatatype="130" unbalanced="0"/>
    <cacheHierarchy uniqueName="[Danhsachdaotao].[MSNV]" caption="MSNV" attribute="1" defaultMemberUniqueName="[Danhsachdaotao].[MSNV].[All]" allUniqueName="[Danhsachdaotao].[MSNV].[All]" dimensionUniqueName="[Danhsachdaotao]" displayFolder="" count="0" memberValueDatatype="20" unbalanced="0"/>
    <cacheHierarchy uniqueName="[Danhsachdaotao].[Họ tên]" caption="Họ tên" attribute="1" defaultMemberUniqueName="[Danhsachdaotao].[Họ tên].[All]" allUniqueName="[Danhsachdaotao].[Họ tên].[All]" dimensionUniqueName="[Danhsachdaotao]" displayFolder="" count="0" memberValueDatatype="130" unbalanced="0"/>
    <cacheHierarchy uniqueName="[Danhsachdaotao].[Chi nhánh]" caption="Chi nhánh" attribute="1" defaultMemberUniqueName="[Danhsachdaotao].[Chi nhánh].[All]" allUniqueName="[Danhsachdaotao].[Chi nhánh].[All]" dimensionUniqueName="[Danhsachdaotao]" displayFolder="" count="0" memberValueDatatype="130" unbalanced="0"/>
    <cacheHierarchy uniqueName="[Danhsachdaotao].[Phòng ban]" caption="Phòng ban" attribute="1" defaultMemberUniqueName="[Danhsachdaotao].[Phòng ban].[All]" allUniqueName="[Danhsachdaotao].[Phòng ban].[All]" dimensionUniqueName="[Danhsachdaotao]" displayFolder="" count="0" memberValueDatatype="130" unbalanced="0"/>
    <cacheHierarchy uniqueName="[Danhsachdaotao].[Vị trí]" caption="Vị trí" attribute="1" defaultMemberUniqueName="[Danhsachdaotao].[Vị trí].[All]" allUniqueName="[Danhsachdaotao].[Vị trí].[All]" dimensionUniqueName="[Danhsachdaotao]" displayFolder="" count="0" memberValueDatatype="130" unbalanced="0"/>
    <cacheHierarchy uniqueName="[Danhsachdaotao].[Phân loại]" caption="Phân loại" attribute="1" defaultMemberUniqueName="[Danhsachdaotao].[Phân loại].[All]" allUniqueName="[Danhsachdaotao].[Phân loại].[All]" dimensionUniqueName="[Danhsachdaotao]" displayFolder="" count="0" memberValueDatatype="130" unbalanced="0"/>
    <cacheHierarchy uniqueName="[Danhsachdaotao].[Tham gia]" caption="Tham gia" attribute="1" defaultMemberUniqueName="[Danhsachdaotao].[Tham gia].[All]" allUniqueName="[Danhsachdaotao].[Tham gia].[All]" dimensionUniqueName="[Danhsachdaotao]" displayFolder="" count="0" memberValueDatatype="130" unbalanced="0"/>
    <cacheHierarchy uniqueName="[Danhsachdaotao].[Thời lượng]" caption="Thời lượng" attribute="1" defaultMemberUniqueName="[Danhsachdaotao].[Thời lượng].[All]" allUniqueName="[Danhsachdaotao].[Thời lượng].[All]" dimensionUniqueName="[Danhsachdaotao]" displayFolder="" count="0" memberValueDatatype="5" unbalanced="0"/>
    <cacheHierarchy uniqueName="[Danhsachdaotao].[Đánh giá]" caption="Đánh giá" attribute="1" defaultMemberUniqueName="[Danhsachdaotao].[Đánh giá].[All]" allUniqueName="[Danhsachdaotao].[Đánh giá].[All]" dimensionUniqueName="[Danhsachdaotao]" displayFolder="" count="0" memberValueDatatype="20" unbalanced="0"/>
    <cacheHierarchy uniqueName="[Danhsachnhanvien].[STT]" caption="STT" attribute="1" defaultMemberUniqueName="[Danhsachnhanvien].[STT].[All]" allUniqueName="[Danhsachnhanvien].[STT].[All]" dimensionUniqueName="[Danhsachnhanvien]" displayFolder="" count="0" memberValueDatatype="20" unbalanced="0"/>
    <cacheHierarchy uniqueName="[Danhsachnhanvien].[Mã nhân viên]" caption="Mã nhân viên" attribute="1" defaultMemberUniqueName="[Danhsachnhanvien].[Mã nhân viên].[All]" allUniqueName="[Danhsachnhanvien].[Mã nhân viên].[All]" dimensionUniqueName="[Danhsachnhanvien]" displayFolder="" count="0" memberValueDatatype="20" unbalanced="0"/>
    <cacheHierarchy uniqueName="[Danhsachnhanvien].[Họ tên]" caption="Họ tên" attribute="1" defaultMemberUniqueName="[Danhsachnhanvien].[Họ tên].[All]" allUniqueName="[Danhsachnhanvien].[Họ tên].[All]" dimensionUniqueName="[Danhsachnhanvien]" displayFolder="" count="0" memberValueDatatype="130" unbalanced="0"/>
    <cacheHierarchy uniqueName="[Danhsachnhanvien].[Chi nhánh]" caption="Chi nhánh" attribute="1" defaultMemberUniqueName="[Danhsachnhanvien].[Chi nhánh].[All]" allUniqueName="[Danhsachnhanvien].[Chi nhánh].[All]" dimensionUniqueName="[Danhsachnhanvien]" displayFolder="" count="0" memberValueDatatype="130" unbalanced="0"/>
    <cacheHierarchy uniqueName="[Danhsachnhanvien].[Phòng ban]" caption="Phòng ban" attribute="1" defaultMemberUniqueName="[Danhsachnhanvien].[Phòng ban].[All]" allUniqueName="[Danhsachnhanvien].[Phòng ban].[All]" dimensionUniqueName="[Danhsachnhanvien]" displayFolder="" count="0" memberValueDatatype="130" unbalanced="0"/>
    <cacheHierarchy uniqueName="[Danhsachnhanvien].[Vị trí]" caption="Vị trí" attribute="1" defaultMemberUniqueName="[Danhsachnhanvien].[Vị trí].[All]" allUniqueName="[Danhsachnhanvien].[Vị trí].[All]" dimensionUniqueName="[Danhsachnhanvien]" displayFolder="" count="0" memberValueDatatype="130" unbalanced="0"/>
    <cacheHierarchy uniqueName="[Danhsachnhanvien].[Email]" caption="Email" attribute="1" defaultMemberUniqueName="[Danhsachnhanvien].[Email].[All]" allUniqueName="[Danhsachnhanvien].[Email].[All]" dimensionUniqueName="[Danhsachnhanvien]" displayFolder="" count="0" memberValueDatatype="130" unbalanced="0"/>
    <cacheHierarchy uniqueName="[Danhsachnhanvien].[SĐT]" caption="SĐT" attribute="1" defaultMemberUniqueName="[Danhsachnhanvien].[SĐT].[All]" allUniqueName="[Danhsachnhanvien].[SĐT].[All]" dimensionUniqueName="[Danhsachnhanvien]"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Tháng]" caption="Tháng" attribute="1" time="1" defaultMemberUniqueName="[dDate].[Tháng].[All]" allUniqueName="[dDate].[Tháng].[All]" dimensionUniqueName="[dDate]" displayFolder="" count="2" memberValueDatatype="20" unbalanced="0">
      <fieldsUsage count="2">
        <fieldUsage x="-1"/>
        <fieldUsage x="6"/>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hoa_hoc].[KHÓA HỌC]" caption="KHÓA HỌC" attribute="1" defaultMemberUniqueName="[Khoa_hoc].[KHÓA HỌC].[All]" allUniqueName="[Khoa_hoc].[KHÓA HỌC].[All]" dimensionUniqueName="[Khoa_hoc]" displayFolder="" count="0" memberValueDatatype="130" unbalanced="0"/>
    <cacheHierarchy uniqueName="[Loại].[LOẠI]" caption="LOẠI" attribute="1" defaultMemberUniqueName="[Loại].[LOẠI].[All]" allUniqueName="[Loại].[LOẠI].[All]" dimensionUniqueName="[Loại]" displayFolder="" count="2" memberValueDatatype="130" unbalanced="0">
      <fieldsUsage count="2">
        <fieldUsage x="-1"/>
        <fieldUsage x="3"/>
      </fieldsUsage>
    </cacheHierarchy>
    <cacheHierarchy uniqueName="[Phong_ban].[PHÒNG BAN]" caption="PHÒNG BAN" attribute="1" defaultMemberUniqueName="[Phong_ban].[PHÒNG BAN].[All]" allUniqueName="[Phong_ban].[PHÒNG BAN].[All]" dimensionUniqueName="[Phong_ban]" displayFolder="" count="2" memberValueDatatype="130" unbalanced="0">
      <fieldsUsage count="2">
        <fieldUsage x="-1"/>
        <fieldUsage x="5"/>
      </fieldsUsage>
    </cacheHierarchy>
    <cacheHierarchy uniqueName="[TGLV].[STT]" caption="STT" attribute="1" defaultMemberUniqueName="[TGLV].[STT].[All]" allUniqueName="[TGLV].[STT].[All]" dimensionUniqueName="[TGLV]" displayFolder="" count="0" memberValueDatatype="20" unbalanced="0"/>
    <cacheHierarchy uniqueName="[TGLV].[Date]" caption="Date" attribute="1" time="1" defaultMemberUniqueName="[TGLV].[Date].[All]" allUniqueName="[TGLV].[Date].[All]" dimensionUniqueName="[TGLV]" displayFolder="" count="0" memberValueDatatype="7" unbalanced="0"/>
    <cacheHierarchy uniqueName="[TGLV].[MSNV]" caption="MSNV" attribute="1" defaultMemberUniqueName="[TGLV].[MSNV].[All]" allUniqueName="[TGLV].[MSNV].[All]" dimensionUniqueName="[TGLV]" displayFolder="" count="0" memberValueDatatype="20" unbalanced="0"/>
    <cacheHierarchy uniqueName="[TGLV].[Họ tên]" caption="Họ tên" attribute="1" defaultMemberUniqueName="[TGLV].[Họ tên].[All]" allUniqueName="[TGLV].[Họ tên].[All]" dimensionUniqueName="[TGLV]" displayFolder="" count="0" memberValueDatatype="130" unbalanced="0"/>
    <cacheHierarchy uniqueName="[TGLV].[Chi nhánh]" caption="Chi nhánh" attribute="1" defaultMemberUniqueName="[TGLV].[Chi nhánh].[All]" allUniqueName="[TGLV].[Chi nhánh].[All]" dimensionUniqueName="[TGLV]" displayFolder="" count="0" memberValueDatatype="130" unbalanced="0"/>
    <cacheHierarchy uniqueName="[TGLV].[Phòng ban]" caption="Phòng ban" attribute="1" defaultMemberUniqueName="[TGLV].[Phòng ban].[All]" allUniqueName="[TGLV].[Phòng ban].[All]" dimensionUniqueName="[TGLV]" displayFolder="" count="0" memberValueDatatype="130" unbalanced="0"/>
    <cacheHierarchy uniqueName="[TGLV].[Vị trí]" caption="Vị trí" attribute="1" defaultMemberUniqueName="[TGLV].[Vị trí].[All]" allUniqueName="[TGLV].[Vị trí].[All]" dimensionUniqueName="[TGLV]" displayFolder="" count="0" memberValueDatatype="130" unbalanced="0"/>
    <cacheHierarchy uniqueName="[TGLV].[Số giờ làm việc]" caption="Số giờ làm việc" attribute="1" defaultMemberUniqueName="[TGLV].[Số giờ làm việc].[All]" allUniqueName="[TGLV].[Số giờ làm việc].[All]" dimensionUniqueName="[TGLV]" displayFolder="" count="0" memberValueDatatype="20" unbalanced="0"/>
    <cacheHierarchy uniqueName="[Thong_tin_khoa_hoc].[STT]" caption="STT" attribute="1" defaultMemberUniqueName="[Thong_tin_khoa_hoc].[STT].[All]" allUniqueName="[Thong_tin_khoa_hoc].[STT].[All]" dimensionUniqueName="[Thong_tin_khoa_hoc]" displayFolder="" count="0" memberValueDatatype="20" unbalanced="0"/>
    <cacheHierarchy uniqueName="[Thong_tin_khoa_hoc].[Mã khóa học]" caption="Mã khóa học" attribute="1" defaultMemberUniqueName="[Thong_tin_khoa_hoc].[Mã khóa học].[All]" allUniqueName="[Thong_tin_khoa_hoc].[Mã khóa học].[All]" dimensionUniqueName="[Thong_tin_khoa_hoc]" displayFolder="" count="0" memberValueDatatype="130" unbalanced="0"/>
    <cacheHierarchy uniqueName="[Thong_tin_khoa_hoc].[Khóa đào tạo]" caption="Khóa đào tạo" attribute="1" defaultMemberUniqueName="[Thong_tin_khoa_hoc].[Khóa đào tạo].[All]" allUniqueName="[Thong_tin_khoa_hoc].[Khóa đào tạo].[All]" dimensionUniqueName="[Thong_tin_khoa_hoc]" displayFolder="" count="2" memberValueDatatype="130" unbalanced="0">
      <fieldsUsage count="2">
        <fieldUsage x="-1"/>
        <fieldUsage x="2"/>
      </fieldsUsage>
    </cacheHierarchy>
    <cacheHierarchy uniqueName="[Thong_tin_khoa_hoc].[Start Date]" caption="Start Date" attribute="1" time="1" defaultMemberUniqueName="[Thong_tin_khoa_hoc].[Start Date].[All]" allUniqueName="[Thong_tin_khoa_hoc].[Start Date].[All]" dimensionUniqueName="[Thong_tin_khoa_hoc]" displayFolder="" count="0" memberValueDatatype="7" unbalanced="0"/>
    <cacheHierarchy uniqueName="[Thong_tin_khoa_hoc].[End Date]" caption="End Date" attribute="1" time="1" defaultMemberUniqueName="[Thong_tin_khoa_hoc].[End Date].[All]" allUniqueName="[Thong_tin_khoa_hoc].[End Date].[All]" dimensionUniqueName="[Thong_tin_khoa_hoc]" displayFolder="" count="0" memberValueDatatype="7" unbalanced="0"/>
    <cacheHierarchy uniqueName="[Thong_tin_khoa_hoc].[Phân loại]" caption="Phân loại" attribute="1" defaultMemberUniqueName="[Thong_tin_khoa_hoc].[Phân loại].[All]" allUniqueName="[Thong_tin_khoa_hoc].[Phân loại].[All]" dimensionUniqueName="[Thong_tin_khoa_hoc]" displayFolder="" count="0" memberValueDatatype="130" unbalanced="0"/>
    <cacheHierarchy uniqueName="[Thong_tin_khoa_hoc].[Hình thức]" caption="Hình thức" attribute="1" defaultMemberUniqueName="[Thong_tin_khoa_hoc].[Hình thức].[All]" allUniqueName="[Thong_tin_khoa_hoc].[Hình thức].[All]" dimensionUniqueName="[Thong_tin_khoa_hoc]" displayFolder="" count="0" memberValueDatatype="130" unbalanced="0"/>
    <cacheHierarchy uniqueName="[Thong_tin_khoa_hoc].[Thời lượng (giờ)]" caption="Thời lượng (giờ)" attribute="1" defaultMemberUniqueName="[Thong_tin_khoa_hoc].[Thời lượng (giờ)].[All]" allUniqueName="[Thong_tin_khoa_hoc].[Thời lượng (giờ)].[All]" dimensionUniqueName="[Thong_tin_khoa_hoc]" displayFolder="" count="0" memberValueDatatype="20" unbalanced="0"/>
    <cacheHierarchy uniqueName="[Thong_tin_khoa_hoc].[Số lượng]" caption="Số lượng" attribute="1" defaultMemberUniqueName="[Thong_tin_khoa_hoc].[Số lượng].[All]" allUniqueName="[Thong_tin_khoa_hoc].[Số lượng].[All]" dimensionUniqueName="[Thong_tin_khoa_hoc]" displayFolder="" count="0" memberValueDatatype="20" unbalanced="0"/>
    <cacheHierarchy uniqueName="[Thong_tin_khoa_hoc].[Trạng thái]" caption="Trạng thái" attribute="1" defaultMemberUniqueName="[Thong_tin_khoa_hoc].[Trạng thái].[All]" allUniqueName="[Thong_tin_khoa_hoc].[Trạng thái].[All]" dimensionUniqueName="[Thong_tin_khoa_hoc]" displayFolder="" count="0" memberValueDatatype="130" unbalanced="0"/>
    <cacheHierarchy uniqueName="[Measures].[__XL_Count TGLV]" caption="__XL_Count TGLV" measure="1" displayFolder="" measureGroup="TGLV" count="0" hidden="1"/>
    <cacheHierarchy uniqueName="[Measures].[__XL_Count Chiphidaotao]" caption="__XL_Count Chiphidaotao" measure="1" displayFolder="" measureGroup="Chiphidaotao" count="0" hidden="1"/>
    <cacheHierarchy uniqueName="[Measures].[__XL_Count Danhsachdaotao]" caption="__XL_Count Danhsachdaotao" measure="1" displayFolder="" measureGroup="Danhsachdaotao" count="0" hidden="1"/>
    <cacheHierarchy uniqueName="[Measures].[__XL_Count Thong_tin_khoa_hoc]" caption="__XL_Count Thong_tin_khoa_hoc" measure="1" displayFolder="" measureGroup="Thong_tin_khoa_hoc" count="0" hidden="1"/>
    <cacheHierarchy uniqueName="[Measures].[__XL_Count Danhsachnhanvien]" caption="__XL_Count Danhsachnhanvien" measure="1" displayFolder="" measureGroup="Danhsachnhanvien" count="0" hidden="1"/>
    <cacheHierarchy uniqueName="[Measures].[__XL_Count Chi_nhanh]" caption="__XL_Count Chi_nhanh" measure="1" displayFolder="" measureGroup="Chi_nhanh" count="0" hidden="1"/>
    <cacheHierarchy uniqueName="[Measures].[__XL_Count Phong_ban]" caption="__XL_Count Phong_ban" measure="1" displayFolder="" measureGroup="Phong_ban" count="0" hidden="1"/>
    <cacheHierarchy uniqueName="[Measures].[__XL_Count Loại]" caption="__XL_Count Loại" measure="1" displayFolder="" measureGroup="Loại" count="0" hidden="1"/>
    <cacheHierarchy uniqueName="[Measures].[__XL_Count Calendar]" caption="__XL_Count Calendar" measure="1" displayFolder="" measureGroup="dDate" count="0" hidden="1"/>
    <cacheHierarchy uniqueName="[Measures].[__XL_Count Khoa_hoc]" caption="__XL_Count Khoa_hoc" measure="1" displayFolder="" measureGroup="Khoa_hoc" count="0" hidden="1"/>
    <cacheHierarchy uniqueName="[Measures].[__No measures defined]" caption="__No measures defined" measure="1" displayFolder="" count="0" hidden="1"/>
    <cacheHierarchy uniqueName="[Measures].[Sum of Chi phí]" caption="Sum of Chi phí" measure="1" displayFolder="" measureGroup="Chiphidaotao"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Thời lượng]" caption="Sum of Thời lượng" measure="1" displayFolder="" measureGroup="Danhsachdaotao" count="0" hidden="1">
      <extLst>
        <ext xmlns:x15="http://schemas.microsoft.com/office/spreadsheetml/2010/11/main" uri="{B97F6D7D-B522-45F9-BDA1-12C45D357490}">
          <x15:cacheHierarchy aggregatedColumn="20"/>
        </ext>
      </extLst>
    </cacheHierarchy>
    <cacheHierarchy uniqueName="[Measures].[Sum of Số giờ làm việc]" caption="Sum of Số giờ làm việc" measure="1" displayFolder="" measureGroup="TGLV" count="0" hidden="1">
      <extLst>
        <ext xmlns:x15="http://schemas.microsoft.com/office/spreadsheetml/2010/11/main" uri="{B97F6D7D-B522-45F9-BDA1-12C45D357490}">
          <x15:cacheHierarchy aggregatedColumn="48"/>
        </ext>
      </extLst>
    </cacheHierarchy>
    <cacheHierarchy uniqueName="[Measures].[Sum of Đánh giá]" caption="Sum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Average of Đánh giá]" caption="Average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Sum of MSNV]" caption="Sum of MSNV" measure="1" displayFolder="" measureGroup="Danhsachdaotao" count="0" hidden="1">
      <extLst>
        <ext xmlns:x15="http://schemas.microsoft.com/office/spreadsheetml/2010/11/main" uri="{B97F6D7D-B522-45F9-BDA1-12C45D357490}">
          <x15:cacheHierarchy aggregatedColumn="13"/>
        </ext>
      </extLst>
    </cacheHierarchy>
    <cacheHierarchy uniqueName="[Measures].[Distinct Count of MSNV]" caption="Distinct Count of MSNV" measure="1" displayFolder="" measureGroup="Danhsachdaotao"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MSNV]" caption="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Phân loại]" caption="Count of Phân loại" measure="1" displayFolder="" measureGroup="Thong_tin_khoa_hoc" count="0" hidden="1">
      <extLst>
        <ext xmlns:x15="http://schemas.microsoft.com/office/spreadsheetml/2010/11/main" uri="{B97F6D7D-B522-45F9-BDA1-12C45D357490}">
          <x15:cacheHierarchy aggregatedColumn="54"/>
        </ext>
      </extLst>
    </cacheHierarchy>
  </cacheHierarchies>
  <kpis count="0"/>
  <dimensions count="11">
    <dimension name="Chi_nhanh" uniqueName="[Chi_nhanh]" caption="Chi_nhanh"/>
    <dimension name="Chiphidaotao" uniqueName="[Chiphidaotao]" caption="Chiphidaotao"/>
    <dimension name="Danhsachdaotao" uniqueName="[Danhsachdaotao]" caption="Danhsachdaotao"/>
    <dimension name="Danhsachnhanvien" uniqueName="[Danhsachnhanvien]" caption="Danhsachnhanvien"/>
    <dimension name="dDate" uniqueName="[dDate]" caption="dDate"/>
    <dimension name="Khoa_hoc" uniqueName="[Khoa_hoc]" caption="Khoa_hoc"/>
    <dimension name="Loại" uniqueName="[Loại]" caption="Loại"/>
    <dimension measure="1" name="Measures" uniqueName="[Measures]" caption="Measures"/>
    <dimension name="Phong_ban" uniqueName="[Phong_ban]" caption="Phong_ban"/>
    <dimension name="TGLV" uniqueName="[TGLV]" caption="TGLV"/>
    <dimension name="Thong_tin_khoa_hoc" uniqueName="[Thong_tin_khoa_hoc]" caption="Thong_tin_khoa_hoc"/>
  </dimensions>
  <measureGroups count="10">
    <measureGroup name="Chi_nhanh" caption="Chi_nhanh"/>
    <measureGroup name="Chiphidaotao" caption="Chiphidaotao"/>
    <measureGroup name="Danhsachdaotao" caption="Danhsachdaotao"/>
    <measureGroup name="Danhsachnhanvien" caption="Danhsachnhanvien"/>
    <measureGroup name="dDate" caption="dDate"/>
    <measureGroup name="Khoa_hoc" caption="Khoa_hoc"/>
    <measureGroup name="Loại" caption="Loại"/>
    <measureGroup name="Phong_ban" caption="Phong_ban"/>
    <measureGroup name="TGLV" caption="TGLV"/>
    <measureGroup name="Thong_tin_khoa_hoc" caption="Thong_tin_khoa_hoc"/>
  </measureGroups>
  <maps count="24">
    <map measureGroup="0" dimension="0"/>
    <map measureGroup="1" dimension="0"/>
    <map measureGroup="1" dimension="1"/>
    <map measureGroup="1" dimension="4"/>
    <map measureGroup="1" dimension="6"/>
    <map measureGroup="1" dimension="8"/>
    <map measureGroup="1" dimension="10"/>
    <map measureGroup="2" dimension="0"/>
    <map measureGroup="2" dimension="2"/>
    <map measureGroup="2" dimension="3"/>
    <map measureGroup="2" dimension="4"/>
    <map measureGroup="2" dimension="6"/>
    <map measureGroup="2" dimension="8"/>
    <map measureGroup="2" dimension="10"/>
    <map measureGroup="3" dimension="3"/>
    <map measureGroup="4" dimension="4"/>
    <map measureGroup="5" dimension="5"/>
    <map measureGroup="6" dimension="6"/>
    <map measureGroup="7" dimension="8"/>
    <map measureGroup="8" dimension="0"/>
    <map measureGroup="8" dimension="4"/>
    <map measureGroup="8"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ep Tran" refreshedDate="44672.290802430558" backgroundQuery="1" createdVersion="7" refreshedVersion="7" minRefreshableVersion="3" recordCount="0" supportSubquery="1" supportAdvancedDrill="1" xr:uid="{3406ADFE-7EFB-4AF0-B376-93E3A6A35EB9}">
  <cacheSource type="external" connectionId="2"/>
  <cacheFields count="6">
    <cacheField name="[Measures].[Count of MSNV]" caption="Count of MSNV" numFmtId="0" hierarchy="77" level="32767"/>
    <cacheField name="[Danhsachdaotao].[Tham gia].[Tham gia]" caption="Tham gia" numFmtId="0" hierarchy="19" level="1">
      <sharedItems containsSemiMixedTypes="0" containsNonDate="0" containsString="0"/>
    </cacheField>
    <cacheField name="[Loại].[LOẠI].[LOẠI]" caption="LOẠI" numFmtId="0" hierarchy="39" level="1">
      <sharedItems containsSemiMixedTypes="0" containsNonDate="0" containsString="0"/>
    </cacheField>
    <cacheField name="[Chi_nhanh].[CHI NHÁNH].[CHI NHÁNH]" caption="CHI NHÁNH" numFmtId="0" level="1">
      <sharedItems containsSemiMixedTypes="0" containsNonDate="0" containsString="0"/>
    </cacheField>
    <cacheField name="[Phong_ban].[PHÒNG BAN].[PHÒNG BAN]" caption="PHÒNG BAN" numFmtId="0" hierarchy="40" level="1">
      <sharedItems containsSemiMixedTypes="0" containsNonDate="0" containsString="0"/>
    </cacheField>
    <cacheField name="[dDate].[Tháng].[Tháng]" caption="Tháng" numFmtId="0" hierarchy="33" level="1">
      <sharedItems containsSemiMixedTypes="0" containsNonDate="0" containsString="0"/>
    </cacheField>
  </cacheFields>
  <cacheHierarchies count="79">
    <cacheHierarchy uniqueName="[Chi_nhanh].[CHI NHÁNH]" caption="CHI NHÁNH" attribute="1" defaultMemberUniqueName="[Chi_nhanh].[CHI NHÁNH].[All]" allUniqueName="[Chi_nhanh].[CHI NHÁNH].[All]" dimensionUniqueName="[Chi_nhanh]" displayFolder="" count="2" memberValueDatatype="130" unbalanced="0">
      <fieldsUsage count="2">
        <fieldUsage x="-1"/>
        <fieldUsage x="3"/>
      </fieldsUsage>
    </cacheHierarchy>
    <cacheHierarchy uniqueName="[Chiphidaotao].[STT]" caption="STT" attribute="1" defaultMemberUniqueName="[Chiphidaotao].[STT].[All]" allUniqueName="[Chiphidaotao].[STT].[All]" dimensionUniqueName="[Chiphidaotao]" displayFolder="" count="0" memberValueDatatype="20" unbalanced="0"/>
    <cacheHierarchy uniqueName="[Chiphidaotao].[Date]" caption="Date" attribute="1" time="1" defaultMemberUniqueName="[Chiphidaotao].[Date].[All]" allUniqueName="[Chiphidaotao].[Date].[All]" dimensionUniqueName="[Chiphidaotao]" displayFolder="" count="0" memberValueDatatype="7" unbalanced="0"/>
    <cacheHierarchy uniqueName="[Chiphidaotao].[Mã khóa học]" caption="Mã khóa học" attribute="1" defaultMemberUniqueName="[Chiphidaotao].[Mã khóa học].[All]" allUniqueName="[Chiphidaotao].[Mã khóa học].[All]" dimensionUniqueName="[Chiphidaotao]" displayFolder="" count="0" memberValueDatatype="130" unbalanced="0"/>
    <cacheHierarchy uniqueName="[Chiphidaotao].[Tên khóa học]" caption="Tên khóa học" attribute="1" defaultMemberUniqueName="[Chiphidaotao].[Tên khóa học].[All]" allUniqueName="[Chiphidaotao].[Tên khóa học].[All]" dimensionUniqueName="[Chiphidaotao]" displayFolder="" count="0" memberValueDatatype="130" unbalanced="0"/>
    <cacheHierarchy uniqueName="[Chiphidaotao].[Chi nhánh]" caption="Chi nhánh" attribute="1" defaultMemberUniqueName="[Chiphidaotao].[Chi nhánh].[All]" allUniqueName="[Chiphidaotao].[Chi nhánh].[All]" dimensionUniqueName="[Chiphidaotao]" displayFolder="" count="0" memberValueDatatype="130" unbalanced="0"/>
    <cacheHierarchy uniqueName="[Chiphidaotao].[Phòng ban]" caption="Phòng ban" attribute="1" defaultMemberUniqueName="[Chiphidaotao].[Phòng ban].[All]" allUniqueName="[Chiphidaotao].[Phòng ban].[All]" dimensionUniqueName="[Chiphidaotao]" displayFolder="" count="0" memberValueDatatype="130" unbalanced="0"/>
    <cacheHierarchy uniqueName="[Chiphidaotao].[Phân loại]" caption="Phân loại" attribute="1" defaultMemberUniqueName="[Chiphidaotao].[Phân loại].[All]" allUniqueName="[Chiphidaotao].[Phân loại].[All]" dimensionUniqueName="[Chiphidaotao]" displayFolder="" count="0" memberValueDatatype="130" unbalanced="0"/>
    <cacheHierarchy uniqueName="[Chiphidaotao].[Chi phí]" caption="Chi phí" attribute="1" defaultMemberUniqueName="[Chiphidaotao].[Chi phí].[All]" allUniqueName="[Chiphidaotao].[Chi phí].[All]" dimensionUniqueName="[Chiphidaotao]" displayFolder="" count="0" memberValueDatatype="20" unbalanced="0"/>
    <cacheHierarchy uniqueName="[Danhsachdaotao].[STT]" caption="STT" attribute="1" defaultMemberUniqueName="[Danhsachdaotao].[STT].[All]" allUniqueName="[Danhsachdaotao].[STT].[All]" dimensionUniqueName="[Danhsachdaotao]" displayFolder="" count="0" memberValueDatatype="20" unbalanced="0"/>
    <cacheHierarchy uniqueName="[Danhsachdaotao].[Thời gian đào tạo (thực tế)]" caption="Thời gian đào tạo (thực tế)" attribute="1" time="1" defaultMemberUniqueName="[Danhsachdaotao].[Thời gian đào tạo (thực tế)].[All]" allUniqueName="[Danhsachdaotao].[Thời gian đào tạo (thực tế)].[All]" dimensionUniqueName="[Danhsachdaotao]" displayFolder="" count="0" memberValueDatatype="7" unbalanced="0"/>
    <cacheHierarchy uniqueName="[Danhsachdaotao].[Mã khóa học]" caption="Mã khóa học" attribute="1" defaultMemberUniqueName="[Danhsachdaotao].[Mã khóa học].[All]" allUniqueName="[Danhsachdaotao].[Mã khóa học].[All]" dimensionUniqueName="[Danhsachdaotao]" displayFolder="" count="0" memberValueDatatype="130" unbalanced="0"/>
    <cacheHierarchy uniqueName="[Danhsachdaotao].[Khóa học]" caption="Khóa học" attribute="1" defaultMemberUniqueName="[Danhsachdaotao].[Khóa học].[All]" allUniqueName="[Danhsachdaotao].[Khóa học].[All]" dimensionUniqueName="[Danhsachdaotao]" displayFolder="" count="0" memberValueDatatype="130" unbalanced="0"/>
    <cacheHierarchy uniqueName="[Danhsachdaotao].[MSNV]" caption="MSNV" attribute="1" defaultMemberUniqueName="[Danhsachdaotao].[MSNV].[All]" allUniqueName="[Danhsachdaotao].[MSNV].[All]" dimensionUniqueName="[Danhsachdaotao]" displayFolder="" count="0" memberValueDatatype="20" unbalanced="0"/>
    <cacheHierarchy uniqueName="[Danhsachdaotao].[Họ tên]" caption="Họ tên" attribute="1" defaultMemberUniqueName="[Danhsachdaotao].[Họ tên].[All]" allUniqueName="[Danhsachdaotao].[Họ tên].[All]" dimensionUniqueName="[Danhsachdaotao]" displayFolder="" count="0" memberValueDatatype="130" unbalanced="0"/>
    <cacheHierarchy uniqueName="[Danhsachdaotao].[Chi nhánh]" caption="Chi nhánh" attribute="1" defaultMemberUniqueName="[Danhsachdaotao].[Chi nhánh].[All]" allUniqueName="[Danhsachdaotao].[Chi nhánh].[All]" dimensionUniqueName="[Danhsachdaotao]" displayFolder="" count="0" memberValueDatatype="130" unbalanced="0"/>
    <cacheHierarchy uniqueName="[Danhsachdaotao].[Phòng ban]" caption="Phòng ban" attribute="1" defaultMemberUniqueName="[Danhsachdaotao].[Phòng ban].[All]" allUniqueName="[Danhsachdaotao].[Phòng ban].[All]" dimensionUniqueName="[Danhsachdaotao]" displayFolder="" count="0" memberValueDatatype="130" unbalanced="0"/>
    <cacheHierarchy uniqueName="[Danhsachdaotao].[Vị trí]" caption="Vị trí" attribute="1" defaultMemberUniqueName="[Danhsachdaotao].[Vị trí].[All]" allUniqueName="[Danhsachdaotao].[Vị trí].[All]" dimensionUniqueName="[Danhsachdaotao]" displayFolder="" count="0" memberValueDatatype="130" unbalanced="0"/>
    <cacheHierarchy uniqueName="[Danhsachdaotao].[Phân loại]" caption="Phân loại" attribute="1" defaultMemberUniqueName="[Danhsachdaotao].[Phân loại].[All]" allUniqueName="[Danhsachdaotao].[Phân loại].[All]" dimensionUniqueName="[Danhsachdaotao]" displayFolder="" count="0" memberValueDatatype="130" unbalanced="0"/>
    <cacheHierarchy uniqueName="[Danhsachdaotao].[Tham gia]" caption="Tham gia" attribute="1" defaultMemberUniqueName="[Danhsachdaotao].[Tham gia].[All]" allUniqueName="[Danhsachdaotao].[Tham gia].[All]" dimensionUniqueName="[Danhsachdaotao]" displayFolder="" count="2" memberValueDatatype="130" unbalanced="0">
      <fieldsUsage count="2">
        <fieldUsage x="-1"/>
        <fieldUsage x="1"/>
      </fieldsUsage>
    </cacheHierarchy>
    <cacheHierarchy uniqueName="[Danhsachdaotao].[Thời lượng]" caption="Thời lượng" attribute="1" defaultMemberUniqueName="[Danhsachdaotao].[Thời lượng].[All]" allUniqueName="[Danhsachdaotao].[Thời lượng].[All]" dimensionUniqueName="[Danhsachdaotao]" displayFolder="" count="0" memberValueDatatype="5" unbalanced="0"/>
    <cacheHierarchy uniqueName="[Danhsachdaotao].[Đánh giá]" caption="Đánh giá" attribute="1" defaultMemberUniqueName="[Danhsachdaotao].[Đánh giá].[All]" allUniqueName="[Danhsachdaotao].[Đánh giá].[All]" dimensionUniqueName="[Danhsachdaotao]" displayFolder="" count="0" memberValueDatatype="20" unbalanced="0"/>
    <cacheHierarchy uniqueName="[Danhsachnhanvien].[STT]" caption="STT" attribute="1" defaultMemberUniqueName="[Danhsachnhanvien].[STT].[All]" allUniqueName="[Danhsachnhanvien].[STT].[All]" dimensionUniqueName="[Danhsachnhanvien]" displayFolder="" count="0" memberValueDatatype="20" unbalanced="0"/>
    <cacheHierarchy uniqueName="[Danhsachnhanvien].[Mã nhân viên]" caption="Mã nhân viên" attribute="1" defaultMemberUniqueName="[Danhsachnhanvien].[Mã nhân viên].[All]" allUniqueName="[Danhsachnhanvien].[Mã nhân viên].[All]" dimensionUniqueName="[Danhsachnhanvien]" displayFolder="" count="0" memberValueDatatype="20" unbalanced="0"/>
    <cacheHierarchy uniqueName="[Danhsachnhanvien].[Họ tên]" caption="Họ tên" attribute="1" defaultMemberUniqueName="[Danhsachnhanvien].[Họ tên].[All]" allUniqueName="[Danhsachnhanvien].[Họ tên].[All]" dimensionUniqueName="[Danhsachnhanvien]" displayFolder="" count="0" memberValueDatatype="130" unbalanced="0"/>
    <cacheHierarchy uniqueName="[Danhsachnhanvien].[Chi nhánh]" caption="Chi nhánh" attribute="1" defaultMemberUniqueName="[Danhsachnhanvien].[Chi nhánh].[All]" allUniqueName="[Danhsachnhanvien].[Chi nhánh].[All]" dimensionUniqueName="[Danhsachnhanvien]" displayFolder="" count="0" memberValueDatatype="130" unbalanced="0"/>
    <cacheHierarchy uniqueName="[Danhsachnhanvien].[Phòng ban]" caption="Phòng ban" attribute="1" defaultMemberUniqueName="[Danhsachnhanvien].[Phòng ban].[All]" allUniqueName="[Danhsachnhanvien].[Phòng ban].[All]" dimensionUniqueName="[Danhsachnhanvien]" displayFolder="" count="0" memberValueDatatype="130" unbalanced="0"/>
    <cacheHierarchy uniqueName="[Danhsachnhanvien].[Vị trí]" caption="Vị trí" attribute="1" defaultMemberUniqueName="[Danhsachnhanvien].[Vị trí].[All]" allUniqueName="[Danhsachnhanvien].[Vị trí].[All]" dimensionUniqueName="[Danhsachnhanvien]" displayFolder="" count="0" memberValueDatatype="130" unbalanced="0"/>
    <cacheHierarchy uniqueName="[Danhsachnhanvien].[Email]" caption="Email" attribute="1" defaultMemberUniqueName="[Danhsachnhanvien].[Email].[All]" allUniqueName="[Danhsachnhanvien].[Email].[All]" dimensionUniqueName="[Danhsachnhanvien]" displayFolder="" count="0" memberValueDatatype="130" unbalanced="0"/>
    <cacheHierarchy uniqueName="[Danhsachnhanvien].[SĐT]" caption="SĐT" attribute="1" defaultMemberUniqueName="[Danhsachnhanvien].[SĐT].[All]" allUniqueName="[Danhsachnhanvien].[SĐT].[All]" dimensionUniqueName="[Danhsachnhanvien]"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Tháng]" caption="Tháng" attribute="1" time="1" defaultMemberUniqueName="[dDate].[Tháng].[All]" allUniqueName="[dDate].[Tháng].[All]" dimensionUniqueName="[dDate]" displayFolder="" count="2" memberValueDatatype="20" unbalanced="0">
      <fieldsUsage count="2">
        <fieldUsage x="-1"/>
        <fieldUsage x="5"/>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hoa_hoc].[KHÓA HỌC]" caption="KHÓA HỌC" attribute="1" defaultMemberUniqueName="[Khoa_hoc].[KHÓA HỌC].[All]" allUniqueName="[Khoa_hoc].[KHÓA HỌC].[All]" dimensionUniqueName="[Khoa_hoc]" displayFolder="" count="0" memberValueDatatype="130" unbalanced="0"/>
    <cacheHierarchy uniqueName="[Loại].[LOẠI]" caption="LOẠI" attribute="1" defaultMemberUniqueName="[Loại].[LOẠI].[All]" allUniqueName="[Loại].[LOẠI].[All]" dimensionUniqueName="[Loại]" displayFolder="" count="2" memberValueDatatype="130" unbalanced="0">
      <fieldsUsage count="2">
        <fieldUsage x="-1"/>
        <fieldUsage x="2"/>
      </fieldsUsage>
    </cacheHierarchy>
    <cacheHierarchy uniqueName="[Phong_ban].[PHÒNG BAN]" caption="PHÒNG BAN" attribute="1" defaultMemberUniqueName="[Phong_ban].[PHÒNG BAN].[All]" allUniqueName="[Phong_ban].[PHÒNG BAN].[All]" dimensionUniqueName="[Phong_ban]" displayFolder="" count="2" memberValueDatatype="130" unbalanced="0">
      <fieldsUsage count="2">
        <fieldUsage x="-1"/>
        <fieldUsage x="4"/>
      </fieldsUsage>
    </cacheHierarchy>
    <cacheHierarchy uniqueName="[TGLV].[STT]" caption="STT" attribute="1" defaultMemberUniqueName="[TGLV].[STT].[All]" allUniqueName="[TGLV].[STT].[All]" dimensionUniqueName="[TGLV]" displayFolder="" count="0" memberValueDatatype="20" unbalanced="0"/>
    <cacheHierarchy uniqueName="[TGLV].[Date]" caption="Date" attribute="1" time="1" defaultMemberUniqueName="[TGLV].[Date].[All]" allUniqueName="[TGLV].[Date].[All]" dimensionUniqueName="[TGLV]" displayFolder="" count="0" memberValueDatatype="7" unbalanced="0"/>
    <cacheHierarchy uniqueName="[TGLV].[MSNV]" caption="MSNV" attribute="1" defaultMemberUniqueName="[TGLV].[MSNV].[All]" allUniqueName="[TGLV].[MSNV].[All]" dimensionUniqueName="[TGLV]" displayFolder="" count="0" memberValueDatatype="20" unbalanced="0"/>
    <cacheHierarchy uniqueName="[TGLV].[Họ tên]" caption="Họ tên" attribute="1" defaultMemberUniqueName="[TGLV].[Họ tên].[All]" allUniqueName="[TGLV].[Họ tên].[All]" dimensionUniqueName="[TGLV]" displayFolder="" count="0" memberValueDatatype="130" unbalanced="0"/>
    <cacheHierarchy uniqueName="[TGLV].[Chi nhánh]" caption="Chi nhánh" attribute="1" defaultMemberUniqueName="[TGLV].[Chi nhánh].[All]" allUniqueName="[TGLV].[Chi nhánh].[All]" dimensionUniqueName="[TGLV]" displayFolder="" count="0" memberValueDatatype="130" unbalanced="0"/>
    <cacheHierarchy uniqueName="[TGLV].[Phòng ban]" caption="Phòng ban" attribute="1" defaultMemberUniqueName="[TGLV].[Phòng ban].[All]" allUniqueName="[TGLV].[Phòng ban].[All]" dimensionUniqueName="[TGLV]" displayFolder="" count="0" memberValueDatatype="130" unbalanced="0"/>
    <cacheHierarchy uniqueName="[TGLV].[Vị trí]" caption="Vị trí" attribute="1" defaultMemberUniqueName="[TGLV].[Vị trí].[All]" allUniqueName="[TGLV].[Vị trí].[All]" dimensionUniqueName="[TGLV]" displayFolder="" count="0" memberValueDatatype="130" unbalanced="0"/>
    <cacheHierarchy uniqueName="[TGLV].[Số giờ làm việc]" caption="Số giờ làm việc" attribute="1" defaultMemberUniqueName="[TGLV].[Số giờ làm việc].[All]" allUniqueName="[TGLV].[Số giờ làm việc].[All]" dimensionUniqueName="[TGLV]" displayFolder="" count="0" memberValueDatatype="20" unbalanced="0"/>
    <cacheHierarchy uniqueName="[Thong_tin_khoa_hoc].[STT]" caption="STT" attribute="1" defaultMemberUniqueName="[Thong_tin_khoa_hoc].[STT].[All]" allUniqueName="[Thong_tin_khoa_hoc].[STT].[All]" dimensionUniqueName="[Thong_tin_khoa_hoc]" displayFolder="" count="0" memberValueDatatype="20" unbalanced="0"/>
    <cacheHierarchy uniqueName="[Thong_tin_khoa_hoc].[Mã khóa học]" caption="Mã khóa học" attribute="1" defaultMemberUniqueName="[Thong_tin_khoa_hoc].[Mã khóa học].[All]" allUniqueName="[Thong_tin_khoa_hoc].[Mã khóa học].[All]" dimensionUniqueName="[Thong_tin_khoa_hoc]" displayFolder="" count="0" memberValueDatatype="130" unbalanced="0"/>
    <cacheHierarchy uniqueName="[Thong_tin_khoa_hoc].[Khóa đào tạo]" caption="Khóa đào tạo" attribute="1" defaultMemberUniqueName="[Thong_tin_khoa_hoc].[Khóa đào tạo].[All]" allUniqueName="[Thong_tin_khoa_hoc].[Khóa đào tạo].[All]" dimensionUniqueName="[Thong_tin_khoa_hoc]" displayFolder="" count="0" memberValueDatatype="130" unbalanced="0"/>
    <cacheHierarchy uniqueName="[Thong_tin_khoa_hoc].[Start Date]" caption="Start Date" attribute="1" time="1" defaultMemberUniqueName="[Thong_tin_khoa_hoc].[Start Date].[All]" allUniqueName="[Thong_tin_khoa_hoc].[Start Date].[All]" dimensionUniqueName="[Thong_tin_khoa_hoc]" displayFolder="" count="0" memberValueDatatype="7" unbalanced="0"/>
    <cacheHierarchy uniqueName="[Thong_tin_khoa_hoc].[End Date]" caption="End Date" attribute="1" time="1" defaultMemberUniqueName="[Thong_tin_khoa_hoc].[End Date].[All]" allUniqueName="[Thong_tin_khoa_hoc].[End Date].[All]" dimensionUniqueName="[Thong_tin_khoa_hoc]" displayFolder="" count="0" memberValueDatatype="7" unbalanced="0"/>
    <cacheHierarchy uniqueName="[Thong_tin_khoa_hoc].[Phân loại]" caption="Phân loại" attribute="1" defaultMemberUniqueName="[Thong_tin_khoa_hoc].[Phân loại].[All]" allUniqueName="[Thong_tin_khoa_hoc].[Phân loại].[All]" dimensionUniqueName="[Thong_tin_khoa_hoc]" displayFolder="" count="0" memberValueDatatype="130" unbalanced="0"/>
    <cacheHierarchy uniqueName="[Thong_tin_khoa_hoc].[Hình thức]" caption="Hình thức" attribute="1" defaultMemberUniqueName="[Thong_tin_khoa_hoc].[Hình thức].[All]" allUniqueName="[Thong_tin_khoa_hoc].[Hình thức].[All]" dimensionUniqueName="[Thong_tin_khoa_hoc]" displayFolder="" count="0" memberValueDatatype="130" unbalanced="0"/>
    <cacheHierarchy uniqueName="[Thong_tin_khoa_hoc].[Thời lượng (giờ)]" caption="Thời lượng (giờ)" attribute="1" defaultMemberUniqueName="[Thong_tin_khoa_hoc].[Thời lượng (giờ)].[All]" allUniqueName="[Thong_tin_khoa_hoc].[Thời lượng (giờ)].[All]" dimensionUniqueName="[Thong_tin_khoa_hoc]" displayFolder="" count="0" memberValueDatatype="20" unbalanced="0"/>
    <cacheHierarchy uniqueName="[Thong_tin_khoa_hoc].[Số lượng]" caption="Số lượng" attribute="1" defaultMemberUniqueName="[Thong_tin_khoa_hoc].[Số lượng].[All]" allUniqueName="[Thong_tin_khoa_hoc].[Số lượng].[All]" dimensionUniqueName="[Thong_tin_khoa_hoc]" displayFolder="" count="0" memberValueDatatype="20" unbalanced="0"/>
    <cacheHierarchy uniqueName="[Thong_tin_khoa_hoc].[Trạng thái]" caption="Trạng thái" attribute="1" defaultMemberUniqueName="[Thong_tin_khoa_hoc].[Trạng thái].[All]" allUniqueName="[Thong_tin_khoa_hoc].[Trạng thái].[All]" dimensionUniqueName="[Thong_tin_khoa_hoc]" displayFolder="" count="0" memberValueDatatype="130" unbalanced="0"/>
    <cacheHierarchy uniqueName="[Measures].[__XL_Count TGLV]" caption="__XL_Count TGLV" measure="1" displayFolder="" measureGroup="TGLV" count="0" hidden="1"/>
    <cacheHierarchy uniqueName="[Measures].[__XL_Count Chiphidaotao]" caption="__XL_Count Chiphidaotao" measure="1" displayFolder="" measureGroup="Chiphidaotao" count="0" hidden="1"/>
    <cacheHierarchy uniqueName="[Measures].[__XL_Count Danhsachdaotao]" caption="__XL_Count Danhsachdaotao" measure="1" displayFolder="" measureGroup="Danhsachdaotao" count="0" hidden="1"/>
    <cacheHierarchy uniqueName="[Measures].[__XL_Count Thong_tin_khoa_hoc]" caption="__XL_Count Thong_tin_khoa_hoc" measure="1" displayFolder="" measureGroup="Thong_tin_khoa_hoc" count="0" hidden="1"/>
    <cacheHierarchy uniqueName="[Measures].[__XL_Count Danhsachnhanvien]" caption="__XL_Count Danhsachnhanvien" measure="1" displayFolder="" measureGroup="Danhsachnhanvien" count="0" hidden="1"/>
    <cacheHierarchy uniqueName="[Measures].[__XL_Count Chi_nhanh]" caption="__XL_Count Chi_nhanh" measure="1" displayFolder="" measureGroup="Chi_nhanh" count="0" hidden="1"/>
    <cacheHierarchy uniqueName="[Measures].[__XL_Count Phong_ban]" caption="__XL_Count Phong_ban" measure="1" displayFolder="" measureGroup="Phong_ban" count="0" hidden="1"/>
    <cacheHierarchy uniqueName="[Measures].[__XL_Count Loại]" caption="__XL_Count Loại" measure="1" displayFolder="" measureGroup="Loại" count="0" hidden="1"/>
    <cacheHierarchy uniqueName="[Measures].[__XL_Count Calendar]" caption="__XL_Count Calendar" measure="1" displayFolder="" measureGroup="dDate" count="0" hidden="1"/>
    <cacheHierarchy uniqueName="[Measures].[__XL_Count Khoa_hoc]" caption="__XL_Count Khoa_hoc" measure="1" displayFolder="" measureGroup="Khoa_hoc" count="0" hidden="1"/>
    <cacheHierarchy uniqueName="[Measures].[__No measures defined]" caption="__No measures defined" measure="1" displayFolder="" count="0" hidden="1"/>
    <cacheHierarchy uniqueName="[Measures].[Sum of Chi phí]" caption="Sum of Chi phí" measure="1" displayFolder="" measureGroup="Chiphidaotao" count="0" hidden="1">
      <extLst>
        <ext xmlns:x15="http://schemas.microsoft.com/office/spreadsheetml/2010/11/main" uri="{B97F6D7D-B522-45F9-BDA1-12C45D357490}">
          <x15:cacheHierarchy aggregatedColumn="8"/>
        </ext>
      </extLst>
    </cacheHierarchy>
    <cacheHierarchy uniqueName="[Measures].[Sum of Thời lượng]" caption="Sum of Thời lượng" measure="1" displayFolder="" measureGroup="Danhsachdaotao" count="0" hidden="1">
      <extLst>
        <ext xmlns:x15="http://schemas.microsoft.com/office/spreadsheetml/2010/11/main" uri="{B97F6D7D-B522-45F9-BDA1-12C45D357490}">
          <x15:cacheHierarchy aggregatedColumn="20"/>
        </ext>
      </extLst>
    </cacheHierarchy>
    <cacheHierarchy uniqueName="[Measures].[Sum of Số giờ làm việc]" caption="Sum of Số giờ làm việc" measure="1" displayFolder="" measureGroup="TGLV" count="0" hidden="1">
      <extLst>
        <ext xmlns:x15="http://schemas.microsoft.com/office/spreadsheetml/2010/11/main" uri="{B97F6D7D-B522-45F9-BDA1-12C45D357490}">
          <x15:cacheHierarchy aggregatedColumn="48"/>
        </ext>
      </extLst>
    </cacheHierarchy>
    <cacheHierarchy uniqueName="[Measures].[Sum of Đánh giá]" caption="Sum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Average of Đánh giá]" caption="Average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Sum of MSNV]" caption="Sum of MSNV" measure="1" displayFolder="" measureGroup="Danhsachdaotao" count="0" hidden="1">
      <extLst>
        <ext xmlns:x15="http://schemas.microsoft.com/office/spreadsheetml/2010/11/main" uri="{B97F6D7D-B522-45F9-BDA1-12C45D357490}">
          <x15:cacheHierarchy aggregatedColumn="13"/>
        </ext>
      </extLst>
    </cacheHierarchy>
    <cacheHierarchy uniqueName="[Measures].[Distinct Count of MSNV]" caption="Distinct 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MSNV]" caption="Count of MSNV" measure="1" displayFolder="" measureGroup="Danhsachdaotao"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hân loại]" caption="Count of Phân loại" measure="1" displayFolder="" measureGroup="Thong_tin_khoa_hoc" count="0" hidden="1">
      <extLst>
        <ext xmlns:x15="http://schemas.microsoft.com/office/spreadsheetml/2010/11/main" uri="{B97F6D7D-B522-45F9-BDA1-12C45D357490}">
          <x15:cacheHierarchy aggregatedColumn="54"/>
        </ext>
      </extLst>
    </cacheHierarchy>
  </cacheHierarchies>
  <kpis count="0"/>
  <dimensions count="11">
    <dimension name="Chi_nhanh" uniqueName="[Chi_nhanh]" caption="Chi_nhanh"/>
    <dimension name="Chiphidaotao" uniqueName="[Chiphidaotao]" caption="Chiphidaotao"/>
    <dimension name="Danhsachdaotao" uniqueName="[Danhsachdaotao]" caption="Danhsachdaotao"/>
    <dimension name="Danhsachnhanvien" uniqueName="[Danhsachnhanvien]" caption="Danhsachnhanvien"/>
    <dimension name="dDate" uniqueName="[dDate]" caption="dDate"/>
    <dimension name="Khoa_hoc" uniqueName="[Khoa_hoc]" caption="Khoa_hoc"/>
    <dimension name="Loại" uniqueName="[Loại]" caption="Loại"/>
    <dimension measure="1" name="Measures" uniqueName="[Measures]" caption="Measures"/>
    <dimension name="Phong_ban" uniqueName="[Phong_ban]" caption="Phong_ban"/>
    <dimension name="TGLV" uniqueName="[TGLV]" caption="TGLV"/>
    <dimension name="Thong_tin_khoa_hoc" uniqueName="[Thong_tin_khoa_hoc]" caption="Thong_tin_khoa_hoc"/>
  </dimensions>
  <measureGroups count="10">
    <measureGroup name="Chi_nhanh" caption="Chi_nhanh"/>
    <measureGroup name="Chiphidaotao" caption="Chiphidaotao"/>
    <measureGroup name="Danhsachdaotao" caption="Danhsachdaotao"/>
    <measureGroup name="Danhsachnhanvien" caption="Danhsachnhanvien"/>
    <measureGroup name="dDate" caption="dDate"/>
    <measureGroup name="Khoa_hoc" caption="Khoa_hoc"/>
    <measureGroup name="Loại" caption="Loại"/>
    <measureGroup name="Phong_ban" caption="Phong_ban"/>
    <measureGroup name="TGLV" caption="TGLV"/>
    <measureGroup name="Thong_tin_khoa_hoc" caption="Thong_tin_khoa_hoc"/>
  </measureGroups>
  <maps count="24">
    <map measureGroup="0" dimension="0"/>
    <map measureGroup="1" dimension="0"/>
    <map measureGroup="1" dimension="1"/>
    <map measureGroup="1" dimension="4"/>
    <map measureGroup="1" dimension="6"/>
    <map measureGroup="1" dimension="8"/>
    <map measureGroup="1" dimension="10"/>
    <map measureGroup="2" dimension="0"/>
    <map measureGroup="2" dimension="2"/>
    <map measureGroup="2" dimension="3"/>
    <map measureGroup="2" dimension="4"/>
    <map measureGroup="2" dimension="6"/>
    <map measureGroup="2" dimension="8"/>
    <map measureGroup="2" dimension="10"/>
    <map measureGroup="3" dimension="3"/>
    <map measureGroup="4" dimension="4"/>
    <map measureGroup="5" dimension="5"/>
    <map measureGroup="6" dimension="6"/>
    <map measureGroup="7" dimension="8"/>
    <map measureGroup="8" dimension="0"/>
    <map measureGroup="8" dimension="4"/>
    <map measureGroup="8"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ep Tran" refreshedDate="44672.290806481484" backgroundQuery="1" createdVersion="7" refreshedVersion="7" minRefreshableVersion="3" recordCount="0" supportSubquery="1" supportAdvancedDrill="1" xr:uid="{664AF822-24E0-441B-A8B8-9E23E4F8DCCA}">
  <cacheSource type="external" connectionId="2"/>
  <cacheFields count="5">
    <cacheField name="[Measures].[Count of MSNV]" caption="Count of MSNV" numFmtId="0" hierarchy="77" level="32767"/>
    <cacheField name="[Loại].[LOẠI].[LOẠI]" caption="LOẠI" numFmtId="0" hierarchy="39" level="1">
      <sharedItems containsSemiMixedTypes="0" containsNonDate="0" containsString="0"/>
    </cacheField>
    <cacheField name="[Chi_nhanh].[CHI NHÁNH].[CHI NHÁNH]" caption="CHI NHÁNH" numFmtId="0" level="1">
      <sharedItems containsSemiMixedTypes="0" containsNonDate="0" containsString="0"/>
    </cacheField>
    <cacheField name="[Phong_ban].[PHÒNG BAN].[PHÒNG BAN]" caption="PHÒNG BAN" numFmtId="0" hierarchy="40" level="1">
      <sharedItems containsSemiMixedTypes="0" containsNonDate="0" containsString="0"/>
    </cacheField>
    <cacheField name="[dDate].[Tháng].[Tháng]" caption="Tháng" numFmtId="0" hierarchy="33" level="1">
      <sharedItems containsSemiMixedTypes="0" containsNonDate="0" containsString="0"/>
    </cacheField>
  </cacheFields>
  <cacheHierarchies count="79">
    <cacheHierarchy uniqueName="[Chi_nhanh].[CHI NHÁNH]" caption="CHI NHÁNH" attribute="1" defaultMemberUniqueName="[Chi_nhanh].[CHI NHÁNH].[All]" allUniqueName="[Chi_nhanh].[CHI NHÁNH].[All]" dimensionUniqueName="[Chi_nhanh]" displayFolder="" count="2" memberValueDatatype="130" unbalanced="0">
      <fieldsUsage count="2">
        <fieldUsage x="-1"/>
        <fieldUsage x="2"/>
      </fieldsUsage>
    </cacheHierarchy>
    <cacheHierarchy uniqueName="[Chiphidaotao].[STT]" caption="STT" attribute="1" defaultMemberUniqueName="[Chiphidaotao].[STT].[All]" allUniqueName="[Chiphidaotao].[STT].[All]" dimensionUniqueName="[Chiphidaotao]" displayFolder="" count="0" memberValueDatatype="20" unbalanced="0"/>
    <cacheHierarchy uniqueName="[Chiphidaotao].[Date]" caption="Date" attribute="1" time="1" defaultMemberUniqueName="[Chiphidaotao].[Date].[All]" allUniqueName="[Chiphidaotao].[Date].[All]" dimensionUniqueName="[Chiphidaotao]" displayFolder="" count="0" memberValueDatatype="7" unbalanced="0"/>
    <cacheHierarchy uniqueName="[Chiphidaotao].[Mã khóa học]" caption="Mã khóa học" attribute="1" defaultMemberUniqueName="[Chiphidaotao].[Mã khóa học].[All]" allUniqueName="[Chiphidaotao].[Mã khóa học].[All]" dimensionUniqueName="[Chiphidaotao]" displayFolder="" count="0" memberValueDatatype="130" unbalanced="0"/>
    <cacheHierarchy uniqueName="[Chiphidaotao].[Tên khóa học]" caption="Tên khóa học" attribute="1" defaultMemberUniqueName="[Chiphidaotao].[Tên khóa học].[All]" allUniqueName="[Chiphidaotao].[Tên khóa học].[All]" dimensionUniqueName="[Chiphidaotao]" displayFolder="" count="0" memberValueDatatype="130" unbalanced="0"/>
    <cacheHierarchy uniqueName="[Chiphidaotao].[Chi nhánh]" caption="Chi nhánh" attribute="1" defaultMemberUniqueName="[Chiphidaotao].[Chi nhánh].[All]" allUniqueName="[Chiphidaotao].[Chi nhánh].[All]" dimensionUniqueName="[Chiphidaotao]" displayFolder="" count="0" memberValueDatatype="130" unbalanced="0"/>
    <cacheHierarchy uniqueName="[Chiphidaotao].[Phòng ban]" caption="Phòng ban" attribute="1" defaultMemberUniqueName="[Chiphidaotao].[Phòng ban].[All]" allUniqueName="[Chiphidaotao].[Phòng ban].[All]" dimensionUniqueName="[Chiphidaotao]" displayFolder="" count="0" memberValueDatatype="130" unbalanced="0"/>
    <cacheHierarchy uniqueName="[Chiphidaotao].[Phân loại]" caption="Phân loại" attribute="1" defaultMemberUniqueName="[Chiphidaotao].[Phân loại].[All]" allUniqueName="[Chiphidaotao].[Phân loại].[All]" dimensionUniqueName="[Chiphidaotao]" displayFolder="" count="0" memberValueDatatype="130" unbalanced="0"/>
    <cacheHierarchy uniqueName="[Chiphidaotao].[Chi phí]" caption="Chi phí" attribute="1" defaultMemberUniqueName="[Chiphidaotao].[Chi phí].[All]" allUniqueName="[Chiphidaotao].[Chi phí].[All]" dimensionUniqueName="[Chiphidaotao]" displayFolder="" count="0" memberValueDatatype="20" unbalanced="0"/>
    <cacheHierarchy uniqueName="[Danhsachdaotao].[STT]" caption="STT" attribute="1" defaultMemberUniqueName="[Danhsachdaotao].[STT].[All]" allUniqueName="[Danhsachdaotao].[STT].[All]" dimensionUniqueName="[Danhsachdaotao]" displayFolder="" count="0" memberValueDatatype="20" unbalanced="0"/>
    <cacheHierarchy uniqueName="[Danhsachdaotao].[Thời gian đào tạo (thực tế)]" caption="Thời gian đào tạo (thực tế)" attribute="1" time="1" defaultMemberUniqueName="[Danhsachdaotao].[Thời gian đào tạo (thực tế)].[All]" allUniqueName="[Danhsachdaotao].[Thời gian đào tạo (thực tế)].[All]" dimensionUniqueName="[Danhsachdaotao]" displayFolder="" count="0" memberValueDatatype="7" unbalanced="0"/>
    <cacheHierarchy uniqueName="[Danhsachdaotao].[Mã khóa học]" caption="Mã khóa học" attribute="1" defaultMemberUniqueName="[Danhsachdaotao].[Mã khóa học].[All]" allUniqueName="[Danhsachdaotao].[Mã khóa học].[All]" dimensionUniqueName="[Danhsachdaotao]" displayFolder="" count="0" memberValueDatatype="130" unbalanced="0"/>
    <cacheHierarchy uniqueName="[Danhsachdaotao].[Khóa học]" caption="Khóa học" attribute="1" defaultMemberUniqueName="[Danhsachdaotao].[Khóa học].[All]" allUniqueName="[Danhsachdaotao].[Khóa học].[All]" dimensionUniqueName="[Danhsachdaotao]" displayFolder="" count="0" memberValueDatatype="130" unbalanced="0"/>
    <cacheHierarchy uniqueName="[Danhsachdaotao].[MSNV]" caption="MSNV" attribute="1" defaultMemberUniqueName="[Danhsachdaotao].[MSNV].[All]" allUniqueName="[Danhsachdaotao].[MSNV].[All]" dimensionUniqueName="[Danhsachdaotao]" displayFolder="" count="0" memberValueDatatype="20" unbalanced="0"/>
    <cacheHierarchy uniqueName="[Danhsachdaotao].[Họ tên]" caption="Họ tên" attribute="1" defaultMemberUniqueName="[Danhsachdaotao].[Họ tên].[All]" allUniqueName="[Danhsachdaotao].[Họ tên].[All]" dimensionUniqueName="[Danhsachdaotao]" displayFolder="" count="0" memberValueDatatype="130" unbalanced="0"/>
    <cacheHierarchy uniqueName="[Danhsachdaotao].[Chi nhánh]" caption="Chi nhánh" attribute="1" defaultMemberUniqueName="[Danhsachdaotao].[Chi nhánh].[All]" allUniqueName="[Danhsachdaotao].[Chi nhánh].[All]" dimensionUniqueName="[Danhsachdaotao]" displayFolder="" count="0" memberValueDatatype="130" unbalanced="0"/>
    <cacheHierarchy uniqueName="[Danhsachdaotao].[Phòng ban]" caption="Phòng ban" attribute="1" defaultMemberUniqueName="[Danhsachdaotao].[Phòng ban].[All]" allUniqueName="[Danhsachdaotao].[Phòng ban].[All]" dimensionUniqueName="[Danhsachdaotao]" displayFolder="" count="0" memberValueDatatype="130" unbalanced="0"/>
    <cacheHierarchy uniqueName="[Danhsachdaotao].[Vị trí]" caption="Vị trí" attribute="1" defaultMemberUniqueName="[Danhsachdaotao].[Vị trí].[All]" allUniqueName="[Danhsachdaotao].[Vị trí].[All]" dimensionUniqueName="[Danhsachdaotao]" displayFolder="" count="0" memberValueDatatype="130" unbalanced="0"/>
    <cacheHierarchy uniqueName="[Danhsachdaotao].[Phân loại]" caption="Phân loại" attribute="1" defaultMemberUniqueName="[Danhsachdaotao].[Phân loại].[All]" allUniqueName="[Danhsachdaotao].[Phân loại].[All]" dimensionUniqueName="[Danhsachdaotao]" displayFolder="" count="0" memberValueDatatype="130" unbalanced="0"/>
    <cacheHierarchy uniqueName="[Danhsachdaotao].[Tham gia]" caption="Tham gia" attribute="1" defaultMemberUniqueName="[Danhsachdaotao].[Tham gia].[All]" allUniqueName="[Danhsachdaotao].[Tham gia].[All]" dimensionUniqueName="[Danhsachdaotao]" displayFolder="" count="0" memberValueDatatype="130" unbalanced="0"/>
    <cacheHierarchy uniqueName="[Danhsachdaotao].[Thời lượng]" caption="Thời lượng" attribute="1" defaultMemberUniqueName="[Danhsachdaotao].[Thời lượng].[All]" allUniqueName="[Danhsachdaotao].[Thời lượng].[All]" dimensionUniqueName="[Danhsachdaotao]" displayFolder="" count="0" memberValueDatatype="5" unbalanced="0"/>
    <cacheHierarchy uniqueName="[Danhsachdaotao].[Đánh giá]" caption="Đánh giá" attribute="1" defaultMemberUniqueName="[Danhsachdaotao].[Đánh giá].[All]" allUniqueName="[Danhsachdaotao].[Đánh giá].[All]" dimensionUniqueName="[Danhsachdaotao]" displayFolder="" count="0" memberValueDatatype="20" unbalanced="0"/>
    <cacheHierarchy uniqueName="[Danhsachnhanvien].[STT]" caption="STT" attribute="1" defaultMemberUniqueName="[Danhsachnhanvien].[STT].[All]" allUniqueName="[Danhsachnhanvien].[STT].[All]" dimensionUniqueName="[Danhsachnhanvien]" displayFolder="" count="0" memberValueDatatype="20" unbalanced="0"/>
    <cacheHierarchy uniqueName="[Danhsachnhanvien].[Mã nhân viên]" caption="Mã nhân viên" attribute="1" defaultMemberUniqueName="[Danhsachnhanvien].[Mã nhân viên].[All]" allUniqueName="[Danhsachnhanvien].[Mã nhân viên].[All]" dimensionUniqueName="[Danhsachnhanvien]" displayFolder="" count="0" memberValueDatatype="20" unbalanced="0"/>
    <cacheHierarchy uniqueName="[Danhsachnhanvien].[Họ tên]" caption="Họ tên" attribute="1" defaultMemberUniqueName="[Danhsachnhanvien].[Họ tên].[All]" allUniqueName="[Danhsachnhanvien].[Họ tên].[All]" dimensionUniqueName="[Danhsachnhanvien]" displayFolder="" count="0" memberValueDatatype="130" unbalanced="0"/>
    <cacheHierarchy uniqueName="[Danhsachnhanvien].[Chi nhánh]" caption="Chi nhánh" attribute="1" defaultMemberUniqueName="[Danhsachnhanvien].[Chi nhánh].[All]" allUniqueName="[Danhsachnhanvien].[Chi nhánh].[All]" dimensionUniqueName="[Danhsachnhanvien]" displayFolder="" count="0" memberValueDatatype="130" unbalanced="0"/>
    <cacheHierarchy uniqueName="[Danhsachnhanvien].[Phòng ban]" caption="Phòng ban" attribute="1" defaultMemberUniqueName="[Danhsachnhanvien].[Phòng ban].[All]" allUniqueName="[Danhsachnhanvien].[Phòng ban].[All]" dimensionUniqueName="[Danhsachnhanvien]" displayFolder="" count="0" memberValueDatatype="130" unbalanced="0"/>
    <cacheHierarchy uniqueName="[Danhsachnhanvien].[Vị trí]" caption="Vị trí" attribute="1" defaultMemberUniqueName="[Danhsachnhanvien].[Vị trí].[All]" allUniqueName="[Danhsachnhanvien].[Vị trí].[All]" dimensionUniqueName="[Danhsachnhanvien]" displayFolder="" count="0" memberValueDatatype="130" unbalanced="0"/>
    <cacheHierarchy uniqueName="[Danhsachnhanvien].[Email]" caption="Email" attribute="1" defaultMemberUniqueName="[Danhsachnhanvien].[Email].[All]" allUniqueName="[Danhsachnhanvien].[Email].[All]" dimensionUniqueName="[Danhsachnhanvien]" displayFolder="" count="0" memberValueDatatype="130" unbalanced="0"/>
    <cacheHierarchy uniqueName="[Danhsachnhanvien].[SĐT]" caption="SĐT" attribute="1" defaultMemberUniqueName="[Danhsachnhanvien].[SĐT].[All]" allUniqueName="[Danhsachnhanvien].[SĐT].[All]" dimensionUniqueName="[Danhsachnhanvien]"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Tháng]" caption="Tháng" attribute="1" time="1" defaultMemberUniqueName="[dDate].[Tháng].[All]" allUniqueName="[dDate].[Tháng].[All]" dimensionUniqueName="[dDate]" displayFolder="" count="2" memberValueDatatype="20" unbalanced="0">
      <fieldsUsage count="2">
        <fieldUsage x="-1"/>
        <fieldUsage x="4"/>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hoa_hoc].[KHÓA HỌC]" caption="KHÓA HỌC" attribute="1" defaultMemberUniqueName="[Khoa_hoc].[KHÓA HỌC].[All]" allUniqueName="[Khoa_hoc].[KHÓA HỌC].[All]" dimensionUniqueName="[Khoa_hoc]" displayFolder="" count="0" memberValueDatatype="130" unbalanced="0"/>
    <cacheHierarchy uniqueName="[Loại].[LOẠI]" caption="LOẠI" attribute="1" defaultMemberUniqueName="[Loại].[LOẠI].[All]" allUniqueName="[Loại].[LOẠI].[All]" dimensionUniqueName="[Loại]" displayFolder="" count="2" memberValueDatatype="130" unbalanced="0">
      <fieldsUsage count="2">
        <fieldUsage x="-1"/>
        <fieldUsage x="1"/>
      </fieldsUsage>
    </cacheHierarchy>
    <cacheHierarchy uniqueName="[Phong_ban].[PHÒNG BAN]" caption="PHÒNG BAN" attribute="1" defaultMemberUniqueName="[Phong_ban].[PHÒNG BAN].[All]" allUniqueName="[Phong_ban].[PHÒNG BAN].[All]" dimensionUniqueName="[Phong_ban]" displayFolder="" count="2" memberValueDatatype="130" unbalanced="0">
      <fieldsUsage count="2">
        <fieldUsage x="-1"/>
        <fieldUsage x="3"/>
      </fieldsUsage>
    </cacheHierarchy>
    <cacheHierarchy uniqueName="[TGLV].[STT]" caption="STT" attribute="1" defaultMemberUniqueName="[TGLV].[STT].[All]" allUniqueName="[TGLV].[STT].[All]" dimensionUniqueName="[TGLV]" displayFolder="" count="0" memberValueDatatype="20" unbalanced="0"/>
    <cacheHierarchy uniqueName="[TGLV].[Date]" caption="Date" attribute="1" time="1" defaultMemberUniqueName="[TGLV].[Date].[All]" allUniqueName="[TGLV].[Date].[All]" dimensionUniqueName="[TGLV]" displayFolder="" count="0" memberValueDatatype="7" unbalanced="0"/>
    <cacheHierarchy uniqueName="[TGLV].[MSNV]" caption="MSNV" attribute="1" defaultMemberUniqueName="[TGLV].[MSNV].[All]" allUniqueName="[TGLV].[MSNV].[All]" dimensionUniqueName="[TGLV]" displayFolder="" count="0" memberValueDatatype="20" unbalanced="0"/>
    <cacheHierarchy uniqueName="[TGLV].[Họ tên]" caption="Họ tên" attribute="1" defaultMemberUniqueName="[TGLV].[Họ tên].[All]" allUniqueName="[TGLV].[Họ tên].[All]" dimensionUniqueName="[TGLV]" displayFolder="" count="0" memberValueDatatype="130" unbalanced="0"/>
    <cacheHierarchy uniqueName="[TGLV].[Chi nhánh]" caption="Chi nhánh" attribute="1" defaultMemberUniqueName="[TGLV].[Chi nhánh].[All]" allUniqueName="[TGLV].[Chi nhánh].[All]" dimensionUniqueName="[TGLV]" displayFolder="" count="0" memberValueDatatype="130" unbalanced="0"/>
    <cacheHierarchy uniqueName="[TGLV].[Phòng ban]" caption="Phòng ban" attribute="1" defaultMemberUniqueName="[TGLV].[Phòng ban].[All]" allUniqueName="[TGLV].[Phòng ban].[All]" dimensionUniqueName="[TGLV]" displayFolder="" count="0" memberValueDatatype="130" unbalanced="0"/>
    <cacheHierarchy uniqueName="[TGLV].[Vị trí]" caption="Vị trí" attribute="1" defaultMemberUniqueName="[TGLV].[Vị trí].[All]" allUniqueName="[TGLV].[Vị trí].[All]" dimensionUniqueName="[TGLV]" displayFolder="" count="0" memberValueDatatype="130" unbalanced="0"/>
    <cacheHierarchy uniqueName="[TGLV].[Số giờ làm việc]" caption="Số giờ làm việc" attribute="1" defaultMemberUniqueName="[TGLV].[Số giờ làm việc].[All]" allUniqueName="[TGLV].[Số giờ làm việc].[All]" dimensionUniqueName="[TGLV]" displayFolder="" count="0" memberValueDatatype="20" unbalanced="0"/>
    <cacheHierarchy uniqueName="[Thong_tin_khoa_hoc].[STT]" caption="STT" attribute="1" defaultMemberUniqueName="[Thong_tin_khoa_hoc].[STT].[All]" allUniqueName="[Thong_tin_khoa_hoc].[STT].[All]" dimensionUniqueName="[Thong_tin_khoa_hoc]" displayFolder="" count="0" memberValueDatatype="20" unbalanced="0"/>
    <cacheHierarchy uniqueName="[Thong_tin_khoa_hoc].[Mã khóa học]" caption="Mã khóa học" attribute="1" defaultMemberUniqueName="[Thong_tin_khoa_hoc].[Mã khóa học].[All]" allUniqueName="[Thong_tin_khoa_hoc].[Mã khóa học].[All]" dimensionUniqueName="[Thong_tin_khoa_hoc]" displayFolder="" count="0" memberValueDatatype="130" unbalanced="0"/>
    <cacheHierarchy uniqueName="[Thong_tin_khoa_hoc].[Khóa đào tạo]" caption="Khóa đào tạo" attribute="1" defaultMemberUniqueName="[Thong_tin_khoa_hoc].[Khóa đào tạo].[All]" allUniqueName="[Thong_tin_khoa_hoc].[Khóa đào tạo].[All]" dimensionUniqueName="[Thong_tin_khoa_hoc]" displayFolder="" count="0" memberValueDatatype="130" unbalanced="0"/>
    <cacheHierarchy uniqueName="[Thong_tin_khoa_hoc].[Start Date]" caption="Start Date" attribute="1" time="1" defaultMemberUniqueName="[Thong_tin_khoa_hoc].[Start Date].[All]" allUniqueName="[Thong_tin_khoa_hoc].[Start Date].[All]" dimensionUniqueName="[Thong_tin_khoa_hoc]" displayFolder="" count="0" memberValueDatatype="7" unbalanced="0"/>
    <cacheHierarchy uniqueName="[Thong_tin_khoa_hoc].[End Date]" caption="End Date" attribute="1" time="1" defaultMemberUniqueName="[Thong_tin_khoa_hoc].[End Date].[All]" allUniqueName="[Thong_tin_khoa_hoc].[End Date].[All]" dimensionUniqueName="[Thong_tin_khoa_hoc]" displayFolder="" count="0" memberValueDatatype="7" unbalanced="0"/>
    <cacheHierarchy uniqueName="[Thong_tin_khoa_hoc].[Phân loại]" caption="Phân loại" attribute="1" defaultMemberUniqueName="[Thong_tin_khoa_hoc].[Phân loại].[All]" allUniqueName="[Thong_tin_khoa_hoc].[Phân loại].[All]" dimensionUniqueName="[Thong_tin_khoa_hoc]" displayFolder="" count="0" memberValueDatatype="130" unbalanced="0"/>
    <cacheHierarchy uniqueName="[Thong_tin_khoa_hoc].[Hình thức]" caption="Hình thức" attribute="1" defaultMemberUniqueName="[Thong_tin_khoa_hoc].[Hình thức].[All]" allUniqueName="[Thong_tin_khoa_hoc].[Hình thức].[All]" dimensionUniqueName="[Thong_tin_khoa_hoc]" displayFolder="" count="0" memberValueDatatype="130" unbalanced="0"/>
    <cacheHierarchy uniqueName="[Thong_tin_khoa_hoc].[Thời lượng (giờ)]" caption="Thời lượng (giờ)" attribute="1" defaultMemberUniqueName="[Thong_tin_khoa_hoc].[Thời lượng (giờ)].[All]" allUniqueName="[Thong_tin_khoa_hoc].[Thời lượng (giờ)].[All]" dimensionUniqueName="[Thong_tin_khoa_hoc]" displayFolder="" count="0" memberValueDatatype="20" unbalanced="0"/>
    <cacheHierarchy uniqueName="[Thong_tin_khoa_hoc].[Số lượng]" caption="Số lượng" attribute="1" defaultMemberUniqueName="[Thong_tin_khoa_hoc].[Số lượng].[All]" allUniqueName="[Thong_tin_khoa_hoc].[Số lượng].[All]" dimensionUniqueName="[Thong_tin_khoa_hoc]" displayFolder="" count="0" memberValueDatatype="20" unbalanced="0"/>
    <cacheHierarchy uniqueName="[Thong_tin_khoa_hoc].[Trạng thái]" caption="Trạng thái" attribute="1" defaultMemberUniqueName="[Thong_tin_khoa_hoc].[Trạng thái].[All]" allUniqueName="[Thong_tin_khoa_hoc].[Trạng thái].[All]" dimensionUniqueName="[Thong_tin_khoa_hoc]" displayFolder="" count="0" memberValueDatatype="130" unbalanced="0"/>
    <cacheHierarchy uniqueName="[Measures].[__XL_Count TGLV]" caption="__XL_Count TGLV" measure="1" displayFolder="" measureGroup="TGLV" count="0" hidden="1"/>
    <cacheHierarchy uniqueName="[Measures].[__XL_Count Chiphidaotao]" caption="__XL_Count Chiphidaotao" measure="1" displayFolder="" measureGroup="Chiphidaotao" count="0" hidden="1"/>
    <cacheHierarchy uniqueName="[Measures].[__XL_Count Danhsachdaotao]" caption="__XL_Count Danhsachdaotao" measure="1" displayFolder="" measureGroup="Danhsachdaotao" count="0" hidden="1"/>
    <cacheHierarchy uniqueName="[Measures].[__XL_Count Thong_tin_khoa_hoc]" caption="__XL_Count Thong_tin_khoa_hoc" measure="1" displayFolder="" measureGroup="Thong_tin_khoa_hoc" count="0" hidden="1"/>
    <cacheHierarchy uniqueName="[Measures].[__XL_Count Danhsachnhanvien]" caption="__XL_Count Danhsachnhanvien" measure="1" displayFolder="" measureGroup="Danhsachnhanvien" count="0" hidden="1"/>
    <cacheHierarchy uniqueName="[Measures].[__XL_Count Chi_nhanh]" caption="__XL_Count Chi_nhanh" measure="1" displayFolder="" measureGroup="Chi_nhanh" count="0" hidden="1"/>
    <cacheHierarchy uniqueName="[Measures].[__XL_Count Phong_ban]" caption="__XL_Count Phong_ban" measure="1" displayFolder="" measureGroup="Phong_ban" count="0" hidden="1"/>
    <cacheHierarchy uniqueName="[Measures].[__XL_Count Loại]" caption="__XL_Count Loại" measure="1" displayFolder="" measureGroup="Loại" count="0" hidden="1"/>
    <cacheHierarchy uniqueName="[Measures].[__XL_Count Calendar]" caption="__XL_Count Calendar" measure="1" displayFolder="" measureGroup="dDate" count="0" hidden="1"/>
    <cacheHierarchy uniqueName="[Measures].[__XL_Count Khoa_hoc]" caption="__XL_Count Khoa_hoc" measure="1" displayFolder="" measureGroup="Khoa_hoc" count="0" hidden="1"/>
    <cacheHierarchy uniqueName="[Measures].[__No measures defined]" caption="__No measures defined" measure="1" displayFolder="" count="0" hidden="1"/>
    <cacheHierarchy uniqueName="[Measures].[Sum of Chi phí]" caption="Sum of Chi phí" measure="1" displayFolder="" measureGroup="Chiphidaotao" count="0" hidden="1">
      <extLst>
        <ext xmlns:x15="http://schemas.microsoft.com/office/spreadsheetml/2010/11/main" uri="{B97F6D7D-B522-45F9-BDA1-12C45D357490}">
          <x15:cacheHierarchy aggregatedColumn="8"/>
        </ext>
      </extLst>
    </cacheHierarchy>
    <cacheHierarchy uniqueName="[Measures].[Sum of Thời lượng]" caption="Sum of Thời lượng" measure="1" displayFolder="" measureGroup="Danhsachdaotao" count="0" hidden="1">
      <extLst>
        <ext xmlns:x15="http://schemas.microsoft.com/office/spreadsheetml/2010/11/main" uri="{B97F6D7D-B522-45F9-BDA1-12C45D357490}">
          <x15:cacheHierarchy aggregatedColumn="20"/>
        </ext>
      </extLst>
    </cacheHierarchy>
    <cacheHierarchy uniqueName="[Measures].[Sum of Số giờ làm việc]" caption="Sum of Số giờ làm việc" measure="1" displayFolder="" measureGroup="TGLV" count="0" hidden="1">
      <extLst>
        <ext xmlns:x15="http://schemas.microsoft.com/office/spreadsheetml/2010/11/main" uri="{B97F6D7D-B522-45F9-BDA1-12C45D357490}">
          <x15:cacheHierarchy aggregatedColumn="48"/>
        </ext>
      </extLst>
    </cacheHierarchy>
    <cacheHierarchy uniqueName="[Measures].[Sum of Đánh giá]" caption="Sum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Average of Đánh giá]" caption="Average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Sum of MSNV]" caption="Sum of MSNV" measure="1" displayFolder="" measureGroup="Danhsachdaotao" count="0" hidden="1">
      <extLst>
        <ext xmlns:x15="http://schemas.microsoft.com/office/spreadsheetml/2010/11/main" uri="{B97F6D7D-B522-45F9-BDA1-12C45D357490}">
          <x15:cacheHierarchy aggregatedColumn="13"/>
        </ext>
      </extLst>
    </cacheHierarchy>
    <cacheHierarchy uniqueName="[Measures].[Distinct Count of MSNV]" caption="Distinct 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MSNV]" caption="Count of MSNV" measure="1" displayFolder="" measureGroup="Danhsachdaotao"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hân loại]" caption="Count of Phân loại" measure="1" displayFolder="" measureGroup="Thong_tin_khoa_hoc" count="0" hidden="1">
      <extLst>
        <ext xmlns:x15="http://schemas.microsoft.com/office/spreadsheetml/2010/11/main" uri="{B97F6D7D-B522-45F9-BDA1-12C45D357490}">
          <x15:cacheHierarchy aggregatedColumn="54"/>
        </ext>
      </extLst>
    </cacheHierarchy>
  </cacheHierarchies>
  <kpis count="0"/>
  <dimensions count="11">
    <dimension name="Chi_nhanh" uniqueName="[Chi_nhanh]" caption="Chi_nhanh"/>
    <dimension name="Chiphidaotao" uniqueName="[Chiphidaotao]" caption="Chiphidaotao"/>
    <dimension name="Danhsachdaotao" uniqueName="[Danhsachdaotao]" caption="Danhsachdaotao"/>
    <dimension name="Danhsachnhanvien" uniqueName="[Danhsachnhanvien]" caption="Danhsachnhanvien"/>
    <dimension name="dDate" uniqueName="[dDate]" caption="dDate"/>
    <dimension name="Khoa_hoc" uniqueName="[Khoa_hoc]" caption="Khoa_hoc"/>
    <dimension name="Loại" uniqueName="[Loại]" caption="Loại"/>
    <dimension measure="1" name="Measures" uniqueName="[Measures]" caption="Measures"/>
    <dimension name="Phong_ban" uniqueName="[Phong_ban]" caption="Phong_ban"/>
    <dimension name="TGLV" uniqueName="[TGLV]" caption="TGLV"/>
    <dimension name="Thong_tin_khoa_hoc" uniqueName="[Thong_tin_khoa_hoc]" caption="Thong_tin_khoa_hoc"/>
  </dimensions>
  <measureGroups count="10">
    <measureGroup name="Chi_nhanh" caption="Chi_nhanh"/>
    <measureGroup name="Chiphidaotao" caption="Chiphidaotao"/>
    <measureGroup name="Danhsachdaotao" caption="Danhsachdaotao"/>
    <measureGroup name="Danhsachnhanvien" caption="Danhsachnhanvien"/>
    <measureGroup name="dDate" caption="dDate"/>
    <measureGroup name="Khoa_hoc" caption="Khoa_hoc"/>
    <measureGroup name="Loại" caption="Loại"/>
    <measureGroup name="Phong_ban" caption="Phong_ban"/>
    <measureGroup name="TGLV" caption="TGLV"/>
    <measureGroup name="Thong_tin_khoa_hoc" caption="Thong_tin_khoa_hoc"/>
  </measureGroups>
  <maps count="24">
    <map measureGroup="0" dimension="0"/>
    <map measureGroup="1" dimension="0"/>
    <map measureGroup="1" dimension="1"/>
    <map measureGroup="1" dimension="4"/>
    <map measureGroup="1" dimension="6"/>
    <map measureGroup="1" dimension="8"/>
    <map measureGroup="1" dimension="10"/>
    <map measureGroup="2" dimension="0"/>
    <map measureGroup="2" dimension="2"/>
    <map measureGroup="2" dimension="3"/>
    <map measureGroup="2" dimension="4"/>
    <map measureGroup="2" dimension="6"/>
    <map measureGroup="2" dimension="8"/>
    <map measureGroup="2" dimension="10"/>
    <map measureGroup="3" dimension="3"/>
    <map measureGroup="4" dimension="4"/>
    <map measureGroup="5" dimension="5"/>
    <map measureGroup="6" dimension="6"/>
    <map measureGroup="7" dimension="8"/>
    <map measureGroup="8" dimension="0"/>
    <map measureGroup="8" dimension="4"/>
    <map measureGroup="8"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ep Tran" refreshedDate="44672.290810185186" backgroundQuery="1" createdVersion="7" refreshedVersion="7" minRefreshableVersion="3" recordCount="0" supportSubquery="1" supportAdvancedDrill="1" xr:uid="{660EC9E1-E725-4099-9B20-DFC581A74E7F}">
  <cacheSource type="external" connectionId="2"/>
  <cacheFields count="5">
    <cacheField name="[Measures].[Distinct Count of MSNV]" caption="Distinct Count of MSNV" numFmtId="0" hierarchy="76" level="32767"/>
    <cacheField name="[Loại].[LOẠI].[LOẠI]" caption="LOẠI" numFmtId="0" hierarchy="39" level="1">
      <sharedItems containsSemiMixedTypes="0" containsNonDate="0" containsString="0"/>
    </cacheField>
    <cacheField name="[Chi_nhanh].[CHI NHÁNH].[CHI NHÁNH]" caption="CHI NHÁNH" numFmtId="0" level="1">
      <sharedItems containsSemiMixedTypes="0" containsNonDate="0" containsString="0"/>
    </cacheField>
    <cacheField name="[Phong_ban].[PHÒNG BAN].[PHÒNG BAN]" caption="PHÒNG BAN" numFmtId="0" hierarchy="40" level="1">
      <sharedItems containsSemiMixedTypes="0" containsNonDate="0" containsString="0"/>
    </cacheField>
    <cacheField name="[dDate].[Tháng].[Tháng]" caption="Tháng" numFmtId="0" hierarchy="33" level="1">
      <sharedItems containsSemiMixedTypes="0" containsNonDate="0" containsString="0"/>
    </cacheField>
  </cacheFields>
  <cacheHierarchies count="79">
    <cacheHierarchy uniqueName="[Chi_nhanh].[CHI NHÁNH]" caption="CHI NHÁNH" attribute="1" defaultMemberUniqueName="[Chi_nhanh].[CHI NHÁNH].[All]" allUniqueName="[Chi_nhanh].[CHI NHÁNH].[All]" dimensionUniqueName="[Chi_nhanh]" displayFolder="" count="2" memberValueDatatype="130" unbalanced="0">
      <fieldsUsage count="2">
        <fieldUsage x="-1"/>
        <fieldUsage x="2"/>
      </fieldsUsage>
    </cacheHierarchy>
    <cacheHierarchy uniqueName="[Chiphidaotao].[STT]" caption="STT" attribute="1" defaultMemberUniqueName="[Chiphidaotao].[STT].[All]" allUniqueName="[Chiphidaotao].[STT].[All]" dimensionUniqueName="[Chiphidaotao]" displayFolder="" count="0" memberValueDatatype="20" unbalanced="0"/>
    <cacheHierarchy uniqueName="[Chiphidaotao].[Date]" caption="Date" attribute="1" time="1" defaultMemberUniqueName="[Chiphidaotao].[Date].[All]" allUniqueName="[Chiphidaotao].[Date].[All]" dimensionUniqueName="[Chiphidaotao]" displayFolder="" count="0" memberValueDatatype="7" unbalanced="0"/>
    <cacheHierarchy uniqueName="[Chiphidaotao].[Mã khóa học]" caption="Mã khóa học" attribute="1" defaultMemberUniqueName="[Chiphidaotao].[Mã khóa học].[All]" allUniqueName="[Chiphidaotao].[Mã khóa học].[All]" dimensionUniqueName="[Chiphidaotao]" displayFolder="" count="0" memberValueDatatype="130" unbalanced="0"/>
    <cacheHierarchy uniqueName="[Chiphidaotao].[Tên khóa học]" caption="Tên khóa học" attribute="1" defaultMemberUniqueName="[Chiphidaotao].[Tên khóa học].[All]" allUniqueName="[Chiphidaotao].[Tên khóa học].[All]" dimensionUniqueName="[Chiphidaotao]" displayFolder="" count="0" memberValueDatatype="130" unbalanced="0"/>
    <cacheHierarchy uniqueName="[Chiphidaotao].[Chi nhánh]" caption="Chi nhánh" attribute="1" defaultMemberUniqueName="[Chiphidaotao].[Chi nhánh].[All]" allUniqueName="[Chiphidaotao].[Chi nhánh].[All]" dimensionUniqueName="[Chiphidaotao]" displayFolder="" count="0" memberValueDatatype="130" unbalanced="0"/>
    <cacheHierarchy uniqueName="[Chiphidaotao].[Phòng ban]" caption="Phòng ban" attribute="1" defaultMemberUniqueName="[Chiphidaotao].[Phòng ban].[All]" allUniqueName="[Chiphidaotao].[Phòng ban].[All]" dimensionUniqueName="[Chiphidaotao]" displayFolder="" count="0" memberValueDatatype="130" unbalanced="0"/>
    <cacheHierarchy uniqueName="[Chiphidaotao].[Phân loại]" caption="Phân loại" attribute="1" defaultMemberUniqueName="[Chiphidaotao].[Phân loại].[All]" allUniqueName="[Chiphidaotao].[Phân loại].[All]" dimensionUniqueName="[Chiphidaotao]" displayFolder="" count="0" memberValueDatatype="130" unbalanced="0"/>
    <cacheHierarchy uniqueName="[Chiphidaotao].[Chi phí]" caption="Chi phí" attribute="1" defaultMemberUniqueName="[Chiphidaotao].[Chi phí].[All]" allUniqueName="[Chiphidaotao].[Chi phí].[All]" dimensionUniqueName="[Chiphidaotao]" displayFolder="" count="0" memberValueDatatype="20" unbalanced="0"/>
    <cacheHierarchy uniqueName="[Danhsachdaotao].[STT]" caption="STT" attribute="1" defaultMemberUniqueName="[Danhsachdaotao].[STT].[All]" allUniqueName="[Danhsachdaotao].[STT].[All]" dimensionUniqueName="[Danhsachdaotao]" displayFolder="" count="0" memberValueDatatype="20" unbalanced="0"/>
    <cacheHierarchy uniqueName="[Danhsachdaotao].[Thời gian đào tạo (thực tế)]" caption="Thời gian đào tạo (thực tế)" attribute="1" time="1" defaultMemberUniqueName="[Danhsachdaotao].[Thời gian đào tạo (thực tế)].[All]" allUniqueName="[Danhsachdaotao].[Thời gian đào tạo (thực tế)].[All]" dimensionUniqueName="[Danhsachdaotao]" displayFolder="" count="0" memberValueDatatype="7" unbalanced="0"/>
    <cacheHierarchy uniqueName="[Danhsachdaotao].[Mã khóa học]" caption="Mã khóa học" attribute="1" defaultMemberUniqueName="[Danhsachdaotao].[Mã khóa học].[All]" allUniqueName="[Danhsachdaotao].[Mã khóa học].[All]" dimensionUniqueName="[Danhsachdaotao]" displayFolder="" count="0" memberValueDatatype="130" unbalanced="0"/>
    <cacheHierarchy uniqueName="[Danhsachdaotao].[Khóa học]" caption="Khóa học" attribute="1" defaultMemberUniqueName="[Danhsachdaotao].[Khóa học].[All]" allUniqueName="[Danhsachdaotao].[Khóa học].[All]" dimensionUniqueName="[Danhsachdaotao]" displayFolder="" count="0" memberValueDatatype="130" unbalanced="0"/>
    <cacheHierarchy uniqueName="[Danhsachdaotao].[MSNV]" caption="MSNV" attribute="1" defaultMemberUniqueName="[Danhsachdaotao].[MSNV].[All]" allUniqueName="[Danhsachdaotao].[MSNV].[All]" dimensionUniqueName="[Danhsachdaotao]" displayFolder="" count="0" memberValueDatatype="20" unbalanced="0"/>
    <cacheHierarchy uniqueName="[Danhsachdaotao].[Họ tên]" caption="Họ tên" attribute="1" defaultMemberUniqueName="[Danhsachdaotao].[Họ tên].[All]" allUniqueName="[Danhsachdaotao].[Họ tên].[All]" dimensionUniqueName="[Danhsachdaotao]" displayFolder="" count="0" memberValueDatatype="130" unbalanced="0"/>
    <cacheHierarchy uniqueName="[Danhsachdaotao].[Chi nhánh]" caption="Chi nhánh" attribute="1" defaultMemberUniqueName="[Danhsachdaotao].[Chi nhánh].[All]" allUniqueName="[Danhsachdaotao].[Chi nhánh].[All]" dimensionUniqueName="[Danhsachdaotao]" displayFolder="" count="0" memberValueDatatype="130" unbalanced="0"/>
    <cacheHierarchy uniqueName="[Danhsachdaotao].[Phòng ban]" caption="Phòng ban" attribute="1" defaultMemberUniqueName="[Danhsachdaotao].[Phòng ban].[All]" allUniqueName="[Danhsachdaotao].[Phòng ban].[All]" dimensionUniqueName="[Danhsachdaotao]" displayFolder="" count="0" memberValueDatatype="130" unbalanced="0"/>
    <cacheHierarchy uniqueName="[Danhsachdaotao].[Vị trí]" caption="Vị trí" attribute="1" defaultMemberUniqueName="[Danhsachdaotao].[Vị trí].[All]" allUniqueName="[Danhsachdaotao].[Vị trí].[All]" dimensionUniqueName="[Danhsachdaotao]" displayFolder="" count="0" memberValueDatatype="130" unbalanced="0"/>
    <cacheHierarchy uniqueName="[Danhsachdaotao].[Phân loại]" caption="Phân loại" attribute="1" defaultMemberUniqueName="[Danhsachdaotao].[Phân loại].[All]" allUniqueName="[Danhsachdaotao].[Phân loại].[All]" dimensionUniqueName="[Danhsachdaotao]" displayFolder="" count="0" memberValueDatatype="130" unbalanced="0"/>
    <cacheHierarchy uniqueName="[Danhsachdaotao].[Tham gia]" caption="Tham gia" attribute="1" defaultMemberUniqueName="[Danhsachdaotao].[Tham gia].[All]" allUniqueName="[Danhsachdaotao].[Tham gia].[All]" dimensionUniqueName="[Danhsachdaotao]" displayFolder="" count="0" memberValueDatatype="130" unbalanced="0"/>
    <cacheHierarchy uniqueName="[Danhsachdaotao].[Thời lượng]" caption="Thời lượng" attribute="1" defaultMemberUniqueName="[Danhsachdaotao].[Thời lượng].[All]" allUniqueName="[Danhsachdaotao].[Thời lượng].[All]" dimensionUniqueName="[Danhsachdaotao]" displayFolder="" count="0" memberValueDatatype="5" unbalanced="0"/>
    <cacheHierarchy uniqueName="[Danhsachdaotao].[Đánh giá]" caption="Đánh giá" attribute="1" defaultMemberUniqueName="[Danhsachdaotao].[Đánh giá].[All]" allUniqueName="[Danhsachdaotao].[Đánh giá].[All]" dimensionUniqueName="[Danhsachdaotao]" displayFolder="" count="0" memberValueDatatype="20" unbalanced="0"/>
    <cacheHierarchy uniqueName="[Danhsachnhanvien].[STT]" caption="STT" attribute="1" defaultMemberUniqueName="[Danhsachnhanvien].[STT].[All]" allUniqueName="[Danhsachnhanvien].[STT].[All]" dimensionUniqueName="[Danhsachnhanvien]" displayFolder="" count="0" memberValueDatatype="20" unbalanced="0"/>
    <cacheHierarchy uniqueName="[Danhsachnhanvien].[Mã nhân viên]" caption="Mã nhân viên" attribute="1" defaultMemberUniqueName="[Danhsachnhanvien].[Mã nhân viên].[All]" allUniqueName="[Danhsachnhanvien].[Mã nhân viên].[All]" dimensionUniqueName="[Danhsachnhanvien]" displayFolder="" count="0" memberValueDatatype="20" unbalanced="0"/>
    <cacheHierarchy uniqueName="[Danhsachnhanvien].[Họ tên]" caption="Họ tên" attribute="1" defaultMemberUniqueName="[Danhsachnhanvien].[Họ tên].[All]" allUniqueName="[Danhsachnhanvien].[Họ tên].[All]" dimensionUniqueName="[Danhsachnhanvien]" displayFolder="" count="0" memberValueDatatype="130" unbalanced="0"/>
    <cacheHierarchy uniqueName="[Danhsachnhanvien].[Chi nhánh]" caption="Chi nhánh" attribute="1" defaultMemberUniqueName="[Danhsachnhanvien].[Chi nhánh].[All]" allUniqueName="[Danhsachnhanvien].[Chi nhánh].[All]" dimensionUniqueName="[Danhsachnhanvien]" displayFolder="" count="0" memberValueDatatype="130" unbalanced="0"/>
    <cacheHierarchy uniqueName="[Danhsachnhanvien].[Phòng ban]" caption="Phòng ban" attribute="1" defaultMemberUniqueName="[Danhsachnhanvien].[Phòng ban].[All]" allUniqueName="[Danhsachnhanvien].[Phòng ban].[All]" dimensionUniqueName="[Danhsachnhanvien]" displayFolder="" count="0" memberValueDatatype="130" unbalanced="0"/>
    <cacheHierarchy uniqueName="[Danhsachnhanvien].[Vị trí]" caption="Vị trí" attribute="1" defaultMemberUniqueName="[Danhsachnhanvien].[Vị trí].[All]" allUniqueName="[Danhsachnhanvien].[Vị trí].[All]" dimensionUniqueName="[Danhsachnhanvien]" displayFolder="" count="0" memberValueDatatype="130" unbalanced="0"/>
    <cacheHierarchy uniqueName="[Danhsachnhanvien].[Email]" caption="Email" attribute="1" defaultMemberUniqueName="[Danhsachnhanvien].[Email].[All]" allUniqueName="[Danhsachnhanvien].[Email].[All]" dimensionUniqueName="[Danhsachnhanvien]" displayFolder="" count="0" memberValueDatatype="130" unbalanced="0"/>
    <cacheHierarchy uniqueName="[Danhsachnhanvien].[SĐT]" caption="SĐT" attribute="1" defaultMemberUniqueName="[Danhsachnhanvien].[SĐT].[All]" allUniqueName="[Danhsachnhanvien].[SĐT].[All]" dimensionUniqueName="[Danhsachnhanvien]"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Tháng]" caption="Tháng" attribute="1" time="1" defaultMemberUniqueName="[dDate].[Tháng].[All]" allUniqueName="[dDate].[Tháng].[All]" dimensionUniqueName="[dDate]" displayFolder="" count="2" memberValueDatatype="20" unbalanced="0">
      <fieldsUsage count="2">
        <fieldUsage x="-1"/>
        <fieldUsage x="4"/>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hoa_hoc].[KHÓA HỌC]" caption="KHÓA HỌC" attribute="1" defaultMemberUniqueName="[Khoa_hoc].[KHÓA HỌC].[All]" allUniqueName="[Khoa_hoc].[KHÓA HỌC].[All]" dimensionUniqueName="[Khoa_hoc]" displayFolder="" count="0" memberValueDatatype="130" unbalanced="0"/>
    <cacheHierarchy uniqueName="[Loại].[LOẠI]" caption="LOẠI" attribute="1" defaultMemberUniqueName="[Loại].[LOẠI].[All]" allUniqueName="[Loại].[LOẠI].[All]" dimensionUniqueName="[Loại]" displayFolder="" count="2" memberValueDatatype="130" unbalanced="0">
      <fieldsUsage count="2">
        <fieldUsage x="-1"/>
        <fieldUsage x="1"/>
      </fieldsUsage>
    </cacheHierarchy>
    <cacheHierarchy uniqueName="[Phong_ban].[PHÒNG BAN]" caption="PHÒNG BAN" attribute="1" defaultMemberUniqueName="[Phong_ban].[PHÒNG BAN].[All]" allUniqueName="[Phong_ban].[PHÒNG BAN].[All]" dimensionUniqueName="[Phong_ban]" displayFolder="" count="2" memberValueDatatype="130" unbalanced="0">
      <fieldsUsage count="2">
        <fieldUsage x="-1"/>
        <fieldUsage x="3"/>
      </fieldsUsage>
    </cacheHierarchy>
    <cacheHierarchy uniqueName="[TGLV].[STT]" caption="STT" attribute="1" defaultMemberUniqueName="[TGLV].[STT].[All]" allUniqueName="[TGLV].[STT].[All]" dimensionUniqueName="[TGLV]" displayFolder="" count="0" memberValueDatatype="20" unbalanced="0"/>
    <cacheHierarchy uniqueName="[TGLV].[Date]" caption="Date" attribute="1" time="1" defaultMemberUniqueName="[TGLV].[Date].[All]" allUniqueName="[TGLV].[Date].[All]" dimensionUniqueName="[TGLV]" displayFolder="" count="0" memberValueDatatype="7" unbalanced="0"/>
    <cacheHierarchy uniqueName="[TGLV].[MSNV]" caption="MSNV" attribute="1" defaultMemberUniqueName="[TGLV].[MSNV].[All]" allUniqueName="[TGLV].[MSNV].[All]" dimensionUniqueName="[TGLV]" displayFolder="" count="0" memberValueDatatype="20" unbalanced="0"/>
    <cacheHierarchy uniqueName="[TGLV].[Họ tên]" caption="Họ tên" attribute="1" defaultMemberUniqueName="[TGLV].[Họ tên].[All]" allUniqueName="[TGLV].[Họ tên].[All]" dimensionUniqueName="[TGLV]" displayFolder="" count="0" memberValueDatatype="130" unbalanced="0"/>
    <cacheHierarchy uniqueName="[TGLV].[Chi nhánh]" caption="Chi nhánh" attribute="1" defaultMemberUniqueName="[TGLV].[Chi nhánh].[All]" allUniqueName="[TGLV].[Chi nhánh].[All]" dimensionUniqueName="[TGLV]" displayFolder="" count="0" memberValueDatatype="130" unbalanced="0"/>
    <cacheHierarchy uniqueName="[TGLV].[Phòng ban]" caption="Phòng ban" attribute="1" defaultMemberUniqueName="[TGLV].[Phòng ban].[All]" allUniqueName="[TGLV].[Phòng ban].[All]" dimensionUniqueName="[TGLV]" displayFolder="" count="0" memberValueDatatype="130" unbalanced="0"/>
    <cacheHierarchy uniqueName="[TGLV].[Vị trí]" caption="Vị trí" attribute="1" defaultMemberUniqueName="[TGLV].[Vị trí].[All]" allUniqueName="[TGLV].[Vị trí].[All]" dimensionUniqueName="[TGLV]" displayFolder="" count="0" memberValueDatatype="130" unbalanced="0"/>
    <cacheHierarchy uniqueName="[TGLV].[Số giờ làm việc]" caption="Số giờ làm việc" attribute="1" defaultMemberUniqueName="[TGLV].[Số giờ làm việc].[All]" allUniqueName="[TGLV].[Số giờ làm việc].[All]" dimensionUniqueName="[TGLV]" displayFolder="" count="0" memberValueDatatype="20" unbalanced="0"/>
    <cacheHierarchy uniqueName="[Thong_tin_khoa_hoc].[STT]" caption="STT" attribute="1" defaultMemberUniqueName="[Thong_tin_khoa_hoc].[STT].[All]" allUniqueName="[Thong_tin_khoa_hoc].[STT].[All]" dimensionUniqueName="[Thong_tin_khoa_hoc]" displayFolder="" count="0" memberValueDatatype="20" unbalanced="0"/>
    <cacheHierarchy uniqueName="[Thong_tin_khoa_hoc].[Mã khóa học]" caption="Mã khóa học" attribute="1" defaultMemberUniqueName="[Thong_tin_khoa_hoc].[Mã khóa học].[All]" allUniqueName="[Thong_tin_khoa_hoc].[Mã khóa học].[All]" dimensionUniqueName="[Thong_tin_khoa_hoc]" displayFolder="" count="0" memberValueDatatype="130" unbalanced="0"/>
    <cacheHierarchy uniqueName="[Thong_tin_khoa_hoc].[Khóa đào tạo]" caption="Khóa đào tạo" attribute="1" defaultMemberUniqueName="[Thong_tin_khoa_hoc].[Khóa đào tạo].[All]" allUniqueName="[Thong_tin_khoa_hoc].[Khóa đào tạo].[All]" dimensionUniqueName="[Thong_tin_khoa_hoc]" displayFolder="" count="0" memberValueDatatype="130" unbalanced="0"/>
    <cacheHierarchy uniqueName="[Thong_tin_khoa_hoc].[Start Date]" caption="Start Date" attribute="1" time="1" defaultMemberUniqueName="[Thong_tin_khoa_hoc].[Start Date].[All]" allUniqueName="[Thong_tin_khoa_hoc].[Start Date].[All]" dimensionUniqueName="[Thong_tin_khoa_hoc]" displayFolder="" count="0" memberValueDatatype="7" unbalanced="0"/>
    <cacheHierarchy uniqueName="[Thong_tin_khoa_hoc].[End Date]" caption="End Date" attribute="1" time="1" defaultMemberUniqueName="[Thong_tin_khoa_hoc].[End Date].[All]" allUniqueName="[Thong_tin_khoa_hoc].[End Date].[All]" dimensionUniqueName="[Thong_tin_khoa_hoc]" displayFolder="" count="0" memberValueDatatype="7" unbalanced="0"/>
    <cacheHierarchy uniqueName="[Thong_tin_khoa_hoc].[Phân loại]" caption="Phân loại" attribute="1" defaultMemberUniqueName="[Thong_tin_khoa_hoc].[Phân loại].[All]" allUniqueName="[Thong_tin_khoa_hoc].[Phân loại].[All]" dimensionUniqueName="[Thong_tin_khoa_hoc]" displayFolder="" count="0" memberValueDatatype="130" unbalanced="0"/>
    <cacheHierarchy uniqueName="[Thong_tin_khoa_hoc].[Hình thức]" caption="Hình thức" attribute="1" defaultMemberUniqueName="[Thong_tin_khoa_hoc].[Hình thức].[All]" allUniqueName="[Thong_tin_khoa_hoc].[Hình thức].[All]" dimensionUniqueName="[Thong_tin_khoa_hoc]" displayFolder="" count="0" memberValueDatatype="130" unbalanced="0"/>
    <cacheHierarchy uniqueName="[Thong_tin_khoa_hoc].[Thời lượng (giờ)]" caption="Thời lượng (giờ)" attribute="1" defaultMemberUniqueName="[Thong_tin_khoa_hoc].[Thời lượng (giờ)].[All]" allUniqueName="[Thong_tin_khoa_hoc].[Thời lượng (giờ)].[All]" dimensionUniqueName="[Thong_tin_khoa_hoc]" displayFolder="" count="0" memberValueDatatype="20" unbalanced="0"/>
    <cacheHierarchy uniqueName="[Thong_tin_khoa_hoc].[Số lượng]" caption="Số lượng" attribute="1" defaultMemberUniqueName="[Thong_tin_khoa_hoc].[Số lượng].[All]" allUniqueName="[Thong_tin_khoa_hoc].[Số lượng].[All]" dimensionUniqueName="[Thong_tin_khoa_hoc]" displayFolder="" count="0" memberValueDatatype="20" unbalanced="0"/>
    <cacheHierarchy uniqueName="[Thong_tin_khoa_hoc].[Trạng thái]" caption="Trạng thái" attribute="1" defaultMemberUniqueName="[Thong_tin_khoa_hoc].[Trạng thái].[All]" allUniqueName="[Thong_tin_khoa_hoc].[Trạng thái].[All]" dimensionUniqueName="[Thong_tin_khoa_hoc]" displayFolder="" count="0" memberValueDatatype="130" unbalanced="0"/>
    <cacheHierarchy uniqueName="[Measures].[__XL_Count TGLV]" caption="__XL_Count TGLV" measure="1" displayFolder="" measureGroup="TGLV" count="0" hidden="1"/>
    <cacheHierarchy uniqueName="[Measures].[__XL_Count Chiphidaotao]" caption="__XL_Count Chiphidaotao" measure="1" displayFolder="" measureGroup="Chiphidaotao" count="0" hidden="1"/>
    <cacheHierarchy uniqueName="[Measures].[__XL_Count Danhsachdaotao]" caption="__XL_Count Danhsachdaotao" measure="1" displayFolder="" measureGroup="Danhsachdaotao" count="0" hidden="1"/>
    <cacheHierarchy uniqueName="[Measures].[__XL_Count Thong_tin_khoa_hoc]" caption="__XL_Count Thong_tin_khoa_hoc" measure="1" displayFolder="" measureGroup="Thong_tin_khoa_hoc" count="0" hidden="1"/>
    <cacheHierarchy uniqueName="[Measures].[__XL_Count Danhsachnhanvien]" caption="__XL_Count Danhsachnhanvien" measure="1" displayFolder="" measureGroup="Danhsachnhanvien" count="0" hidden="1"/>
    <cacheHierarchy uniqueName="[Measures].[__XL_Count Chi_nhanh]" caption="__XL_Count Chi_nhanh" measure="1" displayFolder="" measureGroup="Chi_nhanh" count="0" hidden="1"/>
    <cacheHierarchy uniqueName="[Measures].[__XL_Count Phong_ban]" caption="__XL_Count Phong_ban" measure="1" displayFolder="" measureGroup="Phong_ban" count="0" hidden="1"/>
    <cacheHierarchy uniqueName="[Measures].[__XL_Count Loại]" caption="__XL_Count Loại" measure="1" displayFolder="" measureGroup="Loại" count="0" hidden="1"/>
    <cacheHierarchy uniqueName="[Measures].[__XL_Count Calendar]" caption="__XL_Count Calendar" measure="1" displayFolder="" measureGroup="dDate" count="0" hidden="1"/>
    <cacheHierarchy uniqueName="[Measures].[__XL_Count Khoa_hoc]" caption="__XL_Count Khoa_hoc" measure="1" displayFolder="" measureGroup="Khoa_hoc" count="0" hidden="1"/>
    <cacheHierarchy uniqueName="[Measures].[__No measures defined]" caption="__No measures defined" measure="1" displayFolder="" count="0" hidden="1"/>
    <cacheHierarchy uniqueName="[Measures].[Sum of Chi phí]" caption="Sum of Chi phí" measure="1" displayFolder="" measureGroup="Chiphidaotao" count="0" hidden="1">
      <extLst>
        <ext xmlns:x15="http://schemas.microsoft.com/office/spreadsheetml/2010/11/main" uri="{B97F6D7D-B522-45F9-BDA1-12C45D357490}">
          <x15:cacheHierarchy aggregatedColumn="8"/>
        </ext>
      </extLst>
    </cacheHierarchy>
    <cacheHierarchy uniqueName="[Measures].[Sum of Thời lượng]" caption="Sum of Thời lượng" measure="1" displayFolder="" measureGroup="Danhsachdaotao" count="0" hidden="1">
      <extLst>
        <ext xmlns:x15="http://schemas.microsoft.com/office/spreadsheetml/2010/11/main" uri="{B97F6D7D-B522-45F9-BDA1-12C45D357490}">
          <x15:cacheHierarchy aggregatedColumn="20"/>
        </ext>
      </extLst>
    </cacheHierarchy>
    <cacheHierarchy uniqueName="[Measures].[Sum of Số giờ làm việc]" caption="Sum of Số giờ làm việc" measure="1" displayFolder="" measureGroup="TGLV" count="0" hidden="1">
      <extLst>
        <ext xmlns:x15="http://schemas.microsoft.com/office/spreadsheetml/2010/11/main" uri="{B97F6D7D-B522-45F9-BDA1-12C45D357490}">
          <x15:cacheHierarchy aggregatedColumn="48"/>
        </ext>
      </extLst>
    </cacheHierarchy>
    <cacheHierarchy uniqueName="[Measures].[Sum of Đánh giá]" caption="Sum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Average of Đánh giá]" caption="Average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Sum of MSNV]" caption="Sum of MSNV" measure="1" displayFolder="" measureGroup="Danhsachdaotao" count="0" hidden="1">
      <extLst>
        <ext xmlns:x15="http://schemas.microsoft.com/office/spreadsheetml/2010/11/main" uri="{B97F6D7D-B522-45F9-BDA1-12C45D357490}">
          <x15:cacheHierarchy aggregatedColumn="13"/>
        </ext>
      </extLst>
    </cacheHierarchy>
    <cacheHierarchy uniqueName="[Measures].[Distinct Count of MSNV]" caption="Distinct Count of MSNV" measure="1" displayFolder="" measureGroup="Danhsachdaotao"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MSNV]" caption="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Phân loại]" caption="Count of Phân loại" measure="1" displayFolder="" measureGroup="Thong_tin_khoa_hoc" count="0" hidden="1">
      <extLst>
        <ext xmlns:x15="http://schemas.microsoft.com/office/spreadsheetml/2010/11/main" uri="{B97F6D7D-B522-45F9-BDA1-12C45D357490}">
          <x15:cacheHierarchy aggregatedColumn="54"/>
        </ext>
      </extLst>
    </cacheHierarchy>
  </cacheHierarchies>
  <kpis count="0"/>
  <dimensions count="11">
    <dimension name="Chi_nhanh" uniqueName="[Chi_nhanh]" caption="Chi_nhanh"/>
    <dimension name="Chiphidaotao" uniqueName="[Chiphidaotao]" caption="Chiphidaotao"/>
    <dimension name="Danhsachdaotao" uniqueName="[Danhsachdaotao]" caption="Danhsachdaotao"/>
    <dimension name="Danhsachnhanvien" uniqueName="[Danhsachnhanvien]" caption="Danhsachnhanvien"/>
    <dimension name="dDate" uniqueName="[dDate]" caption="dDate"/>
    <dimension name="Khoa_hoc" uniqueName="[Khoa_hoc]" caption="Khoa_hoc"/>
    <dimension name="Loại" uniqueName="[Loại]" caption="Loại"/>
    <dimension measure="1" name="Measures" uniqueName="[Measures]" caption="Measures"/>
    <dimension name="Phong_ban" uniqueName="[Phong_ban]" caption="Phong_ban"/>
    <dimension name="TGLV" uniqueName="[TGLV]" caption="TGLV"/>
    <dimension name="Thong_tin_khoa_hoc" uniqueName="[Thong_tin_khoa_hoc]" caption="Thong_tin_khoa_hoc"/>
  </dimensions>
  <measureGroups count="10">
    <measureGroup name="Chi_nhanh" caption="Chi_nhanh"/>
    <measureGroup name="Chiphidaotao" caption="Chiphidaotao"/>
    <measureGroup name="Danhsachdaotao" caption="Danhsachdaotao"/>
    <measureGroup name="Danhsachnhanvien" caption="Danhsachnhanvien"/>
    <measureGroup name="dDate" caption="dDate"/>
    <measureGroup name="Khoa_hoc" caption="Khoa_hoc"/>
    <measureGroup name="Loại" caption="Loại"/>
    <measureGroup name="Phong_ban" caption="Phong_ban"/>
    <measureGroup name="TGLV" caption="TGLV"/>
    <measureGroup name="Thong_tin_khoa_hoc" caption="Thong_tin_khoa_hoc"/>
  </measureGroups>
  <maps count="24">
    <map measureGroup="0" dimension="0"/>
    <map measureGroup="1" dimension="0"/>
    <map measureGroup="1" dimension="1"/>
    <map measureGroup="1" dimension="4"/>
    <map measureGroup="1" dimension="6"/>
    <map measureGroup="1" dimension="8"/>
    <map measureGroup="1" dimension="10"/>
    <map measureGroup="2" dimension="0"/>
    <map measureGroup="2" dimension="2"/>
    <map measureGroup="2" dimension="3"/>
    <map measureGroup="2" dimension="4"/>
    <map measureGroup="2" dimension="6"/>
    <map measureGroup="2" dimension="8"/>
    <map measureGroup="2" dimension="10"/>
    <map measureGroup="3" dimension="3"/>
    <map measureGroup="4" dimension="4"/>
    <map measureGroup="5" dimension="5"/>
    <map measureGroup="6" dimension="6"/>
    <map measureGroup="7" dimension="8"/>
    <map measureGroup="8" dimension="0"/>
    <map measureGroup="8" dimension="4"/>
    <map measureGroup="8"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ep Tran" refreshedDate="44672.290814467589" backgroundQuery="1" createdVersion="7" refreshedVersion="7" minRefreshableVersion="3" recordCount="0" supportSubquery="1" supportAdvancedDrill="1" xr:uid="{65AEC5E3-7584-4776-85D6-9A5E68A87008}">
  <cacheSource type="external" connectionId="2"/>
  <cacheFields count="6">
    <cacheField name="[Measures].[Count of Phân loại]" caption="Count of Phân loại" numFmtId="0" hierarchy="78" level="32767"/>
    <cacheField name="[Thong_tin_khoa_hoc].[Trạng thái].[Trạng thái]" caption="Trạng thái" numFmtId="0" hierarchy="58" level="1">
      <sharedItems count="4">
        <s v="Chưa diễn ra"/>
        <s v="Đang diễn ra"/>
        <s v="Hoàn thành"/>
        <s v="Hủy bỏ"/>
      </sharedItems>
    </cacheField>
    <cacheField name="[Loại].[LOẠI].[LOẠI]" caption="LOẠI" numFmtId="0" hierarchy="39" level="1">
      <sharedItems containsSemiMixedTypes="0" containsNonDate="0" containsString="0"/>
    </cacheField>
    <cacheField name="[Chi_nhanh].[CHI NHÁNH].[CHI NHÁNH]" caption="CHI NHÁNH" numFmtId="0" level="1">
      <sharedItems containsSemiMixedTypes="0" containsNonDate="0" containsString="0"/>
    </cacheField>
    <cacheField name="[Phong_ban].[PHÒNG BAN].[PHÒNG BAN]" caption="PHÒNG BAN" numFmtId="0" hierarchy="40" level="1">
      <sharedItems containsSemiMixedTypes="0" containsNonDate="0" containsString="0"/>
    </cacheField>
    <cacheField name="[dDate].[Tháng].[Tháng]" caption="Tháng" numFmtId="0" hierarchy="33" level="1">
      <sharedItems containsSemiMixedTypes="0" containsNonDate="0" containsString="0"/>
    </cacheField>
  </cacheFields>
  <cacheHierarchies count="79">
    <cacheHierarchy uniqueName="[Chi_nhanh].[CHI NHÁNH]" caption="CHI NHÁNH" attribute="1" defaultMemberUniqueName="[Chi_nhanh].[CHI NHÁNH].[All]" allUniqueName="[Chi_nhanh].[CHI NHÁNH].[All]" dimensionUniqueName="[Chi_nhanh]" displayFolder="" count="2" memberValueDatatype="130" unbalanced="0">
      <fieldsUsage count="2">
        <fieldUsage x="-1"/>
        <fieldUsage x="3"/>
      </fieldsUsage>
    </cacheHierarchy>
    <cacheHierarchy uniqueName="[Chiphidaotao].[STT]" caption="STT" attribute="1" defaultMemberUniqueName="[Chiphidaotao].[STT].[All]" allUniqueName="[Chiphidaotao].[STT].[All]" dimensionUniqueName="[Chiphidaotao]" displayFolder="" count="0" memberValueDatatype="20" unbalanced="0"/>
    <cacheHierarchy uniqueName="[Chiphidaotao].[Date]" caption="Date" attribute="1" time="1" defaultMemberUniqueName="[Chiphidaotao].[Date].[All]" allUniqueName="[Chiphidaotao].[Date].[All]" dimensionUniqueName="[Chiphidaotao]" displayFolder="" count="0" memberValueDatatype="7" unbalanced="0"/>
    <cacheHierarchy uniqueName="[Chiphidaotao].[Mã khóa học]" caption="Mã khóa học" attribute="1" defaultMemberUniqueName="[Chiphidaotao].[Mã khóa học].[All]" allUniqueName="[Chiphidaotao].[Mã khóa học].[All]" dimensionUniqueName="[Chiphidaotao]" displayFolder="" count="0" memberValueDatatype="130" unbalanced="0"/>
    <cacheHierarchy uniqueName="[Chiphidaotao].[Tên khóa học]" caption="Tên khóa học" attribute="1" defaultMemberUniqueName="[Chiphidaotao].[Tên khóa học].[All]" allUniqueName="[Chiphidaotao].[Tên khóa học].[All]" dimensionUniqueName="[Chiphidaotao]" displayFolder="" count="0" memberValueDatatype="130" unbalanced="0"/>
    <cacheHierarchy uniqueName="[Chiphidaotao].[Chi nhánh]" caption="Chi nhánh" attribute="1" defaultMemberUniqueName="[Chiphidaotao].[Chi nhánh].[All]" allUniqueName="[Chiphidaotao].[Chi nhánh].[All]" dimensionUniqueName="[Chiphidaotao]" displayFolder="" count="0" memberValueDatatype="130" unbalanced="0"/>
    <cacheHierarchy uniqueName="[Chiphidaotao].[Phòng ban]" caption="Phòng ban" attribute="1" defaultMemberUniqueName="[Chiphidaotao].[Phòng ban].[All]" allUniqueName="[Chiphidaotao].[Phòng ban].[All]" dimensionUniqueName="[Chiphidaotao]" displayFolder="" count="0" memberValueDatatype="130" unbalanced="0"/>
    <cacheHierarchy uniqueName="[Chiphidaotao].[Phân loại]" caption="Phân loại" attribute="1" defaultMemberUniqueName="[Chiphidaotao].[Phân loại].[All]" allUniqueName="[Chiphidaotao].[Phân loại].[All]" dimensionUniqueName="[Chiphidaotao]" displayFolder="" count="0" memberValueDatatype="130" unbalanced="0"/>
    <cacheHierarchy uniqueName="[Chiphidaotao].[Chi phí]" caption="Chi phí" attribute="1" defaultMemberUniqueName="[Chiphidaotao].[Chi phí].[All]" allUniqueName="[Chiphidaotao].[Chi phí].[All]" dimensionUniqueName="[Chiphidaotao]" displayFolder="" count="0" memberValueDatatype="20" unbalanced="0"/>
    <cacheHierarchy uniqueName="[Danhsachdaotao].[STT]" caption="STT" attribute="1" defaultMemberUniqueName="[Danhsachdaotao].[STT].[All]" allUniqueName="[Danhsachdaotao].[STT].[All]" dimensionUniqueName="[Danhsachdaotao]" displayFolder="" count="0" memberValueDatatype="20" unbalanced="0"/>
    <cacheHierarchy uniqueName="[Danhsachdaotao].[Thời gian đào tạo (thực tế)]" caption="Thời gian đào tạo (thực tế)" attribute="1" time="1" defaultMemberUniqueName="[Danhsachdaotao].[Thời gian đào tạo (thực tế)].[All]" allUniqueName="[Danhsachdaotao].[Thời gian đào tạo (thực tế)].[All]" dimensionUniqueName="[Danhsachdaotao]" displayFolder="" count="0" memberValueDatatype="7" unbalanced="0"/>
    <cacheHierarchy uniqueName="[Danhsachdaotao].[Mã khóa học]" caption="Mã khóa học" attribute="1" defaultMemberUniqueName="[Danhsachdaotao].[Mã khóa học].[All]" allUniqueName="[Danhsachdaotao].[Mã khóa học].[All]" dimensionUniqueName="[Danhsachdaotao]" displayFolder="" count="0" memberValueDatatype="130" unbalanced="0"/>
    <cacheHierarchy uniqueName="[Danhsachdaotao].[Khóa học]" caption="Khóa học" attribute="1" defaultMemberUniqueName="[Danhsachdaotao].[Khóa học].[All]" allUniqueName="[Danhsachdaotao].[Khóa học].[All]" dimensionUniqueName="[Danhsachdaotao]" displayFolder="" count="0" memberValueDatatype="130" unbalanced="0"/>
    <cacheHierarchy uniqueName="[Danhsachdaotao].[MSNV]" caption="MSNV" attribute="1" defaultMemberUniqueName="[Danhsachdaotao].[MSNV].[All]" allUniqueName="[Danhsachdaotao].[MSNV].[All]" dimensionUniqueName="[Danhsachdaotao]" displayFolder="" count="0" memberValueDatatype="20" unbalanced="0"/>
    <cacheHierarchy uniqueName="[Danhsachdaotao].[Họ tên]" caption="Họ tên" attribute="1" defaultMemberUniqueName="[Danhsachdaotao].[Họ tên].[All]" allUniqueName="[Danhsachdaotao].[Họ tên].[All]" dimensionUniqueName="[Danhsachdaotao]" displayFolder="" count="0" memberValueDatatype="130" unbalanced="0"/>
    <cacheHierarchy uniqueName="[Danhsachdaotao].[Chi nhánh]" caption="Chi nhánh" attribute="1" defaultMemberUniqueName="[Danhsachdaotao].[Chi nhánh].[All]" allUniqueName="[Danhsachdaotao].[Chi nhánh].[All]" dimensionUniqueName="[Danhsachdaotao]" displayFolder="" count="0" memberValueDatatype="130" unbalanced="0"/>
    <cacheHierarchy uniqueName="[Danhsachdaotao].[Phòng ban]" caption="Phòng ban" attribute="1" defaultMemberUniqueName="[Danhsachdaotao].[Phòng ban].[All]" allUniqueName="[Danhsachdaotao].[Phòng ban].[All]" dimensionUniqueName="[Danhsachdaotao]" displayFolder="" count="0" memberValueDatatype="130" unbalanced="0"/>
    <cacheHierarchy uniqueName="[Danhsachdaotao].[Vị trí]" caption="Vị trí" attribute="1" defaultMemberUniqueName="[Danhsachdaotao].[Vị trí].[All]" allUniqueName="[Danhsachdaotao].[Vị trí].[All]" dimensionUniqueName="[Danhsachdaotao]" displayFolder="" count="0" memberValueDatatype="130" unbalanced="0"/>
    <cacheHierarchy uniqueName="[Danhsachdaotao].[Phân loại]" caption="Phân loại" attribute="1" defaultMemberUniqueName="[Danhsachdaotao].[Phân loại].[All]" allUniqueName="[Danhsachdaotao].[Phân loại].[All]" dimensionUniqueName="[Danhsachdaotao]" displayFolder="" count="0" memberValueDatatype="130" unbalanced="0"/>
    <cacheHierarchy uniqueName="[Danhsachdaotao].[Tham gia]" caption="Tham gia" attribute="1" defaultMemberUniqueName="[Danhsachdaotao].[Tham gia].[All]" allUniqueName="[Danhsachdaotao].[Tham gia].[All]" dimensionUniqueName="[Danhsachdaotao]" displayFolder="" count="0" memberValueDatatype="130" unbalanced="0"/>
    <cacheHierarchy uniqueName="[Danhsachdaotao].[Thời lượng]" caption="Thời lượng" attribute="1" defaultMemberUniqueName="[Danhsachdaotao].[Thời lượng].[All]" allUniqueName="[Danhsachdaotao].[Thời lượng].[All]" dimensionUniqueName="[Danhsachdaotao]" displayFolder="" count="0" memberValueDatatype="5" unbalanced="0"/>
    <cacheHierarchy uniqueName="[Danhsachdaotao].[Đánh giá]" caption="Đánh giá" attribute="1" defaultMemberUniqueName="[Danhsachdaotao].[Đánh giá].[All]" allUniqueName="[Danhsachdaotao].[Đánh giá].[All]" dimensionUniqueName="[Danhsachdaotao]" displayFolder="" count="0" memberValueDatatype="20" unbalanced="0"/>
    <cacheHierarchy uniqueName="[Danhsachnhanvien].[STT]" caption="STT" attribute="1" defaultMemberUniqueName="[Danhsachnhanvien].[STT].[All]" allUniqueName="[Danhsachnhanvien].[STT].[All]" dimensionUniqueName="[Danhsachnhanvien]" displayFolder="" count="0" memberValueDatatype="20" unbalanced="0"/>
    <cacheHierarchy uniqueName="[Danhsachnhanvien].[Mã nhân viên]" caption="Mã nhân viên" attribute="1" defaultMemberUniqueName="[Danhsachnhanvien].[Mã nhân viên].[All]" allUniqueName="[Danhsachnhanvien].[Mã nhân viên].[All]" dimensionUniqueName="[Danhsachnhanvien]" displayFolder="" count="0" memberValueDatatype="20" unbalanced="0"/>
    <cacheHierarchy uniqueName="[Danhsachnhanvien].[Họ tên]" caption="Họ tên" attribute="1" defaultMemberUniqueName="[Danhsachnhanvien].[Họ tên].[All]" allUniqueName="[Danhsachnhanvien].[Họ tên].[All]" dimensionUniqueName="[Danhsachnhanvien]" displayFolder="" count="0" memberValueDatatype="130" unbalanced="0"/>
    <cacheHierarchy uniqueName="[Danhsachnhanvien].[Chi nhánh]" caption="Chi nhánh" attribute="1" defaultMemberUniqueName="[Danhsachnhanvien].[Chi nhánh].[All]" allUniqueName="[Danhsachnhanvien].[Chi nhánh].[All]" dimensionUniqueName="[Danhsachnhanvien]" displayFolder="" count="0" memberValueDatatype="130" unbalanced="0"/>
    <cacheHierarchy uniqueName="[Danhsachnhanvien].[Phòng ban]" caption="Phòng ban" attribute="1" defaultMemberUniqueName="[Danhsachnhanvien].[Phòng ban].[All]" allUniqueName="[Danhsachnhanvien].[Phòng ban].[All]" dimensionUniqueName="[Danhsachnhanvien]" displayFolder="" count="0" memberValueDatatype="130" unbalanced="0"/>
    <cacheHierarchy uniqueName="[Danhsachnhanvien].[Vị trí]" caption="Vị trí" attribute="1" defaultMemberUniqueName="[Danhsachnhanvien].[Vị trí].[All]" allUniqueName="[Danhsachnhanvien].[Vị trí].[All]" dimensionUniqueName="[Danhsachnhanvien]" displayFolder="" count="0" memberValueDatatype="130" unbalanced="0"/>
    <cacheHierarchy uniqueName="[Danhsachnhanvien].[Email]" caption="Email" attribute="1" defaultMemberUniqueName="[Danhsachnhanvien].[Email].[All]" allUniqueName="[Danhsachnhanvien].[Email].[All]" dimensionUniqueName="[Danhsachnhanvien]" displayFolder="" count="0" memberValueDatatype="130" unbalanced="0"/>
    <cacheHierarchy uniqueName="[Danhsachnhanvien].[SĐT]" caption="SĐT" attribute="1" defaultMemberUniqueName="[Danhsachnhanvien].[SĐT].[All]" allUniqueName="[Danhsachnhanvien].[SĐT].[All]" dimensionUniqueName="[Danhsachnhanvien]"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Tháng]" caption="Tháng" attribute="1" time="1" defaultMemberUniqueName="[dDate].[Tháng].[All]" allUniqueName="[dDate].[Tháng].[All]" dimensionUniqueName="[dDate]" displayFolder="" count="2" memberValueDatatype="20" unbalanced="0">
      <fieldsUsage count="2">
        <fieldUsage x="-1"/>
        <fieldUsage x="5"/>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hoa_hoc].[KHÓA HỌC]" caption="KHÓA HỌC" attribute="1" defaultMemberUniqueName="[Khoa_hoc].[KHÓA HỌC].[All]" allUniqueName="[Khoa_hoc].[KHÓA HỌC].[All]" dimensionUniqueName="[Khoa_hoc]" displayFolder="" count="0" memberValueDatatype="130" unbalanced="0"/>
    <cacheHierarchy uniqueName="[Loại].[LOẠI]" caption="LOẠI" attribute="1" defaultMemberUniqueName="[Loại].[LOẠI].[All]" allUniqueName="[Loại].[LOẠI].[All]" dimensionUniqueName="[Loại]" displayFolder="" count="2" memberValueDatatype="130" unbalanced="0">
      <fieldsUsage count="2">
        <fieldUsage x="-1"/>
        <fieldUsage x="2"/>
      </fieldsUsage>
    </cacheHierarchy>
    <cacheHierarchy uniqueName="[Phong_ban].[PHÒNG BAN]" caption="PHÒNG BAN" attribute="1" defaultMemberUniqueName="[Phong_ban].[PHÒNG BAN].[All]" allUniqueName="[Phong_ban].[PHÒNG BAN].[All]" dimensionUniqueName="[Phong_ban]" displayFolder="" count="2" memberValueDatatype="130" unbalanced="0">
      <fieldsUsage count="2">
        <fieldUsage x="-1"/>
        <fieldUsage x="4"/>
      </fieldsUsage>
    </cacheHierarchy>
    <cacheHierarchy uniqueName="[TGLV].[STT]" caption="STT" attribute="1" defaultMemberUniqueName="[TGLV].[STT].[All]" allUniqueName="[TGLV].[STT].[All]" dimensionUniqueName="[TGLV]" displayFolder="" count="0" memberValueDatatype="20" unbalanced="0"/>
    <cacheHierarchy uniqueName="[TGLV].[Date]" caption="Date" attribute="1" time="1" defaultMemberUniqueName="[TGLV].[Date].[All]" allUniqueName="[TGLV].[Date].[All]" dimensionUniqueName="[TGLV]" displayFolder="" count="0" memberValueDatatype="7" unbalanced="0"/>
    <cacheHierarchy uniqueName="[TGLV].[MSNV]" caption="MSNV" attribute="1" defaultMemberUniqueName="[TGLV].[MSNV].[All]" allUniqueName="[TGLV].[MSNV].[All]" dimensionUniqueName="[TGLV]" displayFolder="" count="0" memberValueDatatype="20" unbalanced="0"/>
    <cacheHierarchy uniqueName="[TGLV].[Họ tên]" caption="Họ tên" attribute="1" defaultMemberUniqueName="[TGLV].[Họ tên].[All]" allUniqueName="[TGLV].[Họ tên].[All]" dimensionUniqueName="[TGLV]" displayFolder="" count="0" memberValueDatatype="130" unbalanced="0"/>
    <cacheHierarchy uniqueName="[TGLV].[Chi nhánh]" caption="Chi nhánh" attribute="1" defaultMemberUniqueName="[TGLV].[Chi nhánh].[All]" allUniqueName="[TGLV].[Chi nhánh].[All]" dimensionUniqueName="[TGLV]" displayFolder="" count="0" memberValueDatatype="130" unbalanced="0"/>
    <cacheHierarchy uniqueName="[TGLV].[Phòng ban]" caption="Phòng ban" attribute="1" defaultMemberUniqueName="[TGLV].[Phòng ban].[All]" allUniqueName="[TGLV].[Phòng ban].[All]" dimensionUniqueName="[TGLV]" displayFolder="" count="0" memberValueDatatype="130" unbalanced="0"/>
    <cacheHierarchy uniqueName="[TGLV].[Vị trí]" caption="Vị trí" attribute="1" defaultMemberUniqueName="[TGLV].[Vị trí].[All]" allUniqueName="[TGLV].[Vị trí].[All]" dimensionUniqueName="[TGLV]" displayFolder="" count="0" memberValueDatatype="130" unbalanced="0"/>
    <cacheHierarchy uniqueName="[TGLV].[Số giờ làm việc]" caption="Số giờ làm việc" attribute="1" defaultMemberUniqueName="[TGLV].[Số giờ làm việc].[All]" allUniqueName="[TGLV].[Số giờ làm việc].[All]" dimensionUniqueName="[TGLV]" displayFolder="" count="0" memberValueDatatype="20" unbalanced="0"/>
    <cacheHierarchy uniqueName="[Thong_tin_khoa_hoc].[STT]" caption="STT" attribute="1" defaultMemberUniqueName="[Thong_tin_khoa_hoc].[STT].[All]" allUniqueName="[Thong_tin_khoa_hoc].[STT].[All]" dimensionUniqueName="[Thong_tin_khoa_hoc]" displayFolder="" count="0" memberValueDatatype="20" unbalanced="0"/>
    <cacheHierarchy uniqueName="[Thong_tin_khoa_hoc].[Mã khóa học]" caption="Mã khóa học" attribute="1" defaultMemberUniqueName="[Thong_tin_khoa_hoc].[Mã khóa học].[All]" allUniqueName="[Thong_tin_khoa_hoc].[Mã khóa học].[All]" dimensionUniqueName="[Thong_tin_khoa_hoc]" displayFolder="" count="0" memberValueDatatype="130" unbalanced="0"/>
    <cacheHierarchy uniqueName="[Thong_tin_khoa_hoc].[Khóa đào tạo]" caption="Khóa đào tạo" attribute="1" defaultMemberUniqueName="[Thong_tin_khoa_hoc].[Khóa đào tạo].[All]" allUniqueName="[Thong_tin_khoa_hoc].[Khóa đào tạo].[All]" dimensionUniqueName="[Thong_tin_khoa_hoc]" displayFolder="" count="0" memberValueDatatype="130" unbalanced="0"/>
    <cacheHierarchy uniqueName="[Thong_tin_khoa_hoc].[Start Date]" caption="Start Date" attribute="1" time="1" defaultMemberUniqueName="[Thong_tin_khoa_hoc].[Start Date].[All]" allUniqueName="[Thong_tin_khoa_hoc].[Start Date].[All]" dimensionUniqueName="[Thong_tin_khoa_hoc]" displayFolder="" count="0" memberValueDatatype="7" unbalanced="0"/>
    <cacheHierarchy uniqueName="[Thong_tin_khoa_hoc].[End Date]" caption="End Date" attribute="1" time="1" defaultMemberUniqueName="[Thong_tin_khoa_hoc].[End Date].[All]" allUniqueName="[Thong_tin_khoa_hoc].[End Date].[All]" dimensionUniqueName="[Thong_tin_khoa_hoc]" displayFolder="" count="0" memberValueDatatype="7" unbalanced="0"/>
    <cacheHierarchy uniqueName="[Thong_tin_khoa_hoc].[Phân loại]" caption="Phân loại" attribute="1" defaultMemberUniqueName="[Thong_tin_khoa_hoc].[Phân loại].[All]" allUniqueName="[Thong_tin_khoa_hoc].[Phân loại].[All]" dimensionUniqueName="[Thong_tin_khoa_hoc]" displayFolder="" count="0" memberValueDatatype="130" unbalanced="0"/>
    <cacheHierarchy uniqueName="[Thong_tin_khoa_hoc].[Hình thức]" caption="Hình thức" attribute="1" defaultMemberUniqueName="[Thong_tin_khoa_hoc].[Hình thức].[All]" allUniqueName="[Thong_tin_khoa_hoc].[Hình thức].[All]" dimensionUniqueName="[Thong_tin_khoa_hoc]" displayFolder="" count="0" memberValueDatatype="130" unbalanced="0"/>
    <cacheHierarchy uniqueName="[Thong_tin_khoa_hoc].[Thời lượng (giờ)]" caption="Thời lượng (giờ)" attribute="1" defaultMemberUniqueName="[Thong_tin_khoa_hoc].[Thời lượng (giờ)].[All]" allUniqueName="[Thong_tin_khoa_hoc].[Thời lượng (giờ)].[All]" dimensionUniqueName="[Thong_tin_khoa_hoc]" displayFolder="" count="0" memberValueDatatype="20" unbalanced="0"/>
    <cacheHierarchy uniqueName="[Thong_tin_khoa_hoc].[Số lượng]" caption="Số lượng" attribute="1" defaultMemberUniqueName="[Thong_tin_khoa_hoc].[Số lượng].[All]" allUniqueName="[Thong_tin_khoa_hoc].[Số lượng].[All]" dimensionUniqueName="[Thong_tin_khoa_hoc]" displayFolder="" count="0" memberValueDatatype="20" unbalanced="0"/>
    <cacheHierarchy uniqueName="[Thong_tin_khoa_hoc].[Trạng thái]" caption="Trạng thái" attribute="1" defaultMemberUniqueName="[Thong_tin_khoa_hoc].[Trạng thái].[All]" allUniqueName="[Thong_tin_khoa_hoc].[Trạng thái].[All]" dimensionUniqueName="[Thong_tin_khoa_hoc]" displayFolder="" count="2" memberValueDatatype="130" unbalanced="0">
      <fieldsUsage count="2">
        <fieldUsage x="-1"/>
        <fieldUsage x="1"/>
      </fieldsUsage>
    </cacheHierarchy>
    <cacheHierarchy uniqueName="[Measures].[__XL_Count TGLV]" caption="__XL_Count TGLV" measure="1" displayFolder="" measureGroup="TGLV" count="0" hidden="1"/>
    <cacheHierarchy uniqueName="[Measures].[__XL_Count Chiphidaotao]" caption="__XL_Count Chiphidaotao" measure="1" displayFolder="" measureGroup="Chiphidaotao" count="0" hidden="1"/>
    <cacheHierarchy uniqueName="[Measures].[__XL_Count Danhsachdaotao]" caption="__XL_Count Danhsachdaotao" measure="1" displayFolder="" measureGroup="Danhsachdaotao" count="0" hidden="1"/>
    <cacheHierarchy uniqueName="[Measures].[__XL_Count Thong_tin_khoa_hoc]" caption="__XL_Count Thong_tin_khoa_hoc" measure="1" displayFolder="" measureGroup="Thong_tin_khoa_hoc" count="0" hidden="1"/>
    <cacheHierarchy uniqueName="[Measures].[__XL_Count Danhsachnhanvien]" caption="__XL_Count Danhsachnhanvien" measure="1" displayFolder="" measureGroup="Danhsachnhanvien" count="0" hidden="1"/>
    <cacheHierarchy uniqueName="[Measures].[__XL_Count Chi_nhanh]" caption="__XL_Count Chi_nhanh" measure="1" displayFolder="" measureGroup="Chi_nhanh" count="0" hidden="1"/>
    <cacheHierarchy uniqueName="[Measures].[__XL_Count Phong_ban]" caption="__XL_Count Phong_ban" measure="1" displayFolder="" measureGroup="Phong_ban" count="0" hidden="1"/>
    <cacheHierarchy uniqueName="[Measures].[__XL_Count Loại]" caption="__XL_Count Loại" measure="1" displayFolder="" measureGroup="Loại" count="0" hidden="1"/>
    <cacheHierarchy uniqueName="[Measures].[__XL_Count Calendar]" caption="__XL_Count Calendar" measure="1" displayFolder="" measureGroup="dDate" count="0" hidden="1"/>
    <cacheHierarchy uniqueName="[Measures].[__XL_Count Khoa_hoc]" caption="__XL_Count Khoa_hoc" measure="1" displayFolder="" measureGroup="Khoa_hoc" count="0" hidden="1"/>
    <cacheHierarchy uniqueName="[Measures].[__No measures defined]" caption="__No measures defined" measure="1" displayFolder="" count="0" hidden="1"/>
    <cacheHierarchy uniqueName="[Measures].[Sum of Chi phí]" caption="Sum of Chi phí" measure="1" displayFolder="" measureGroup="Chiphidaotao" count="0" hidden="1">
      <extLst>
        <ext xmlns:x15="http://schemas.microsoft.com/office/spreadsheetml/2010/11/main" uri="{B97F6D7D-B522-45F9-BDA1-12C45D357490}">
          <x15:cacheHierarchy aggregatedColumn="8"/>
        </ext>
      </extLst>
    </cacheHierarchy>
    <cacheHierarchy uniqueName="[Measures].[Sum of Thời lượng]" caption="Sum of Thời lượng" measure="1" displayFolder="" measureGroup="Danhsachdaotao" count="0" hidden="1">
      <extLst>
        <ext xmlns:x15="http://schemas.microsoft.com/office/spreadsheetml/2010/11/main" uri="{B97F6D7D-B522-45F9-BDA1-12C45D357490}">
          <x15:cacheHierarchy aggregatedColumn="20"/>
        </ext>
      </extLst>
    </cacheHierarchy>
    <cacheHierarchy uniqueName="[Measures].[Sum of Số giờ làm việc]" caption="Sum of Số giờ làm việc" measure="1" displayFolder="" measureGroup="TGLV" count="0" hidden="1">
      <extLst>
        <ext xmlns:x15="http://schemas.microsoft.com/office/spreadsheetml/2010/11/main" uri="{B97F6D7D-B522-45F9-BDA1-12C45D357490}">
          <x15:cacheHierarchy aggregatedColumn="48"/>
        </ext>
      </extLst>
    </cacheHierarchy>
    <cacheHierarchy uniqueName="[Measures].[Sum of Đánh giá]" caption="Sum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Average of Đánh giá]" caption="Average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Sum of MSNV]" caption="Sum of MSNV" measure="1" displayFolder="" measureGroup="Danhsachdaotao" count="0" hidden="1">
      <extLst>
        <ext xmlns:x15="http://schemas.microsoft.com/office/spreadsheetml/2010/11/main" uri="{B97F6D7D-B522-45F9-BDA1-12C45D357490}">
          <x15:cacheHierarchy aggregatedColumn="13"/>
        </ext>
      </extLst>
    </cacheHierarchy>
    <cacheHierarchy uniqueName="[Measures].[Distinct Count of MSNV]" caption="Distinct 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MSNV]" caption="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Phân loại]" caption="Count of Phân loại" measure="1" displayFolder="" measureGroup="Thong_tin_khoa_hoc" count="0" oneField="1" hidden="1">
      <fieldsUsage count="1">
        <fieldUsage x="0"/>
      </fieldsUsage>
      <extLst>
        <ext xmlns:x15="http://schemas.microsoft.com/office/spreadsheetml/2010/11/main" uri="{B97F6D7D-B522-45F9-BDA1-12C45D357490}">
          <x15:cacheHierarchy aggregatedColumn="54"/>
        </ext>
      </extLst>
    </cacheHierarchy>
  </cacheHierarchies>
  <kpis count="0"/>
  <dimensions count="11">
    <dimension name="Chi_nhanh" uniqueName="[Chi_nhanh]" caption="Chi_nhanh"/>
    <dimension name="Chiphidaotao" uniqueName="[Chiphidaotao]" caption="Chiphidaotao"/>
    <dimension name="Danhsachdaotao" uniqueName="[Danhsachdaotao]" caption="Danhsachdaotao"/>
    <dimension name="Danhsachnhanvien" uniqueName="[Danhsachnhanvien]" caption="Danhsachnhanvien"/>
    <dimension name="dDate" uniqueName="[dDate]" caption="dDate"/>
    <dimension name="Khoa_hoc" uniqueName="[Khoa_hoc]" caption="Khoa_hoc"/>
    <dimension name="Loại" uniqueName="[Loại]" caption="Loại"/>
    <dimension measure="1" name="Measures" uniqueName="[Measures]" caption="Measures"/>
    <dimension name="Phong_ban" uniqueName="[Phong_ban]" caption="Phong_ban"/>
    <dimension name="TGLV" uniqueName="[TGLV]" caption="TGLV"/>
    <dimension name="Thong_tin_khoa_hoc" uniqueName="[Thong_tin_khoa_hoc]" caption="Thong_tin_khoa_hoc"/>
  </dimensions>
  <measureGroups count="10">
    <measureGroup name="Chi_nhanh" caption="Chi_nhanh"/>
    <measureGroup name="Chiphidaotao" caption="Chiphidaotao"/>
    <measureGroup name="Danhsachdaotao" caption="Danhsachdaotao"/>
    <measureGroup name="Danhsachnhanvien" caption="Danhsachnhanvien"/>
    <measureGroup name="dDate" caption="dDate"/>
    <measureGroup name="Khoa_hoc" caption="Khoa_hoc"/>
    <measureGroup name="Loại" caption="Loại"/>
    <measureGroup name="Phong_ban" caption="Phong_ban"/>
    <measureGroup name="TGLV" caption="TGLV"/>
    <measureGroup name="Thong_tin_khoa_hoc" caption="Thong_tin_khoa_hoc"/>
  </measureGroups>
  <maps count="24">
    <map measureGroup="0" dimension="0"/>
    <map measureGroup="1" dimension="0"/>
    <map measureGroup="1" dimension="1"/>
    <map measureGroup="1" dimension="4"/>
    <map measureGroup="1" dimension="6"/>
    <map measureGroup="1" dimension="8"/>
    <map measureGroup="1" dimension="10"/>
    <map measureGroup="2" dimension="0"/>
    <map measureGroup="2" dimension="2"/>
    <map measureGroup="2" dimension="3"/>
    <map measureGroup="2" dimension="4"/>
    <map measureGroup="2" dimension="6"/>
    <map measureGroup="2" dimension="8"/>
    <map measureGroup="2" dimension="10"/>
    <map measureGroup="3" dimension="3"/>
    <map measureGroup="4" dimension="4"/>
    <map measureGroup="5" dimension="5"/>
    <map measureGroup="6" dimension="6"/>
    <map measureGroup="7" dimension="8"/>
    <map measureGroup="8" dimension="0"/>
    <map measureGroup="8" dimension="4"/>
    <map measureGroup="8"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ep Tran" refreshedDate="44672.290818055553" backgroundQuery="1" createdVersion="7" refreshedVersion="7" minRefreshableVersion="3" recordCount="0" supportSubquery="1" supportAdvancedDrill="1" xr:uid="{9F1FE61D-EB66-4C49-9DCF-DBF5EF72B876}">
  <cacheSource type="external" connectionId="2"/>
  <cacheFields count="6">
    <cacheField name="[Measures].[Sum of Chi phí]" caption="Sum of Chi phí" numFmtId="0" hierarchy="70" level="32767"/>
    <cacheField name="[Measures].[Distinct Count of MSNV]" caption="Distinct Count of MSNV" numFmtId="0" hierarchy="76" level="32767"/>
    <cacheField name="[Chi_nhanh].[CHI NHÁNH].[CHI NHÁNH]" caption="CHI NHÁNH" numFmtId="0" level="1">
      <sharedItems count="5">
        <s v="Đà Nẵng"/>
        <s v="Hải Phòng"/>
        <s v="Thái Nguyên"/>
        <s v="TPHCM"/>
        <s v="Trụ sở chính"/>
      </sharedItems>
    </cacheField>
    <cacheField name="[Loại].[LOẠI].[LOẠI]" caption="LOẠI" numFmtId="0" hierarchy="39" level="1">
      <sharedItems containsSemiMixedTypes="0" containsNonDate="0" containsString="0"/>
    </cacheField>
    <cacheField name="[Phong_ban].[PHÒNG BAN].[PHÒNG BAN]" caption="PHÒNG BAN" numFmtId="0" hierarchy="40" level="1">
      <sharedItems containsSemiMixedTypes="0" containsNonDate="0" containsString="0"/>
    </cacheField>
    <cacheField name="[dDate].[Tháng].[Tháng]" caption="Tháng" numFmtId="0" hierarchy="33" level="1">
      <sharedItems containsSemiMixedTypes="0" containsNonDate="0" containsString="0"/>
    </cacheField>
  </cacheFields>
  <cacheHierarchies count="79">
    <cacheHierarchy uniqueName="[Chi_nhanh].[CHI NHÁNH]" caption="CHI NHÁNH" attribute="1" defaultMemberUniqueName="[Chi_nhanh].[CHI NHÁNH].[All]" allUniqueName="[Chi_nhanh].[CHI NHÁNH].[All]" dimensionUniqueName="[Chi_nhanh]" displayFolder="" count="2" memberValueDatatype="130" unbalanced="0">
      <fieldsUsage count="2">
        <fieldUsage x="-1"/>
        <fieldUsage x="2"/>
      </fieldsUsage>
    </cacheHierarchy>
    <cacheHierarchy uniqueName="[Chiphidaotao].[STT]" caption="STT" attribute="1" defaultMemberUniqueName="[Chiphidaotao].[STT].[All]" allUniqueName="[Chiphidaotao].[STT].[All]" dimensionUniqueName="[Chiphidaotao]" displayFolder="" count="0" memberValueDatatype="20" unbalanced="0"/>
    <cacheHierarchy uniqueName="[Chiphidaotao].[Date]" caption="Date" attribute="1" time="1" defaultMemberUniqueName="[Chiphidaotao].[Date].[All]" allUniqueName="[Chiphidaotao].[Date].[All]" dimensionUniqueName="[Chiphidaotao]" displayFolder="" count="0" memberValueDatatype="7" unbalanced="0"/>
    <cacheHierarchy uniqueName="[Chiphidaotao].[Mã khóa học]" caption="Mã khóa học" attribute="1" defaultMemberUniqueName="[Chiphidaotao].[Mã khóa học].[All]" allUniqueName="[Chiphidaotao].[Mã khóa học].[All]" dimensionUniqueName="[Chiphidaotao]" displayFolder="" count="0" memberValueDatatype="130" unbalanced="0"/>
    <cacheHierarchy uniqueName="[Chiphidaotao].[Tên khóa học]" caption="Tên khóa học" attribute="1" defaultMemberUniqueName="[Chiphidaotao].[Tên khóa học].[All]" allUniqueName="[Chiphidaotao].[Tên khóa học].[All]" dimensionUniqueName="[Chiphidaotao]" displayFolder="" count="0" memberValueDatatype="130" unbalanced="0"/>
    <cacheHierarchy uniqueName="[Chiphidaotao].[Chi nhánh]" caption="Chi nhánh" attribute="1" defaultMemberUniqueName="[Chiphidaotao].[Chi nhánh].[All]" allUniqueName="[Chiphidaotao].[Chi nhánh].[All]" dimensionUniqueName="[Chiphidaotao]" displayFolder="" count="0" memberValueDatatype="130" unbalanced="0"/>
    <cacheHierarchy uniqueName="[Chiphidaotao].[Phòng ban]" caption="Phòng ban" attribute="1" defaultMemberUniqueName="[Chiphidaotao].[Phòng ban].[All]" allUniqueName="[Chiphidaotao].[Phòng ban].[All]" dimensionUniqueName="[Chiphidaotao]" displayFolder="" count="0" memberValueDatatype="130" unbalanced="0"/>
    <cacheHierarchy uniqueName="[Chiphidaotao].[Phân loại]" caption="Phân loại" attribute="1" defaultMemberUniqueName="[Chiphidaotao].[Phân loại].[All]" allUniqueName="[Chiphidaotao].[Phân loại].[All]" dimensionUniqueName="[Chiphidaotao]" displayFolder="" count="0" memberValueDatatype="130" unbalanced="0"/>
    <cacheHierarchy uniqueName="[Chiphidaotao].[Chi phí]" caption="Chi phí" attribute="1" defaultMemberUniqueName="[Chiphidaotao].[Chi phí].[All]" allUniqueName="[Chiphidaotao].[Chi phí].[All]" dimensionUniqueName="[Chiphidaotao]" displayFolder="" count="0" memberValueDatatype="20" unbalanced="0"/>
    <cacheHierarchy uniqueName="[Danhsachdaotao].[STT]" caption="STT" attribute="1" defaultMemberUniqueName="[Danhsachdaotao].[STT].[All]" allUniqueName="[Danhsachdaotao].[STT].[All]" dimensionUniqueName="[Danhsachdaotao]" displayFolder="" count="0" memberValueDatatype="20" unbalanced="0"/>
    <cacheHierarchy uniqueName="[Danhsachdaotao].[Thời gian đào tạo (thực tế)]" caption="Thời gian đào tạo (thực tế)" attribute="1" time="1" defaultMemberUniqueName="[Danhsachdaotao].[Thời gian đào tạo (thực tế)].[All]" allUniqueName="[Danhsachdaotao].[Thời gian đào tạo (thực tế)].[All]" dimensionUniqueName="[Danhsachdaotao]" displayFolder="" count="0" memberValueDatatype="7" unbalanced="0"/>
    <cacheHierarchy uniqueName="[Danhsachdaotao].[Mã khóa học]" caption="Mã khóa học" attribute="1" defaultMemberUniqueName="[Danhsachdaotao].[Mã khóa học].[All]" allUniqueName="[Danhsachdaotao].[Mã khóa học].[All]" dimensionUniqueName="[Danhsachdaotao]" displayFolder="" count="0" memberValueDatatype="130" unbalanced="0"/>
    <cacheHierarchy uniqueName="[Danhsachdaotao].[Khóa học]" caption="Khóa học" attribute="1" defaultMemberUniqueName="[Danhsachdaotao].[Khóa học].[All]" allUniqueName="[Danhsachdaotao].[Khóa học].[All]" dimensionUniqueName="[Danhsachdaotao]" displayFolder="" count="0" memberValueDatatype="130" unbalanced="0"/>
    <cacheHierarchy uniqueName="[Danhsachdaotao].[MSNV]" caption="MSNV" attribute="1" defaultMemberUniqueName="[Danhsachdaotao].[MSNV].[All]" allUniqueName="[Danhsachdaotao].[MSNV].[All]" dimensionUniqueName="[Danhsachdaotao]" displayFolder="" count="0" memberValueDatatype="20" unbalanced="0"/>
    <cacheHierarchy uniqueName="[Danhsachdaotao].[Họ tên]" caption="Họ tên" attribute="1" defaultMemberUniqueName="[Danhsachdaotao].[Họ tên].[All]" allUniqueName="[Danhsachdaotao].[Họ tên].[All]" dimensionUniqueName="[Danhsachdaotao]" displayFolder="" count="0" memberValueDatatype="130" unbalanced="0"/>
    <cacheHierarchy uniqueName="[Danhsachdaotao].[Chi nhánh]" caption="Chi nhánh" attribute="1" defaultMemberUniqueName="[Danhsachdaotao].[Chi nhánh].[All]" allUniqueName="[Danhsachdaotao].[Chi nhánh].[All]" dimensionUniqueName="[Danhsachdaotao]" displayFolder="" count="0" memberValueDatatype="130" unbalanced="0"/>
    <cacheHierarchy uniqueName="[Danhsachdaotao].[Phòng ban]" caption="Phòng ban" attribute="1" defaultMemberUniqueName="[Danhsachdaotao].[Phòng ban].[All]" allUniqueName="[Danhsachdaotao].[Phòng ban].[All]" dimensionUniqueName="[Danhsachdaotao]" displayFolder="" count="0" memberValueDatatype="130" unbalanced="0"/>
    <cacheHierarchy uniqueName="[Danhsachdaotao].[Vị trí]" caption="Vị trí" attribute="1" defaultMemberUniqueName="[Danhsachdaotao].[Vị trí].[All]" allUniqueName="[Danhsachdaotao].[Vị trí].[All]" dimensionUniqueName="[Danhsachdaotao]" displayFolder="" count="0" memberValueDatatype="130" unbalanced="0"/>
    <cacheHierarchy uniqueName="[Danhsachdaotao].[Phân loại]" caption="Phân loại" attribute="1" defaultMemberUniqueName="[Danhsachdaotao].[Phân loại].[All]" allUniqueName="[Danhsachdaotao].[Phân loại].[All]" dimensionUniqueName="[Danhsachdaotao]" displayFolder="" count="0" memberValueDatatype="130" unbalanced="0"/>
    <cacheHierarchy uniqueName="[Danhsachdaotao].[Tham gia]" caption="Tham gia" attribute="1" defaultMemberUniqueName="[Danhsachdaotao].[Tham gia].[All]" allUniqueName="[Danhsachdaotao].[Tham gia].[All]" dimensionUniqueName="[Danhsachdaotao]" displayFolder="" count="0" memberValueDatatype="130" unbalanced="0"/>
    <cacheHierarchy uniqueName="[Danhsachdaotao].[Thời lượng]" caption="Thời lượng" attribute="1" defaultMemberUniqueName="[Danhsachdaotao].[Thời lượng].[All]" allUniqueName="[Danhsachdaotao].[Thời lượng].[All]" dimensionUniqueName="[Danhsachdaotao]" displayFolder="" count="0" memberValueDatatype="5" unbalanced="0"/>
    <cacheHierarchy uniqueName="[Danhsachdaotao].[Đánh giá]" caption="Đánh giá" attribute="1" defaultMemberUniqueName="[Danhsachdaotao].[Đánh giá].[All]" allUniqueName="[Danhsachdaotao].[Đánh giá].[All]" dimensionUniqueName="[Danhsachdaotao]" displayFolder="" count="0" memberValueDatatype="20" unbalanced="0"/>
    <cacheHierarchy uniqueName="[Danhsachnhanvien].[STT]" caption="STT" attribute="1" defaultMemberUniqueName="[Danhsachnhanvien].[STT].[All]" allUniqueName="[Danhsachnhanvien].[STT].[All]" dimensionUniqueName="[Danhsachnhanvien]" displayFolder="" count="0" memberValueDatatype="20" unbalanced="0"/>
    <cacheHierarchy uniqueName="[Danhsachnhanvien].[Mã nhân viên]" caption="Mã nhân viên" attribute="1" defaultMemberUniqueName="[Danhsachnhanvien].[Mã nhân viên].[All]" allUniqueName="[Danhsachnhanvien].[Mã nhân viên].[All]" dimensionUniqueName="[Danhsachnhanvien]" displayFolder="" count="0" memberValueDatatype="20" unbalanced="0"/>
    <cacheHierarchy uniqueName="[Danhsachnhanvien].[Họ tên]" caption="Họ tên" attribute="1" defaultMemberUniqueName="[Danhsachnhanvien].[Họ tên].[All]" allUniqueName="[Danhsachnhanvien].[Họ tên].[All]" dimensionUniqueName="[Danhsachnhanvien]" displayFolder="" count="0" memberValueDatatype="130" unbalanced="0"/>
    <cacheHierarchy uniqueName="[Danhsachnhanvien].[Chi nhánh]" caption="Chi nhánh" attribute="1" defaultMemberUniqueName="[Danhsachnhanvien].[Chi nhánh].[All]" allUniqueName="[Danhsachnhanvien].[Chi nhánh].[All]" dimensionUniqueName="[Danhsachnhanvien]" displayFolder="" count="0" memberValueDatatype="130" unbalanced="0"/>
    <cacheHierarchy uniqueName="[Danhsachnhanvien].[Phòng ban]" caption="Phòng ban" attribute="1" defaultMemberUniqueName="[Danhsachnhanvien].[Phòng ban].[All]" allUniqueName="[Danhsachnhanvien].[Phòng ban].[All]" dimensionUniqueName="[Danhsachnhanvien]" displayFolder="" count="0" memberValueDatatype="130" unbalanced="0"/>
    <cacheHierarchy uniqueName="[Danhsachnhanvien].[Vị trí]" caption="Vị trí" attribute="1" defaultMemberUniqueName="[Danhsachnhanvien].[Vị trí].[All]" allUniqueName="[Danhsachnhanvien].[Vị trí].[All]" dimensionUniqueName="[Danhsachnhanvien]" displayFolder="" count="0" memberValueDatatype="130" unbalanced="0"/>
    <cacheHierarchy uniqueName="[Danhsachnhanvien].[Email]" caption="Email" attribute="1" defaultMemberUniqueName="[Danhsachnhanvien].[Email].[All]" allUniqueName="[Danhsachnhanvien].[Email].[All]" dimensionUniqueName="[Danhsachnhanvien]" displayFolder="" count="0" memberValueDatatype="130" unbalanced="0"/>
    <cacheHierarchy uniqueName="[Danhsachnhanvien].[SĐT]" caption="SĐT" attribute="1" defaultMemberUniqueName="[Danhsachnhanvien].[SĐT].[All]" allUniqueName="[Danhsachnhanvien].[SĐT].[All]" dimensionUniqueName="[Danhsachnhanvien]"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Tháng]" caption="Tháng" attribute="1" time="1" defaultMemberUniqueName="[dDate].[Tháng].[All]" allUniqueName="[dDate].[Tháng].[All]" dimensionUniqueName="[dDate]" displayFolder="" count="2" memberValueDatatype="20" unbalanced="0">
      <fieldsUsage count="2">
        <fieldUsage x="-1"/>
        <fieldUsage x="5"/>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hoa_hoc].[KHÓA HỌC]" caption="KHÓA HỌC" attribute="1" defaultMemberUniqueName="[Khoa_hoc].[KHÓA HỌC].[All]" allUniqueName="[Khoa_hoc].[KHÓA HỌC].[All]" dimensionUniqueName="[Khoa_hoc]" displayFolder="" count="0" memberValueDatatype="130" unbalanced="0"/>
    <cacheHierarchy uniqueName="[Loại].[LOẠI]" caption="LOẠI" attribute="1" defaultMemberUniqueName="[Loại].[LOẠI].[All]" allUniqueName="[Loại].[LOẠI].[All]" dimensionUniqueName="[Loại]" displayFolder="" count="2" memberValueDatatype="130" unbalanced="0">
      <fieldsUsage count="2">
        <fieldUsage x="-1"/>
        <fieldUsage x="3"/>
      </fieldsUsage>
    </cacheHierarchy>
    <cacheHierarchy uniqueName="[Phong_ban].[PHÒNG BAN]" caption="PHÒNG BAN" attribute="1" defaultMemberUniqueName="[Phong_ban].[PHÒNG BAN].[All]" allUniqueName="[Phong_ban].[PHÒNG BAN].[All]" dimensionUniqueName="[Phong_ban]" displayFolder="" count="2" memberValueDatatype="130" unbalanced="0">
      <fieldsUsage count="2">
        <fieldUsage x="-1"/>
        <fieldUsage x="4"/>
      </fieldsUsage>
    </cacheHierarchy>
    <cacheHierarchy uniqueName="[TGLV].[STT]" caption="STT" attribute="1" defaultMemberUniqueName="[TGLV].[STT].[All]" allUniqueName="[TGLV].[STT].[All]" dimensionUniqueName="[TGLV]" displayFolder="" count="0" memberValueDatatype="20" unbalanced="0"/>
    <cacheHierarchy uniqueName="[TGLV].[Date]" caption="Date" attribute="1" time="1" defaultMemberUniqueName="[TGLV].[Date].[All]" allUniqueName="[TGLV].[Date].[All]" dimensionUniqueName="[TGLV]" displayFolder="" count="0" memberValueDatatype="7" unbalanced="0"/>
    <cacheHierarchy uniqueName="[TGLV].[MSNV]" caption="MSNV" attribute="1" defaultMemberUniqueName="[TGLV].[MSNV].[All]" allUniqueName="[TGLV].[MSNV].[All]" dimensionUniqueName="[TGLV]" displayFolder="" count="0" memberValueDatatype="20" unbalanced="0"/>
    <cacheHierarchy uniqueName="[TGLV].[Họ tên]" caption="Họ tên" attribute="1" defaultMemberUniqueName="[TGLV].[Họ tên].[All]" allUniqueName="[TGLV].[Họ tên].[All]" dimensionUniqueName="[TGLV]" displayFolder="" count="0" memberValueDatatype="130" unbalanced="0"/>
    <cacheHierarchy uniqueName="[TGLV].[Chi nhánh]" caption="Chi nhánh" attribute="1" defaultMemberUniqueName="[TGLV].[Chi nhánh].[All]" allUniqueName="[TGLV].[Chi nhánh].[All]" dimensionUniqueName="[TGLV]" displayFolder="" count="0" memberValueDatatype="130" unbalanced="0"/>
    <cacheHierarchy uniqueName="[TGLV].[Phòng ban]" caption="Phòng ban" attribute="1" defaultMemberUniqueName="[TGLV].[Phòng ban].[All]" allUniqueName="[TGLV].[Phòng ban].[All]" dimensionUniqueName="[TGLV]" displayFolder="" count="0" memberValueDatatype="130" unbalanced="0"/>
    <cacheHierarchy uniqueName="[TGLV].[Vị trí]" caption="Vị trí" attribute="1" defaultMemberUniqueName="[TGLV].[Vị trí].[All]" allUniqueName="[TGLV].[Vị trí].[All]" dimensionUniqueName="[TGLV]" displayFolder="" count="0" memberValueDatatype="130" unbalanced="0"/>
    <cacheHierarchy uniqueName="[TGLV].[Số giờ làm việc]" caption="Số giờ làm việc" attribute="1" defaultMemberUniqueName="[TGLV].[Số giờ làm việc].[All]" allUniqueName="[TGLV].[Số giờ làm việc].[All]" dimensionUniqueName="[TGLV]" displayFolder="" count="0" memberValueDatatype="20" unbalanced="0"/>
    <cacheHierarchy uniqueName="[Thong_tin_khoa_hoc].[STT]" caption="STT" attribute="1" defaultMemberUniqueName="[Thong_tin_khoa_hoc].[STT].[All]" allUniqueName="[Thong_tin_khoa_hoc].[STT].[All]" dimensionUniqueName="[Thong_tin_khoa_hoc]" displayFolder="" count="0" memberValueDatatype="20" unbalanced="0"/>
    <cacheHierarchy uniqueName="[Thong_tin_khoa_hoc].[Mã khóa học]" caption="Mã khóa học" attribute="1" defaultMemberUniqueName="[Thong_tin_khoa_hoc].[Mã khóa học].[All]" allUniqueName="[Thong_tin_khoa_hoc].[Mã khóa học].[All]" dimensionUniqueName="[Thong_tin_khoa_hoc]" displayFolder="" count="0" memberValueDatatype="130" unbalanced="0"/>
    <cacheHierarchy uniqueName="[Thong_tin_khoa_hoc].[Khóa đào tạo]" caption="Khóa đào tạo" attribute="1" defaultMemberUniqueName="[Thong_tin_khoa_hoc].[Khóa đào tạo].[All]" allUniqueName="[Thong_tin_khoa_hoc].[Khóa đào tạo].[All]" dimensionUniqueName="[Thong_tin_khoa_hoc]" displayFolder="" count="0" memberValueDatatype="130" unbalanced="0"/>
    <cacheHierarchy uniqueName="[Thong_tin_khoa_hoc].[Start Date]" caption="Start Date" attribute="1" time="1" defaultMemberUniqueName="[Thong_tin_khoa_hoc].[Start Date].[All]" allUniqueName="[Thong_tin_khoa_hoc].[Start Date].[All]" dimensionUniqueName="[Thong_tin_khoa_hoc]" displayFolder="" count="0" memberValueDatatype="7" unbalanced="0"/>
    <cacheHierarchy uniqueName="[Thong_tin_khoa_hoc].[End Date]" caption="End Date" attribute="1" time="1" defaultMemberUniqueName="[Thong_tin_khoa_hoc].[End Date].[All]" allUniqueName="[Thong_tin_khoa_hoc].[End Date].[All]" dimensionUniqueName="[Thong_tin_khoa_hoc]" displayFolder="" count="0" memberValueDatatype="7" unbalanced="0"/>
    <cacheHierarchy uniqueName="[Thong_tin_khoa_hoc].[Phân loại]" caption="Phân loại" attribute="1" defaultMemberUniqueName="[Thong_tin_khoa_hoc].[Phân loại].[All]" allUniqueName="[Thong_tin_khoa_hoc].[Phân loại].[All]" dimensionUniqueName="[Thong_tin_khoa_hoc]" displayFolder="" count="0" memberValueDatatype="130" unbalanced="0"/>
    <cacheHierarchy uniqueName="[Thong_tin_khoa_hoc].[Hình thức]" caption="Hình thức" attribute="1" defaultMemberUniqueName="[Thong_tin_khoa_hoc].[Hình thức].[All]" allUniqueName="[Thong_tin_khoa_hoc].[Hình thức].[All]" dimensionUniqueName="[Thong_tin_khoa_hoc]" displayFolder="" count="0" memberValueDatatype="130" unbalanced="0"/>
    <cacheHierarchy uniqueName="[Thong_tin_khoa_hoc].[Thời lượng (giờ)]" caption="Thời lượng (giờ)" attribute="1" defaultMemberUniqueName="[Thong_tin_khoa_hoc].[Thời lượng (giờ)].[All]" allUniqueName="[Thong_tin_khoa_hoc].[Thời lượng (giờ)].[All]" dimensionUniqueName="[Thong_tin_khoa_hoc]" displayFolder="" count="0" memberValueDatatype="20" unbalanced="0"/>
    <cacheHierarchy uniqueName="[Thong_tin_khoa_hoc].[Số lượng]" caption="Số lượng" attribute="1" defaultMemberUniqueName="[Thong_tin_khoa_hoc].[Số lượng].[All]" allUniqueName="[Thong_tin_khoa_hoc].[Số lượng].[All]" dimensionUniqueName="[Thong_tin_khoa_hoc]" displayFolder="" count="0" memberValueDatatype="20" unbalanced="0"/>
    <cacheHierarchy uniqueName="[Thong_tin_khoa_hoc].[Trạng thái]" caption="Trạng thái" attribute="1" defaultMemberUniqueName="[Thong_tin_khoa_hoc].[Trạng thái].[All]" allUniqueName="[Thong_tin_khoa_hoc].[Trạng thái].[All]" dimensionUniqueName="[Thong_tin_khoa_hoc]" displayFolder="" count="0" memberValueDatatype="130" unbalanced="0"/>
    <cacheHierarchy uniqueName="[Measures].[__XL_Count TGLV]" caption="__XL_Count TGLV" measure="1" displayFolder="" measureGroup="TGLV" count="0" hidden="1"/>
    <cacheHierarchy uniqueName="[Measures].[__XL_Count Chiphidaotao]" caption="__XL_Count Chiphidaotao" measure="1" displayFolder="" measureGroup="Chiphidaotao" count="0" hidden="1"/>
    <cacheHierarchy uniqueName="[Measures].[__XL_Count Danhsachdaotao]" caption="__XL_Count Danhsachdaotao" measure="1" displayFolder="" measureGroup="Danhsachdaotao" count="0" hidden="1"/>
    <cacheHierarchy uniqueName="[Measures].[__XL_Count Thong_tin_khoa_hoc]" caption="__XL_Count Thong_tin_khoa_hoc" measure="1" displayFolder="" measureGroup="Thong_tin_khoa_hoc" count="0" hidden="1"/>
    <cacheHierarchy uniqueName="[Measures].[__XL_Count Danhsachnhanvien]" caption="__XL_Count Danhsachnhanvien" measure="1" displayFolder="" measureGroup="Danhsachnhanvien" count="0" hidden="1"/>
    <cacheHierarchy uniqueName="[Measures].[__XL_Count Chi_nhanh]" caption="__XL_Count Chi_nhanh" measure="1" displayFolder="" measureGroup="Chi_nhanh" count="0" hidden="1"/>
    <cacheHierarchy uniqueName="[Measures].[__XL_Count Phong_ban]" caption="__XL_Count Phong_ban" measure="1" displayFolder="" measureGroup="Phong_ban" count="0" hidden="1"/>
    <cacheHierarchy uniqueName="[Measures].[__XL_Count Loại]" caption="__XL_Count Loại" measure="1" displayFolder="" measureGroup="Loại" count="0" hidden="1"/>
    <cacheHierarchy uniqueName="[Measures].[__XL_Count Calendar]" caption="__XL_Count Calendar" measure="1" displayFolder="" measureGroup="dDate" count="0" hidden="1"/>
    <cacheHierarchy uniqueName="[Measures].[__XL_Count Khoa_hoc]" caption="__XL_Count Khoa_hoc" measure="1" displayFolder="" measureGroup="Khoa_hoc" count="0" hidden="1"/>
    <cacheHierarchy uniqueName="[Measures].[__No measures defined]" caption="__No measures defined" measure="1" displayFolder="" count="0" hidden="1"/>
    <cacheHierarchy uniqueName="[Measures].[Sum of Chi phí]" caption="Sum of Chi phí" measure="1" displayFolder="" measureGroup="Chiphidaotao"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Thời lượng]" caption="Sum of Thời lượng" measure="1" displayFolder="" measureGroup="Danhsachdaotao" count="0" hidden="1">
      <extLst>
        <ext xmlns:x15="http://schemas.microsoft.com/office/spreadsheetml/2010/11/main" uri="{B97F6D7D-B522-45F9-BDA1-12C45D357490}">
          <x15:cacheHierarchy aggregatedColumn="20"/>
        </ext>
      </extLst>
    </cacheHierarchy>
    <cacheHierarchy uniqueName="[Measures].[Sum of Số giờ làm việc]" caption="Sum of Số giờ làm việc" measure="1" displayFolder="" measureGroup="TGLV" count="0" hidden="1">
      <extLst>
        <ext xmlns:x15="http://schemas.microsoft.com/office/spreadsheetml/2010/11/main" uri="{B97F6D7D-B522-45F9-BDA1-12C45D357490}">
          <x15:cacheHierarchy aggregatedColumn="48"/>
        </ext>
      </extLst>
    </cacheHierarchy>
    <cacheHierarchy uniqueName="[Measures].[Sum of Đánh giá]" caption="Sum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Average of Đánh giá]" caption="Average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Sum of MSNV]" caption="Sum of MSNV" measure="1" displayFolder="" measureGroup="Danhsachdaotao" count="0" hidden="1">
      <extLst>
        <ext xmlns:x15="http://schemas.microsoft.com/office/spreadsheetml/2010/11/main" uri="{B97F6D7D-B522-45F9-BDA1-12C45D357490}">
          <x15:cacheHierarchy aggregatedColumn="13"/>
        </ext>
      </extLst>
    </cacheHierarchy>
    <cacheHierarchy uniqueName="[Measures].[Distinct Count of MSNV]" caption="Distinct Count of MSNV" measure="1" displayFolder="" measureGroup="Danhsachdaotao"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MSNV]" caption="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Phân loại]" caption="Count of Phân loại" measure="1" displayFolder="" measureGroup="Thong_tin_khoa_hoc" count="0" hidden="1">
      <extLst>
        <ext xmlns:x15="http://schemas.microsoft.com/office/spreadsheetml/2010/11/main" uri="{B97F6D7D-B522-45F9-BDA1-12C45D357490}">
          <x15:cacheHierarchy aggregatedColumn="54"/>
        </ext>
      </extLst>
    </cacheHierarchy>
  </cacheHierarchies>
  <kpis count="0"/>
  <dimensions count="11">
    <dimension name="Chi_nhanh" uniqueName="[Chi_nhanh]" caption="Chi_nhanh"/>
    <dimension name="Chiphidaotao" uniqueName="[Chiphidaotao]" caption="Chiphidaotao"/>
    <dimension name="Danhsachdaotao" uniqueName="[Danhsachdaotao]" caption="Danhsachdaotao"/>
    <dimension name="Danhsachnhanvien" uniqueName="[Danhsachnhanvien]" caption="Danhsachnhanvien"/>
    <dimension name="dDate" uniqueName="[dDate]" caption="dDate"/>
    <dimension name="Khoa_hoc" uniqueName="[Khoa_hoc]" caption="Khoa_hoc"/>
    <dimension name="Loại" uniqueName="[Loại]" caption="Loại"/>
    <dimension measure="1" name="Measures" uniqueName="[Measures]" caption="Measures"/>
    <dimension name="Phong_ban" uniqueName="[Phong_ban]" caption="Phong_ban"/>
    <dimension name="TGLV" uniqueName="[TGLV]" caption="TGLV"/>
    <dimension name="Thong_tin_khoa_hoc" uniqueName="[Thong_tin_khoa_hoc]" caption="Thong_tin_khoa_hoc"/>
  </dimensions>
  <measureGroups count="10">
    <measureGroup name="Chi_nhanh" caption="Chi_nhanh"/>
    <measureGroup name="Chiphidaotao" caption="Chiphidaotao"/>
    <measureGroup name="Danhsachdaotao" caption="Danhsachdaotao"/>
    <measureGroup name="Danhsachnhanvien" caption="Danhsachnhanvien"/>
    <measureGroup name="dDate" caption="dDate"/>
    <measureGroup name="Khoa_hoc" caption="Khoa_hoc"/>
    <measureGroup name="Loại" caption="Loại"/>
    <measureGroup name="Phong_ban" caption="Phong_ban"/>
    <measureGroup name="TGLV" caption="TGLV"/>
    <measureGroup name="Thong_tin_khoa_hoc" caption="Thong_tin_khoa_hoc"/>
  </measureGroups>
  <maps count="24">
    <map measureGroup="0" dimension="0"/>
    <map measureGroup="1" dimension="0"/>
    <map measureGroup="1" dimension="1"/>
    <map measureGroup="1" dimension="4"/>
    <map measureGroup="1" dimension="6"/>
    <map measureGroup="1" dimension="8"/>
    <map measureGroup="1" dimension="10"/>
    <map measureGroup="2" dimension="0"/>
    <map measureGroup="2" dimension="2"/>
    <map measureGroup="2" dimension="3"/>
    <map measureGroup="2" dimension="4"/>
    <map measureGroup="2" dimension="6"/>
    <map measureGroup="2" dimension="8"/>
    <map measureGroup="2" dimension="10"/>
    <map measureGroup="3" dimension="3"/>
    <map measureGroup="4" dimension="4"/>
    <map measureGroup="5" dimension="5"/>
    <map measureGroup="6" dimension="6"/>
    <map measureGroup="7" dimension="8"/>
    <map measureGroup="8" dimension="0"/>
    <map measureGroup="8" dimension="4"/>
    <map measureGroup="8"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ep Tran" refreshedDate="44672.29082141204" backgroundQuery="1" createdVersion="7" refreshedVersion="7" minRefreshableVersion="3" recordCount="0" supportSubquery="1" supportAdvancedDrill="1" xr:uid="{061DE63B-780D-487E-9090-083317FC6F83}">
  <cacheSource type="external" connectionId="2"/>
  <cacheFields count="6">
    <cacheField name="[Measures].[Sum of Chi phí]" caption="Sum of Chi phí" numFmtId="0" hierarchy="70" level="32767"/>
    <cacheField name="[dDate].[Tháng].[Tháng]" caption="Tháng" numFmtId="0" hierarchy="33" level="1">
      <sharedItems containsSemiMixedTypes="0" containsString="0" containsNumber="1" containsInteger="1" minValue="1" maxValue="8" count="8">
        <n v="1"/>
        <n v="2"/>
        <n v="3"/>
        <n v="4"/>
        <n v="5"/>
        <n v="6"/>
        <n v="7"/>
        <n v="8"/>
      </sharedItems>
      <extLst>
        <ext xmlns:x15="http://schemas.microsoft.com/office/spreadsheetml/2010/11/main" uri="{4F2E5C28-24EA-4eb8-9CBF-B6C8F9C3D259}">
          <x15:cachedUniqueNames>
            <x15:cachedUniqueName index="0" name="[dDate].[Tháng].&amp;[1]"/>
            <x15:cachedUniqueName index="1" name="[dDate].[Tháng].&amp;[2]"/>
            <x15:cachedUniqueName index="2" name="[dDate].[Tháng].&amp;[3]"/>
            <x15:cachedUniqueName index="3" name="[dDate].[Tháng].&amp;[4]"/>
            <x15:cachedUniqueName index="4" name="[dDate].[Tháng].&amp;[5]"/>
            <x15:cachedUniqueName index="5" name="[dDate].[Tháng].&amp;[6]"/>
            <x15:cachedUniqueName index="6" name="[dDate].[Tháng].&amp;[7]"/>
            <x15:cachedUniqueName index="7" name="[dDate].[Tháng].&amp;[8]"/>
          </x15:cachedUniqueNames>
        </ext>
      </extLst>
    </cacheField>
    <cacheField name="[Measures].[Distinct Count of MSNV]" caption="Distinct Count of MSNV" numFmtId="0" hierarchy="76" level="32767"/>
    <cacheField name="[Loại].[LOẠI].[LOẠI]" caption="LOẠI" numFmtId="0" hierarchy="39" level="1">
      <sharedItems containsSemiMixedTypes="0" containsNonDate="0" containsString="0"/>
    </cacheField>
    <cacheField name="[Chi_nhanh].[CHI NHÁNH].[CHI NHÁNH]" caption="CHI NHÁNH" numFmtId="0" level="1">
      <sharedItems containsSemiMixedTypes="0" containsNonDate="0" containsString="0"/>
    </cacheField>
    <cacheField name="[Phong_ban].[PHÒNG BAN].[PHÒNG BAN]" caption="PHÒNG BAN" numFmtId="0" hierarchy="40" level="1">
      <sharedItems containsSemiMixedTypes="0" containsNonDate="0" containsString="0"/>
    </cacheField>
  </cacheFields>
  <cacheHierarchies count="79">
    <cacheHierarchy uniqueName="[Chi_nhanh].[CHI NHÁNH]" caption="CHI NHÁNH" attribute="1" defaultMemberUniqueName="[Chi_nhanh].[CHI NHÁNH].[All]" allUniqueName="[Chi_nhanh].[CHI NHÁNH].[All]" dimensionUniqueName="[Chi_nhanh]" displayFolder="" count="2" memberValueDatatype="130" unbalanced="0">
      <fieldsUsage count="2">
        <fieldUsage x="-1"/>
        <fieldUsage x="4"/>
      </fieldsUsage>
    </cacheHierarchy>
    <cacheHierarchy uniqueName="[Chiphidaotao].[STT]" caption="STT" attribute="1" defaultMemberUniqueName="[Chiphidaotao].[STT].[All]" allUniqueName="[Chiphidaotao].[STT].[All]" dimensionUniqueName="[Chiphidaotao]" displayFolder="" count="0" memberValueDatatype="20" unbalanced="0"/>
    <cacheHierarchy uniqueName="[Chiphidaotao].[Date]" caption="Date" attribute="1" time="1" defaultMemberUniqueName="[Chiphidaotao].[Date].[All]" allUniqueName="[Chiphidaotao].[Date].[All]" dimensionUniqueName="[Chiphidaotao]" displayFolder="" count="0" memberValueDatatype="7" unbalanced="0"/>
    <cacheHierarchy uniqueName="[Chiphidaotao].[Mã khóa học]" caption="Mã khóa học" attribute="1" defaultMemberUniqueName="[Chiphidaotao].[Mã khóa học].[All]" allUniqueName="[Chiphidaotao].[Mã khóa học].[All]" dimensionUniqueName="[Chiphidaotao]" displayFolder="" count="0" memberValueDatatype="130" unbalanced="0"/>
    <cacheHierarchy uniqueName="[Chiphidaotao].[Tên khóa học]" caption="Tên khóa học" attribute="1" defaultMemberUniqueName="[Chiphidaotao].[Tên khóa học].[All]" allUniqueName="[Chiphidaotao].[Tên khóa học].[All]" dimensionUniqueName="[Chiphidaotao]" displayFolder="" count="0" memberValueDatatype="130" unbalanced="0"/>
    <cacheHierarchy uniqueName="[Chiphidaotao].[Chi nhánh]" caption="Chi nhánh" attribute="1" defaultMemberUniqueName="[Chiphidaotao].[Chi nhánh].[All]" allUniqueName="[Chiphidaotao].[Chi nhánh].[All]" dimensionUniqueName="[Chiphidaotao]" displayFolder="" count="0" memberValueDatatype="130" unbalanced="0"/>
    <cacheHierarchy uniqueName="[Chiphidaotao].[Phòng ban]" caption="Phòng ban" attribute="1" defaultMemberUniqueName="[Chiphidaotao].[Phòng ban].[All]" allUniqueName="[Chiphidaotao].[Phòng ban].[All]" dimensionUniqueName="[Chiphidaotao]" displayFolder="" count="0" memberValueDatatype="130" unbalanced="0"/>
    <cacheHierarchy uniqueName="[Chiphidaotao].[Phân loại]" caption="Phân loại" attribute="1" defaultMemberUniqueName="[Chiphidaotao].[Phân loại].[All]" allUniqueName="[Chiphidaotao].[Phân loại].[All]" dimensionUniqueName="[Chiphidaotao]" displayFolder="" count="0" memberValueDatatype="130" unbalanced="0"/>
    <cacheHierarchy uniqueName="[Chiphidaotao].[Chi phí]" caption="Chi phí" attribute="1" defaultMemberUniqueName="[Chiphidaotao].[Chi phí].[All]" allUniqueName="[Chiphidaotao].[Chi phí].[All]" dimensionUniqueName="[Chiphidaotao]" displayFolder="" count="0" memberValueDatatype="20" unbalanced="0"/>
    <cacheHierarchy uniqueName="[Danhsachdaotao].[STT]" caption="STT" attribute="1" defaultMemberUniqueName="[Danhsachdaotao].[STT].[All]" allUniqueName="[Danhsachdaotao].[STT].[All]" dimensionUniqueName="[Danhsachdaotao]" displayFolder="" count="0" memberValueDatatype="20" unbalanced="0"/>
    <cacheHierarchy uniqueName="[Danhsachdaotao].[Thời gian đào tạo (thực tế)]" caption="Thời gian đào tạo (thực tế)" attribute="1" time="1" defaultMemberUniqueName="[Danhsachdaotao].[Thời gian đào tạo (thực tế)].[All]" allUniqueName="[Danhsachdaotao].[Thời gian đào tạo (thực tế)].[All]" dimensionUniqueName="[Danhsachdaotao]" displayFolder="" count="0" memberValueDatatype="7" unbalanced="0"/>
    <cacheHierarchy uniqueName="[Danhsachdaotao].[Mã khóa học]" caption="Mã khóa học" attribute="1" defaultMemberUniqueName="[Danhsachdaotao].[Mã khóa học].[All]" allUniqueName="[Danhsachdaotao].[Mã khóa học].[All]" dimensionUniqueName="[Danhsachdaotao]" displayFolder="" count="0" memberValueDatatype="130" unbalanced="0"/>
    <cacheHierarchy uniqueName="[Danhsachdaotao].[Khóa học]" caption="Khóa học" attribute="1" defaultMemberUniqueName="[Danhsachdaotao].[Khóa học].[All]" allUniqueName="[Danhsachdaotao].[Khóa học].[All]" dimensionUniqueName="[Danhsachdaotao]" displayFolder="" count="0" memberValueDatatype="130" unbalanced="0"/>
    <cacheHierarchy uniqueName="[Danhsachdaotao].[MSNV]" caption="MSNV" attribute="1" defaultMemberUniqueName="[Danhsachdaotao].[MSNV].[All]" allUniqueName="[Danhsachdaotao].[MSNV].[All]" dimensionUniqueName="[Danhsachdaotao]" displayFolder="" count="0" memberValueDatatype="20" unbalanced="0"/>
    <cacheHierarchy uniqueName="[Danhsachdaotao].[Họ tên]" caption="Họ tên" attribute="1" defaultMemberUniqueName="[Danhsachdaotao].[Họ tên].[All]" allUniqueName="[Danhsachdaotao].[Họ tên].[All]" dimensionUniqueName="[Danhsachdaotao]" displayFolder="" count="0" memberValueDatatype="130" unbalanced="0"/>
    <cacheHierarchy uniqueName="[Danhsachdaotao].[Chi nhánh]" caption="Chi nhánh" attribute="1" defaultMemberUniqueName="[Danhsachdaotao].[Chi nhánh].[All]" allUniqueName="[Danhsachdaotao].[Chi nhánh].[All]" dimensionUniqueName="[Danhsachdaotao]" displayFolder="" count="0" memberValueDatatype="130" unbalanced="0"/>
    <cacheHierarchy uniqueName="[Danhsachdaotao].[Phòng ban]" caption="Phòng ban" attribute="1" defaultMemberUniqueName="[Danhsachdaotao].[Phòng ban].[All]" allUniqueName="[Danhsachdaotao].[Phòng ban].[All]" dimensionUniqueName="[Danhsachdaotao]" displayFolder="" count="0" memberValueDatatype="130" unbalanced="0"/>
    <cacheHierarchy uniqueName="[Danhsachdaotao].[Vị trí]" caption="Vị trí" attribute="1" defaultMemberUniqueName="[Danhsachdaotao].[Vị trí].[All]" allUniqueName="[Danhsachdaotao].[Vị trí].[All]" dimensionUniqueName="[Danhsachdaotao]" displayFolder="" count="0" memberValueDatatype="130" unbalanced="0"/>
    <cacheHierarchy uniqueName="[Danhsachdaotao].[Phân loại]" caption="Phân loại" attribute="1" defaultMemberUniqueName="[Danhsachdaotao].[Phân loại].[All]" allUniqueName="[Danhsachdaotao].[Phân loại].[All]" dimensionUniqueName="[Danhsachdaotao]" displayFolder="" count="0" memberValueDatatype="130" unbalanced="0"/>
    <cacheHierarchy uniqueName="[Danhsachdaotao].[Tham gia]" caption="Tham gia" attribute="1" defaultMemberUniqueName="[Danhsachdaotao].[Tham gia].[All]" allUniqueName="[Danhsachdaotao].[Tham gia].[All]" dimensionUniqueName="[Danhsachdaotao]" displayFolder="" count="0" memberValueDatatype="130" unbalanced="0"/>
    <cacheHierarchy uniqueName="[Danhsachdaotao].[Thời lượng]" caption="Thời lượng" attribute="1" defaultMemberUniqueName="[Danhsachdaotao].[Thời lượng].[All]" allUniqueName="[Danhsachdaotao].[Thời lượng].[All]" dimensionUniqueName="[Danhsachdaotao]" displayFolder="" count="0" memberValueDatatype="5" unbalanced="0"/>
    <cacheHierarchy uniqueName="[Danhsachdaotao].[Đánh giá]" caption="Đánh giá" attribute="1" defaultMemberUniqueName="[Danhsachdaotao].[Đánh giá].[All]" allUniqueName="[Danhsachdaotao].[Đánh giá].[All]" dimensionUniqueName="[Danhsachdaotao]" displayFolder="" count="0" memberValueDatatype="20" unbalanced="0"/>
    <cacheHierarchy uniqueName="[Danhsachnhanvien].[STT]" caption="STT" attribute="1" defaultMemberUniqueName="[Danhsachnhanvien].[STT].[All]" allUniqueName="[Danhsachnhanvien].[STT].[All]" dimensionUniqueName="[Danhsachnhanvien]" displayFolder="" count="0" memberValueDatatype="20" unbalanced="0"/>
    <cacheHierarchy uniqueName="[Danhsachnhanvien].[Mã nhân viên]" caption="Mã nhân viên" attribute="1" defaultMemberUniqueName="[Danhsachnhanvien].[Mã nhân viên].[All]" allUniqueName="[Danhsachnhanvien].[Mã nhân viên].[All]" dimensionUniqueName="[Danhsachnhanvien]" displayFolder="" count="0" memberValueDatatype="20" unbalanced="0"/>
    <cacheHierarchy uniqueName="[Danhsachnhanvien].[Họ tên]" caption="Họ tên" attribute="1" defaultMemberUniqueName="[Danhsachnhanvien].[Họ tên].[All]" allUniqueName="[Danhsachnhanvien].[Họ tên].[All]" dimensionUniqueName="[Danhsachnhanvien]" displayFolder="" count="0" memberValueDatatype="130" unbalanced="0"/>
    <cacheHierarchy uniqueName="[Danhsachnhanvien].[Chi nhánh]" caption="Chi nhánh" attribute="1" defaultMemberUniqueName="[Danhsachnhanvien].[Chi nhánh].[All]" allUniqueName="[Danhsachnhanvien].[Chi nhánh].[All]" dimensionUniqueName="[Danhsachnhanvien]" displayFolder="" count="0" memberValueDatatype="130" unbalanced="0"/>
    <cacheHierarchy uniqueName="[Danhsachnhanvien].[Phòng ban]" caption="Phòng ban" attribute="1" defaultMemberUniqueName="[Danhsachnhanvien].[Phòng ban].[All]" allUniqueName="[Danhsachnhanvien].[Phòng ban].[All]" dimensionUniqueName="[Danhsachnhanvien]" displayFolder="" count="0" memberValueDatatype="130" unbalanced="0"/>
    <cacheHierarchy uniqueName="[Danhsachnhanvien].[Vị trí]" caption="Vị trí" attribute="1" defaultMemberUniqueName="[Danhsachnhanvien].[Vị trí].[All]" allUniqueName="[Danhsachnhanvien].[Vị trí].[All]" dimensionUniqueName="[Danhsachnhanvien]" displayFolder="" count="0" memberValueDatatype="130" unbalanced="0"/>
    <cacheHierarchy uniqueName="[Danhsachnhanvien].[Email]" caption="Email" attribute="1" defaultMemberUniqueName="[Danhsachnhanvien].[Email].[All]" allUniqueName="[Danhsachnhanvien].[Email].[All]" dimensionUniqueName="[Danhsachnhanvien]" displayFolder="" count="0" memberValueDatatype="130" unbalanced="0"/>
    <cacheHierarchy uniqueName="[Danhsachnhanvien].[SĐT]" caption="SĐT" attribute="1" defaultMemberUniqueName="[Danhsachnhanvien].[SĐT].[All]" allUniqueName="[Danhsachnhanvien].[SĐT].[All]" dimensionUniqueName="[Danhsachnhanvien]"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Tháng]" caption="Tháng" attribute="1" time="1" defaultMemberUniqueName="[dDate].[Tháng].[All]" allUniqueName="[dDate].[Tháng].[All]" dimensionUniqueName="[dDate]" displayFolder="" count="2" memberValueDatatype="20" unbalanced="0">
      <fieldsUsage count="2">
        <fieldUsage x="-1"/>
        <fieldUsage x="1"/>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hoa_hoc].[KHÓA HỌC]" caption="KHÓA HỌC" attribute="1" defaultMemberUniqueName="[Khoa_hoc].[KHÓA HỌC].[All]" allUniqueName="[Khoa_hoc].[KHÓA HỌC].[All]" dimensionUniqueName="[Khoa_hoc]" displayFolder="" count="0" memberValueDatatype="130" unbalanced="0"/>
    <cacheHierarchy uniqueName="[Loại].[LOẠI]" caption="LOẠI" attribute="1" defaultMemberUniqueName="[Loại].[LOẠI].[All]" allUniqueName="[Loại].[LOẠI].[All]" dimensionUniqueName="[Loại]" displayFolder="" count="2" memberValueDatatype="130" unbalanced="0">
      <fieldsUsage count="2">
        <fieldUsage x="-1"/>
        <fieldUsage x="3"/>
      </fieldsUsage>
    </cacheHierarchy>
    <cacheHierarchy uniqueName="[Phong_ban].[PHÒNG BAN]" caption="PHÒNG BAN" attribute="1" defaultMemberUniqueName="[Phong_ban].[PHÒNG BAN].[All]" allUniqueName="[Phong_ban].[PHÒNG BAN].[All]" dimensionUniqueName="[Phong_ban]" displayFolder="" count="2" memberValueDatatype="130" unbalanced="0">
      <fieldsUsage count="2">
        <fieldUsage x="-1"/>
        <fieldUsage x="5"/>
      </fieldsUsage>
    </cacheHierarchy>
    <cacheHierarchy uniqueName="[TGLV].[STT]" caption="STT" attribute="1" defaultMemberUniqueName="[TGLV].[STT].[All]" allUniqueName="[TGLV].[STT].[All]" dimensionUniqueName="[TGLV]" displayFolder="" count="0" memberValueDatatype="20" unbalanced="0"/>
    <cacheHierarchy uniqueName="[TGLV].[Date]" caption="Date" attribute="1" time="1" defaultMemberUniqueName="[TGLV].[Date].[All]" allUniqueName="[TGLV].[Date].[All]" dimensionUniqueName="[TGLV]" displayFolder="" count="0" memberValueDatatype="7" unbalanced="0"/>
    <cacheHierarchy uniqueName="[TGLV].[MSNV]" caption="MSNV" attribute="1" defaultMemberUniqueName="[TGLV].[MSNV].[All]" allUniqueName="[TGLV].[MSNV].[All]" dimensionUniqueName="[TGLV]" displayFolder="" count="0" memberValueDatatype="20" unbalanced="0"/>
    <cacheHierarchy uniqueName="[TGLV].[Họ tên]" caption="Họ tên" attribute="1" defaultMemberUniqueName="[TGLV].[Họ tên].[All]" allUniqueName="[TGLV].[Họ tên].[All]" dimensionUniqueName="[TGLV]" displayFolder="" count="0" memberValueDatatype="130" unbalanced="0"/>
    <cacheHierarchy uniqueName="[TGLV].[Chi nhánh]" caption="Chi nhánh" attribute="1" defaultMemberUniqueName="[TGLV].[Chi nhánh].[All]" allUniqueName="[TGLV].[Chi nhánh].[All]" dimensionUniqueName="[TGLV]" displayFolder="" count="0" memberValueDatatype="130" unbalanced="0"/>
    <cacheHierarchy uniqueName="[TGLV].[Phòng ban]" caption="Phòng ban" attribute="1" defaultMemberUniqueName="[TGLV].[Phòng ban].[All]" allUniqueName="[TGLV].[Phòng ban].[All]" dimensionUniqueName="[TGLV]" displayFolder="" count="0" memberValueDatatype="130" unbalanced="0"/>
    <cacheHierarchy uniqueName="[TGLV].[Vị trí]" caption="Vị trí" attribute="1" defaultMemberUniqueName="[TGLV].[Vị trí].[All]" allUniqueName="[TGLV].[Vị trí].[All]" dimensionUniqueName="[TGLV]" displayFolder="" count="0" memberValueDatatype="130" unbalanced="0"/>
    <cacheHierarchy uniqueName="[TGLV].[Số giờ làm việc]" caption="Số giờ làm việc" attribute="1" defaultMemberUniqueName="[TGLV].[Số giờ làm việc].[All]" allUniqueName="[TGLV].[Số giờ làm việc].[All]" dimensionUniqueName="[TGLV]" displayFolder="" count="0" memberValueDatatype="20" unbalanced="0"/>
    <cacheHierarchy uniqueName="[Thong_tin_khoa_hoc].[STT]" caption="STT" attribute="1" defaultMemberUniqueName="[Thong_tin_khoa_hoc].[STT].[All]" allUniqueName="[Thong_tin_khoa_hoc].[STT].[All]" dimensionUniqueName="[Thong_tin_khoa_hoc]" displayFolder="" count="0" memberValueDatatype="20" unbalanced="0"/>
    <cacheHierarchy uniqueName="[Thong_tin_khoa_hoc].[Mã khóa học]" caption="Mã khóa học" attribute="1" defaultMemberUniqueName="[Thong_tin_khoa_hoc].[Mã khóa học].[All]" allUniqueName="[Thong_tin_khoa_hoc].[Mã khóa học].[All]" dimensionUniqueName="[Thong_tin_khoa_hoc]" displayFolder="" count="0" memberValueDatatype="130" unbalanced="0"/>
    <cacheHierarchy uniqueName="[Thong_tin_khoa_hoc].[Khóa đào tạo]" caption="Khóa đào tạo" attribute="1" defaultMemberUniqueName="[Thong_tin_khoa_hoc].[Khóa đào tạo].[All]" allUniqueName="[Thong_tin_khoa_hoc].[Khóa đào tạo].[All]" dimensionUniqueName="[Thong_tin_khoa_hoc]" displayFolder="" count="0" memberValueDatatype="130" unbalanced="0"/>
    <cacheHierarchy uniqueName="[Thong_tin_khoa_hoc].[Start Date]" caption="Start Date" attribute="1" time="1" defaultMemberUniqueName="[Thong_tin_khoa_hoc].[Start Date].[All]" allUniqueName="[Thong_tin_khoa_hoc].[Start Date].[All]" dimensionUniqueName="[Thong_tin_khoa_hoc]" displayFolder="" count="0" memberValueDatatype="7" unbalanced="0"/>
    <cacheHierarchy uniqueName="[Thong_tin_khoa_hoc].[End Date]" caption="End Date" attribute="1" time="1" defaultMemberUniqueName="[Thong_tin_khoa_hoc].[End Date].[All]" allUniqueName="[Thong_tin_khoa_hoc].[End Date].[All]" dimensionUniqueName="[Thong_tin_khoa_hoc]" displayFolder="" count="0" memberValueDatatype="7" unbalanced="0"/>
    <cacheHierarchy uniqueName="[Thong_tin_khoa_hoc].[Phân loại]" caption="Phân loại" attribute="1" defaultMemberUniqueName="[Thong_tin_khoa_hoc].[Phân loại].[All]" allUniqueName="[Thong_tin_khoa_hoc].[Phân loại].[All]" dimensionUniqueName="[Thong_tin_khoa_hoc]" displayFolder="" count="0" memberValueDatatype="130" unbalanced="0"/>
    <cacheHierarchy uniqueName="[Thong_tin_khoa_hoc].[Hình thức]" caption="Hình thức" attribute="1" defaultMemberUniqueName="[Thong_tin_khoa_hoc].[Hình thức].[All]" allUniqueName="[Thong_tin_khoa_hoc].[Hình thức].[All]" dimensionUniqueName="[Thong_tin_khoa_hoc]" displayFolder="" count="0" memberValueDatatype="130" unbalanced="0"/>
    <cacheHierarchy uniqueName="[Thong_tin_khoa_hoc].[Thời lượng (giờ)]" caption="Thời lượng (giờ)" attribute="1" defaultMemberUniqueName="[Thong_tin_khoa_hoc].[Thời lượng (giờ)].[All]" allUniqueName="[Thong_tin_khoa_hoc].[Thời lượng (giờ)].[All]" dimensionUniqueName="[Thong_tin_khoa_hoc]" displayFolder="" count="0" memberValueDatatype="20" unbalanced="0"/>
    <cacheHierarchy uniqueName="[Thong_tin_khoa_hoc].[Số lượng]" caption="Số lượng" attribute="1" defaultMemberUniqueName="[Thong_tin_khoa_hoc].[Số lượng].[All]" allUniqueName="[Thong_tin_khoa_hoc].[Số lượng].[All]" dimensionUniqueName="[Thong_tin_khoa_hoc]" displayFolder="" count="0" memberValueDatatype="20" unbalanced="0"/>
    <cacheHierarchy uniqueName="[Thong_tin_khoa_hoc].[Trạng thái]" caption="Trạng thái" attribute="1" defaultMemberUniqueName="[Thong_tin_khoa_hoc].[Trạng thái].[All]" allUniqueName="[Thong_tin_khoa_hoc].[Trạng thái].[All]" dimensionUniqueName="[Thong_tin_khoa_hoc]" displayFolder="" count="0" memberValueDatatype="130" unbalanced="0"/>
    <cacheHierarchy uniqueName="[Measures].[__XL_Count TGLV]" caption="__XL_Count TGLV" measure="1" displayFolder="" measureGroup="TGLV" count="0" hidden="1"/>
    <cacheHierarchy uniqueName="[Measures].[__XL_Count Chiphidaotao]" caption="__XL_Count Chiphidaotao" measure="1" displayFolder="" measureGroup="Chiphidaotao" count="0" hidden="1"/>
    <cacheHierarchy uniqueName="[Measures].[__XL_Count Danhsachdaotao]" caption="__XL_Count Danhsachdaotao" measure="1" displayFolder="" measureGroup="Danhsachdaotao" count="0" hidden="1"/>
    <cacheHierarchy uniqueName="[Measures].[__XL_Count Thong_tin_khoa_hoc]" caption="__XL_Count Thong_tin_khoa_hoc" measure="1" displayFolder="" measureGroup="Thong_tin_khoa_hoc" count="0" hidden="1"/>
    <cacheHierarchy uniqueName="[Measures].[__XL_Count Danhsachnhanvien]" caption="__XL_Count Danhsachnhanvien" measure="1" displayFolder="" measureGroup="Danhsachnhanvien" count="0" hidden="1"/>
    <cacheHierarchy uniqueName="[Measures].[__XL_Count Chi_nhanh]" caption="__XL_Count Chi_nhanh" measure="1" displayFolder="" measureGroup="Chi_nhanh" count="0" hidden="1"/>
    <cacheHierarchy uniqueName="[Measures].[__XL_Count Phong_ban]" caption="__XL_Count Phong_ban" measure="1" displayFolder="" measureGroup="Phong_ban" count="0" hidden="1"/>
    <cacheHierarchy uniqueName="[Measures].[__XL_Count Loại]" caption="__XL_Count Loại" measure="1" displayFolder="" measureGroup="Loại" count="0" hidden="1"/>
    <cacheHierarchy uniqueName="[Measures].[__XL_Count Calendar]" caption="__XL_Count Calendar" measure="1" displayFolder="" measureGroup="dDate" count="0" hidden="1"/>
    <cacheHierarchy uniqueName="[Measures].[__XL_Count Khoa_hoc]" caption="__XL_Count Khoa_hoc" measure="1" displayFolder="" measureGroup="Khoa_hoc" count="0" hidden="1"/>
    <cacheHierarchy uniqueName="[Measures].[__No measures defined]" caption="__No measures defined" measure="1" displayFolder="" count="0" hidden="1"/>
    <cacheHierarchy uniqueName="[Measures].[Sum of Chi phí]" caption="Sum of Chi phí" measure="1" displayFolder="" measureGroup="Chiphidaotao"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Thời lượng]" caption="Sum of Thời lượng" measure="1" displayFolder="" measureGroup="Danhsachdaotao" count="0" hidden="1">
      <extLst>
        <ext xmlns:x15="http://schemas.microsoft.com/office/spreadsheetml/2010/11/main" uri="{B97F6D7D-B522-45F9-BDA1-12C45D357490}">
          <x15:cacheHierarchy aggregatedColumn="20"/>
        </ext>
      </extLst>
    </cacheHierarchy>
    <cacheHierarchy uniqueName="[Measures].[Sum of Số giờ làm việc]" caption="Sum of Số giờ làm việc" measure="1" displayFolder="" measureGroup="TGLV" count="0" hidden="1">
      <extLst>
        <ext xmlns:x15="http://schemas.microsoft.com/office/spreadsheetml/2010/11/main" uri="{B97F6D7D-B522-45F9-BDA1-12C45D357490}">
          <x15:cacheHierarchy aggregatedColumn="48"/>
        </ext>
      </extLst>
    </cacheHierarchy>
    <cacheHierarchy uniqueName="[Measures].[Sum of Đánh giá]" caption="Sum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Average of Đánh giá]" caption="Average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Sum of MSNV]" caption="Sum of MSNV" measure="1" displayFolder="" measureGroup="Danhsachdaotao" count="0" hidden="1">
      <extLst>
        <ext xmlns:x15="http://schemas.microsoft.com/office/spreadsheetml/2010/11/main" uri="{B97F6D7D-B522-45F9-BDA1-12C45D357490}">
          <x15:cacheHierarchy aggregatedColumn="13"/>
        </ext>
      </extLst>
    </cacheHierarchy>
    <cacheHierarchy uniqueName="[Measures].[Distinct Count of MSNV]" caption="Distinct Count of MSNV" measure="1" displayFolder="" measureGroup="Danhsachdaotao"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MSNV]" caption="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Phân loại]" caption="Count of Phân loại" measure="1" displayFolder="" measureGroup="Thong_tin_khoa_hoc" count="0" hidden="1">
      <extLst>
        <ext xmlns:x15="http://schemas.microsoft.com/office/spreadsheetml/2010/11/main" uri="{B97F6D7D-B522-45F9-BDA1-12C45D357490}">
          <x15:cacheHierarchy aggregatedColumn="54"/>
        </ext>
      </extLst>
    </cacheHierarchy>
  </cacheHierarchies>
  <kpis count="0"/>
  <dimensions count="11">
    <dimension name="Chi_nhanh" uniqueName="[Chi_nhanh]" caption="Chi_nhanh"/>
    <dimension name="Chiphidaotao" uniqueName="[Chiphidaotao]" caption="Chiphidaotao"/>
    <dimension name="Danhsachdaotao" uniqueName="[Danhsachdaotao]" caption="Danhsachdaotao"/>
    <dimension name="Danhsachnhanvien" uniqueName="[Danhsachnhanvien]" caption="Danhsachnhanvien"/>
    <dimension name="dDate" uniqueName="[dDate]" caption="dDate"/>
    <dimension name="Khoa_hoc" uniqueName="[Khoa_hoc]" caption="Khoa_hoc"/>
    <dimension name="Loại" uniqueName="[Loại]" caption="Loại"/>
    <dimension measure="1" name="Measures" uniqueName="[Measures]" caption="Measures"/>
    <dimension name="Phong_ban" uniqueName="[Phong_ban]" caption="Phong_ban"/>
    <dimension name="TGLV" uniqueName="[TGLV]" caption="TGLV"/>
    <dimension name="Thong_tin_khoa_hoc" uniqueName="[Thong_tin_khoa_hoc]" caption="Thong_tin_khoa_hoc"/>
  </dimensions>
  <measureGroups count="10">
    <measureGroup name="Chi_nhanh" caption="Chi_nhanh"/>
    <measureGroup name="Chiphidaotao" caption="Chiphidaotao"/>
    <measureGroup name="Danhsachdaotao" caption="Danhsachdaotao"/>
    <measureGroup name="Danhsachnhanvien" caption="Danhsachnhanvien"/>
    <measureGroup name="dDate" caption="dDate"/>
    <measureGroup name="Khoa_hoc" caption="Khoa_hoc"/>
    <measureGroup name="Loại" caption="Loại"/>
    <measureGroup name="Phong_ban" caption="Phong_ban"/>
    <measureGroup name="TGLV" caption="TGLV"/>
    <measureGroup name="Thong_tin_khoa_hoc" caption="Thong_tin_khoa_hoc"/>
  </measureGroups>
  <maps count="24">
    <map measureGroup="0" dimension="0"/>
    <map measureGroup="1" dimension="0"/>
    <map measureGroup="1" dimension="1"/>
    <map measureGroup="1" dimension="4"/>
    <map measureGroup="1" dimension="6"/>
    <map measureGroup="1" dimension="8"/>
    <map measureGroup="1" dimension="10"/>
    <map measureGroup="2" dimension="0"/>
    <map measureGroup="2" dimension="2"/>
    <map measureGroup="2" dimension="3"/>
    <map measureGroup="2" dimension="4"/>
    <map measureGroup="2" dimension="6"/>
    <map measureGroup="2" dimension="8"/>
    <map measureGroup="2" dimension="10"/>
    <map measureGroup="3" dimension="3"/>
    <map measureGroup="4" dimension="4"/>
    <map measureGroup="5" dimension="5"/>
    <map measureGroup="6" dimension="6"/>
    <map measureGroup="7" dimension="8"/>
    <map measureGroup="8" dimension="0"/>
    <map measureGroup="8" dimension="4"/>
    <map measureGroup="8"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ep Tran" refreshedDate="44672.290827546298" backgroundQuery="1" createdVersion="7" refreshedVersion="7" minRefreshableVersion="3" recordCount="0" supportSubquery="1" supportAdvancedDrill="1" xr:uid="{2872EF09-5A23-4B63-BF05-A3A8E2432842}">
  <cacheSource type="external" connectionId="2"/>
  <cacheFields count="1">
    <cacheField name="[Measures].[Sum of Chi phí]" caption="Sum of Chi phí" numFmtId="0" hierarchy="70" level="32767"/>
  </cacheFields>
  <cacheHierarchies count="79">
    <cacheHierarchy uniqueName="[Chi_nhanh].[CHI NHÁNH]" caption="CHI NHÁNH" attribute="1" defaultMemberUniqueName="[Chi_nhanh].[CHI NHÁNH].[All]" allUniqueName="[Chi_nhanh].[CHI NHÁNH].[All]" dimensionUniqueName="[Chi_nhanh]" displayFolder="" count="0" memberValueDatatype="130" unbalanced="0"/>
    <cacheHierarchy uniqueName="[Chiphidaotao].[STT]" caption="STT" attribute="1" defaultMemberUniqueName="[Chiphidaotao].[STT].[All]" allUniqueName="[Chiphidaotao].[STT].[All]" dimensionUniqueName="[Chiphidaotao]" displayFolder="" count="0" memberValueDatatype="20" unbalanced="0"/>
    <cacheHierarchy uniqueName="[Chiphidaotao].[Date]" caption="Date" attribute="1" time="1" defaultMemberUniqueName="[Chiphidaotao].[Date].[All]" allUniqueName="[Chiphidaotao].[Date].[All]" dimensionUniqueName="[Chiphidaotao]" displayFolder="" count="0" memberValueDatatype="7" unbalanced="0"/>
    <cacheHierarchy uniqueName="[Chiphidaotao].[Mã khóa học]" caption="Mã khóa học" attribute="1" defaultMemberUniqueName="[Chiphidaotao].[Mã khóa học].[All]" allUniqueName="[Chiphidaotao].[Mã khóa học].[All]" dimensionUniqueName="[Chiphidaotao]" displayFolder="" count="0" memberValueDatatype="130" unbalanced="0"/>
    <cacheHierarchy uniqueName="[Chiphidaotao].[Tên khóa học]" caption="Tên khóa học" attribute="1" defaultMemberUniqueName="[Chiphidaotao].[Tên khóa học].[All]" allUniqueName="[Chiphidaotao].[Tên khóa học].[All]" dimensionUniqueName="[Chiphidaotao]" displayFolder="" count="0" memberValueDatatype="130" unbalanced="0"/>
    <cacheHierarchy uniqueName="[Chiphidaotao].[Chi nhánh]" caption="Chi nhánh" attribute="1" defaultMemberUniqueName="[Chiphidaotao].[Chi nhánh].[All]" allUniqueName="[Chiphidaotao].[Chi nhánh].[All]" dimensionUniqueName="[Chiphidaotao]" displayFolder="" count="0" memberValueDatatype="130" unbalanced="0"/>
    <cacheHierarchy uniqueName="[Chiphidaotao].[Phòng ban]" caption="Phòng ban" attribute="1" defaultMemberUniqueName="[Chiphidaotao].[Phòng ban].[All]" allUniqueName="[Chiphidaotao].[Phòng ban].[All]" dimensionUniqueName="[Chiphidaotao]" displayFolder="" count="0" memberValueDatatype="130" unbalanced="0"/>
    <cacheHierarchy uniqueName="[Chiphidaotao].[Phân loại]" caption="Phân loại" attribute="1" defaultMemberUniqueName="[Chiphidaotao].[Phân loại].[All]" allUniqueName="[Chiphidaotao].[Phân loại].[All]" dimensionUniqueName="[Chiphidaotao]" displayFolder="" count="0" memberValueDatatype="130" unbalanced="0"/>
    <cacheHierarchy uniqueName="[Chiphidaotao].[Chi phí]" caption="Chi phí" attribute="1" defaultMemberUniqueName="[Chiphidaotao].[Chi phí].[All]" allUniqueName="[Chiphidaotao].[Chi phí].[All]" dimensionUniqueName="[Chiphidaotao]" displayFolder="" count="0" memberValueDatatype="20" unbalanced="0"/>
    <cacheHierarchy uniqueName="[Danhsachdaotao].[STT]" caption="STT" attribute="1" defaultMemberUniqueName="[Danhsachdaotao].[STT].[All]" allUniqueName="[Danhsachdaotao].[STT].[All]" dimensionUniqueName="[Danhsachdaotao]" displayFolder="" count="0" memberValueDatatype="20" unbalanced="0"/>
    <cacheHierarchy uniqueName="[Danhsachdaotao].[Thời gian đào tạo (thực tế)]" caption="Thời gian đào tạo (thực tế)" attribute="1" time="1" defaultMemberUniqueName="[Danhsachdaotao].[Thời gian đào tạo (thực tế)].[All]" allUniqueName="[Danhsachdaotao].[Thời gian đào tạo (thực tế)].[All]" dimensionUniqueName="[Danhsachdaotao]" displayFolder="" count="0" memberValueDatatype="7" unbalanced="0"/>
    <cacheHierarchy uniqueName="[Danhsachdaotao].[Mã khóa học]" caption="Mã khóa học" attribute="1" defaultMemberUniqueName="[Danhsachdaotao].[Mã khóa học].[All]" allUniqueName="[Danhsachdaotao].[Mã khóa học].[All]" dimensionUniqueName="[Danhsachdaotao]" displayFolder="" count="0" memberValueDatatype="130" unbalanced="0"/>
    <cacheHierarchy uniqueName="[Danhsachdaotao].[Khóa học]" caption="Khóa học" attribute="1" defaultMemberUniqueName="[Danhsachdaotao].[Khóa học].[All]" allUniqueName="[Danhsachdaotao].[Khóa học].[All]" dimensionUniqueName="[Danhsachdaotao]" displayFolder="" count="0" memberValueDatatype="130" unbalanced="0"/>
    <cacheHierarchy uniqueName="[Danhsachdaotao].[MSNV]" caption="MSNV" attribute="1" defaultMemberUniqueName="[Danhsachdaotao].[MSNV].[All]" allUniqueName="[Danhsachdaotao].[MSNV].[All]" dimensionUniqueName="[Danhsachdaotao]" displayFolder="" count="0" memberValueDatatype="20" unbalanced="0"/>
    <cacheHierarchy uniqueName="[Danhsachdaotao].[Họ tên]" caption="Họ tên" attribute="1" defaultMemberUniqueName="[Danhsachdaotao].[Họ tên].[All]" allUniqueName="[Danhsachdaotao].[Họ tên].[All]" dimensionUniqueName="[Danhsachdaotao]" displayFolder="" count="0" memberValueDatatype="130" unbalanced="0"/>
    <cacheHierarchy uniqueName="[Danhsachdaotao].[Chi nhánh]" caption="Chi nhánh" attribute="1" defaultMemberUniqueName="[Danhsachdaotao].[Chi nhánh].[All]" allUniqueName="[Danhsachdaotao].[Chi nhánh].[All]" dimensionUniqueName="[Danhsachdaotao]" displayFolder="" count="0" memberValueDatatype="130" unbalanced="0"/>
    <cacheHierarchy uniqueName="[Danhsachdaotao].[Phòng ban]" caption="Phòng ban" attribute="1" defaultMemberUniqueName="[Danhsachdaotao].[Phòng ban].[All]" allUniqueName="[Danhsachdaotao].[Phòng ban].[All]" dimensionUniqueName="[Danhsachdaotao]" displayFolder="" count="0" memberValueDatatype="130" unbalanced="0"/>
    <cacheHierarchy uniqueName="[Danhsachdaotao].[Vị trí]" caption="Vị trí" attribute="1" defaultMemberUniqueName="[Danhsachdaotao].[Vị trí].[All]" allUniqueName="[Danhsachdaotao].[Vị trí].[All]" dimensionUniqueName="[Danhsachdaotao]" displayFolder="" count="0" memberValueDatatype="130" unbalanced="0"/>
    <cacheHierarchy uniqueName="[Danhsachdaotao].[Phân loại]" caption="Phân loại" attribute="1" defaultMemberUniqueName="[Danhsachdaotao].[Phân loại].[All]" allUniqueName="[Danhsachdaotao].[Phân loại].[All]" dimensionUniqueName="[Danhsachdaotao]" displayFolder="" count="0" memberValueDatatype="130" unbalanced="0"/>
    <cacheHierarchy uniqueName="[Danhsachdaotao].[Tham gia]" caption="Tham gia" attribute="1" defaultMemberUniqueName="[Danhsachdaotao].[Tham gia].[All]" allUniqueName="[Danhsachdaotao].[Tham gia].[All]" dimensionUniqueName="[Danhsachdaotao]" displayFolder="" count="0" memberValueDatatype="130" unbalanced="0"/>
    <cacheHierarchy uniqueName="[Danhsachdaotao].[Thời lượng]" caption="Thời lượng" attribute="1" defaultMemberUniqueName="[Danhsachdaotao].[Thời lượng].[All]" allUniqueName="[Danhsachdaotao].[Thời lượng].[All]" dimensionUniqueName="[Danhsachdaotao]" displayFolder="" count="0" memberValueDatatype="5" unbalanced="0"/>
    <cacheHierarchy uniqueName="[Danhsachdaotao].[Đánh giá]" caption="Đánh giá" attribute="1" defaultMemberUniqueName="[Danhsachdaotao].[Đánh giá].[All]" allUniqueName="[Danhsachdaotao].[Đánh giá].[All]" dimensionUniqueName="[Danhsachdaotao]" displayFolder="" count="0" memberValueDatatype="20" unbalanced="0"/>
    <cacheHierarchy uniqueName="[Danhsachnhanvien].[STT]" caption="STT" attribute="1" defaultMemberUniqueName="[Danhsachnhanvien].[STT].[All]" allUniqueName="[Danhsachnhanvien].[STT].[All]" dimensionUniqueName="[Danhsachnhanvien]" displayFolder="" count="0" memberValueDatatype="20" unbalanced="0"/>
    <cacheHierarchy uniqueName="[Danhsachnhanvien].[Mã nhân viên]" caption="Mã nhân viên" attribute="1" defaultMemberUniqueName="[Danhsachnhanvien].[Mã nhân viên].[All]" allUniqueName="[Danhsachnhanvien].[Mã nhân viên].[All]" dimensionUniqueName="[Danhsachnhanvien]" displayFolder="" count="0" memberValueDatatype="20" unbalanced="0"/>
    <cacheHierarchy uniqueName="[Danhsachnhanvien].[Họ tên]" caption="Họ tên" attribute="1" defaultMemberUniqueName="[Danhsachnhanvien].[Họ tên].[All]" allUniqueName="[Danhsachnhanvien].[Họ tên].[All]" dimensionUniqueName="[Danhsachnhanvien]" displayFolder="" count="0" memberValueDatatype="130" unbalanced="0"/>
    <cacheHierarchy uniqueName="[Danhsachnhanvien].[Chi nhánh]" caption="Chi nhánh" attribute="1" defaultMemberUniqueName="[Danhsachnhanvien].[Chi nhánh].[All]" allUniqueName="[Danhsachnhanvien].[Chi nhánh].[All]" dimensionUniqueName="[Danhsachnhanvien]" displayFolder="" count="0" memberValueDatatype="130" unbalanced="0"/>
    <cacheHierarchy uniqueName="[Danhsachnhanvien].[Phòng ban]" caption="Phòng ban" attribute="1" defaultMemberUniqueName="[Danhsachnhanvien].[Phòng ban].[All]" allUniqueName="[Danhsachnhanvien].[Phòng ban].[All]" dimensionUniqueName="[Danhsachnhanvien]" displayFolder="" count="0" memberValueDatatype="130" unbalanced="0"/>
    <cacheHierarchy uniqueName="[Danhsachnhanvien].[Vị trí]" caption="Vị trí" attribute="1" defaultMemberUniqueName="[Danhsachnhanvien].[Vị trí].[All]" allUniqueName="[Danhsachnhanvien].[Vị trí].[All]" dimensionUniqueName="[Danhsachnhanvien]" displayFolder="" count="0" memberValueDatatype="130" unbalanced="0"/>
    <cacheHierarchy uniqueName="[Danhsachnhanvien].[Email]" caption="Email" attribute="1" defaultMemberUniqueName="[Danhsachnhanvien].[Email].[All]" allUniqueName="[Danhsachnhanvien].[Email].[All]" dimensionUniqueName="[Danhsachnhanvien]" displayFolder="" count="0" memberValueDatatype="130" unbalanced="0"/>
    <cacheHierarchy uniqueName="[Danhsachnhanvien].[SĐT]" caption="SĐT" attribute="1" defaultMemberUniqueName="[Danhsachnhanvien].[SĐT].[All]" allUniqueName="[Danhsachnhanvien].[SĐT].[All]" dimensionUniqueName="[Danhsachnhanvien]"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Tháng]" caption="Tháng" attribute="1" time="1" defaultMemberUniqueName="[dDate].[Tháng].[All]" allUniqueName="[dDate].[Tháng].[All]" dimensionUniqueName="[dDate]" displayFolder="" count="0"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hoa_hoc].[KHÓA HỌC]" caption="KHÓA HỌC" attribute="1" defaultMemberUniqueName="[Khoa_hoc].[KHÓA HỌC].[All]" allUniqueName="[Khoa_hoc].[KHÓA HỌC].[All]" dimensionUniqueName="[Khoa_hoc]" displayFolder="" count="0" memberValueDatatype="130" unbalanced="0"/>
    <cacheHierarchy uniqueName="[Loại].[LOẠI]" caption="LOẠI" attribute="1" defaultMemberUniqueName="[Loại].[LOẠI].[All]" allUniqueName="[Loại].[LOẠI].[All]" dimensionUniqueName="[Loại]" displayFolder="" count="0" memberValueDatatype="130" unbalanced="0"/>
    <cacheHierarchy uniqueName="[Phong_ban].[PHÒNG BAN]" caption="PHÒNG BAN" attribute="1" defaultMemberUniqueName="[Phong_ban].[PHÒNG BAN].[All]" allUniqueName="[Phong_ban].[PHÒNG BAN].[All]" dimensionUniqueName="[Phong_ban]" displayFolder="" count="0" memberValueDatatype="130" unbalanced="0"/>
    <cacheHierarchy uniqueName="[TGLV].[STT]" caption="STT" attribute="1" defaultMemberUniqueName="[TGLV].[STT].[All]" allUniqueName="[TGLV].[STT].[All]" dimensionUniqueName="[TGLV]" displayFolder="" count="0" memberValueDatatype="20" unbalanced="0"/>
    <cacheHierarchy uniqueName="[TGLV].[Date]" caption="Date" attribute="1" time="1" defaultMemberUniqueName="[TGLV].[Date].[All]" allUniqueName="[TGLV].[Date].[All]" dimensionUniqueName="[TGLV]" displayFolder="" count="0" memberValueDatatype="7" unbalanced="0"/>
    <cacheHierarchy uniqueName="[TGLV].[MSNV]" caption="MSNV" attribute="1" defaultMemberUniqueName="[TGLV].[MSNV].[All]" allUniqueName="[TGLV].[MSNV].[All]" dimensionUniqueName="[TGLV]" displayFolder="" count="0" memberValueDatatype="20" unbalanced="0"/>
    <cacheHierarchy uniqueName="[TGLV].[Họ tên]" caption="Họ tên" attribute="1" defaultMemberUniqueName="[TGLV].[Họ tên].[All]" allUniqueName="[TGLV].[Họ tên].[All]" dimensionUniqueName="[TGLV]" displayFolder="" count="0" memberValueDatatype="130" unbalanced="0"/>
    <cacheHierarchy uniqueName="[TGLV].[Chi nhánh]" caption="Chi nhánh" attribute="1" defaultMemberUniqueName="[TGLV].[Chi nhánh].[All]" allUniqueName="[TGLV].[Chi nhánh].[All]" dimensionUniqueName="[TGLV]" displayFolder="" count="0" memberValueDatatype="130" unbalanced="0"/>
    <cacheHierarchy uniqueName="[TGLV].[Phòng ban]" caption="Phòng ban" attribute="1" defaultMemberUniqueName="[TGLV].[Phòng ban].[All]" allUniqueName="[TGLV].[Phòng ban].[All]" dimensionUniqueName="[TGLV]" displayFolder="" count="0" memberValueDatatype="130" unbalanced="0"/>
    <cacheHierarchy uniqueName="[TGLV].[Vị trí]" caption="Vị trí" attribute="1" defaultMemberUniqueName="[TGLV].[Vị trí].[All]" allUniqueName="[TGLV].[Vị trí].[All]" dimensionUniqueName="[TGLV]" displayFolder="" count="0" memberValueDatatype="130" unbalanced="0"/>
    <cacheHierarchy uniqueName="[TGLV].[Số giờ làm việc]" caption="Số giờ làm việc" attribute="1" defaultMemberUniqueName="[TGLV].[Số giờ làm việc].[All]" allUniqueName="[TGLV].[Số giờ làm việc].[All]" dimensionUniqueName="[TGLV]" displayFolder="" count="0" memberValueDatatype="20" unbalanced="0"/>
    <cacheHierarchy uniqueName="[Thong_tin_khoa_hoc].[STT]" caption="STT" attribute="1" defaultMemberUniqueName="[Thong_tin_khoa_hoc].[STT].[All]" allUniqueName="[Thong_tin_khoa_hoc].[STT].[All]" dimensionUniqueName="[Thong_tin_khoa_hoc]" displayFolder="" count="0" memberValueDatatype="20" unbalanced="0"/>
    <cacheHierarchy uniqueName="[Thong_tin_khoa_hoc].[Mã khóa học]" caption="Mã khóa học" attribute="1" defaultMemberUniqueName="[Thong_tin_khoa_hoc].[Mã khóa học].[All]" allUniqueName="[Thong_tin_khoa_hoc].[Mã khóa học].[All]" dimensionUniqueName="[Thong_tin_khoa_hoc]" displayFolder="" count="0" memberValueDatatype="130" unbalanced="0"/>
    <cacheHierarchy uniqueName="[Thong_tin_khoa_hoc].[Khóa đào tạo]" caption="Khóa đào tạo" attribute="1" defaultMemberUniqueName="[Thong_tin_khoa_hoc].[Khóa đào tạo].[All]" allUniqueName="[Thong_tin_khoa_hoc].[Khóa đào tạo].[All]" dimensionUniqueName="[Thong_tin_khoa_hoc]" displayFolder="" count="0" memberValueDatatype="130" unbalanced="0"/>
    <cacheHierarchy uniqueName="[Thong_tin_khoa_hoc].[Start Date]" caption="Start Date" attribute="1" time="1" defaultMemberUniqueName="[Thong_tin_khoa_hoc].[Start Date].[All]" allUniqueName="[Thong_tin_khoa_hoc].[Start Date].[All]" dimensionUniqueName="[Thong_tin_khoa_hoc]" displayFolder="" count="0" memberValueDatatype="7" unbalanced="0"/>
    <cacheHierarchy uniqueName="[Thong_tin_khoa_hoc].[End Date]" caption="End Date" attribute="1" time="1" defaultMemberUniqueName="[Thong_tin_khoa_hoc].[End Date].[All]" allUniqueName="[Thong_tin_khoa_hoc].[End Date].[All]" dimensionUniqueName="[Thong_tin_khoa_hoc]" displayFolder="" count="0" memberValueDatatype="7" unbalanced="0"/>
    <cacheHierarchy uniqueName="[Thong_tin_khoa_hoc].[Phân loại]" caption="Phân loại" attribute="1" defaultMemberUniqueName="[Thong_tin_khoa_hoc].[Phân loại].[All]" allUniqueName="[Thong_tin_khoa_hoc].[Phân loại].[All]" dimensionUniqueName="[Thong_tin_khoa_hoc]" displayFolder="" count="0" memberValueDatatype="130" unbalanced="0"/>
    <cacheHierarchy uniqueName="[Thong_tin_khoa_hoc].[Hình thức]" caption="Hình thức" attribute="1" defaultMemberUniqueName="[Thong_tin_khoa_hoc].[Hình thức].[All]" allUniqueName="[Thong_tin_khoa_hoc].[Hình thức].[All]" dimensionUniqueName="[Thong_tin_khoa_hoc]" displayFolder="" count="0" memberValueDatatype="130" unbalanced="0"/>
    <cacheHierarchy uniqueName="[Thong_tin_khoa_hoc].[Thời lượng (giờ)]" caption="Thời lượng (giờ)" attribute="1" defaultMemberUniqueName="[Thong_tin_khoa_hoc].[Thời lượng (giờ)].[All]" allUniqueName="[Thong_tin_khoa_hoc].[Thời lượng (giờ)].[All]" dimensionUniqueName="[Thong_tin_khoa_hoc]" displayFolder="" count="0" memberValueDatatype="20" unbalanced="0"/>
    <cacheHierarchy uniqueName="[Thong_tin_khoa_hoc].[Số lượng]" caption="Số lượng" attribute="1" defaultMemberUniqueName="[Thong_tin_khoa_hoc].[Số lượng].[All]" allUniqueName="[Thong_tin_khoa_hoc].[Số lượng].[All]" dimensionUniqueName="[Thong_tin_khoa_hoc]" displayFolder="" count="0" memberValueDatatype="20" unbalanced="0"/>
    <cacheHierarchy uniqueName="[Thong_tin_khoa_hoc].[Trạng thái]" caption="Trạng thái" attribute="1" defaultMemberUniqueName="[Thong_tin_khoa_hoc].[Trạng thái].[All]" allUniqueName="[Thong_tin_khoa_hoc].[Trạng thái].[All]" dimensionUniqueName="[Thong_tin_khoa_hoc]" displayFolder="" count="0" memberValueDatatype="130" unbalanced="0"/>
    <cacheHierarchy uniqueName="[Measures].[__XL_Count TGLV]" caption="__XL_Count TGLV" measure="1" displayFolder="" measureGroup="TGLV" count="0" hidden="1"/>
    <cacheHierarchy uniqueName="[Measures].[__XL_Count Chiphidaotao]" caption="__XL_Count Chiphidaotao" measure="1" displayFolder="" measureGroup="Chiphidaotao" count="0" hidden="1"/>
    <cacheHierarchy uniqueName="[Measures].[__XL_Count Danhsachdaotao]" caption="__XL_Count Danhsachdaotao" measure="1" displayFolder="" measureGroup="Danhsachdaotao" count="0" hidden="1"/>
    <cacheHierarchy uniqueName="[Measures].[__XL_Count Thong_tin_khoa_hoc]" caption="__XL_Count Thong_tin_khoa_hoc" measure="1" displayFolder="" measureGroup="Thong_tin_khoa_hoc" count="0" hidden="1"/>
    <cacheHierarchy uniqueName="[Measures].[__XL_Count Danhsachnhanvien]" caption="__XL_Count Danhsachnhanvien" measure="1" displayFolder="" measureGroup="Danhsachnhanvien" count="0" hidden="1"/>
    <cacheHierarchy uniqueName="[Measures].[__XL_Count Chi_nhanh]" caption="__XL_Count Chi_nhanh" measure="1" displayFolder="" measureGroup="Chi_nhanh" count="0" hidden="1"/>
    <cacheHierarchy uniqueName="[Measures].[__XL_Count Phong_ban]" caption="__XL_Count Phong_ban" measure="1" displayFolder="" measureGroup="Phong_ban" count="0" hidden="1"/>
    <cacheHierarchy uniqueName="[Measures].[__XL_Count Loại]" caption="__XL_Count Loại" measure="1" displayFolder="" measureGroup="Loại" count="0" hidden="1"/>
    <cacheHierarchy uniqueName="[Measures].[__XL_Count Calendar]" caption="__XL_Count Calendar" measure="1" displayFolder="" measureGroup="dDate" count="0" hidden="1"/>
    <cacheHierarchy uniqueName="[Measures].[__XL_Count Khoa_hoc]" caption="__XL_Count Khoa_hoc" measure="1" displayFolder="" measureGroup="Khoa_hoc" count="0" hidden="1"/>
    <cacheHierarchy uniqueName="[Measures].[__No measures defined]" caption="__No measures defined" measure="1" displayFolder="" count="0" hidden="1"/>
    <cacheHierarchy uniqueName="[Measures].[Sum of Chi phí]" caption="Sum of Chi phí" measure="1" displayFolder="" measureGroup="Chiphidaotao"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Thời lượng]" caption="Sum of Thời lượng" measure="1" displayFolder="" measureGroup="Danhsachdaotao" count="0" hidden="1">
      <extLst>
        <ext xmlns:x15="http://schemas.microsoft.com/office/spreadsheetml/2010/11/main" uri="{B97F6D7D-B522-45F9-BDA1-12C45D357490}">
          <x15:cacheHierarchy aggregatedColumn="20"/>
        </ext>
      </extLst>
    </cacheHierarchy>
    <cacheHierarchy uniqueName="[Measures].[Sum of Số giờ làm việc]" caption="Sum of Số giờ làm việc" measure="1" displayFolder="" measureGroup="TGLV" count="0" hidden="1">
      <extLst>
        <ext xmlns:x15="http://schemas.microsoft.com/office/spreadsheetml/2010/11/main" uri="{B97F6D7D-B522-45F9-BDA1-12C45D357490}">
          <x15:cacheHierarchy aggregatedColumn="48"/>
        </ext>
      </extLst>
    </cacheHierarchy>
    <cacheHierarchy uniqueName="[Measures].[Sum of Đánh giá]" caption="Sum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Average of Đánh giá]" caption="Average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Sum of MSNV]" caption="Sum of MSNV" measure="1" displayFolder="" measureGroup="Danhsachdaotao" count="0" hidden="1">
      <extLst>
        <ext xmlns:x15="http://schemas.microsoft.com/office/spreadsheetml/2010/11/main" uri="{B97F6D7D-B522-45F9-BDA1-12C45D357490}">
          <x15:cacheHierarchy aggregatedColumn="13"/>
        </ext>
      </extLst>
    </cacheHierarchy>
    <cacheHierarchy uniqueName="[Measures].[Distinct Count of MSNV]" caption="Distinct 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MSNV]" caption="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Phân loại]" caption="Count of Phân loại" measure="1" displayFolder="" measureGroup="Thong_tin_khoa_hoc" count="0" hidden="1">
      <extLst>
        <ext xmlns:x15="http://schemas.microsoft.com/office/spreadsheetml/2010/11/main" uri="{B97F6D7D-B522-45F9-BDA1-12C45D357490}">
          <x15:cacheHierarchy aggregatedColumn="54"/>
        </ext>
      </extLst>
    </cacheHierarchy>
  </cacheHierarchies>
  <kpis count="0"/>
  <dimensions count="11">
    <dimension name="Chi_nhanh" uniqueName="[Chi_nhanh]" caption="Chi_nhanh"/>
    <dimension name="Chiphidaotao" uniqueName="[Chiphidaotao]" caption="Chiphidaotao"/>
    <dimension name="Danhsachdaotao" uniqueName="[Danhsachdaotao]" caption="Danhsachdaotao"/>
    <dimension name="Danhsachnhanvien" uniqueName="[Danhsachnhanvien]" caption="Danhsachnhanvien"/>
    <dimension name="dDate" uniqueName="[dDate]" caption="dDate"/>
    <dimension name="Khoa_hoc" uniqueName="[Khoa_hoc]" caption="Khoa_hoc"/>
    <dimension name="Loại" uniqueName="[Loại]" caption="Loại"/>
    <dimension measure="1" name="Measures" uniqueName="[Measures]" caption="Measures"/>
    <dimension name="Phong_ban" uniqueName="[Phong_ban]" caption="Phong_ban"/>
    <dimension name="TGLV" uniqueName="[TGLV]" caption="TGLV"/>
    <dimension name="Thong_tin_khoa_hoc" uniqueName="[Thong_tin_khoa_hoc]" caption="Thong_tin_khoa_hoc"/>
  </dimensions>
  <measureGroups count="10">
    <measureGroup name="Chi_nhanh" caption="Chi_nhanh"/>
    <measureGroup name="Chiphidaotao" caption="Chiphidaotao"/>
    <measureGroup name="Danhsachdaotao" caption="Danhsachdaotao"/>
    <measureGroup name="Danhsachnhanvien" caption="Danhsachnhanvien"/>
    <measureGroup name="dDate" caption="dDate"/>
    <measureGroup name="Khoa_hoc" caption="Khoa_hoc"/>
    <measureGroup name="Loại" caption="Loại"/>
    <measureGroup name="Phong_ban" caption="Phong_ban"/>
    <measureGroup name="TGLV" caption="TGLV"/>
    <measureGroup name="Thong_tin_khoa_hoc" caption="Thong_tin_khoa_hoc"/>
  </measureGroups>
  <maps count="24">
    <map measureGroup="0" dimension="0"/>
    <map measureGroup="1" dimension="0"/>
    <map measureGroup="1" dimension="1"/>
    <map measureGroup="1" dimension="4"/>
    <map measureGroup="1" dimension="6"/>
    <map measureGroup="1" dimension="8"/>
    <map measureGroup="1" dimension="10"/>
    <map measureGroup="2" dimension="0"/>
    <map measureGroup="2" dimension="2"/>
    <map measureGroup="2" dimension="3"/>
    <map measureGroup="2" dimension="4"/>
    <map measureGroup="2" dimension="6"/>
    <map measureGroup="2" dimension="8"/>
    <map measureGroup="2" dimension="10"/>
    <map measureGroup="3" dimension="3"/>
    <map measureGroup="4" dimension="4"/>
    <map measureGroup="5" dimension="5"/>
    <map measureGroup="6" dimension="6"/>
    <map measureGroup="7" dimension="8"/>
    <map measureGroup="8" dimension="0"/>
    <map measureGroup="8" dimension="4"/>
    <map measureGroup="8"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iep Tran" refreshedDate="44672.290763194447" backgroundQuery="1" createdVersion="3" refreshedVersion="7" minRefreshableVersion="3" recordCount="0" supportSubquery="1" supportAdvancedDrill="1" xr:uid="{115F024C-5387-400B-AD8E-55DF1924B15D}">
  <cacheSource type="external" connectionId="2">
    <extLst>
      <ext xmlns:x14="http://schemas.microsoft.com/office/spreadsheetml/2009/9/main" uri="{F057638F-6D5F-4e77-A914-E7F072B9BCA8}">
        <x14:sourceConnection name="ThisWorkbookDataModel"/>
      </ext>
    </extLst>
  </cacheSource>
  <cacheFields count="0"/>
  <cacheHierarchies count="79">
    <cacheHierarchy uniqueName="[Chi_nhanh].[CHI NHÁNH]" caption="CHI NHÁNH" attribute="1" defaultMemberUniqueName="[Chi_nhanh].[CHI NHÁNH].[All]" allUniqueName="[Chi_nhanh].[CHI NHÁNH].[All]" dimensionUniqueName="[Chi_nhanh]" displayFolder="" count="2" memberValueDatatype="130" unbalanced="0"/>
    <cacheHierarchy uniqueName="[Chiphidaotao].[STT]" caption="STT" attribute="1" defaultMemberUniqueName="[Chiphidaotao].[STT].[All]" allUniqueName="[Chiphidaotao].[STT].[All]" dimensionUniqueName="[Chiphidaotao]" displayFolder="" count="0" memberValueDatatype="20" unbalanced="0"/>
    <cacheHierarchy uniqueName="[Chiphidaotao].[Date]" caption="Date" attribute="1" time="1" defaultMemberUniqueName="[Chiphidaotao].[Date].[All]" allUniqueName="[Chiphidaotao].[Date].[All]" dimensionUniqueName="[Chiphidaotao]" displayFolder="" count="0" memberValueDatatype="7" unbalanced="0"/>
    <cacheHierarchy uniqueName="[Chiphidaotao].[Mã khóa học]" caption="Mã khóa học" attribute="1" defaultMemberUniqueName="[Chiphidaotao].[Mã khóa học].[All]" allUniqueName="[Chiphidaotao].[Mã khóa học].[All]" dimensionUniqueName="[Chiphidaotao]" displayFolder="" count="0" memberValueDatatype="130" unbalanced="0"/>
    <cacheHierarchy uniqueName="[Chiphidaotao].[Tên khóa học]" caption="Tên khóa học" attribute="1" defaultMemberUniqueName="[Chiphidaotao].[Tên khóa học].[All]" allUniqueName="[Chiphidaotao].[Tên khóa học].[All]" dimensionUniqueName="[Chiphidaotao]" displayFolder="" count="0" memberValueDatatype="130" unbalanced="0"/>
    <cacheHierarchy uniqueName="[Chiphidaotao].[Chi nhánh]" caption="Chi nhánh" attribute="1" defaultMemberUniqueName="[Chiphidaotao].[Chi nhánh].[All]" allUniqueName="[Chiphidaotao].[Chi nhánh].[All]" dimensionUniqueName="[Chiphidaotao]" displayFolder="" count="0" memberValueDatatype="130" unbalanced="0"/>
    <cacheHierarchy uniqueName="[Chiphidaotao].[Phòng ban]" caption="Phòng ban" attribute="1" defaultMemberUniqueName="[Chiphidaotao].[Phòng ban].[All]" allUniqueName="[Chiphidaotao].[Phòng ban].[All]" dimensionUniqueName="[Chiphidaotao]" displayFolder="" count="0" memberValueDatatype="130" unbalanced="0"/>
    <cacheHierarchy uniqueName="[Chiphidaotao].[Phân loại]" caption="Phân loại" attribute="1" defaultMemberUniqueName="[Chiphidaotao].[Phân loại].[All]" allUniqueName="[Chiphidaotao].[Phân loại].[All]" dimensionUniqueName="[Chiphidaotao]" displayFolder="" count="0" memberValueDatatype="130" unbalanced="0"/>
    <cacheHierarchy uniqueName="[Chiphidaotao].[Chi phí]" caption="Chi phí" attribute="1" defaultMemberUniqueName="[Chiphidaotao].[Chi phí].[All]" allUniqueName="[Chiphidaotao].[Chi phí].[All]" dimensionUniqueName="[Chiphidaotao]" displayFolder="" count="0" memberValueDatatype="20" unbalanced="0"/>
    <cacheHierarchy uniqueName="[Danhsachdaotao].[STT]" caption="STT" attribute="1" defaultMemberUniqueName="[Danhsachdaotao].[STT].[All]" allUniqueName="[Danhsachdaotao].[STT].[All]" dimensionUniqueName="[Danhsachdaotao]" displayFolder="" count="0" memberValueDatatype="20" unbalanced="0"/>
    <cacheHierarchy uniqueName="[Danhsachdaotao].[Thời gian đào tạo (thực tế)]" caption="Thời gian đào tạo (thực tế)" attribute="1" time="1" defaultMemberUniqueName="[Danhsachdaotao].[Thời gian đào tạo (thực tế)].[All]" allUniqueName="[Danhsachdaotao].[Thời gian đào tạo (thực tế)].[All]" dimensionUniqueName="[Danhsachdaotao]" displayFolder="" count="0" memberValueDatatype="7" unbalanced="0"/>
    <cacheHierarchy uniqueName="[Danhsachdaotao].[Mã khóa học]" caption="Mã khóa học" attribute="1" defaultMemberUniqueName="[Danhsachdaotao].[Mã khóa học].[All]" allUniqueName="[Danhsachdaotao].[Mã khóa học].[All]" dimensionUniqueName="[Danhsachdaotao]" displayFolder="" count="0" memberValueDatatype="130" unbalanced="0"/>
    <cacheHierarchy uniqueName="[Danhsachdaotao].[Khóa học]" caption="Khóa học" attribute="1" defaultMemberUniqueName="[Danhsachdaotao].[Khóa học].[All]" allUniqueName="[Danhsachdaotao].[Khóa học].[All]" dimensionUniqueName="[Danhsachdaotao]" displayFolder="" count="0" memberValueDatatype="130" unbalanced="0"/>
    <cacheHierarchy uniqueName="[Danhsachdaotao].[MSNV]" caption="MSNV" attribute="1" defaultMemberUniqueName="[Danhsachdaotao].[MSNV].[All]" allUniqueName="[Danhsachdaotao].[MSNV].[All]" dimensionUniqueName="[Danhsachdaotao]" displayFolder="" count="0" memberValueDatatype="20" unbalanced="0"/>
    <cacheHierarchy uniqueName="[Danhsachdaotao].[Họ tên]" caption="Họ tên" attribute="1" defaultMemberUniqueName="[Danhsachdaotao].[Họ tên].[All]" allUniqueName="[Danhsachdaotao].[Họ tên].[All]" dimensionUniqueName="[Danhsachdaotao]" displayFolder="" count="0" memberValueDatatype="130" unbalanced="0"/>
    <cacheHierarchy uniqueName="[Danhsachdaotao].[Chi nhánh]" caption="Chi nhánh" attribute="1" defaultMemberUniqueName="[Danhsachdaotao].[Chi nhánh].[All]" allUniqueName="[Danhsachdaotao].[Chi nhánh].[All]" dimensionUniqueName="[Danhsachdaotao]" displayFolder="" count="0" memberValueDatatype="130" unbalanced="0"/>
    <cacheHierarchy uniqueName="[Danhsachdaotao].[Phòng ban]" caption="Phòng ban" attribute="1" defaultMemberUniqueName="[Danhsachdaotao].[Phòng ban].[All]" allUniqueName="[Danhsachdaotao].[Phòng ban].[All]" dimensionUniqueName="[Danhsachdaotao]" displayFolder="" count="0" memberValueDatatype="130" unbalanced="0"/>
    <cacheHierarchy uniqueName="[Danhsachdaotao].[Vị trí]" caption="Vị trí" attribute="1" defaultMemberUniqueName="[Danhsachdaotao].[Vị trí].[All]" allUniqueName="[Danhsachdaotao].[Vị trí].[All]" dimensionUniqueName="[Danhsachdaotao]" displayFolder="" count="0" memberValueDatatype="130" unbalanced="0"/>
    <cacheHierarchy uniqueName="[Danhsachdaotao].[Phân loại]" caption="Phân loại" attribute="1" defaultMemberUniqueName="[Danhsachdaotao].[Phân loại].[All]" allUniqueName="[Danhsachdaotao].[Phân loại].[All]" dimensionUniqueName="[Danhsachdaotao]" displayFolder="" count="0" memberValueDatatype="130" unbalanced="0"/>
    <cacheHierarchy uniqueName="[Danhsachdaotao].[Tham gia]" caption="Tham gia" attribute="1" defaultMemberUniqueName="[Danhsachdaotao].[Tham gia].[All]" allUniqueName="[Danhsachdaotao].[Tham gia].[All]" dimensionUniqueName="[Danhsachdaotao]" displayFolder="" count="0" memberValueDatatype="130" unbalanced="0"/>
    <cacheHierarchy uniqueName="[Danhsachdaotao].[Thời lượng]" caption="Thời lượng" attribute="1" defaultMemberUniqueName="[Danhsachdaotao].[Thời lượng].[All]" allUniqueName="[Danhsachdaotao].[Thời lượng].[All]" dimensionUniqueName="[Danhsachdaotao]" displayFolder="" count="0" memberValueDatatype="5" unbalanced="0"/>
    <cacheHierarchy uniqueName="[Danhsachdaotao].[Đánh giá]" caption="Đánh giá" attribute="1" defaultMemberUniqueName="[Danhsachdaotao].[Đánh giá].[All]" allUniqueName="[Danhsachdaotao].[Đánh giá].[All]" dimensionUniqueName="[Danhsachdaotao]" displayFolder="" count="0" memberValueDatatype="20" unbalanced="0"/>
    <cacheHierarchy uniqueName="[Danhsachnhanvien].[STT]" caption="STT" attribute="1" defaultMemberUniqueName="[Danhsachnhanvien].[STT].[All]" allUniqueName="[Danhsachnhanvien].[STT].[All]" dimensionUniqueName="[Danhsachnhanvien]" displayFolder="" count="0" memberValueDatatype="20" unbalanced="0"/>
    <cacheHierarchy uniqueName="[Danhsachnhanvien].[Mã nhân viên]" caption="Mã nhân viên" attribute="1" defaultMemberUniqueName="[Danhsachnhanvien].[Mã nhân viên].[All]" allUniqueName="[Danhsachnhanvien].[Mã nhân viên].[All]" dimensionUniqueName="[Danhsachnhanvien]" displayFolder="" count="0" memberValueDatatype="20" unbalanced="0"/>
    <cacheHierarchy uniqueName="[Danhsachnhanvien].[Họ tên]" caption="Họ tên" attribute="1" defaultMemberUniqueName="[Danhsachnhanvien].[Họ tên].[All]" allUniqueName="[Danhsachnhanvien].[Họ tên].[All]" dimensionUniqueName="[Danhsachnhanvien]" displayFolder="" count="0" memberValueDatatype="130" unbalanced="0"/>
    <cacheHierarchy uniqueName="[Danhsachnhanvien].[Chi nhánh]" caption="Chi nhánh" attribute="1" defaultMemberUniqueName="[Danhsachnhanvien].[Chi nhánh].[All]" allUniqueName="[Danhsachnhanvien].[Chi nhánh].[All]" dimensionUniqueName="[Danhsachnhanvien]" displayFolder="" count="0" memberValueDatatype="130" unbalanced="0"/>
    <cacheHierarchy uniqueName="[Danhsachnhanvien].[Phòng ban]" caption="Phòng ban" attribute="1" defaultMemberUniqueName="[Danhsachnhanvien].[Phòng ban].[All]" allUniqueName="[Danhsachnhanvien].[Phòng ban].[All]" dimensionUniqueName="[Danhsachnhanvien]" displayFolder="" count="0" memberValueDatatype="130" unbalanced="0"/>
    <cacheHierarchy uniqueName="[Danhsachnhanvien].[Vị trí]" caption="Vị trí" attribute="1" defaultMemberUniqueName="[Danhsachnhanvien].[Vị trí].[All]" allUniqueName="[Danhsachnhanvien].[Vị trí].[All]" dimensionUniqueName="[Danhsachnhanvien]" displayFolder="" count="0" memberValueDatatype="130" unbalanced="0"/>
    <cacheHierarchy uniqueName="[Danhsachnhanvien].[Email]" caption="Email" attribute="1" defaultMemberUniqueName="[Danhsachnhanvien].[Email].[All]" allUniqueName="[Danhsachnhanvien].[Email].[All]" dimensionUniqueName="[Danhsachnhanvien]" displayFolder="" count="0" memberValueDatatype="130" unbalanced="0"/>
    <cacheHierarchy uniqueName="[Danhsachnhanvien].[SĐT]" caption="SĐT" attribute="1" defaultMemberUniqueName="[Danhsachnhanvien].[SĐT].[All]" allUniqueName="[Danhsachnhanvien].[SĐT].[All]" dimensionUniqueName="[Danhsachnhanvien]" displayFolder="" count="0" memberValueDatatype="13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Tháng]" caption="Tháng" attribute="1" time="1" defaultMemberUniqueName="[dDate].[Tháng].[All]" allUniqueName="[dDate].[Tháng].[All]" dimensionUniqueName="[dDate]" displayFolder="" count="2"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hoa_hoc].[KHÓA HỌC]" caption="KHÓA HỌC" attribute="1" defaultMemberUniqueName="[Khoa_hoc].[KHÓA HỌC].[All]" allUniqueName="[Khoa_hoc].[KHÓA HỌC].[All]" dimensionUniqueName="[Khoa_hoc]" displayFolder="" count="0" memberValueDatatype="130" unbalanced="0"/>
    <cacheHierarchy uniqueName="[Loại].[LOẠI]" caption="LOẠI" attribute="1" defaultMemberUniqueName="[Loại].[LOẠI].[All]" allUniqueName="[Loại].[LOẠI].[All]" dimensionUniqueName="[Loại]" displayFolder="" count="2" memberValueDatatype="130" unbalanced="0"/>
    <cacheHierarchy uniqueName="[Phong_ban].[PHÒNG BAN]" caption="PHÒNG BAN" attribute="1" defaultMemberUniqueName="[Phong_ban].[PHÒNG BAN].[All]" allUniqueName="[Phong_ban].[PHÒNG BAN].[All]" dimensionUniqueName="[Phong_ban]" displayFolder="" count="2" memberValueDatatype="130" unbalanced="0"/>
    <cacheHierarchy uniqueName="[TGLV].[STT]" caption="STT" attribute="1" defaultMemberUniqueName="[TGLV].[STT].[All]" allUniqueName="[TGLV].[STT].[All]" dimensionUniqueName="[TGLV]" displayFolder="" count="0" memberValueDatatype="20" unbalanced="0"/>
    <cacheHierarchy uniqueName="[TGLV].[Date]" caption="Date" attribute="1" time="1" defaultMemberUniqueName="[TGLV].[Date].[All]" allUniqueName="[TGLV].[Date].[All]" dimensionUniqueName="[TGLV]" displayFolder="" count="0" memberValueDatatype="7" unbalanced="0"/>
    <cacheHierarchy uniqueName="[TGLV].[MSNV]" caption="MSNV" attribute="1" defaultMemberUniqueName="[TGLV].[MSNV].[All]" allUniqueName="[TGLV].[MSNV].[All]" dimensionUniqueName="[TGLV]" displayFolder="" count="0" memberValueDatatype="20" unbalanced="0"/>
    <cacheHierarchy uniqueName="[TGLV].[Họ tên]" caption="Họ tên" attribute="1" defaultMemberUniqueName="[TGLV].[Họ tên].[All]" allUniqueName="[TGLV].[Họ tên].[All]" dimensionUniqueName="[TGLV]" displayFolder="" count="0" memberValueDatatype="130" unbalanced="0"/>
    <cacheHierarchy uniqueName="[TGLV].[Chi nhánh]" caption="Chi nhánh" attribute="1" defaultMemberUniqueName="[TGLV].[Chi nhánh].[All]" allUniqueName="[TGLV].[Chi nhánh].[All]" dimensionUniqueName="[TGLV]" displayFolder="" count="0" memberValueDatatype="130" unbalanced="0"/>
    <cacheHierarchy uniqueName="[TGLV].[Phòng ban]" caption="Phòng ban" attribute="1" defaultMemberUniqueName="[TGLV].[Phòng ban].[All]" allUniqueName="[TGLV].[Phòng ban].[All]" dimensionUniqueName="[TGLV]" displayFolder="" count="0" memberValueDatatype="130" unbalanced="0"/>
    <cacheHierarchy uniqueName="[TGLV].[Vị trí]" caption="Vị trí" attribute="1" defaultMemberUniqueName="[TGLV].[Vị trí].[All]" allUniqueName="[TGLV].[Vị trí].[All]" dimensionUniqueName="[TGLV]" displayFolder="" count="0" memberValueDatatype="130" unbalanced="0"/>
    <cacheHierarchy uniqueName="[TGLV].[Số giờ làm việc]" caption="Số giờ làm việc" attribute="1" defaultMemberUniqueName="[TGLV].[Số giờ làm việc].[All]" allUniqueName="[TGLV].[Số giờ làm việc].[All]" dimensionUniqueName="[TGLV]" displayFolder="" count="0" memberValueDatatype="20" unbalanced="0"/>
    <cacheHierarchy uniqueName="[Thong_tin_khoa_hoc].[STT]" caption="STT" attribute="1" defaultMemberUniqueName="[Thong_tin_khoa_hoc].[STT].[All]" allUniqueName="[Thong_tin_khoa_hoc].[STT].[All]" dimensionUniqueName="[Thong_tin_khoa_hoc]" displayFolder="" count="0" memberValueDatatype="20" unbalanced="0"/>
    <cacheHierarchy uniqueName="[Thong_tin_khoa_hoc].[Mã khóa học]" caption="Mã khóa học" attribute="1" defaultMemberUniqueName="[Thong_tin_khoa_hoc].[Mã khóa học].[All]" allUniqueName="[Thong_tin_khoa_hoc].[Mã khóa học].[All]" dimensionUniqueName="[Thong_tin_khoa_hoc]" displayFolder="" count="0" memberValueDatatype="130" unbalanced="0"/>
    <cacheHierarchy uniqueName="[Thong_tin_khoa_hoc].[Khóa đào tạo]" caption="Khóa đào tạo" attribute="1" defaultMemberUniqueName="[Thong_tin_khoa_hoc].[Khóa đào tạo].[All]" allUniqueName="[Thong_tin_khoa_hoc].[Khóa đào tạo].[All]" dimensionUniqueName="[Thong_tin_khoa_hoc]" displayFolder="" count="0" memberValueDatatype="130" unbalanced="0"/>
    <cacheHierarchy uniqueName="[Thong_tin_khoa_hoc].[Start Date]" caption="Start Date" attribute="1" time="1" defaultMemberUniqueName="[Thong_tin_khoa_hoc].[Start Date].[All]" allUniqueName="[Thong_tin_khoa_hoc].[Start Date].[All]" dimensionUniqueName="[Thong_tin_khoa_hoc]" displayFolder="" count="0" memberValueDatatype="7" unbalanced="0"/>
    <cacheHierarchy uniqueName="[Thong_tin_khoa_hoc].[End Date]" caption="End Date" attribute="1" time="1" defaultMemberUniqueName="[Thong_tin_khoa_hoc].[End Date].[All]" allUniqueName="[Thong_tin_khoa_hoc].[End Date].[All]" dimensionUniqueName="[Thong_tin_khoa_hoc]" displayFolder="" count="0" memberValueDatatype="7" unbalanced="0"/>
    <cacheHierarchy uniqueName="[Thong_tin_khoa_hoc].[Phân loại]" caption="Phân loại" attribute="1" defaultMemberUniqueName="[Thong_tin_khoa_hoc].[Phân loại].[All]" allUniqueName="[Thong_tin_khoa_hoc].[Phân loại].[All]" dimensionUniqueName="[Thong_tin_khoa_hoc]" displayFolder="" count="0" memberValueDatatype="130" unbalanced="0"/>
    <cacheHierarchy uniqueName="[Thong_tin_khoa_hoc].[Hình thức]" caption="Hình thức" attribute="1" defaultMemberUniqueName="[Thong_tin_khoa_hoc].[Hình thức].[All]" allUniqueName="[Thong_tin_khoa_hoc].[Hình thức].[All]" dimensionUniqueName="[Thong_tin_khoa_hoc]" displayFolder="" count="0" memberValueDatatype="130" unbalanced="0"/>
    <cacheHierarchy uniqueName="[Thong_tin_khoa_hoc].[Thời lượng (giờ)]" caption="Thời lượng (giờ)" attribute="1" defaultMemberUniqueName="[Thong_tin_khoa_hoc].[Thời lượng (giờ)].[All]" allUniqueName="[Thong_tin_khoa_hoc].[Thời lượng (giờ)].[All]" dimensionUniqueName="[Thong_tin_khoa_hoc]" displayFolder="" count="0" memberValueDatatype="20" unbalanced="0"/>
    <cacheHierarchy uniqueName="[Thong_tin_khoa_hoc].[Số lượng]" caption="Số lượng" attribute="1" defaultMemberUniqueName="[Thong_tin_khoa_hoc].[Số lượng].[All]" allUniqueName="[Thong_tin_khoa_hoc].[Số lượng].[All]" dimensionUniqueName="[Thong_tin_khoa_hoc]" displayFolder="" count="0" memberValueDatatype="20" unbalanced="0"/>
    <cacheHierarchy uniqueName="[Thong_tin_khoa_hoc].[Trạng thái]" caption="Trạng thái" attribute="1" defaultMemberUniqueName="[Thong_tin_khoa_hoc].[Trạng thái].[All]" allUniqueName="[Thong_tin_khoa_hoc].[Trạng thái].[All]" dimensionUniqueName="[Thong_tin_khoa_hoc]" displayFolder="" count="0" memberValueDatatype="130" unbalanced="0"/>
    <cacheHierarchy uniqueName="[Measures].[__XL_Count TGLV]" caption="__XL_Count TGLV" measure="1" displayFolder="" measureGroup="TGLV" count="0" hidden="1"/>
    <cacheHierarchy uniqueName="[Measures].[__XL_Count Chiphidaotao]" caption="__XL_Count Chiphidaotao" measure="1" displayFolder="" measureGroup="Chiphidaotao" count="0" hidden="1"/>
    <cacheHierarchy uniqueName="[Measures].[__XL_Count Danhsachdaotao]" caption="__XL_Count Danhsachdaotao" measure="1" displayFolder="" measureGroup="Danhsachdaotao" count="0" hidden="1"/>
    <cacheHierarchy uniqueName="[Measures].[__XL_Count Thong_tin_khoa_hoc]" caption="__XL_Count Thong_tin_khoa_hoc" measure="1" displayFolder="" measureGroup="Thong_tin_khoa_hoc" count="0" hidden="1"/>
    <cacheHierarchy uniqueName="[Measures].[__XL_Count Danhsachnhanvien]" caption="__XL_Count Danhsachnhanvien" measure="1" displayFolder="" measureGroup="Danhsachnhanvien" count="0" hidden="1"/>
    <cacheHierarchy uniqueName="[Measures].[__XL_Count Chi_nhanh]" caption="__XL_Count Chi_nhanh" measure="1" displayFolder="" measureGroup="Chi_nhanh" count="0" hidden="1"/>
    <cacheHierarchy uniqueName="[Measures].[__XL_Count Phong_ban]" caption="__XL_Count Phong_ban" measure="1" displayFolder="" measureGroup="Phong_ban" count="0" hidden="1"/>
    <cacheHierarchy uniqueName="[Measures].[__XL_Count Loại]" caption="__XL_Count Loại" measure="1" displayFolder="" measureGroup="Loại" count="0" hidden="1"/>
    <cacheHierarchy uniqueName="[Measures].[__XL_Count Calendar]" caption="__XL_Count Calendar" measure="1" displayFolder="" measureGroup="dDate" count="0" hidden="1"/>
    <cacheHierarchy uniqueName="[Measures].[__XL_Count Khoa_hoc]" caption="__XL_Count Khoa_hoc" measure="1" displayFolder="" measureGroup="Khoa_hoc" count="0" hidden="1"/>
    <cacheHierarchy uniqueName="[Measures].[__No measures defined]" caption="__No measures defined" measure="1" displayFolder="" count="0" hidden="1"/>
    <cacheHierarchy uniqueName="[Measures].[Sum of Chi phí]" caption="Sum of Chi phí" measure="1" displayFolder="" measureGroup="Chiphidaotao" count="0" hidden="1">
      <extLst>
        <ext xmlns:x15="http://schemas.microsoft.com/office/spreadsheetml/2010/11/main" uri="{B97F6D7D-B522-45F9-BDA1-12C45D357490}">
          <x15:cacheHierarchy aggregatedColumn="8"/>
        </ext>
      </extLst>
    </cacheHierarchy>
    <cacheHierarchy uniqueName="[Measures].[Sum of Thời lượng]" caption="Sum of Thời lượng" measure="1" displayFolder="" measureGroup="Danhsachdaotao" count="0" hidden="1">
      <extLst>
        <ext xmlns:x15="http://schemas.microsoft.com/office/spreadsheetml/2010/11/main" uri="{B97F6D7D-B522-45F9-BDA1-12C45D357490}">
          <x15:cacheHierarchy aggregatedColumn="20"/>
        </ext>
      </extLst>
    </cacheHierarchy>
    <cacheHierarchy uniqueName="[Measures].[Sum of Số giờ làm việc]" caption="Sum of Số giờ làm việc" measure="1" displayFolder="" measureGroup="TGLV" count="0" hidden="1">
      <extLst>
        <ext xmlns:x15="http://schemas.microsoft.com/office/spreadsheetml/2010/11/main" uri="{B97F6D7D-B522-45F9-BDA1-12C45D357490}">
          <x15:cacheHierarchy aggregatedColumn="48"/>
        </ext>
      </extLst>
    </cacheHierarchy>
    <cacheHierarchy uniqueName="[Measures].[Sum of Đánh giá]" caption="Sum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Average of Đánh giá]" caption="Average of Đánh giá" measure="1" displayFolder="" measureGroup="Danhsachdaotao" count="0" hidden="1">
      <extLst>
        <ext xmlns:x15="http://schemas.microsoft.com/office/spreadsheetml/2010/11/main" uri="{B97F6D7D-B522-45F9-BDA1-12C45D357490}">
          <x15:cacheHierarchy aggregatedColumn="21"/>
        </ext>
      </extLst>
    </cacheHierarchy>
    <cacheHierarchy uniqueName="[Measures].[Sum of MSNV]" caption="Sum of MSNV" measure="1" displayFolder="" measureGroup="Danhsachdaotao" count="0" hidden="1">
      <extLst>
        <ext xmlns:x15="http://schemas.microsoft.com/office/spreadsheetml/2010/11/main" uri="{B97F6D7D-B522-45F9-BDA1-12C45D357490}">
          <x15:cacheHierarchy aggregatedColumn="13"/>
        </ext>
      </extLst>
    </cacheHierarchy>
    <cacheHierarchy uniqueName="[Measures].[Distinct Count of MSNV]" caption="Distinct 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MSNV]" caption="Count of MSNV" measure="1" displayFolder="" measureGroup="Danhsachdaotao" count="0" hidden="1">
      <extLst>
        <ext xmlns:x15="http://schemas.microsoft.com/office/spreadsheetml/2010/11/main" uri="{B97F6D7D-B522-45F9-BDA1-12C45D357490}">
          <x15:cacheHierarchy aggregatedColumn="13"/>
        </ext>
      </extLst>
    </cacheHierarchy>
    <cacheHierarchy uniqueName="[Measures].[Count of Phân loại]" caption="Count of Phân loại" measure="1" displayFolder="" measureGroup="Thong_tin_khoa_hoc" count="0" hidden="1">
      <extLst>
        <ext xmlns:x15="http://schemas.microsoft.com/office/spreadsheetml/2010/11/main" uri="{B97F6D7D-B522-45F9-BDA1-12C45D357490}">
          <x15:cacheHierarchy aggregatedColumn="54"/>
        </ext>
      </extLst>
    </cacheHierarchy>
  </cacheHierarchies>
  <kpis count="0"/>
  <extLst>
    <ext xmlns:x14="http://schemas.microsoft.com/office/spreadsheetml/2009/9/main" uri="{725AE2AE-9491-48be-B2B4-4EB974FC3084}">
      <x14:pivotCacheDefinition slicerData="1" pivotCacheId="15673010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863695-81D2-4DC1-8C94-39FE58BCD373}" name="Số NV và CP theo chi nhánh" cacheId="78" applyNumberFormats="0" applyBorderFormats="0" applyFontFormats="0" applyPatternFormats="0" applyAlignmentFormats="0" applyWidthHeightFormats="1" dataCaption="Values" tag="6fb07ea5-1907-46cc-8e54-2c40fc01601e" updatedVersion="7" minRefreshableVersion="3" useAutoFormatting="1" itemPrintTitles="1" createdVersion="7" indent="0" outline="1" outlineData="1" multipleFieldFilters="0" chartFormat="6">
  <location ref="A25:C31"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name="Số nhân viên" fld="1" subtotal="count" baseField="0" baseItem="0">
      <extLst>
        <ext xmlns:x15="http://schemas.microsoft.com/office/spreadsheetml/2010/11/main" uri="{FABC7310-3BB5-11E1-824E-6D434824019B}">
          <x15:dataField isCountDistinct="1"/>
        </ext>
      </extLst>
    </dataField>
    <dataField name="Chi phí" fld="0" baseField="0" baseItem="0" numFmtId="165"/>
  </dataFields>
  <formats count="1">
    <format dxfId="43">
      <pivotArea dataOnly="0" labelOnly="1" outline="0" axis="axisValues" fieldPosition="0"/>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hi phí"/>
    <pivotHierarchy dragToData="1"/>
    <pivotHierarchy dragToData="1"/>
    <pivotHierarchy dragToData="1"/>
    <pivotHierarchy dragToData="1"/>
    <pivotHierarchy dragToData="1"/>
    <pivotHierarchy dragToData="1" caption="Số nhân viên"/>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daotao]"/>
        <x15:activeTabTopLevelEntity name="[dDate]"/>
        <x15:activeTabTopLevelEntity name="[Danhsachdaotao]"/>
        <x15:activeTabTopLevelEntity name="[Chi_nhan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455640-6856-452C-914D-011B9AD963E7}" name="Tổng số NV" cacheId="76" applyNumberFormats="0" applyBorderFormats="0" applyFontFormats="0" applyPatternFormats="0" applyAlignmentFormats="0" applyWidthHeightFormats="1" dataCaption="Values" tag="643d854c-f66e-4fe9-90f3-b716d94fcb4b" updatedVersion="7" minRefreshableVersion="3" useAutoFormatting="1" itemPrintTitles="1" createdVersion="7" indent="0" outline="1" outlineData="1" multipleFieldFilters="0">
  <location ref="M2:M3"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ố nhân viên ĐT" fld="0" subtotal="count" baseField="0" baseItem="0" numFmtId="1">
      <extLst>
        <ext xmlns:x15="http://schemas.microsoft.com/office/spreadsheetml/2010/11/main" uri="{FABC7310-3BB5-11E1-824E-6D434824019B}">
          <x15:dataField isCountDistinct="1"/>
        </ext>
      </extLst>
    </dataField>
  </dataFields>
  <formats count="3">
    <format dxfId="46">
      <pivotArea dataOnly="0" labelOnly="1" outline="0" axis="axisValues" fieldPosition="0"/>
    </format>
    <format dxfId="45">
      <pivotArea dataOnly="0" labelOnly="1" outline="0" axis="axisValues" fieldPosition="0"/>
    </format>
    <format dxfId="44">
      <pivotArea outline="0" collapsedLevelsAreSubtotals="1" fieldPosition="0"/>
    </format>
  </formats>
  <pivotHierarchies count="7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hi phí lọc"/>
    <pivotHierarchy dragToData="1" caption="Số giờ đào tạo"/>
    <pivotHierarchy dragToData="1" caption="Số giờ làm việc"/>
    <pivotHierarchy dragToData="1"/>
    <pivotHierarchy dragToData="1" caption="Điểm đánh giá TB"/>
    <pivotHierarchy dragToData="1"/>
    <pivotHierarchy dragToData="1" caption="Số nhân viên Đ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daotao]"/>
        <x15:activeTabTopLevelEntity name="[Danhsachdaotao]"/>
        <x15:activeTabTopLevelEntity name="[TGL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9D2B45-8910-4170-8D7F-86363F33EBA1}" name="Số giờ làm việc" cacheId="72" applyNumberFormats="0" applyBorderFormats="0" applyFontFormats="0" applyPatternFormats="0" applyAlignmentFormats="0" applyWidthHeightFormats="1" dataCaption="Values" tag="3ac36886-d338-4533-bb48-28539b079491" updatedVersion="7" minRefreshableVersion="3" itemPrintTitles="1" createdVersion="7" indent="0" outline="1" outlineData="1" multipleFieldFilters="0">
  <location ref="G2:G3"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ố giờ làm việc" fld="0" baseField="0" baseItem="0"/>
  </dataFields>
  <formats count="1">
    <format dxfId="47">
      <pivotArea dataOnly="0" labelOnly="1" outline="0" axis="axisValues" fieldPosition="0"/>
    </format>
  </formats>
  <pivotHierarchies count="7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hi phí lọc"/>
    <pivotHierarchy dragToData="1" caption="Số giờ đào tạo"/>
    <pivotHierarchy dragToData="1" caption="Số giờ làm việc"/>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daotao]"/>
        <x15:activeTabTopLevelEntity name="[Danhsachdaotao]"/>
        <x15:activeTabTopLevelEntity name="[TGL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695AFD-74F2-47D3-882F-F0BD9DA6ECC4}" name="Số NV và chi phí theo tháng" cacheId="79" applyNumberFormats="0" applyBorderFormats="0" applyFontFormats="0" applyPatternFormats="0" applyAlignmentFormats="0" applyWidthHeightFormats="1" dataCaption="Values" tag="d0dcc7fe-26e4-420e-94cf-087694fa2fc2" updatedVersion="7" minRefreshableVersion="3" useAutoFormatting="1" itemPrintTitles="1" createdVersion="7" indent="0" outline="1" outlineData="1" multipleFieldFilters="0" chartFormat="4">
  <location ref="A12:C21" firstHeaderRow="0" firstDataRow="1" firstDataCol="1"/>
  <pivotFields count="6">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Fields count="1">
    <field x="-2"/>
  </colFields>
  <colItems count="2">
    <i>
      <x/>
    </i>
    <i i="1">
      <x v="1"/>
    </i>
  </colItems>
  <dataFields count="2">
    <dataField name="Số nhân viên" fld="2" subtotal="count" baseField="1" baseItem="0">
      <extLst>
        <ext xmlns:x15="http://schemas.microsoft.com/office/spreadsheetml/2010/11/main" uri="{FABC7310-3BB5-11E1-824E-6D434824019B}">
          <x15:dataField isCountDistinct="1"/>
        </ext>
      </extLst>
    </dataField>
    <dataField name="Chi phí lọc" fld="0" baseField="0" baseItem="0" numFmtId="165"/>
  </dataFields>
  <formats count="1">
    <format dxfId="48">
      <pivotArea dataOnly="0" labelOnly="1" outline="0" axis="axisValues"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7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hi phí lọc"/>
    <pivotHierarchy dragToData="1"/>
    <pivotHierarchy dragToData="1"/>
    <pivotHierarchy dragToData="1"/>
    <pivotHierarchy dragToData="1"/>
    <pivotHierarchy dragToData="1"/>
    <pivotHierarchy dragToData="1" caption="Số nhân viên"/>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daotao]"/>
        <x15:activeTabTopLevelEntity name="[dDate]"/>
        <x15:activeTabTopLevelEntity name="[Danhsachdaota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9E0EF1-87E0-4068-9AF9-3C7FDEF8C31A}" name="Trạng thái" cacheId="77" applyNumberFormats="0" applyBorderFormats="0" applyFontFormats="0" applyPatternFormats="0" applyAlignmentFormats="0" applyWidthHeightFormats="1" dataCaption="Values" tag="76e3c497-1190-4042-b89a-2eb0ce8f7375" updatedVersion="7" minRefreshableVersion="3" useAutoFormatting="1" itemPrintTitles="1" createdVersion="7" indent="0" outline="1" outlineData="1" multipleFieldFilters="0" chartFormat="7" rowHeaderCaption="Trạng thái">
  <location ref="P6:Q11" firstHeaderRow="1"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ố khóa học" fld="0" subtotal="count" baseField="0" baseItem="0"/>
  </dataFields>
  <formats count="1">
    <format dxfId="49">
      <pivotArea dataOnly="0" labelOnly="1" outline="0" axis="axisValues" fieldPosition="0"/>
    </format>
  </formats>
  <chartFormats count="6">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3"/>
          </reference>
        </references>
      </pivotArea>
    </chartFormat>
    <chartFormat chart="6" format="4">
      <pivotArea type="data" outline="0" fieldPosition="0">
        <references count="2">
          <reference field="4294967294" count="1" selected="0">
            <x v="0"/>
          </reference>
          <reference field="1" count="1" selected="0">
            <x v="2"/>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s>
  <pivotHierarchies count="7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hi phí lọc"/>
    <pivotHierarchy dragToData="1" caption="Số giờ đào tạo"/>
    <pivotHierarchy dragToData="1"/>
    <pivotHierarchy dragToData="1"/>
    <pivotHierarchy dragToData="1"/>
    <pivotHierarchy dragToData="1"/>
    <pivotHierarchy dragToData="1"/>
    <pivotHierarchy dragToData="1" caption="Tổng số học viên"/>
    <pivotHierarchy dragToData="1" caption="Số khóa học"/>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daotao]"/>
        <x15:activeTabTopLevelEntity name="[Danhsachdaotao]"/>
        <x15:activeTabTopLevelEntity name="[Thong_tin_khoa_ho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D86AD3-23C4-482D-A77E-905188E4BA98}" name="Hình thức KH" cacheId="69" applyNumberFormats="0" applyBorderFormats="0" applyFontFormats="0" applyPatternFormats="0" applyAlignmentFormats="0" applyWidthHeightFormats="1" dataCaption="Values" tag="b2c9d71b-4f24-41d5-b59e-1a5986704c74" updatedVersion="7" minRefreshableVersion="3" useAutoFormatting="1" itemPrintTitles="1" createdVersion="7" indent="0" outline="1" outlineData="1" multipleFieldFilters="0" chartFormat="6" rowHeaderCaption="Hình thức">
  <location ref="M6:N10" firstHeaderRow="1" firstDataRow="1" firstDataCol="1"/>
  <pivotFields count="6">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ố khóa học" fld="0" subtotal="count" baseField="0" baseItem="0"/>
  </dataFields>
  <formats count="1">
    <format dxfId="50">
      <pivotArea dataOnly="0" labelOnly="1" outline="0" axis="axisValues" fieldPosition="0"/>
    </format>
  </format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s>
  <pivotHierarchies count="7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hi phí lọc"/>
    <pivotHierarchy dragToData="1" caption="Số giờ đào tạo"/>
    <pivotHierarchy dragToData="1"/>
    <pivotHierarchy dragToData="1"/>
    <pivotHierarchy dragToData="1"/>
    <pivotHierarchy dragToData="1"/>
    <pivotHierarchy dragToData="1"/>
    <pivotHierarchy dragToData="1" caption="Tổng số học viên"/>
    <pivotHierarchy dragToData="1" caption="Số khóa học"/>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daotao]"/>
        <x15:activeTabTopLevelEntity name="[Danhsachdaotao]"/>
        <x15:activeTabTopLevelEntity name="[Thong_tin_khoa_ho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60220C-F0F7-4103-B738-9428F8014FBB}" name="Chi phí lọc" cacheId="67" applyNumberFormats="0" applyBorderFormats="0" applyFontFormats="0" applyPatternFormats="0" applyAlignmentFormats="0" applyWidthHeightFormats="1" dataCaption="Values" tag="152c8b2b-5764-4be3-9e25-25bf3392bf19" updatedVersion="7" minRefreshableVersion="3" useAutoFormatting="1" itemPrintTitles="1" createdVersion="7" indent="0" outline="1" outlineData="1" multipleFieldFilters="0">
  <location ref="C2:C3"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hi phí lọc" fld="0" baseField="0" baseItem="0" numFmtId="165"/>
  </dataFields>
  <formats count="1">
    <format dxfId="51">
      <pivotArea dataOnly="0" labelOnly="1" outline="0" axis="axisValues" fieldPosition="0"/>
    </format>
  </formats>
  <pivotHierarchies count="7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hi phí lọc"/>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daota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24FD2E-3D6A-4BF5-94BF-AC996B68FF8E}" name="Số NV và CP theo khóa học" cacheId="73" applyNumberFormats="0" applyBorderFormats="0" applyFontFormats="0" applyPatternFormats="0" applyAlignmentFormats="0" applyWidthHeightFormats="1" dataCaption="Values" tag="f928d4fb-09a4-4082-a20b-9fc857f95e9c" updatedVersion="7" minRefreshableVersion="3" useAutoFormatting="1" itemPrintTitles="1" createdVersion="7" indent="0" outline="1" outlineData="1" multipleFieldFilters="0" chartFormat="8">
  <location ref="A35:C50"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ố nhân viên" fld="1" subtotal="count" baseField="0" baseItem="0">
      <extLst>
        <ext xmlns:x15="http://schemas.microsoft.com/office/spreadsheetml/2010/11/main" uri="{FABC7310-3BB5-11E1-824E-6D434824019B}">
          <x15:dataField isCountDistinct="1"/>
        </ext>
      </extLst>
    </dataField>
    <dataField name="Chi phí" fld="0" baseField="0" baseItem="0" numFmtId="165"/>
  </dataFields>
  <formats count="1">
    <format dxfId="52">
      <pivotArea dataOnly="0" labelOnly="1" outline="0" axis="axisValues" fieldPosition="0"/>
    </format>
  </format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7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hi phí"/>
    <pivotHierarchy dragToData="1"/>
    <pivotHierarchy dragToData="1"/>
    <pivotHierarchy dragToData="1"/>
    <pivotHierarchy dragToData="1"/>
    <pivotHierarchy dragToData="1"/>
    <pivotHierarchy dragToData="1" caption="Số nhân viên"/>
    <pivotHierarchy dragToData="1"/>
    <pivotHierarchy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daotao]"/>
        <x15:activeTabTopLevelEntity name="[dDate]"/>
        <x15:activeTabTopLevelEntity name="[Danhsachdaotao]"/>
        <x15:activeTabTopLevelEntity name="[Chi_nhanh]"/>
        <x15:activeTabTopLevelEntity name="[Khoa_hoc]"/>
        <x15:activeTabTopLevelEntity name="[Thong_tin_khoa_ho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30BDE1-5B58-4504-8B7B-3F7D3E277C65}" name="Điểm đánh giá TB" cacheId="68" applyNumberFormats="0" applyBorderFormats="0" applyFontFormats="0" applyPatternFormats="0" applyAlignmentFormats="0" applyWidthHeightFormats="1" dataCaption="Values" tag="93c2a2f2-ad49-45e7-bd2f-9306b64f065f" updatedVersion="7" minRefreshableVersion="3" useAutoFormatting="1" itemPrintTitles="1" createdVersion="7" indent="0" outline="1" outlineData="1" multipleFieldFilters="0">
  <location ref="K2:K3"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Điểm đánh giá TB" fld="0" subtotal="average" baseField="0" baseItem="0" numFmtId="2"/>
  </dataFields>
  <formats count="3">
    <format dxfId="55">
      <pivotArea dataOnly="0" labelOnly="1" outline="0" axis="axisValues" fieldPosition="0"/>
    </format>
    <format dxfId="54">
      <pivotArea dataOnly="0" labelOnly="1" outline="0" axis="axisValues" fieldPosition="0"/>
    </format>
    <format dxfId="53">
      <pivotArea outline="0" collapsedLevelsAreSubtotals="1" fieldPosition="0"/>
    </format>
  </formats>
  <pivotHierarchies count="7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hi phí lọc"/>
    <pivotHierarchy dragToData="1" caption="Số giờ đào tạo"/>
    <pivotHierarchy dragToData="1" caption="Số giờ làm việc"/>
    <pivotHierarchy dragToData="1"/>
    <pivotHierarchy dragToData="1" caption="Điểm đánh giá TB"/>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daotao]"/>
        <x15:activeTabTopLevelEntity name="[Danhsachdaotao]"/>
        <x15:activeTabTopLevelEntity name="[TGLV]"/>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50C0CD-B099-4C61-9D4A-2664BB542722}" name="Tổng số học viên" cacheId="75" applyNumberFormats="0" applyBorderFormats="0" applyFontFormats="0" applyPatternFormats="0" applyAlignmentFormats="0" applyWidthHeightFormats="1" dataCaption="Values" tag="49dd3169-352e-4eb9-aa78-a56cfa565fc3" updatedVersion="7" minRefreshableVersion="3" useAutoFormatting="1" itemPrintTitles="1" createdVersion="7" indent="0" outline="1" outlineData="1" multipleFieldFilters="0">
  <location ref="E6:E7"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ổng số học viên" fld="0" subtotal="count" baseField="0" baseItem="0"/>
  </dataFields>
  <formats count="1">
    <format dxfId="56">
      <pivotArea dataOnly="0" labelOnly="1" outline="0" axis="axisValues" fieldPosition="0"/>
    </format>
  </formats>
  <pivotHierarchies count="7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hi phí lọc"/>
    <pivotHierarchy dragToData="1" caption="Số giờ đào tạo"/>
    <pivotHierarchy dragToData="1"/>
    <pivotHierarchy dragToData="1"/>
    <pivotHierarchy dragToData="1"/>
    <pivotHierarchy dragToData="1"/>
    <pivotHierarchy dragToData="1"/>
    <pivotHierarchy dragToData="1" caption="Tổng số học viên"/>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daotao]"/>
        <x15:activeTabTopLevelEntity name="[Danhsachdaota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45B14B-E6BC-4B00-83FF-F8208B971542}" name="Tỉ trọng tham gia ĐT" cacheId="74" applyNumberFormats="0" applyBorderFormats="0" applyFontFormats="0" applyPatternFormats="0" applyAlignmentFormats="0" applyWidthHeightFormats="1" dataCaption="Values" tag="eceb674c-5b42-4d15-96f1-917cee5ecbb0" updatedVersion="7" minRefreshableVersion="3" itemPrintTitles="1" createdVersion="7" indent="0" outline="1" outlineData="1" multipleFieldFilters="0">
  <location ref="G6:G7" firstHeaderRow="1" firstDataRow="1" firstDataCol="0" rowPageCount="1" colPageCount="1"/>
  <pivotFields count="6">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19" name="[Danhsachdaotao].[Tham gia].&amp;[Có]" cap="Có"/>
  </pageFields>
  <dataFields count="1">
    <dataField name="Tham gia đào tạo" fld="0" subtotal="count" baseField="0" baseItem="0"/>
  </dataFields>
  <formats count="1">
    <format dxfId="57">
      <pivotArea dataOnly="0" labelOnly="1" outline="0" axis="axisValues" fieldPosition="0"/>
    </format>
  </formats>
  <pivotHierarchies count="7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nhsachdaotao].[Tham gia].&amp;[Có]"/>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hi phí lọc"/>
    <pivotHierarchy dragToData="1" caption="Số giờ đào tạo"/>
    <pivotHierarchy dragToData="1"/>
    <pivotHierarchy dragToData="1"/>
    <pivotHierarchy dragToData="1"/>
    <pivotHierarchy dragToData="1"/>
    <pivotHierarchy dragToData="1"/>
    <pivotHierarchy dragToData="1" caption="Tham gia đào tạo"/>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daotao]"/>
        <x15:activeTabTopLevelEntity name="[Danhsachdaota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C4C20C-55F5-4A40-B908-0D2853BCF9D7}" name="Phân loại KH" cacheId="70" applyNumberFormats="0" applyBorderFormats="0" applyFontFormats="0" applyPatternFormats="0" applyAlignmentFormats="0" applyWidthHeightFormats="1" dataCaption="Values" tag="5ea66ad2-781a-406c-b19a-c9806e1a5686" updatedVersion="7" minRefreshableVersion="3" useAutoFormatting="1" itemPrintTitles="1" createdVersion="7" indent="0" outline="1" outlineData="1" multipleFieldFilters="0" chartFormat="5" rowHeaderCaption="Phân loại">
  <location ref="J6:K10" firstHeaderRow="1" firstDataRow="1" firstDataCol="1"/>
  <pivotFields count="6">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ố khóa học" fld="0" subtotal="count" baseField="0" baseItem="0"/>
  </dataFields>
  <formats count="1">
    <format dxfId="58">
      <pivotArea dataOnly="0" labelOnly="1" outline="0" axis="axisValues"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 count="1" selected="0">
            <x v="0"/>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s>
  <pivotHierarchies count="7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hi phí lọc"/>
    <pivotHierarchy dragToData="1" caption="Số giờ đào tạo"/>
    <pivotHierarchy dragToData="1"/>
    <pivotHierarchy dragToData="1"/>
    <pivotHierarchy dragToData="1"/>
    <pivotHierarchy dragToData="1"/>
    <pivotHierarchy dragToData="1"/>
    <pivotHierarchy dragToData="1" caption="Tổng số học viên"/>
    <pivotHierarchy dragToData="1" caption="Số khóa học"/>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daotao]"/>
        <x15:activeTabTopLevelEntity name="[Danhsachdaotao]"/>
        <x15:activeTabTopLevelEntity name="[Thong_tin_khoa_ho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89C7B2-77C7-49F7-ADE0-92BA70D110B7}" name="Số giờ đào tạo" cacheId="71" applyNumberFormats="0" applyBorderFormats="0" applyFontFormats="0" applyPatternFormats="0" applyAlignmentFormats="0" applyWidthHeightFormats="1" dataCaption="Values" tag="59137642-40da-40f3-8cd6-83229dc40a67" updatedVersion="7" minRefreshableVersion="3" useAutoFormatting="1" itemPrintTitles="1" createdVersion="7" indent="0" outline="1" outlineData="1" multipleFieldFilters="0">
  <location ref="E2:E3"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ố giờ đào tạo" fld="0" baseField="0" baseItem="0"/>
  </dataFields>
  <formats count="1">
    <format dxfId="59">
      <pivotArea dataOnly="0" labelOnly="1" outline="0" axis="axisValues" fieldPosition="0"/>
    </format>
  </formats>
  <pivotHierarchies count="79">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hi phí lọc"/>
    <pivotHierarchy dragToData="1" caption="Số giờ đào tạo"/>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daotao]"/>
        <x15:activeTabTopLevelEntity name="[Danhsachdaota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7DAE1E3-C8B7-4ECE-B32C-D5CC1FDD64F1}" name="Tổng chi phí" cacheId="80" applyNumberFormats="0" applyBorderFormats="0" applyFontFormats="0" applyPatternFormats="0" applyAlignmentFormats="0" applyWidthHeightFormats="1" dataCaption="Values" tag="ace884d1-0920-4efc-980b-36fb40ec524c" updatedVersion="7" minRefreshableVersion="3" useAutoFormatting="1" itemPrintTitles="1" createdVersion="7"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Tổng chi phí" fld="0" baseField="0" baseItem="0" numFmtId="165"/>
  </dataFields>
  <formats count="1">
    <format dxfId="60">
      <pivotArea dataOnly="0" labelOnly="1" outline="0" axis="axisValues"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ổng chi phí"/>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daotao]"/>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_NHÁNH" xr10:uid="{3719B25C-3A0D-4C29-B74A-68A77D0A15F0}" sourceName="[Chi_nhanh].[CHI NHÁNH]">
  <pivotTables>
    <pivotTable tabId="9" name="Số NV và chi phí theo tháng"/>
    <pivotTable tabId="9" name="Chi phí lọc"/>
    <pivotTable tabId="9" name="Điểm đánh giá TB"/>
    <pivotTable tabId="9" name="Hình thức KH"/>
    <pivotTable tabId="9" name="Phân loại KH"/>
    <pivotTable tabId="9" name="Số giờ đào tạo"/>
    <pivotTable tabId="9" name="Số giờ làm việc"/>
    <pivotTable tabId="9" name="Số NV và CP theo khóa học"/>
    <pivotTable tabId="9" name="Tỉ trọng tham gia ĐT"/>
    <pivotTable tabId="9" name="Tổng số học viên"/>
    <pivotTable tabId="9" name="Tổng số NV"/>
    <pivotTable tabId="9" name="Trạng thái"/>
  </pivotTables>
  <data>
    <olap pivotCacheId="1567301013">
      <levels count="2">
        <level uniqueName="[Chi_nhanh].[CHI NHÁNH].[(All)]" sourceCaption="(All)" count="0"/>
        <level uniqueName="[Chi_nhanh].[CHI NHÁNH].[CHI NHÁNH]" sourceCaption="CHI NHÁNH" count="5">
          <ranges>
            <range startItem="0">
              <i n="[Chi_nhanh].[CHI NHÁNH].&amp;[Đà Nẵng]" c="Đà Nẵng"/>
              <i n="[Chi_nhanh].[CHI NHÁNH].&amp;[Hải Phòng]" c="Hải Phòng"/>
              <i n="[Chi_nhanh].[CHI NHÁNH].&amp;[Thái Nguyên]" c="Thái Nguyên"/>
              <i n="[Chi_nhanh].[CHI NHÁNH].&amp;[TPHCM]" c="TPHCM"/>
              <i n="[Chi_nhanh].[CHI NHÁNH].&amp;[Trụ sở chính]" c="Trụ sở chính"/>
            </range>
          </ranges>
        </level>
      </levels>
      <selections count="1">
        <selection n="[Chi_nhanh].[CHI NHÁN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ÒNG_BAN" xr10:uid="{8C5A7253-523C-488E-B48F-14F6479FF581}" sourceName="[Phong_ban].[PHÒNG BAN]">
  <pivotTables>
    <pivotTable tabId="9" name="Số NV và chi phí theo tháng"/>
    <pivotTable tabId="9" name="Chi phí lọc"/>
    <pivotTable tabId="9" name="Điểm đánh giá TB"/>
    <pivotTable tabId="9" name="Hình thức KH"/>
    <pivotTable tabId="9" name="Phân loại KH"/>
    <pivotTable tabId="9" name="Số giờ đào tạo"/>
    <pivotTable tabId="9" name="Số giờ làm việc"/>
    <pivotTable tabId="9" name="Số NV và CP theo chi nhánh"/>
    <pivotTable tabId="9" name="Số NV và CP theo khóa học"/>
    <pivotTable tabId="9" name="Tỉ trọng tham gia ĐT"/>
    <pivotTable tabId="9" name="Tổng số học viên"/>
    <pivotTable tabId="9" name="Tổng số NV"/>
    <pivotTable tabId="9" name="Trạng thái"/>
  </pivotTables>
  <data>
    <olap pivotCacheId="1567301013">
      <levels count="2">
        <level uniqueName="[Phong_ban].[PHÒNG BAN].[(All)]" sourceCaption="(All)" count="0"/>
        <level uniqueName="[Phong_ban].[PHÒNG BAN].[PHÒNG BAN]" sourceCaption="PHÒNG BAN" count="7">
          <ranges>
            <range startItem="0">
              <i n="[Phong_ban].[PHÒNG BAN].&amp;[Ban giám đốc]" c="Ban giám đốc"/>
              <i n="[Phong_ban].[PHÒNG BAN].&amp;[Đào tạo]" c="Đào tạo"/>
              <i n="[Phong_ban].[PHÒNG BAN].&amp;[Dự án]" c="Dự án"/>
              <i n="[Phong_ban].[PHÒNG BAN].&amp;[Kế toán]" c="Kế toán"/>
              <i n="[Phong_ban].[PHÒNG BAN].&amp;[Kinh doanh]" c="Kinh doanh"/>
              <i n="[Phong_ban].[PHÒNG BAN].&amp;[Marketing]" c="Marketing"/>
              <i n="[Phong_ban].[PHÒNG BAN].&amp;[Nhân sự]" c="Nhân sự"/>
            </range>
          </ranges>
        </level>
      </levels>
      <selections count="1">
        <selection n="[Phong_ban].[PHÒNG BA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ẠI" xr10:uid="{ED17081C-84A0-424A-9291-C39B5479589E}" sourceName="[Loại].[LOẠI]">
  <pivotTables>
    <pivotTable tabId="9" name="Số NV và chi phí theo tháng"/>
    <pivotTable tabId="9" name="Chi phí lọc"/>
    <pivotTable tabId="9" name="Điểm đánh giá TB"/>
    <pivotTable tabId="9" name="Hình thức KH"/>
    <pivotTable tabId="9" name="Phân loại KH"/>
    <pivotTable tabId="9" name="Số giờ đào tạo"/>
    <pivotTable tabId="9" name="Số giờ làm việc"/>
    <pivotTable tabId="9" name="Số NV và CP theo chi nhánh"/>
    <pivotTable tabId="9" name="Số NV và CP theo khóa học"/>
    <pivotTable tabId="9" name="Tỉ trọng tham gia ĐT"/>
    <pivotTable tabId="9" name="Tổng số học viên"/>
    <pivotTable tabId="9" name="Tổng số NV"/>
    <pivotTable tabId="9" name="Trạng thái"/>
  </pivotTables>
  <data>
    <olap pivotCacheId="1567301013">
      <levels count="2">
        <level uniqueName="[Loại].[LOẠI].[(All)]" sourceCaption="(All)" count="0"/>
        <level uniqueName="[Loại].[LOẠI].[LOẠI]" sourceCaption="LOẠI" count="3">
          <ranges>
            <range startItem="0">
              <i n="[Loại].[LOẠI].&amp;[Đào tạo bổ trợ]" c="Đào tạo bổ trợ"/>
              <i n="[Loại].[LOẠI].&amp;[Đào tạo hệ thống]" c="Đào tạo hệ thống"/>
              <i n="[Loại].[LOẠI].&amp;[Leadership]" c="Leadership"/>
            </range>
          </ranges>
        </level>
      </levels>
      <selections count="1">
        <selection n="[Loại].[LOẠI].[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 xr10:uid="{47C23F59-D7C3-490B-BCC3-4891A54D2281}" sourceName="[dDate].[Tháng]">
  <pivotTables>
    <pivotTable tabId="9" name="Chi phí lọc"/>
    <pivotTable tabId="9" name="Điểm đánh giá TB"/>
    <pivotTable tabId="9" name="Hình thức KH"/>
    <pivotTable tabId="9" name="Phân loại KH"/>
    <pivotTable tabId="9" name="Số giờ đào tạo"/>
    <pivotTable tabId="9" name="Số giờ làm việc"/>
    <pivotTable tabId="9" name="Số NV và CP theo chi nhánh"/>
    <pivotTable tabId="9" name="Số NV và CP theo khóa học"/>
    <pivotTable tabId="9" name="Tỉ trọng tham gia ĐT"/>
    <pivotTable tabId="9" name="Tổng số học viên"/>
    <pivotTable tabId="9" name="Tổng số NV"/>
    <pivotTable tabId="9" name="Trạng thái"/>
  </pivotTables>
  <data>
    <olap pivotCacheId="1567301013">
      <levels count="2">
        <level uniqueName="[dDate].[Tháng].[(All)]" sourceCaption="(All)" count="0"/>
        <level uniqueName="[dDate].[Tháng].[Tháng]" sourceCaption="Tháng" count="12">
          <ranges>
            <range startItem="0">
              <i n="[dDate].[Tháng].&amp;[1]" c="1"/>
              <i n="[dDate].[Tháng].&amp;[2]" c="2"/>
              <i n="[dDate].[Tháng].&amp;[3]" c="3"/>
              <i n="[dDate].[Tháng].&amp;[4]" c="4"/>
              <i n="[dDate].[Tháng].&amp;[5]" c="5"/>
              <i n="[dDate].[Tháng].&amp;[6]" c="6"/>
              <i n="[dDate].[Tháng].&amp;[7]" c="7"/>
              <i n="[dDate].[Tháng].&amp;[8]" c="8"/>
              <i n="[dDate].[Tháng].&amp;[9]" c="9"/>
              <i n="[dDate].[Tháng].&amp;[10]" c="10"/>
              <i n="[dDate].[Tháng].&amp;[11]" c="11"/>
              <i n="[dDate].[Tháng].&amp;[12]" c="12"/>
            </range>
          </ranges>
        </level>
      </levels>
      <selections count="1">
        <selection n="[dDate].[Tháng].[All]"/>
      </selections>
    </olap>
  </data>
  <extLst>
    <x:ext xmlns:x15="http://schemas.microsoft.com/office/spreadsheetml/2010/11/main" uri="{470722E0-AACD-4C17-9CDC-17EF765DBC7E}">
      <x15:slicerCacheHideItemsWithNoData count="1">
        <x15:slicerCacheOlapLevelName uniqueName="[dDate].[Tháng].[Tháng]"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 NHÁNH" xr10:uid="{F0A1E166-E368-4A3B-82D0-D5920DE85F23}" cache="Slicer_CHI_NHÁNH" caption="Chi nhánh" columnCount="2" level="1" style="SlicerStyleLight1 2" rowHeight="180000"/>
  <slicer name="PHÒNG BAN" xr10:uid="{DF87A8BE-BD41-43ED-96DA-62C850B9164F}" cache="Slicer_PHÒNG_BAN" caption="Phòng ban" columnCount="2" level="1" style="SlicerStyleLight1 2" rowHeight="180000"/>
  <slicer name="LOẠI" xr10:uid="{1E425991-C010-43C8-AF42-0E250F601E46}" cache="Slicer_LOẠI" caption="Phân loại" level="1" style="SlicerStyleLight1 2" rowHeight="180000"/>
  <slicer name="Tháng" xr10:uid="{0213DF9D-FD21-4E64-9D51-84EEFFCE1CE1}" cache="Slicer_Tháng" caption="Tháng" columnCount="2" level="1" style="SlicerStyleLight1 2"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792D34F-1C61-4BB2-B326-3DD31C9A920A}" name="Chi_nhanh" displayName="Chi_nhanh" ref="B3:B8" totalsRowShown="0" headerRowDxfId="135" dataDxfId="133" headerRowBorderDxfId="134" tableBorderDxfId="132" totalsRowBorderDxfId="131">
  <autoFilter ref="B3:B8" xr:uid="{F193EC29-3744-4179-867D-E0AFEF3093ED}"/>
  <tableColumns count="1">
    <tableColumn id="1" xr3:uid="{03FA4E12-256A-449D-BB49-4E23B9564D5F}" name="CHI NHÁNH" dataDxfId="13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3054AAD-2C3B-41CE-99A6-5F94E92D8280}" name="Phong_ban" displayName="Phong_ban" ref="D3:D10" totalsRowShown="0" headerRowDxfId="129" dataDxfId="127" headerRowBorderDxfId="128" tableBorderDxfId="126" totalsRowBorderDxfId="125">
  <autoFilter ref="D3:D10" xr:uid="{A586D4C2-E65D-4817-B69D-F317B2A7627F}"/>
  <tableColumns count="1">
    <tableColumn id="1" xr3:uid="{C5939275-187D-4A48-B5DD-DBE1706DB9B8}" name="PHÒNG BAN" dataDxfId="12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26A71D8-EBB4-44C4-B719-1D5B74D76580}" name="Khoa_hoc" displayName="Khoa_hoc" ref="F3:F22" totalsRowShown="0" headerRowDxfId="123" dataDxfId="121" headerRowBorderDxfId="122" tableBorderDxfId="120" totalsRowBorderDxfId="119">
  <autoFilter ref="F3:F22" xr:uid="{F332E73D-C979-4843-B4C4-ABEB4347844D}"/>
  <tableColumns count="1">
    <tableColumn id="1" xr3:uid="{2CE41BA4-5EDA-4724-B3EA-F4ACB7031D31}" name="KHÓA HỌC" dataDxfId="1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2DC3626-2D17-4F96-A0E3-10270BF88A4A}" name="Tham_gia" displayName="Tham_gia" ref="H3:H5" totalsRowShown="0" headerRowDxfId="117" dataDxfId="115" headerRowBorderDxfId="116" tableBorderDxfId="114" totalsRowBorderDxfId="113">
  <autoFilter ref="H3:H5" xr:uid="{3BA2A77E-93A0-43EA-9DF4-A6D93DD4D7CF}"/>
  <tableColumns count="1">
    <tableColumn id="1" xr3:uid="{30567696-86EB-4D2F-8402-26C3CACCF3FA}" name="THAM GIA" dataDxfId="11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8D5CCC8-F3A6-40CB-8ECF-A3B288CBDC0D}" name="Danh_gia" displayName="Danh_gia" ref="J3:J9" totalsRowShown="0" headerRowDxfId="111" dataDxfId="109" headerRowBorderDxfId="110" tableBorderDxfId="108" totalsRowBorderDxfId="107">
  <autoFilter ref="J3:J9" xr:uid="{757B59DD-2FAA-4256-A932-9B30C450A2CB}"/>
  <tableColumns count="1">
    <tableColumn id="1" xr3:uid="{6A6718E1-20EF-4030-82EE-9CB3F9D2A764}" name="ĐÁNH GIÁ" dataDxfId="10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DC27F3A-1C03-4C02-AB32-A180386249B0}" name="Trạng_thái" displayName="Trạng_thái" ref="L3:L7" totalsRowShown="0" headerRowDxfId="105" headerRowBorderDxfId="104" tableBorderDxfId="103" totalsRowBorderDxfId="102">
  <autoFilter ref="L3:L7" xr:uid="{68F4F070-64EF-4223-A69D-98DF8850AA18}"/>
  <tableColumns count="1">
    <tableColumn id="1" xr3:uid="{5A8B58A9-5DA9-4713-997A-8C96BF03D3C3}" name="TRẠNG THÁI" dataDxfId="10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B637F37-7B48-4BFD-A135-6DF518C08D0F}" name="Loại" displayName="Loại" ref="H12:H15" totalsRowShown="0" headerRowDxfId="100" dataDxfId="98" headerRowBorderDxfId="99" tableBorderDxfId="97" totalsRowBorderDxfId="96">
  <autoFilter ref="H12:H15" xr:uid="{D3BE9673-55D2-40B4-AA46-F24E45658797}"/>
  <tableColumns count="1">
    <tableColumn id="1" xr3:uid="{8445B42E-DA45-4DC1-8247-199EF2C095EE}" name="LOẠI" dataDxfId="95"/>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39DCAD6-7837-41A3-9DC5-DE9AA4C635E1}" name="Hình_thức" displayName="Hình_thức" ref="J12:J15" totalsRowShown="0" headerRowDxfId="94" dataDxfId="92" headerRowBorderDxfId="93" tableBorderDxfId="91" totalsRowBorderDxfId="90">
  <autoFilter ref="J12:J15" xr:uid="{F78A9BB7-A52A-414D-B6D0-EEC230F5D974}"/>
  <tableColumns count="1">
    <tableColumn id="1" xr3:uid="{73F6FBBE-3B98-4737-B892-5E5E55502818}" name="HÌNH THỨC" dataDxfId="89"/>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ECD36E-2385-4415-8560-225A061C7A7D}" name="Danhsachnhanvien" displayName="Danhsachnhanvien" ref="A3:H131" totalsRowShown="0" headerRowDxfId="88" dataDxfId="86" headerRowBorderDxfId="87" tableBorderDxfId="85" totalsRowBorderDxfId="84">
  <autoFilter ref="A3:H131" xr:uid="{2ED773DD-AE42-42A7-935C-A6AD73F98397}"/>
  <tableColumns count="8">
    <tableColumn id="1" xr3:uid="{665654F9-8BCE-4A71-9932-6EEA2EC69145}" name="STT" dataDxfId="83">
      <calculatedColumnFormula>IF(B4="","",SUBTOTAL(3,$B$4:B4))</calculatedColumnFormula>
    </tableColumn>
    <tableColumn id="2" xr3:uid="{FBBC4AB1-6279-4C6A-94BF-D640F112F3FE}" name="Mã nhân viên" dataDxfId="82"/>
    <tableColumn id="3" xr3:uid="{3B0AC782-CD65-4D2F-BA11-A3A3903ED735}" name="Họ tên" dataDxfId="81"/>
    <tableColumn id="4" xr3:uid="{FB874A81-8CE5-475D-B8AC-9A45BB32B2E2}" name="Chi nhánh" dataDxfId="80"/>
    <tableColumn id="5" xr3:uid="{6C2A6A3B-3995-4CF2-990B-D28C67D08326}" name="Phòng ban" dataDxfId="79"/>
    <tableColumn id="6" xr3:uid="{713AF516-8280-4297-BF73-608CA4B88EFA}" name="Vị trí" dataDxfId="78"/>
    <tableColumn id="7" xr3:uid="{AAFAC472-02FB-4AAA-AD85-4617BB1D3108}" name="Email" dataDxfId="77"/>
    <tableColumn id="8" xr3:uid="{E32ADF20-380C-4716-A686-2851EB053F68}" name="SĐT" dataDxfId="76"/>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A72083-0D70-4724-820E-F1A6EE3566F1}" name="Thong_tin_khoa_hoc" displayName="Thong_tin_khoa_hoc" ref="A3:J23" totalsRowShown="0" headerRowDxfId="75" dataDxfId="73" headerRowBorderDxfId="74" tableBorderDxfId="72" totalsRowBorderDxfId="71">
  <autoFilter ref="A3:J23" xr:uid="{FA8699EB-9F0F-4142-8EF2-B78F63A3CDB2}"/>
  <sortState xmlns:xlrd2="http://schemas.microsoft.com/office/spreadsheetml/2017/richdata2" ref="A4:J23">
    <sortCondition ref="D3:D23"/>
  </sortState>
  <tableColumns count="10">
    <tableColumn id="1" xr3:uid="{4BEB740F-FCF6-445F-80EB-5AE71405B89A}" name="STT" dataDxfId="70">
      <calculatedColumnFormula>IF(C4="","",SUBTOTAL(3,$C$4:C4))</calculatedColumnFormula>
    </tableColumn>
    <tableColumn id="2" xr3:uid="{EFE132F3-02CC-4041-A709-4B1B6500B962}" name="Mã khóa học" dataDxfId="69"/>
    <tableColumn id="3" xr3:uid="{87CC3E97-29AE-4262-8F53-715F06AC43B7}" name="Khóa đào tạo" dataDxfId="68"/>
    <tableColumn id="4" xr3:uid="{4A1D50D4-5EDD-4C44-AB31-D7D21867FF2B}" name="Start Date" dataDxfId="67"/>
    <tableColumn id="5" xr3:uid="{7B406369-D32F-4E49-89CF-6962F1E0C568}" name="End Date" dataDxfId="66"/>
    <tableColumn id="6" xr3:uid="{13DBFE31-79C9-40F3-8410-5BA0D29F3661}" name="Phân loại" dataDxfId="65"/>
    <tableColumn id="7" xr3:uid="{A018A02D-DC88-425A-9B95-48A91F5C49C7}" name="Hình thức" dataDxfId="64"/>
    <tableColumn id="8" xr3:uid="{133C5A9F-C65C-478A-B521-76343F6E0D8D}" name="Thời lượng (giờ)" dataDxfId="63"/>
    <tableColumn id="9" xr3:uid="{053BF9E4-CCB0-421D-8249-24BB7D6841C6}" name="Số lượng" dataDxfId="62"/>
    <tableColumn id="11" xr3:uid="{56C5D030-14DB-46CA-87F6-CAA18567CB7E}" name="Trạng thái" dataDxfId="61"/>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3E76260-24E7-4BCD-B595-6601B5616A33}" name="TGLV" displayName="TGLV" ref="A3:H158" totalsRowShown="0" headerRowDxfId="42" headerRowBorderDxfId="41" tableBorderDxfId="40" totalsRowBorderDxfId="39">
  <autoFilter ref="A3:H158" xr:uid="{1FA66ED9-BBDF-49D6-AC0F-82FE3D5D6516}"/>
  <tableColumns count="8">
    <tableColumn id="1" xr3:uid="{4A578792-26B9-4529-8E6D-80EABB746AF3}" name="STT" dataDxfId="38">
      <calculatedColumnFormula>IF(C4="","",SUBTOTAL(3,$C$4:C4))</calculatedColumnFormula>
    </tableColumn>
    <tableColumn id="3" xr3:uid="{0E60CC84-815B-405A-8705-DBBBB4E259C4}" name="Date" dataDxfId="37"/>
    <tableColumn id="2" xr3:uid="{18AAFDA7-F201-4F99-A000-FF83C593B90D}" name="MSNV" dataDxfId="36"/>
    <tableColumn id="8" xr3:uid="{FA2D2F35-BC85-4312-BA0C-9F72A4C7782E}" name="Họ tên" dataDxfId="35">
      <calculatedColumnFormula>INDEX(Danhsachnhanvien[Họ tên],MATCH(TGLV[[#This Row],[MSNV]],Danhsachnhanvien[Mã nhân viên],0),0)</calculatedColumnFormula>
    </tableColumn>
    <tableColumn id="6" xr3:uid="{1E0CE93B-BE38-4457-8F62-CD56279FD74C}" name="Chi nhánh" dataDxfId="34">
      <calculatedColumnFormula>INDEX(Danhsachnhanvien[Chi nhánh],MATCH(TGLV[[#This Row],[MSNV]],Danhsachnhanvien[Mã nhân viên],0),0)</calculatedColumnFormula>
    </tableColumn>
    <tableColumn id="5" xr3:uid="{69D70143-C7D5-445E-A8B3-F34BF53F6464}" name="Phòng ban" dataDxfId="33">
      <calculatedColumnFormula>INDEX(Danhsachnhanvien[Phòng ban],MATCH(TGLV[[#This Row],[MSNV]],Danhsachnhanvien[Mã nhân viên],0),0)</calculatedColumnFormula>
    </tableColumn>
    <tableColumn id="9" xr3:uid="{3CB43E8E-7616-4FDE-A612-B4BFEAF09C5E}" name="Vị trí" dataDxfId="32">
      <calculatedColumnFormula>INDEX(Danhsachnhanvien[Vị trí],MATCH(TGLV[[#This Row],[MSNV]],Danhsachnhanvien[Mã nhân viên],0),0)</calculatedColumnFormula>
    </tableColumn>
    <tableColumn id="4" xr3:uid="{8485F4D1-577D-4677-A84B-66F445FFC27B}" name="Số giờ làm việc" dataDxfId="31"/>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CB64AA-9151-4476-888B-D5F8741CBDCF}" name="Chiphidaotao" displayName="Chiphidaotao" ref="A3:H79" totalsRowShown="0" headerRowDxfId="30" dataDxfId="28" headerRowBorderDxfId="29" tableBorderDxfId="27" totalsRowBorderDxfId="26">
  <autoFilter ref="A3:H79" xr:uid="{27DA4FF4-02CE-4634-BB16-CA713AC55592}"/>
  <sortState xmlns:xlrd2="http://schemas.microsoft.com/office/spreadsheetml/2017/richdata2" ref="A4:H74">
    <sortCondition ref="E4:E79"/>
  </sortState>
  <tableColumns count="8">
    <tableColumn id="1" xr3:uid="{14B1FD8E-06D1-4E11-A0DD-A019A9802917}" name="STT" dataDxfId="25">
      <calculatedColumnFormula>IF(B4="","",SUBTOTAL(3,$B$4:B4))</calculatedColumnFormula>
    </tableColumn>
    <tableColumn id="2" xr3:uid="{2D51336B-468C-486E-A396-EC2449F45604}" name="Date" dataDxfId="24"/>
    <tableColumn id="7" xr3:uid="{C835B5F7-514E-46C3-85B1-3F011AD9771E}" name="Mã khóa học" dataDxfId="23"/>
    <tableColumn id="3" xr3:uid="{7F3AB9BC-1119-431B-8F1E-6B37E74A5B12}" name="Tên khóa học" dataDxfId="22"/>
    <tableColumn id="4" xr3:uid="{DB8E2305-4A4D-4BF2-B49F-CC43440B8034}" name="Chi nhánh" dataDxfId="21"/>
    <tableColumn id="5" xr3:uid="{3CA8042D-9655-4653-976A-72D2ACABEA5D}" name="Phòng ban" dataDxfId="20"/>
    <tableColumn id="8" xr3:uid="{0B59FFDD-FADF-4B16-8B57-9B372C068921}" name="Phân loại" dataDxfId="19">
      <calculatedColumnFormula>INDEX(Thong_tin_khoa_hoc[Phân loại],MATCH(Chiphidaotao[[#This Row],[Mã khóa học]],Thong_tin_khoa_hoc[Mã khóa học],0),0)</calculatedColumnFormula>
    </tableColumn>
    <tableColumn id="6" xr3:uid="{D461571A-87C8-4A77-9038-B9C0040AB199}" name="Chi phí" dataDxfId="18" dataCellStyle="Comma"/>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65DF76-B706-4E7A-861F-B1DC61C843D8}" name="Danhsachdaotao" displayName="Danhsachdaotao" ref="A3:M378" totalsRowShown="0" headerRowDxfId="17" dataDxfId="15" headerRowBorderDxfId="16" tableBorderDxfId="14" totalsRowBorderDxfId="13">
  <autoFilter ref="A3:M378" xr:uid="{2287E1B6-B685-4600-B507-5D463622A21A}"/>
  <sortState xmlns:xlrd2="http://schemas.microsoft.com/office/spreadsheetml/2017/richdata2" ref="A4:M376">
    <sortCondition ref="B4:B376"/>
    <sortCondition ref="C4:C376"/>
  </sortState>
  <tableColumns count="13">
    <tableColumn id="1" xr3:uid="{5B7F8203-23B7-47A6-9A78-1A2A6E140385}" name="STT" dataDxfId="12">
      <calculatedColumnFormula>IF(E4="","",SUBTOTAL(3,$E$4:E4))</calculatedColumnFormula>
    </tableColumn>
    <tableColumn id="2" xr3:uid="{A791EE1B-4F2F-4ABD-A32A-DFBE4F162594}" name="Thời gian đào tạo (thực tế)" dataDxfId="11"/>
    <tableColumn id="3" xr3:uid="{70D8CE98-5595-4FB3-8378-2B4594BB84CE}" name="Mã khóa học" dataDxfId="10"/>
    <tableColumn id="13" xr3:uid="{B26932C9-1249-4FCC-8659-F9AD362A838A}" name="Khóa học" dataDxfId="9">
      <calculatedColumnFormula>INDEX(Thong_tin_khoa_hoc[Khóa đào tạo],MATCH(Danhsachdaotao[[#This Row],[Mã khóa học]],Thong_tin_khoa_hoc[Mã khóa học],0),0)</calculatedColumnFormula>
    </tableColumn>
    <tableColumn id="6" xr3:uid="{0E888802-B0C0-47D3-B67F-255925328C67}" name="MSNV" dataDxfId="8"/>
    <tableColumn id="4" xr3:uid="{FDE94725-9C04-49B6-898C-930561BC639E}" name="Họ tên" dataDxfId="7">
      <calculatedColumnFormula>INDEX(Danhsachnhanvien[Họ tên],MATCH(Danhsachdaotao[[#This Row],[MSNV]],Danhsachnhanvien[Mã nhân viên],0),0)</calculatedColumnFormula>
    </tableColumn>
    <tableColumn id="10" xr3:uid="{5408776E-47D0-4DA6-91DF-64C00475618A}" name="Chi nhánh" dataDxfId="6">
      <calculatedColumnFormula>INDEX(Danhsachnhanvien[Chi nhánh],MATCH(Danhsachdaotao[[#This Row],[MSNV]],Danhsachnhanvien[Mã nhân viên],0),0)</calculatedColumnFormula>
    </tableColumn>
    <tableColumn id="5" xr3:uid="{C5BF6298-CE1F-4BD1-B7A4-854B221080BA}" name="Phòng ban" dataDxfId="5">
      <calculatedColumnFormula>INDEX(Danhsachnhanvien[Phòng ban],MATCH(Danhsachdaotao[[#This Row],[MSNV]],Danhsachnhanvien[Mã nhân viên],0),0)</calculatedColumnFormula>
    </tableColumn>
    <tableColumn id="12" xr3:uid="{6B126557-31D1-4C99-844D-7A22C320FB08}" name="Vị trí" dataDxfId="4">
      <calculatedColumnFormula>INDEX(Danhsachnhanvien[Vị trí],MATCH(Danhsachdaotao[[#This Row],[MSNV]],Danhsachnhanvien[Mã nhân viên],0),0)</calculatedColumnFormula>
    </tableColumn>
    <tableColumn id="11" xr3:uid="{FFE77382-D8AC-4D6B-9905-6721E7D6724D}" name="Phân loại" dataDxfId="3">
      <calculatedColumnFormula>INDEX(Thong_tin_khoa_hoc[Phân loại],MATCH(Danhsachdaotao[[#This Row],[Mã khóa học]],Thong_tin_khoa_hoc[Mã khóa học],0),0)</calculatedColumnFormula>
    </tableColumn>
    <tableColumn id="7" xr3:uid="{DFA4ADC9-58D0-4811-AA63-202B0CDF2529}" name="Tham gia" dataDxfId="2"/>
    <tableColumn id="8" xr3:uid="{2FB6D512-645F-43EC-A4ED-71FC0603C46D}" name="Thời lượng" dataDxfId="1"/>
    <tableColumn id="9" xr3:uid="{58FB2EC7-D1F3-4813-904D-F4F7EB2FCCD5}" name="Đánh giá"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9D3EF-6114-4840-B880-3A54234AFD1D}">
  <sheetPr codeName="Sheet6"/>
  <dimension ref="A1:M130"/>
  <sheetViews>
    <sheetView showGridLines="0" workbookViewId="0">
      <pane xSplit="1" ySplit="2" topLeftCell="B3" activePane="bottomRight" state="frozen"/>
      <selection pane="topRight" activeCell="B1" sqref="B1"/>
      <selection pane="bottomLeft" activeCell="A3" sqref="A3"/>
      <selection pane="bottomRight" activeCell="F2" sqref="F2"/>
    </sheetView>
  </sheetViews>
  <sheetFormatPr defaultRowHeight="15" x14ac:dyDescent="0.25"/>
  <cols>
    <col min="1" max="1" width="5" customWidth="1"/>
    <col min="2" max="2" width="21.140625" style="10" customWidth="1"/>
    <col min="3" max="3" width="7.42578125" customWidth="1"/>
    <col min="4" max="4" width="21.140625" style="10" customWidth="1"/>
    <col min="5" max="5" width="7.42578125" customWidth="1"/>
    <col min="6" max="6" width="21.140625" style="10" customWidth="1"/>
    <col min="7" max="7" width="7.42578125" customWidth="1"/>
    <col min="8" max="8" width="21.140625" style="10" customWidth="1"/>
    <col min="9" max="9" width="7.42578125" customWidth="1"/>
    <col min="10" max="10" width="21.140625" style="10" customWidth="1"/>
    <col min="11" max="11" width="7.42578125" customWidth="1"/>
    <col min="12" max="12" width="21.140625" customWidth="1"/>
  </cols>
  <sheetData>
    <row r="1" spans="1:13" ht="37.5" customHeight="1" x14ac:dyDescent="0.25">
      <c r="A1" s="1" t="s">
        <v>0</v>
      </c>
      <c r="B1" s="51"/>
      <c r="C1" s="3"/>
      <c r="D1" s="3"/>
      <c r="E1" s="3"/>
      <c r="F1" s="3"/>
      <c r="G1" s="3"/>
      <c r="H1" s="3"/>
      <c r="I1" s="3"/>
      <c r="J1" s="3"/>
      <c r="K1" s="3"/>
      <c r="L1" s="3"/>
      <c r="M1" s="3"/>
    </row>
    <row r="2" spans="1:13" ht="37.5" customHeight="1" x14ac:dyDescent="0.25">
      <c r="A2" s="4" t="s">
        <v>232</v>
      </c>
      <c r="B2" s="52"/>
      <c r="C2" s="6"/>
      <c r="D2" s="6"/>
      <c r="E2" s="6"/>
      <c r="F2" s="6"/>
      <c r="G2" s="6"/>
      <c r="H2" s="6"/>
      <c r="I2" s="6"/>
      <c r="J2" s="6"/>
      <c r="K2" s="6"/>
      <c r="L2" s="6"/>
      <c r="M2" s="6"/>
    </row>
    <row r="3" spans="1:13" s="53" customFormat="1" ht="29.25" customHeight="1" x14ac:dyDescent="0.2">
      <c r="B3" s="54" t="s">
        <v>244</v>
      </c>
      <c r="D3" s="55" t="s">
        <v>245</v>
      </c>
      <c r="F3" s="55" t="s">
        <v>246</v>
      </c>
      <c r="H3" s="55" t="s">
        <v>247</v>
      </c>
      <c r="J3" s="55" t="s">
        <v>248</v>
      </c>
      <c r="L3" s="55" t="s">
        <v>249</v>
      </c>
    </row>
    <row r="4" spans="1:13" ht="27" customHeight="1" x14ac:dyDescent="0.25">
      <c r="B4" s="56" t="s">
        <v>11</v>
      </c>
      <c r="D4" s="56" t="s">
        <v>12</v>
      </c>
      <c r="F4" s="56" t="s">
        <v>187</v>
      </c>
      <c r="H4" s="57" t="s">
        <v>238</v>
      </c>
      <c r="J4" s="57">
        <v>0</v>
      </c>
      <c r="L4" s="58" t="s">
        <v>186</v>
      </c>
    </row>
    <row r="5" spans="1:13" ht="27" customHeight="1" x14ac:dyDescent="0.25">
      <c r="B5" s="56" t="s">
        <v>64</v>
      </c>
      <c r="D5" s="56" t="s">
        <v>18</v>
      </c>
      <c r="F5" s="56" t="s">
        <v>191</v>
      </c>
      <c r="H5" s="59" t="s">
        <v>239</v>
      </c>
      <c r="J5" s="57">
        <v>2</v>
      </c>
      <c r="L5" s="58" t="s">
        <v>220</v>
      </c>
    </row>
    <row r="6" spans="1:13" ht="27" customHeight="1" x14ac:dyDescent="0.25">
      <c r="B6" s="56" t="s">
        <v>93</v>
      </c>
      <c r="D6" s="56" t="s">
        <v>33</v>
      </c>
      <c r="F6" s="56" t="s">
        <v>194</v>
      </c>
      <c r="J6" s="57">
        <v>4</v>
      </c>
      <c r="L6" s="58" t="s">
        <v>217</v>
      </c>
    </row>
    <row r="7" spans="1:13" ht="27" customHeight="1" x14ac:dyDescent="0.25">
      <c r="B7" s="56" t="s">
        <v>116</v>
      </c>
      <c r="D7" s="56" t="s">
        <v>45</v>
      </c>
      <c r="F7" s="56" t="s">
        <v>198</v>
      </c>
      <c r="J7" s="57">
        <v>6</v>
      </c>
      <c r="L7" s="60" t="s">
        <v>227</v>
      </c>
    </row>
    <row r="8" spans="1:13" ht="27" customHeight="1" x14ac:dyDescent="0.25">
      <c r="B8" s="61" t="s">
        <v>152</v>
      </c>
      <c r="D8" s="56" t="s">
        <v>55</v>
      </c>
      <c r="F8" s="56" t="s">
        <v>202</v>
      </c>
      <c r="J8" s="57">
        <v>8</v>
      </c>
    </row>
    <row r="9" spans="1:13" ht="27" customHeight="1" x14ac:dyDescent="0.25">
      <c r="B9"/>
      <c r="D9" s="56" t="s">
        <v>66</v>
      </c>
      <c r="F9" s="56" t="s">
        <v>206</v>
      </c>
      <c r="J9" s="59">
        <v>10</v>
      </c>
    </row>
    <row r="10" spans="1:13" ht="27" customHeight="1" x14ac:dyDescent="0.25">
      <c r="B10"/>
      <c r="D10" s="61" t="s">
        <v>81</v>
      </c>
      <c r="F10" s="56" t="s">
        <v>215</v>
      </c>
    </row>
    <row r="11" spans="1:13" ht="27" customHeight="1" x14ac:dyDescent="0.25">
      <c r="B11"/>
      <c r="D11" s="62"/>
      <c r="F11" s="56" t="s">
        <v>223</v>
      </c>
    </row>
    <row r="12" spans="1:13" ht="27" customHeight="1" x14ac:dyDescent="0.25">
      <c r="B12"/>
      <c r="D12" s="62"/>
      <c r="F12" s="56" t="s">
        <v>225</v>
      </c>
      <c r="H12" s="55" t="s">
        <v>250</v>
      </c>
      <c r="J12" s="55" t="s">
        <v>251</v>
      </c>
    </row>
    <row r="13" spans="1:13" ht="27" customHeight="1" x14ac:dyDescent="0.25">
      <c r="B13"/>
      <c r="D13" s="62"/>
      <c r="F13" s="56" t="s">
        <v>228</v>
      </c>
      <c r="H13" s="57" t="s">
        <v>189</v>
      </c>
      <c r="J13" s="57" t="s">
        <v>185</v>
      </c>
    </row>
    <row r="14" spans="1:13" ht="27" customHeight="1" x14ac:dyDescent="0.25">
      <c r="B14"/>
      <c r="D14" s="62"/>
      <c r="F14" s="56" t="s">
        <v>230</v>
      </c>
      <c r="H14" s="57" t="s">
        <v>184</v>
      </c>
      <c r="J14" s="57" t="s">
        <v>190</v>
      </c>
    </row>
    <row r="15" spans="1:13" ht="27" customHeight="1" x14ac:dyDescent="0.25">
      <c r="B15"/>
      <c r="D15" s="62"/>
      <c r="F15" s="56" t="s">
        <v>200</v>
      </c>
      <c r="H15" s="59" t="s">
        <v>210</v>
      </c>
      <c r="J15" s="59" t="s">
        <v>193</v>
      </c>
    </row>
    <row r="16" spans="1:13" ht="27" customHeight="1" x14ac:dyDescent="0.25">
      <c r="B16"/>
      <c r="D16" s="62"/>
      <c r="F16" s="56" t="s">
        <v>196</v>
      </c>
    </row>
    <row r="17" spans="2:6" ht="27" customHeight="1" x14ac:dyDescent="0.25">
      <c r="B17"/>
      <c r="D17" s="62"/>
      <c r="F17" s="56" t="s">
        <v>218</v>
      </c>
    </row>
    <row r="18" spans="2:6" ht="27" customHeight="1" x14ac:dyDescent="0.25">
      <c r="B18"/>
      <c r="D18" s="62"/>
      <c r="F18" s="56" t="s">
        <v>204</v>
      </c>
    </row>
    <row r="19" spans="2:6" ht="27" customHeight="1" x14ac:dyDescent="0.25">
      <c r="B19"/>
      <c r="D19" s="62"/>
      <c r="F19" s="56" t="s">
        <v>182</v>
      </c>
    </row>
    <row r="20" spans="2:6" ht="27" customHeight="1" x14ac:dyDescent="0.25">
      <c r="B20"/>
      <c r="D20" s="62"/>
      <c r="F20" s="56" t="s">
        <v>213</v>
      </c>
    </row>
    <row r="21" spans="2:6" ht="27" customHeight="1" x14ac:dyDescent="0.25">
      <c r="B21"/>
      <c r="D21" s="62"/>
      <c r="F21" s="56" t="s">
        <v>208</v>
      </c>
    </row>
    <row r="22" spans="2:6" ht="27" customHeight="1" x14ac:dyDescent="0.25">
      <c r="B22"/>
      <c r="D22" s="62"/>
      <c r="F22" s="61" t="s">
        <v>211</v>
      </c>
    </row>
    <row r="23" spans="2:6" x14ac:dyDescent="0.25">
      <c r="B23"/>
      <c r="D23" s="62"/>
    </row>
    <row r="24" spans="2:6" x14ac:dyDescent="0.25">
      <c r="B24"/>
      <c r="D24" s="62"/>
    </row>
    <row r="25" spans="2:6" x14ac:dyDescent="0.25">
      <c r="B25"/>
      <c r="D25" s="62"/>
    </row>
    <row r="26" spans="2:6" x14ac:dyDescent="0.25">
      <c r="B26"/>
      <c r="D26" s="62"/>
    </row>
    <row r="27" spans="2:6" x14ac:dyDescent="0.25">
      <c r="B27"/>
      <c r="D27" s="62"/>
    </row>
    <row r="28" spans="2:6" x14ac:dyDescent="0.25">
      <c r="B28"/>
      <c r="D28" s="62"/>
    </row>
    <row r="29" spans="2:6" x14ac:dyDescent="0.25">
      <c r="B29"/>
      <c r="D29" s="62"/>
    </row>
    <row r="30" spans="2:6" x14ac:dyDescent="0.25">
      <c r="B30"/>
      <c r="D30" s="62"/>
    </row>
    <row r="31" spans="2:6" x14ac:dyDescent="0.25">
      <c r="B31"/>
      <c r="D31" s="62"/>
    </row>
    <row r="32" spans="2:6" x14ac:dyDescent="0.25">
      <c r="B32"/>
      <c r="D32" s="62"/>
    </row>
    <row r="33" spans="2:4" x14ac:dyDescent="0.25">
      <c r="B33"/>
      <c r="D33" s="62"/>
    </row>
    <row r="34" spans="2:4" x14ac:dyDescent="0.25">
      <c r="B34"/>
      <c r="D34" s="62"/>
    </row>
    <row r="35" spans="2:4" x14ac:dyDescent="0.25">
      <c r="B35"/>
      <c r="D35" s="62"/>
    </row>
    <row r="36" spans="2:4" x14ac:dyDescent="0.25">
      <c r="B36"/>
      <c r="D36" s="62"/>
    </row>
    <row r="37" spans="2:4" x14ac:dyDescent="0.25">
      <c r="B37"/>
      <c r="D37" s="62"/>
    </row>
    <row r="38" spans="2:4" x14ac:dyDescent="0.25">
      <c r="B38"/>
      <c r="D38" s="62"/>
    </row>
    <row r="39" spans="2:4" x14ac:dyDescent="0.25">
      <c r="B39"/>
      <c r="D39" s="62"/>
    </row>
    <row r="40" spans="2:4" x14ac:dyDescent="0.25">
      <c r="B40"/>
      <c r="D40" s="62"/>
    </row>
    <row r="41" spans="2:4" x14ac:dyDescent="0.25">
      <c r="B41"/>
      <c r="D41" s="62"/>
    </row>
    <row r="42" spans="2:4" x14ac:dyDescent="0.25">
      <c r="B42"/>
      <c r="D42" s="62"/>
    </row>
    <row r="43" spans="2:4" x14ac:dyDescent="0.25">
      <c r="B43"/>
      <c r="D43" s="62"/>
    </row>
    <row r="44" spans="2:4" x14ac:dyDescent="0.25">
      <c r="B44"/>
      <c r="D44" s="62"/>
    </row>
    <row r="45" spans="2:4" x14ac:dyDescent="0.25">
      <c r="B45"/>
      <c r="D45" s="62"/>
    </row>
    <row r="46" spans="2:4" x14ac:dyDescent="0.25">
      <c r="B46"/>
      <c r="D46" s="62"/>
    </row>
    <row r="47" spans="2:4" x14ac:dyDescent="0.25">
      <c r="B47"/>
      <c r="D47" s="62"/>
    </row>
    <row r="48" spans="2:4" x14ac:dyDescent="0.25">
      <c r="B48"/>
      <c r="D48" s="62"/>
    </row>
    <row r="49" spans="2:4" x14ac:dyDescent="0.25">
      <c r="B49"/>
      <c r="D49" s="62"/>
    </row>
    <row r="50" spans="2:4" x14ac:dyDescent="0.25">
      <c r="B50"/>
      <c r="D50" s="62"/>
    </row>
    <row r="51" spans="2:4" x14ac:dyDescent="0.25">
      <c r="B51"/>
      <c r="D51" s="62"/>
    </row>
    <row r="52" spans="2:4" x14ac:dyDescent="0.25">
      <c r="B52"/>
      <c r="D52" s="62"/>
    </row>
    <row r="53" spans="2:4" x14ac:dyDescent="0.25">
      <c r="B53"/>
      <c r="D53" s="62"/>
    </row>
    <row r="54" spans="2:4" x14ac:dyDescent="0.25">
      <c r="B54"/>
      <c r="D54" s="62"/>
    </row>
    <row r="55" spans="2:4" x14ac:dyDescent="0.25">
      <c r="B55"/>
      <c r="D55" s="62"/>
    </row>
    <row r="56" spans="2:4" x14ac:dyDescent="0.25">
      <c r="B56"/>
      <c r="D56" s="62"/>
    </row>
    <row r="57" spans="2:4" x14ac:dyDescent="0.25">
      <c r="B57"/>
      <c r="D57" s="62"/>
    </row>
    <row r="58" spans="2:4" x14ac:dyDescent="0.25">
      <c r="B58"/>
      <c r="D58" s="62"/>
    </row>
    <row r="59" spans="2:4" x14ac:dyDescent="0.25">
      <c r="B59"/>
      <c r="D59" s="62"/>
    </row>
    <row r="60" spans="2:4" x14ac:dyDescent="0.25">
      <c r="B60"/>
      <c r="D60" s="62"/>
    </row>
    <row r="61" spans="2:4" x14ac:dyDescent="0.25">
      <c r="B61"/>
      <c r="D61" s="62"/>
    </row>
    <row r="62" spans="2:4" x14ac:dyDescent="0.25">
      <c r="B62"/>
      <c r="D62" s="62"/>
    </row>
    <row r="63" spans="2:4" x14ac:dyDescent="0.25">
      <c r="B63"/>
      <c r="D63" s="62"/>
    </row>
    <row r="64" spans="2:4" x14ac:dyDescent="0.25">
      <c r="B64"/>
      <c r="D64" s="62"/>
    </row>
    <row r="65" spans="2:4" x14ac:dyDescent="0.25">
      <c r="B65"/>
      <c r="D65" s="62"/>
    </row>
    <row r="66" spans="2:4" x14ac:dyDescent="0.25">
      <c r="B66"/>
      <c r="D66" s="62"/>
    </row>
    <row r="67" spans="2:4" x14ac:dyDescent="0.25">
      <c r="B67"/>
      <c r="D67" s="62"/>
    </row>
    <row r="68" spans="2:4" x14ac:dyDescent="0.25">
      <c r="B68"/>
      <c r="D68" s="62"/>
    </row>
    <row r="69" spans="2:4" x14ac:dyDescent="0.25">
      <c r="B69"/>
      <c r="D69" s="62"/>
    </row>
    <row r="70" spans="2:4" x14ac:dyDescent="0.25">
      <c r="B70"/>
      <c r="D70" s="62"/>
    </row>
    <row r="71" spans="2:4" x14ac:dyDescent="0.25">
      <c r="B71"/>
      <c r="D71" s="62"/>
    </row>
    <row r="72" spans="2:4" x14ac:dyDescent="0.25">
      <c r="B72"/>
      <c r="D72" s="62"/>
    </row>
    <row r="73" spans="2:4" x14ac:dyDescent="0.25">
      <c r="B73"/>
      <c r="D73" s="62"/>
    </row>
    <row r="74" spans="2:4" x14ac:dyDescent="0.25">
      <c r="B74"/>
      <c r="D74" s="62"/>
    </row>
    <row r="75" spans="2:4" x14ac:dyDescent="0.25">
      <c r="B75"/>
      <c r="D75" s="62"/>
    </row>
    <row r="76" spans="2:4" x14ac:dyDescent="0.25">
      <c r="B76"/>
      <c r="D76" s="62"/>
    </row>
    <row r="77" spans="2:4" x14ac:dyDescent="0.25">
      <c r="B77"/>
      <c r="D77" s="62"/>
    </row>
    <row r="78" spans="2:4" x14ac:dyDescent="0.25">
      <c r="B78"/>
      <c r="D78" s="62"/>
    </row>
    <row r="79" spans="2:4" x14ac:dyDescent="0.25">
      <c r="B79"/>
      <c r="D79" s="62"/>
    </row>
    <row r="80" spans="2:4" x14ac:dyDescent="0.25">
      <c r="B80"/>
      <c r="D80" s="62"/>
    </row>
    <row r="81" spans="2:4" x14ac:dyDescent="0.25">
      <c r="B81"/>
      <c r="D81" s="62"/>
    </row>
    <row r="82" spans="2:4" x14ac:dyDescent="0.25">
      <c r="B82"/>
      <c r="D82" s="62"/>
    </row>
    <row r="83" spans="2:4" x14ac:dyDescent="0.25">
      <c r="B83"/>
      <c r="D83" s="62"/>
    </row>
    <row r="84" spans="2:4" x14ac:dyDescent="0.25">
      <c r="B84"/>
      <c r="D84" s="62"/>
    </row>
    <row r="85" spans="2:4" x14ac:dyDescent="0.25">
      <c r="B85"/>
      <c r="D85" s="62"/>
    </row>
    <row r="86" spans="2:4" x14ac:dyDescent="0.25">
      <c r="B86"/>
      <c r="D86" s="62"/>
    </row>
    <row r="87" spans="2:4" x14ac:dyDescent="0.25">
      <c r="B87"/>
      <c r="D87" s="62"/>
    </row>
    <row r="88" spans="2:4" x14ac:dyDescent="0.25">
      <c r="B88"/>
      <c r="D88" s="62"/>
    </row>
    <row r="89" spans="2:4" x14ac:dyDescent="0.25">
      <c r="B89"/>
      <c r="D89" s="62"/>
    </row>
    <row r="90" spans="2:4" x14ac:dyDescent="0.25">
      <c r="B90"/>
      <c r="D90" s="62"/>
    </row>
    <row r="91" spans="2:4" x14ac:dyDescent="0.25">
      <c r="B91"/>
      <c r="D91" s="62"/>
    </row>
    <row r="92" spans="2:4" x14ac:dyDescent="0.25">
      <c r="B92"/>
      <c r="D92" s="62"/>
    </row>
    <row r="93" spans="2:4" x14ac:dyDescent="0.25">
      <c r="B93"/>
      <c r="D93" s="62"/>
    </row>
    <row r="94" spans="2:4" x14ac:dyDescent="0.25">
      <c r="B94"/>
      <c r="D94" s="62"/>
    </row>
    <row r="95" spans="2:4" x14ac:dyDescent="0.25">
      <c r="B95"/>
      <c r="D95" s="62"/>
    </row>
    <row r="96" spans="2:4" x14ac:dyDescent="0.25">
      <c r="B96"/>
      <c r="D96" s="62"/>
    </row>
    <row r="97" spans="2:4" x14ac:dyDescent="0.25">
      <c r="B97"/>
      <c r="D97" s="62"/>
    </row>
    <row r="98" spans="2:4" x14ac:dyDescent="0.25">
      <c r="B98"/>
      <c r="D98" s="62"/>
    </row>
    <row r="99" spans="2:4" x14ac:dyDescent="0.25">
      <c r="B99"/>
      <c r="D99" s="62"/>
    </row>
    <row r="100" spans="2:4" x14ac:dyDescent="0.25">
      <c r="B100"/>
      <c r="D100" s="62"/>
    </row>
    <row r="101" spans="2:4" x14ac:dyDescent="0.25">
      <c r="B101"/>
      <c r="D101" s="62"/>
    </row>
    <row r="102" spans="2:4" x14ac:dyDescent="0.25">
      <c r="B102"/>
      <c r="D102" s="62"/>
    </row>
    <row r="103" spans="2:4" x14ac:dyDescent="0.25">
      <c r="B103"/>
      <c r="D103" s="62"/>
    </row>
    <row r="104" spans="2:4" x14ac:dyDescent="0.25">
      <c r="B104"/>
      <c r="D104" s="62"/>
    </row>
    <row r="105" spans="2:4" x14ac:dyDescent="0.25">
      <c r="B105"/>
      <c r="D105" s="62"/>
    </row>
    <row r="106" spans="2:4" x14ac:dyDescent="0.25">
      <c r="B106"/>
      <c r="D106" s="62"/>
    </row>
    <row r="107" spans="2:4" x14ac:dyDescent="0.25">
      <c r="B107"/>
      <c r="D107" s="62"/>
    </row>
    <row r="108" spans="2:4" x14ac:dyDescent="0.25">
      <c r="B108"/>
      <c r="D108" s="62"/>
    </row>
    <row r="109" spans="2:4" x14ac:dyDescent="0.25">
      <c r="B109"/>
      <c r="D109" s="62"/>
    </row>
    <row r="110" spans="2:4" x14ac:dyDescent="0.25">
      <c r="B110"/>
      <c r="D110" s="62"/>
    </row>
    <row r="111" spans="2:4" x14ac:dyDescent="0.25">
      <c r="B111"/>
      <c r="D111" s="62"/>
    </row>
    <row r="112" spans="2:4" x14ac:dyDescent="0.25">
      <c r="B112"/>
      <c r="D112" s="62"/>
    </row>
    <row r="113" spans="2:4" x14ac:dyDescent="0.25">
      <c r="B113"/>
      <c r="D113" s="62"/>
    </row>
    <row r="114" spans="2:4" x14ac:dyDescent="0.25">
      <c r="B114"/>
      <c r="D114" s="62"/>
    </row>
    <row r="115" spans="2:4" x14ac:dyDescent="0.25">
      <c r="B115"/>
      <c r="D115" s="62"/>
    </row>
    <row r="116" spans="2:4" x14ac:dyDescent="0.25">
      <c r="B116"/>
      <c r="D116" s="62"/>
    </row>
    <row r="117" spans="2:4" x14ac:dyDescent="0.25">
      <c r="B117"/>
      <c r="D117" s="62"/>
    </row>
    <row r="118" spans="2:4" x14ac:dyDescent="0.25">
      <c r="B118"/>
      <c r="D118" s="62"/>
    </row>
    <row r="119" spans="2:4" x14ac:dyDescent="0.25">
      <c r="B119"/>
      <c r="D119" s="62"/>
    </row>
    <row r="120" spans="2:4" x14ac:dyDescent="0.25">
      <c r="B120"/>
      <c r="D120" s="62"/>
    </row>
    <row r="121" spans="2:4" x14ac:dyDescent="0.25">
      <c r="B121"/>
      <c r="D121" s="62"/>
    </row>
    <row r="122" spans="2:4" x14ac:dyDescent="0.25">
      <c r="B122"/>
      <c r="D122" s="62"/>
    </row>
    <row r="123" spans="2:4" x14ac:dyDescent="0.25">
      <c r="B123"/>
      <c r="D123" s="62"/>
    </row>
    <row r="124" spans="2:4" x14ac:dyDescent="0.25">
      <c r="B124"/>
      <c r="D124" s="62"/>
    </row>
    <row r="125" spans="2:4" x14ac:dyDescent="0.25">
      <c r="B125"/>
      <c r="D125" s="62"/>
    </row>
    <row r="126" spans="2:4" x14ac:dyDescent="0.25">
      <c r="B126"/>
      <c r="D126" s="62"/>
    </row>
    <row r="127" spans="2:4" x14ac:dyDescent="0.25">
      <c r="B127"/>
      <c r="D127" s="62"/>
    </row>
    <row r="128" spans="2:4" x14ac:dyDescent="0.25">
      <c r="B128"/>
      <c r="D128" s="62"/>
    </row>
    <row r="129" spans="2:4" x14ac:dyDescent="0.25">
      <c r="B129"/>
      <c r="D129" s="62"/>
    </row>
    <row r="130" spans="2:4" x14ac:dyDescent="0.25">
      <c r="B130"/>
      <c r="D130" s="62"/>
    </row>
  </sheetData>
  <pageMargins left="0.7" right="0.7" top="0.75" bottom="0.75" header="0.3" footer="0.3"/>
  <drawing r:id="rId1"/>
  <tableParts count="8">
    <tablePart r:id="rId2"/>
    <tablePart r:id="rId3"/>
    <tablePart r:id="rId4"/>
    <tablePart r:id="rId5"/>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99A6E-B0F4-471F-84B2-2582A11D831B}">
  <sheetPr codeName="Sheet1"/>
  <dimension ref="A1:H131"/>
  <sheetViews>
    <sheetView workbookViewId="0">
      <pane xSplit="1" ySplit="3" topLeftCell="B4" activePane="bottomRight" state="frozen"/>
      <selection pane="topRight" activeCell="B1" sqref="B1"/>
      <selection pane="bottomLeft" activeCell="A2" sqref="A2"/>
      <selection pane="bottomRight" activeCell="D11" sqref="D11"/>
    </sheetView>
  </sheetViews>
  <sheetFormatPr defaultRowHeight="15" x14ac:dyDescent="0.25"/>
  <cols>
    <col min="1" max="1" width="10.85546875" customWidth="1"/>
    <col min="2" max="2" width="15.85546875" style="20" customWidth="1"/>
    <col min="3" max="3" width="22.5703125" customWidth="1"/>
    <col min="4" max="8" width="27.140625" customWidth="1"/>
  </cols>
  <sheetData>
    <row r="1" spans="1:8" ht="33" customHeight="1" x14ac:dyDescent="0.25">
      <c r="A1" s="1" t="s">
        <v>0</v>
      </c>
      <c r="B1" s="2"/>
      <c r="C1" s="3"/>
      <c r="D1" s="3"/>
      <c r="E1" s="3"/>
      <c r="F1" s="3"/>
      <c r="G1" s="3"/>
      <c r="H1" s="3"/>
    </row>
    <row r="2" spans="1:8" ht="33" customHeight="1" x14ac:dyDescent="0.25">
      <c r="A2" s="4" t="s">
        <v>1</v>
      </c>
      <c r="B2" s="5"/>
      <c r="C2" s="6"/>
      <c r="D2" s="6"/>
      <c r="E2" s="6"/>
      <c r="F2" s="6"/>
      <c r="G2" s="6"/>
      <c r="H2" s="6"/>
    </row>
    <row r="3" spans="1:8" s="10" customFormat="1" ht="28.5" customHeight="1" x14ac:dyDescent="0.25">
      <c r="A3" s="7" t="s">
        <v>2</v>
      </c>
      <c r="B3" s="8" t="s">
        <v>3</v>
      </c>
      <c r="C3" s="8" t="s">
        <v>4</v>
      </c>
      <c r="D3" s="8" t="s">
        <v>5</v>
      </c>
      <c r="E3" s="8" t="s">
        <v>6</v>
      </c>
      <c r="F3" s="8" t="s">
        <v>7</v>
      </c>
      <c r="G3" s="8" t="s">
        <v>8</v>
      </c>
      <c r="H3" s="9" t="s">
        <v>9</v>
      </c>
    </row>
    <row r="4" spans="1:8" s="15" customFormat="1" ht="20.25" customHeight="1" x14ac:dyDescent="0.25">
      <c r="A4" s="11">
        <f>IF(B4="","",SUBTOTAL(3,$B$4:B4))</f>
        <v>1</v>
      </c>
      <c r="B4" s="12">
        <v>1001</v>
      </c>
      <c r="C4" s="13" t="s">
        <v>10</v>
      </c>
      <c r="D4" s="13" t="s">
        <v>11</v>
      </c>
      <c r="E4" s="13" t="s">
        <v>12</v>
      </c>
      <c r="F4" s="13" t="s">
        <v>13</v>
      </c>
      <c r="G4" s="13"/>
      <c r="H4" s="14"/>
    </row>
    <row r="5" spans="1:8" s="15" customFormat="1" ht="20.25" customHeight="1" x14ac:dyDescent="0.25">
      <c r="A5" s="11">
        <f>IF(B5="","",SUBTOTAL(3,$B$4:B5))</f>
        <v>2</v>
      </c>
      <c r="B5" s="12">
        <v>1002</v>
      </c>
      <c r="C5" s="13" t="s">
        <v>14</v>
      </c>
      <c r="D5" s="13" t="s">
        <v>11</v>
      </c>
      <c r="E5" s="13" t="s">
        <v>12</v>
      </c>
      <c r="F5" s="13" t="s">
        <v>15</v>
      </c>
      <c r="G5" s="13"/>
      <c r="H5" s="14"/>
    </row>
    <row r="6" spans="1:8" s="15" customFormat="1" ht="20.25" customHeight="1" x14ac:dyDescent="0.25">
      <c r="A6" s="11">
        <f>IF(B6="","",SUBTOTAL(3,$B$4:B6))</f>
        <v>3</v>
      </c>
      <c r="B6" s="12">
        <v>1003</v>
      </c>
      <c r="C6" s="13" t="s">
        <v>16</v>
      </c>
      <c r="D6" s="13" t="s">
        <v>11</v>
      </c>
      <c r="E6" s="13" t="s">
        <v>12</v>
      </c>
      <c r="F6" s="13" t="s">
        <v>15</v>
      </c>
      <c r="G6" s="13"/>
      <c r="H6" s="14"/>
    </row>
    <row r="7" spans="1:8" s="15" customFormat="1" ht="20.25" customHeight="1" x14ac:dyDescent="0.25">
      <c r="A7" s="11">
        <f>IF(B7="","",SUBTOTAL(3,$B$4:B7))</f>
        <v>4</v>
      </c>
      <c r="B7" s="12">
        <v>1004</v>
      </c>
      <c r="C7" s="13" t="s">
        <v>17</v>
      </c>
      <c r="D7" s="13" t="s">
        <v>11</v>
      </c>
      <c r="E7" s="13" t="s">
        <v>18</v>
      </c>
      <c r="F7" s="13" t="s">
        <v>19</v>
      </c>
      <c r="G7" s="13"/>
      <c r="H7" s="14"/>
    </row>
    <row r="8" spans="1:8" s="15" customFormat="1" ht="20.25" customHeight="1" x14ac:dyDescent="0.25">
      <c r="A8" s="11">
        <f>IF(B8="","",SUBTOTAL(3,$B$4:B8))</f>
        <v>5</v>
      </c>
      <c r="B8" s="12">
        <v>1005</v>
      </c>
      <c r="C8" s="13" t="s">
        <v>20</v>
      </c>
      <c r="D8" s="13" t="s">
        <v>11</v>
      </c>
      <c r="E8" s="13" t="s">
        <v>18</v>
      </c>
      <c r="F8" s="13" t="s">
        <v>21</v>
      </c>
      <c r="G8" s="13"/>
      <c r="H8" s="14"/>
    </row>
    <row r="9" spans="1:8" s="15" customFormat="1" ht="20.25" customHeight="1" x14ac:dyDescent="0.25">
      <c r="A9" s="11">
        <f>IF(B9="","",SUBTOTAL(3,$B$4:B9))</f>
        <v>6</v>
      </c>
      <c r="B9" s="12">
        <v>1006</v>
      </c>
      <c r="C9" s="13" t="s">
        <v>22</v>
      </c>
      <c r="D9" s="13" t="s">
        <v>11</v>
      </c>
      <c r="E9" s="13" t="s">
        <v>18</v>
      </c>
      <c r="F9" s="13" t="s">
        <v>23</v>
      </c>
      <c r="G9" s="13"/>
      <c r="H9" s="14"/>
    </row>
    <row r="10" spans="1:8" s="15" customFormat="1" ht="20.25" customHeight="1" x14ac:dyDescent="0.25">
      <c r="A10" s="11">
        <f>IF(B10="","",SUBTOTAL(3,$B$4:B10))</f>
        <v>7</v>
      </c>
      <c r="B10" s="12">
        <v>1007</v>
      </c>
      <c r="C10" s="13" t="s">
        <v>24</v>
      </c>
      <c r="D10" s="13" t="s">
        <v>11</v>
      </c>
      <c r="E10" s="13" t="s">
        <v>18</v>
      </c>
      <c r="F10" s="13" t="s">
        <v>25</v>
      </c>
      <c r="G10" s="13"/>
      <c r="H10" s="14"/>
    </row>
    <row r="11" spans="1:8" s="15" customFormat="1" ht="20.25" customHeight="1" x14ac:dyDescent="0.25">
      <c r="A11" s="11">
        <f>IF(B11="","",SUBTOTAL(3,$B$4:B11))</f>
        <v>8</v>
      </c>
      <c r="B11" s="12">
        <v>1008</v>
      </c>
      <c r="C11" s="13" t="s">
        <v>26</v>
      </c>
      <c r="D11" s="13" t="s">
        <v>11</v>
      </c>
      <c r="E11" s="13" t="s">
        <v>18</v>
      </c>
      <c r="F11" s="13" t="s">
        <v>27</v>
      </c>
      <c r="G11" s="13"/>
      <c r="H11" s="14"/>
    </row>
    <row r="12" spans="1:8" s="15" customFormat="1" ht="20.25" customHeight="1" x14ac:dyDescent="0.25">
      <c r="A12" s="11">
        <f>IF(B12="","",SUBTOTAL(3,$B$4:B12))</f>
        <v>9</v>
      </c>
      <c r="B12" s="12">
        <v>1009</v>
      </c>
      <c r="C12" s="13" t="s">
        <v>28</v>
      </c>
      <c r="D12" s="13" t="s">
        <v>11</v>
      </c>
      <c r="E12" s="13" t="s">
        <v>18</v>
      </c>
      <c r="F12" s="13" t="s">
        <v>29</v>
      </c>
      <c r="G12" s="13"/>
      <c r="H12" s="14"/>
    </row>
    <row r="13" spans="1:8" s="15" customFormat="1" ht="20.25" customHeight="1" x14ac:dyDescent="0.25">
      <c r="A13" s="11">
        <f>IF(B13="","",SUBTOTAL(3,$B$4:B13))</f>
        <v>10</v>
      </c>
      <c r="B13" s="12">
        <v>1010</v>
      </c>
      <c r="C13" s="13" t="s">
        <v>30</v>
      </c>
      <c r="D13" s="13" t="s">
        <v>11</v>
      </c>
      <c r="E13" s="13" t="s">
        <v>18</v>
      </c>
      <c r="F13" s="13" t="s">
        <v>31</v>
      </c>
      <c r="G13" s="13"/>
      <c r="H13" s="14"/>
    </row>
    <row r="14" spans="1:8" s="15" customFormat="1" ht="20.25" customHeight="1" x14ac:dyDescent="0.25">
      <c r="A14" s="11">
        <f>IF(B14="","",SUBTOTAL(3,$B$4:B14))</f>
        <v>11</v>
      </c>
      <c r="B14" s="12">
        <v>1011</v>
      </c>
      <c r="C14" s="13" t="s">
        <v>32</v>
      </c>
      <c r="D14" s="13" t="s">
        <v>11</v>
      </c>
      <c r="E14" s="13" t="s">
        <v>33</v>
      </c>
      <c r="F14" s="13" t="s">
        <v>34</v>
      </c>
      <c r="G14" s="13"/>
      <c r="H14" s="14"/>
    </row>
    <row r="15" spans="1:8" s="15" customFormat="1" ht="20.25" customHeight="1" x14ac:dyDescent="0.25">
      <c r="A15" s="11">
        <f>IF(B15="","",SUBTOTAL(3,$B$4:B15))</f>
        <v>12</v>
      </c>
      <c r="B15" s="12">
        <v>1012</v>
      </c>
      <c r="C15" s="13" t="s">
        <v>35</v>
      </c>
      <c r="D15" s="13" t="s">
        <v>11</v>
      </c>
      <c r="E15" s="13" t="s">
        <v>33</v>
      </c>
      <c r="F15" s="13" t="s">
        <v>36</v>
      </c>
      <c r="G15" s="13"/>
      <c r="H15" s="14"/>
    </row>
    <row r="16" spans="1:8" s="15" customFormat="1" ht="20.25" customHeight="1" x14ac:dyDescent="0.25">
      <c r="A16" s="11">
        <f>IF(B16="","",SUBTOTAL(3,$B$4:B16))</f>
        <v>13</v>
      </c>
      <c r="B16" s="12">
        <v>1013</v>
      </c>
      <c r="C16" s="13" t="s">
        <v>37</v>
      </c>
      <c r="D16" s="13" t="s">
        <v>11</v>
      </c>
      <c r="E16" s="13" t="s">
        <v>33</v>
      </c>
      <c r="F16" s="13" t="s">
        <v>36</v>
      </c>
      <c r="G16" s="13"/>
      <c r="H16" s="14"/>
    </row>
    <row r="17" spans="1:8" s="15" customFormat="1" ht="20.25" customHeight="1" x14ac:dyDescent="0.25">
      <c r="A17" s="11">
        <f>IF(B17="","",SUBTOTAL(3,$B$4:B17))</f>
        <v>14</v>
      </c>
      <c r="B17" s="12">
        <v>1014</v>
      </c>
      <c r="C17" s="13" t="s">
        <v>38</v>
      </c>
      <c r="D17" s="13" t="s">
        <v>11</v>
      </c>
      <c r="E17" s="13" t="s">
        <v>33</v>
      </c>
      <c r="F17" s="13" t="s">
        <v>39</v>
      </c>
      <c r="G17" s="13"/>
      <c r="H17" s="14"/>
    </row>
    <row r="18" spans="1:8" s="15" customFormat="1" ht="20.25" customHeight="1" x14ac:dyDescent="0.25">
      <c r="A18" s="11">
        <f>IF(B18="","",SUBTOTAL(3,$B$4:B18))</f>
        <v>15</v>
      </c>
      <c r="B18" s="12">
        <v>1015</v>
      </c>
      <c r="C18" s="13" t="s">
        <v>40</v>
      </c>
      <c r="D18" s="13" t="s">
        <v>11</v>
      </c>
      <c r="E18" s="13" t="s">
        <v>33</v>
      </c>
      <c r="F18" s="13" t="s">
        <v>41</v>
      </c>
      <c r="G18" s="13"/>
      <c r="H18" s="14"/>
    </row>
    <row r="19" spans="1:8" s="15" customFormat="1" ht="20.25" customHeight="1" x14ac:dyDescent="0.25">
      <c r="A19" s="11">
        <f>IF(B19="","",SUBTOTAL(3,$B$4:B19))</f>
        <v>16</v>
      </c>
      <c r="B19" s="12">
        <v>1016</v>
      </c>
      <c r="C19" s="13" t="s">
        <v>42</v>
      </c>
      <c r="D19" s="13" t="s">
        <v>11</v>
      </c>
      <c r="E19" s="13" t="s">
        <v>33</v>
      </c>
      <c r="F19" s="13" t="s">
        <v>43</v>
      </c>
      <c r="G19" s="13"/>
      <c r="H19" s="14"/>
    </row>
    <row r="20" spans="1:8" s="15" customFormat="1" ht="20.25" customHeight="1" x14ac:dyDescent="0.25">
      <c r="A20" s="11">
        <f>IF(B20="","",SUBTOTAL(3,$B$4:B20))</f>
        <v>17</v>
      </c>
      <c r="B20" s="12">
        <v>1017</v>
      </c>
      <c r="C20" s="13" t="s">
        <v>44</v>
      </c>
      <c r="D20" s="13" t="s">
        <v>11</v>
      </c>
      <c r="E20" s="13" t="s">
        <v>45</v>
      </c>
      <c r="F20" s="13" t="s">
        <v>46</v>
      </c>
      <c r="G20" s="13"/>
      <c r="H20" s="14"/>
    </row>
    <row r="21" spans="1:8" s="15" customFormat="1" ht="20.25" customHeight="1" x14ac:dyDescent="0.25">
      <c r="A21" s="11">
        <f>IF(B21="","",SUBTOTAL(3,$B$4:B21))</f>
        <v>18</v>
      </c>
      <c r="B21" s="12">
        <v>1018</v>
      </c>
      <c r="C21" s="13" t="s">
        <v>47</v>
      </c>
      <c r="D21" s="13" t="s">
        <v>11</v>
      </c>
      <c r="E21" s="13" t="s">
        <v>45</v>
      </c>
      <c r="F21" s="13" t="s">
        <v>48</v>
      </c>
      <c r="G21" s="13"/>
      <c r="H21" s="14"/>
    </row>
    <row r="22" spans="1:8" s="15" customFormat="1" ht="20.25" customHeight="1" x14ac:dyDescent="0.25">
      <c r="A22" s="11">
        <f>IF(B22="","",SUBTOTAL(3,$B$4:B22))</f>
        <v>19</v>
      </c>
      <c r="B22" s="12">
        <v>1019</v>
      </c>
      <c r="C22" s="13" t="s">
        <v>49</v>
      </c>
      <c r="D22" s="13" t="s">
        <v>11</v>
      </c>
      <c r="E22" s="13" t="s">
        <v>45</v>
      </c>
      <c r="F22" s="13" t="s">
        <v>48</v>
      </c>
      <c r="G22" s="13"/>
      <c r="H22" s="14"/>
    </row>
    <row r="23" spans="1:8" s="15" customFormat="1" ht="20.25" customHeight="1" x14ac:dyDescent="0.25">
      <c r="A23" s="11">
        <f>IF(B23="","",SUBTOTAL(3,$B$4:B23))</f>
        <v>20</v>
      </c>
      <c r="B23" s="12">
        <v>1020</v>
      </c>
      <c r="C23" s="13" t="s">
        <v>50</v>
      </c>
      <c r="D23" s="13" t="s">
        <v>11</v>
      </c>
      <c r="E23" s="13" t="s">
        <v>45</v>
      </c>
      <c r="F23" s="13" t="s">
        <v>51</v>
      </c>
      <c r="G23" s="13"/>
      <c r="H23" s="14"/>
    </row>
    <row r="24" spans="1:8" s="15" customFormat="1" ht="20.25" customHeight="1" x14ac:dyDescent="0.25">
      <c r="A24" s="11">
        <f>IF(B24="","",SUBTOTAL(3,$B$4:B24))</f>
        <v>21</v>
      </c>
      <c r="B24" s="12">
        <v>1021</v>
      </c>
      <c r="C24" s="13" t="s">
        <v>52</v>
      </c>
      <c r="D24" s="13" t="s">
        <v>11</v>
      </c>
      <c r="E24" s="13" t="s">
        <v>45</v>
      </c>
      <c r="F24" s="13" t="s">
        <v>53</v>
      </c>
      <c r="G24" s="13"/>
      <c r="H24" s="14"/>
    </row>
    <row r="25" spans="1:8" s="15" customFormat="1" ht="20.25" customHeight="1" x14ac:dyDescent="0.25">
      <c r="A25" s="11">
        <f>IF(B25="","",SUBTOTAL(3,$B$4:B25))</f>
        <v>22</v>
      </c>
      <c r="B25" s="12">
        <v>1022</v>
      </c>
      <c r="C25" s="13" t="s">
        <v>54</v>
      </c>
      <c r="D25" s="13" t="s">
        <v>11</v>
      </c>
      <c r="E25" s="13" t="s">
        <v>55</v>
      </c>
      <c r="F25" s="13" t="s">
        <v>56</v>
      </c>
      <c r="G25" s="13"/>
      <c r="H25" s="14"/>
    </row>
    <row r="26" spans="1:8" s="15" customFormat="1" ht="20.25" customHeight="1" x14ac:dyDescent="0.25">
      <c r="A26" s="11">
        <f>IF(B26="","",SUBTOTAL(3,$B$4:B26))</f>
        <v>23</v>
      </c>
      <c r="B26" s="12">
        <v>1023</v>
      </c>
      <c r="C26" s="13" t="s">
        <v>57</v>
      </c>
      <c r="D26" s="13" t="s">
        <v>11</v>
      </c>
      <c r="E26" s="13" t="s">
        <v>55</v>
      </c>
      <c r="F26" s="13" t="s">
        <v>58</v>
      </c>
      <c r="G26" s="13"/>
      <c r="H26" s="14"/>
    </row>
    <row r="27" spans="1:8" s="15" customFormat="1" ht="20.25" customHeight="1" x14ac:dyDescent="0.25">
      <c r="A27" s="11">
        <f>IF(B27="","",SUBTOTAL(3,$B$4:B27))</f>
        <v>24</v>
      </c>
      <c r="B27" s="12">
        <v>1024</v>
      </c>
      <c r="C27" s="13" t="s">
        <v>59</v>
      </c>
      <c r="D27" s="13" t="s">
        <v>11</v>
      </c>
      <c r="E27" s="13" t="s">
        <v>55</v>
      </c>
      <c r="F27" s="13" t="s">
        <v>60</v>
      </c>
      <c r="G27" s="13"/>
      <c r="H27" s="14"/>
    </row>
    <row r="28" spans="1:8" s="15" customFormat="1" ht="20.25" customHeight="1" x14ac:dyDescent="0.25">
      <c r="A28" s="11">
        <f>IF(B28="","",SUBTOTAL(3,$B$4:B28))</f>
        <v>25</v>
      </c>
      <c r="B28" s="12">
        <v>1025</v>
      </c>
      <c r="C28" s="13" t="s">
        <v>61</v>
      </c>
      <c r="D28" s="13" t="s">
        <v>11</v>
      </c>
      <c r="E28" s="13" t="s">
        <v>55</v>
      </c>
      <c r="F28" s="13" t="s">
        <v>60</v>
      </c>
      <c r="G28" s="13"/>
      <c r="H28" s="14"/>
    </row>
    <row r="29" spans="1:8" s="15" customFormat="1" ht="20.25" customHeight="1" x14ac:dyDescent="0.25">
      <c r="A29" s="11">
        <f>IF(B29="","",SUBTOTAL(3,$B$4:B29))</f>
        <v>26</v>
      </c>
      <c r="B29" s="12">
        <v>1026</v>
      </c>
      <c r="C29" s="13" t="s">
        <v>62</v>
      </c>
      <c r="D29" s="13" t="s">
        <v>11</v>
      </c>
      <c r="E29" s="13" t="s">
        <v>55</v>
      </c>
      <c r="F29" s="13" t="s">
        <v>60</v>
      </c>
      <c r="G29" s="13"/>
      <c r="H29" s="14"/>
    </row>
    <row r="30" spans="1:8" s="15" customFormat="1" ht="20.25" customHeight="1" x14ac:dyDescent="0.25">
      <c r="A30" s="11">
        <f>IF(B30="","",SUBTOTAL(3,$B$4:B30))</f>
        <v>27</v>
      </c>
      <c r="B30" s="12">
        <v>1027</v>
      </c>
      <c r="C30" s="13" t="s">
        <v>63</v>
      </c>
      <c r="D30" s="13" t="s">
        <v>64</v>
      </c>
      <c r="E30" s="13" t="s">
        <v>12</v>
      </c>
      <c r="F30" s="13" t="s">
        <v>65</v>
      </c>
      <c r="G30" s="13"/>
      <c r="H30" s="14"/>
    </row>
    <row r="31" spans="1:8" s="15" customFormat="1" ht="20.25" customHeight="1" x14ac:dyDescent="0.25">
      <c r="A31" s="11">
        <f>IF(B31="","",SUBTOTAL(3,$B$4:B31))</f>
        <v>28</v>
      </c>
      <c r="B31" s="12">
        <v>1028</v>
      </c>
      <c r="C31" s="13" t="s">
        <v>63</v>
      </c>
      <c r="D31" s="13" t="s">
        <v>64</v>
      </c>
      <c r="E31" s="13" t="s">
        <v>66</v>
      </c>
      <c r="F31" s="13" t="s">
        <v>67</v>
      </c>
      <c r="G31" s="13"/>
      <c r="H31" s="14"/>
    </row>
    <row r="32" spans="1:8" s="15" customFormat="1" ht="20.25" customHeight="1" x14ac:dyDescent="0.25">
      <c r="A32" s="11">
        <f>IF(B32="","",SUBTOTAL(3,$B$4:B32))</f>
        <v>29</v>
      </c>
      <c r="B32" s="12">
        <v>1029</v>
      </c>
      <c r="C32" s="13" t="s">
        <v>68</v>
      </c>
      <c r="D32" s="13" t="s">
        <v>64</v>
      </c>
      <c r="E32" s="13" t="s">
        <v>66</v>
      </c>
      <c r="F32" s="13" t="s">
        <v>69</v>
      </c>
      <c r="G32" s="13"/>
      <c r="H32" s="14"/>
    </row>
    <row r="33" spans="1:8" s="15" customFormat="1" ht="20.25" customHeight="1" x14ac:dyDescent="0.25">
      <c r="A33" s="11">
        <f>IF(B33="","",SUBTOTAL(3,$B$4:B33))</f>
        <v>30</v>
      </c>
      <c r="B33" s="12">
        <v>1030</v>
      </c>
      <c r="C33" s="13" t="s">
        <v>70</v>
      </c>
      <c r="D33" s="13" t="s">
        <v>64</v>
      </c>
      <c r="E33" s="13" t="s">
        <v>66</v>
      </c>
      <c r="F33" s="13" t="s">
        <v>71</v>
      </c>
      <c r="G33" s="13"/>
      <c r="H33" s="14"/>
    </row>
    <row r="34" spans="1:8" s="15" customFormat="1" ht="20.25" customHeight="1" x14ac:dyDescent="0.25">
      <c r="A34" s="11">
        <f>IF(B34="","",SUBTOTAL(3,$B$4:B34))</f>
        <v>31</v>
      </c>
      <c r="B34" s="12">
        <v>1031</v>
      </c>
      <c r="C34" s="13" t="s">
        <v>72</v>
      </c>
      <c r="D34" s="13" t="s">
        <v>64</v>
      </c>
      <c r="E34" s="13" t="s">
        <v>66</v>
      </c>
      <c r="F34" s="13" t="s">
        <v>73</v>
      </c>
      <c r="G34" s="13"/>
      <c r="H34" s="14"/>
    </row>
    <row r="35" spans="1:8" s="15" customFormat="1" ht="20.25" customHeight="1" x14ac:dyDescent="0.25">
      <c r="A35" s="11">
        <f>IF(B35="","",SUBTOTAL(3,$B$4:B35))</f>
        <v>32</v>
      </c>
      <c r="B35" s="12">
        <v>1032</v>
      </c>
      <c r="C35" s="13" t="s">
        <v>74</v>
      </c>
      <c r="D35" s="13" t="s">
        <v>64</v>
      </c>
      <c r="E35" s="13" t="s">
        <v>66</v>
      </c>
      <c r="F35" s="13" t="s">
        <v>73</v>
      </c>
      <c r="G35" s="13"/>
      <c r="H35" s="14"/>
    </row>
    <row r="36" spans="1:8" s="15" customFormat="1" ht="20.25" customHeight="1" x14ac:dyDescent="0.25">
      <c r="A36" s="11">
        <f>IF(B36="","",SUBTOTAL(3,$B$4:B36))</f>
        <v>33</v>
      </c>
      <c r="B36" s="12">
        <v>1033</v>
      </c>
      <c r="C36" s="13" t="s">
        <v>75</v>
      </c>
      <c r="D36" s="13" t="s">
        <v>64</v>
      </c>
      <c r="E36" s="13" t="s">
        <v>66</v>
      </c>
      <c r="F36" s="13" t="s">
        <v>73</v>
      </c>
      <c r="G36" s="13"/>
      <c r="H36" s="14"/>
    </row>
    <row r="37" spans="1:8" s="15" customFormat="1" ht="20.25" customHeight="1" x14ac:dyDescent="0.25">
      <c r="A37" s="11">
        <f>IF(B37="","",SUBTOTAL(3,$B$4:B37))</f>
        <v>34</v>
      </c>
      <c r="B37" s="12">
        <v>1034</v>
      </c>
      <c r="C37" s="13" t="s">
        <v>76</v>
      </c>
      <c r="D37" s="13" t="s">
        <v>64</v>
      </c>
      <c r="E37" s="13" t="s">
        <v>66</v>
      </c>
      <c r="F37" s="13" t="s">
        <v>73</v>
      </c>
      <c r="G37" s="13"/>
      <c r="H37" s="14"/>
    </row>
    <row r="38" spans="1:8" s="15" customFormat="1" ht="20.25" customHeight="1" x14ac:dyDescent="0.25">
      <c r="A38" s="11">
        <f>IF(B38="","",SUBTOTAL(3,$B$4:B38))</f>
        <v>35</v>
      </c>
      <c r="B38" s="12">
        <v>1035</v>
      </c>
      <c r="C38" s="13" t="s">
        <v>77</v>
      </c>
      <c r="D38" s="13" t="s">
        <v>64</v>
      </c>
      <c r="E38" s="13" t="s">
        <v>66</v>
      </c>
      <c r="F38" s="13" t="s">
        <v>73</v>
      </c>
      <c r="G38" s="13"/>
      <c r="H38" s="14"/>
    </row>
    <row r="39" spans="1:8" s="15" customFormat="1" ht="20.25" customHeight="1" x14ac:dyDescent="0.25">
      <c r="A39" s="11">
        <f>IF(B39="","",SUBTOTAL(3,$B$4:B39))</f>
        <v>36</v>
      </c>
      <c r="B39" s="12">
        <v>1036</v>
      </c>
      <c r="C39" s="13" t="s">
        <v>78</v>
      </c>
      <c r="D39" s="13" t="s">
        <v>64</v>
      </c>
      <c r="E39" s="13" t="s">
        <v>66</v>
      </c>
      <c r="F39" s="13" t="s">
        <v>73</v>
      </c>
      <c r="G39" s="13"/>
      <c r="H39" s="14"/>
    </row>
    <row r="40" spans="1:8" s="15" customFormat="1" ht="20.25" customHeight="1" x14ac:dyDescent="0.25">
      <c r="A40" s="11">
        <f>IF(B40="","",SUBTOTAL(3,$B$4:B40))</f>
        <v>37</v>
      </c>
      <c r="B40" s="12">
        <v>1037</v>
      </c>
      <c r="C40" s="13" t="s">
        <v>79</v>
      </c>
      <c r="D40" s="13" t="s">
        <v>64</v>
      </c>
      <c r="E40" s="13" t="s">
        <v>66</v>
      </c>
      <c r="F40" s="13" t="s">
        <v>73</v>
      </c>
      <c r="G40" s="13"/>
      <c r="H40" s="14"/>
    </row>
    <row r="41" spans="1:8" s="15" customFormat="1" ht="20.25" customHeight="1" x14ac:dyDescent="0.25">
      <c r="A41" s="11">
        <f>IF(B41="","",SUBTOTAL(3,$B$4:B41))</f>
        <v>38</v>
      </c>
      <c r="B41" s="12">
        <v>1038</v>
      </c>
      <c r="C41" s="13" t="s">
        <v>80</v>
      </c>
      <c r="D41" s="13" t="s">
        <v>64</v>
      </c>
      <c r="E41" s="13" t="s">
        <v>81</v>
      </c>
      <c r="F41" s="13" t="s">
        <v>82</v>
      </c>
      <c r="G41" s="13"/>
      <c r="H41" s="14"/>
    </row>
    <row r="42" spans="1:8" s="15" customFormat="1" ht="20.25" customHeight="1" x14ac:dyDescent="0.25">
      <c r="A42" s="11">
        <f>IF(B42="","",SUBTOTAL(3,$B$4:B42))</f>
        <v>39</v>
      </c>
      <c r="B42" s="12">
        <v>1039</v>
      </c>
      <c r="C42" s="13" t="s">
        <v>83</v>
      </c>
      <c r="D42" s="13" t="s">
        <v>64</v>
      </c>
      <c r="E42" s="13" t="s">
        <v>81</v>
      </c>
      <c r="F42" s="13" t="s">
        <v>84</v>
      </c>
      <c r="G42" s="13"/>
      <c r="H42" s="14"/>
    </row>
    <row r="43" spans="1:8" s="15" customFormat="1" ht="20.25" customHeight="1" x14ac:dyDescent="0.25">
      <c r="A43" s="11">
        <f>IF(B43="","",SUBTOTAL(3,$B$4:B43))</f>
        <v>40</v>
      </c>
      <c r="B43" s="12">
        <v>1040</v>
      </c>
      <c r="C43" s="13" t="s">
        <v>85</v>
      </c>
      <c r="D43" s="13" t="s">
        <v>64</v>
      </c>
      <c r="E43" s="13" t="s">
        <v>81</v>
      </c>
      <c r="F43" s="13" t="s">
        <v>86</v>
      </c>
      <c r="G43" s="13"/>
      <c r="H43" s="14"/>
    </row>
    <row r="44" spans="1:8" s="15" customFormat="1" ht="20.25" customHeight="1" x14ac:dyDescent="0.25">
      <c r="A44" s="11">
        <f>IF(B44="","",SUBTOTAL(3,$B$4:B44))</f>
        <v>41</v>
      </c>
      <c r="B44" s="12">
        <v>1041</v>
      </c>
      <c r="C44" s="13" t="s">
        <v>87</v>
      </c>
      <c r="D44" s="13" t="s">
        <v>64</v>
      </c>
      <c r="E44" s="13" t="s">
        <v>81</v>
      </c>
      <c r="F44" s="13" t="s">
        <v>86</v>
      </c>
      <c r="G44" s="13"/>
      <c r="H44" s="14"/>
    </row>
    <row r="45" spans="1:8" s="15" customFormat="1" ht="20.25" customHeight="1" x14ac:dyDescent="0.25">
      <c r="A45" s="11">
        <f>IF(B45="","",SUBTOTAL(3,$B$4:B45))</f>
        <v>42</v>
      </c>
      <c r="B45" s="12">
        <v>1042</v>
      </c>
      <c r="C45" s="13" t="s">
        <v>88</v>
      </c>
      <c r="D45" s="13" t="s">
        <v>64</v>
      </c>
      <c r="E45" s="13" t="s">
        <v>81</v>
      </c>
      <c r="F45" s="13" t="s">
        <v>86</v>
      </c>
      <c r="G45" s="13"/>
      <c r="H45" s="14"/>
    </row>
    <row r="46" spans="1:8" s="15" customFormat="1" ht="20.25" customHeight="1" x14ac:dyDescent="0.25">
      <c r="A46" s="11">
        <f>IF(B46="","",SUBTOTAL(3,$B$4:B46))</f>
        <v>43</v>
      </c>
      <c r="B46" s="12">
        <v>1043</v>
      </c>
      <c r="C46" s="13" t="s">
        <v>89</v>
      </c>
      <c r="D46" s="13" t="s">
        <v>64</v>
      </c>
      <c r="E46" s="13" t="s">
        <v>81</v>
      </c>
      <c r="F46" s="13" t="s">
        <v>86</v>
      </c>
      <c r="G46" s="13"/>
      <c r="H46" s="14"/>
    </row>
    <row r="47" spans="1:8" s="15" customFormat="1" ht="20.25" customHeight="1" x14ac:dyDescent="0.25">
      <c r="A47" s="11">
        <f>IF(B47="","",SUBTOTAL(3,$B$4:B47))</f>
        <v>44</v>
      </c>
      <c r="B47" s="12">
        <v>1044</v>
      </c>
      <c r="C47" s="13" t="s">
        <v>90</v>
      </c>
      <c r="D47" s="13" t="s">
        <v>64</v>
      </c>
      <c r="E47" s="13" t="s">
        <v>81</v>
      </c>
      <c r="F47" s="13" t="s">
        <v>86</v>
      </c>
      <c r="G47" s="13"/>
      <c r="H47" s="14"/>
    </row>
    <row r="48" spans="1:8" s="15" customFormat="1" ht="20.25" customHeight="1" x14ac:dyDescent="0.25">
      <c r="A48" s="11">
        <f>IF(B48="","",SUBTOTAL(3,$B$4:B48))</f>
        <v>45</v>
      </c>
      <c r="B48" s="12">
        <v>1045</v>
      </c>
      <c r="C48" s="13" t="s">
        <v>91</v>
      </c>
      <c r="D48" s="13" t="s">
        <v>64</v>
      </c>
      <c r="E48" s="13" t="s">
        <v>81</v>
      </c>
      <c r="F48" s="13" t="s">
        <v>86</v>
      </c>
      <c r="G48" s="13"/>
      <c r="H48" s="14"/>
    </row>
    <row r="49" spans="1:8" s="15" customFormat="1" ht="20.25" customHeight="1" x14ac:dyDescent="0.25">
      <c r="A49" s="11">
        <f>IF(B49="","",SUBTOTAL(3,$B$4:B49))</f>
        <v>46</v>
      </c>
      <c r="B49" s="12">
        <v>1046</v>
      </c>
      <c r="C49" s="13" t="s">
        <v>92</v>
      </c>
      <c r="D49" s="13" t="s">
        <v>93</v>
      </c>
      <c r="E49" s="13" t="s">
        <v>12</v>
      </c>
      <c r="F49" s="13" t="s">
        <v>65</v>
      </c>
      <c r="G49" s="13"/>
      <c r="H49" s="14"/>
    </row>
    <row r="50" spans="1:8" s="15" customFormat="1" ht="20.25" customHeight="1" x14ac:dyDescent="0.25">
      <c r="A50" s="11">
        <f>IF(B50="","",SUBTOTAL(3,$B$4:B50))</f>
        <v>47</v>
      </c>
      <c r="B50" s="12">
        <v>1047</v>
      </c>
      <c r="C50" s="13" t="s">
        <v>94</v>
      </c>
      <c r="D50" s="13" t="s">
        <v>93</v>
      </c>
      <c r="E50" s="13" t="s">
        <v>66</v>
      </c>
      <c r="F50" s="13" t="s">
        <v>67</v>
      </c>
      <c r="G50" s="13"/>
      <c r="H50" s="14"/>
    </row>
    <row r="51" spans="1:8" s="15" customFormat="1" ht="20.25" customHeight="1" x14ac:dyDescent="0.25">
      <c r="A51" s="11">
        <f>IF(B51="","",SUBTOTAL(3,$B$4:B51))</f>
        <v>48</v>
      </c>
      <c r="B51" s="12">
        <v>1048</v>
      </c>
      <c r="C51" s="13" t="s">
        <v>95</v>
      </c>
      <c r="D51" s="13" t="s">
        <v>93</v>
      </c>
      <c r="E51" s="13" t="s">
        <v>66</v>
      </c>
      <c r="F51" s="13" t="s">
        <v>69</v>
      </c>
      <c r="G51" s="13"/>
      <c r="H51" s="14"/>
    </row>
    <row r="52" spans="1:8" s="15" customFormat="1" ht="20.25" customHeight="1" x14ac:dyDescent="0.25">
      <c r="A52" s="11">
        <f>IF(B52="","",SUBTOTAL(3,$B$4:B52))</f>
        <v>49</v>
      </c>
      <c r="B52" s="12">
        <v>1049</v>
      </c>
      <c r="C52" s="13" t="s">
        <v>96</v>
      </c>
      <c r="D52" s="13" t="s">
        <v>93</v>
      </c>
      <c r="E52" s="13" t="s">
        <v>66</v>
      </c>
      <c r="F52" s="13" t="s">
        <v>71</v>
      </c>
      <c r="G52" s="13"/>
      <c r="H52" s="14"/>
    </row>
    <row r="53" spans="1:8" s="15" customFormat="1" ht="20.25" customHeight="1" x14ac:dyDescent="0.25">
      <c r="A53" s="11">
        <f>IF(B53="","",SUBTOTAL(3,$B$4:B53))</f>
        <v>50</v>
      </c>
      <c r="B53" s="12">
        <v>1050</v>
      </c>
      <c r="C53" s="13" t="s">
        <v>97</v>
      </c>
      <c r="D53" s="13" t="s">
        <v>93</v>
      </c>
      <c r="E53" s="13" t="s">
        <v>66</v>
      </c>
      <c r="F53" s="13" t="s">
        <v>73</v>
      </c>
      <c r="G53" s="13"/>
      <c r="H53" s="14"/>
    </row>
    <row r="54" spans="1:8" s="15" customFormat="1" ht="20.25" customHeight="1" x14ac:dyDescent="0.25">
      <c r="A54" s="11">
        <f>IF(B54="","",SUBTOTAL(3,$B$4:B54))</f>
        <v>51</v>
      </c>
      <c r="B54" s="12">
        <v>1051</v>
      </c>
      <c r="C54" s="13" t="s">
        <v>98</v>
      </c>
      <c r="D54" s="13" t="s">
        <v>93</v>
      </c>
      <c r="E54" s="13" t="s">
        <v>66</v>
      </c>
      <c r="F54" s="13" t="s">
        <v>73</v>
      </c>
      <c r="G54" s="13"/>
      <c r="H54" s="14"/>
    </row>
    <row r="55" spans="1:8" s="15" customFormat="1" ht="20.25" customHeight="1" x14ac:dyDescent="0.25">
      <c r="A55" s="11">
        <f>IF(B55="","",SUBTOTAL(3,$B$4:B55))</f>
        <v>52</v>
      </c>
      <c r="B55" s="12">
        <v>1052</v>
      </c>
      <c r="C55" s="13" t="s">
        <v>99</v>
      </c>
      <c r="D55" s="13" t="s">
        <v>93</v>
      </c>
      <c r="E55" s="13" t="s">
        <v>66</v>
      </c>
      <c r="F55" s="13" t="s">
        <v>73</v>
      </c>
      <c r="G55" s="13"/>
      <c r="H55" s="14"/>
    </row>
    <row r="56" spans="1:8" s="15" customFormat="1" ht="20.25" customHeight="1" x14ac:dyDescent="0.25">
      <c r="A56" s="11">
        <f>IF(B56="","",SUBTOTAL(3,$B$4:B56))</f>
        <v>53</v>
      </c>
      <c r="B56" s="12">
        <v>1053</v>
      </c>
      <c r="C56" s="13" t="s">
        <v>100</v>
      </c>
      <c r="D56" s="13" t="s">
        <v>93</v>
      </c>
      <c r="E56" s="13" t="s">
        <v>66</v>
      </c>
      <c r="F56" s="13" t="s">
        <v>73</v>
      </c>
      <c r="G56" s="13"/>
      <c r="H56" s="14"/>
    </row>
    <row r="57" spans="1:8" s="15" customFormat="1" ht="20.25" customHeight="1" x14ac:dyDescent="0.25">
      <c r="A57" s="11">
        <f>IF(B57="","",SUBTOTAL(3,$B$4:B57))</f>
        <v>54</v>
      </c>
      <c r="B57" s="12">
        <v>1054</v>
      </c>
      <c r="C57" s="13" t="s">
        <v>101</v>
      </c>
      <c r="D57" s="13" t="s">
        <v>93</v>
      </c>
      <c r="E57" s="13" t="s">
        <v>66</v>
      </c>
      <c r="F57" s="13" t="s">
        <v>73</v>
      </c>
      <c r="G57" s="13"/>
      <c r="H57" s="14"/>
    </row>
    <row r="58" spans="1:8" s="15" customFormat="1" ht="20.25" customHeight="1" x14ac:dyDescent="0.25">
      <c r="A58" s="11">
        <f>IF(B58="","",SUBTOTAL(3,$B$4:B58))</f>
        <v>55</v>
      </c>
      <c r="B58" s="12">
        <v>1055</v>
      </c>
      <c r="C58" s="13" t="s">
        <v>102</v>
      </c>
      <c r="D58" s="13" t="s">
        <v>93</v>
      </c>
      <c r="E58" s="13" t="s">
        <v>66</v>
      </c>
      <c r="F58" s="13" t="s">
        <v>73</v>
      </c>
      <c r="G58" s="13"/>
      <c r="H58" s="14"/>
    </row>
    <row r="59" spans="1:8" s="15" customFormat="1" ht="20.25" customHeight="1" x14ac:dyDescent="0.25">
      <c r="A59" s="11">
        <f>IF(B59="","",SUBTOTAL(3,$B$4:B59))</f>
        <v>56</v>
      </c>
      <c r="B59" s="12">
        <v>1056</v>
      </c>
      <c r="C59" s="13" t="s">
        <v>103</v>
      </c>
      <c r="D59" s="13" t="s">
        <v>93</v>
      </c>
      <c r="E59" s="13" t="s">
        <v>66</v>
      </c>
      <c r="F59" s="13" t="s">
        <v>73</v>
      </c>
      <c r="G59" s="13"/>
      <c r="H59" s="14"/>
    </row>
    <row r="60" spans="1:8" s="15" customFormat="1" ht="20.25" customHeight="1" x14ac:dyDescent="0.25">
      <c r="A60" s="11">
        <f>IF(B60="","",SUBTOTAL(3,$B$4:B60))</f>
        <v>57</v>
      </c>
      <c r="B60" s="12">
        <v>1057</v>
      </c>
      <c r="C60" s="13" t="s">
        <v>104</v>
      </c>
      <c r="D60" s="13" t="s">
        <v>93</v>
      </c>
      <c r="E60" s="13" t="s">
        <v>66</v>
      </c>
      <c r="F60" s="13" t="s">
        <v>73</v>
      </c>
      <c r="G60" s="13"/>
      <c r="H60" s="14"/>
    </row>
    <row r="61" spans="1:8" s="15" customFormat="1" ht="20.25" customHeight="1" x14ac:dyDescent="0.25">
      <c r="A61" s="11">
        <f>IF(B61="","",SUBTOTAL(3,$B$4:B61))</f>
        <v>58</v>
      </c>
      <c r="B61" s="12">
        <v>1058</v>
      </c>
      <c r="C61" s="13" t="s">
        <v>105</v>
      </c>
      <c r="D61" s="13" t="s">
        <v>93</v>
      </c>
      <c r="E61" s="13" t="s">
        <v>81</v>
      </c>
      <c r="F61" s="13" t="s">
        <v>82</v>
      </c>
      <c r="G61" s="13"/>
      <c r="H61" s="14"/>
    </row>
    <row r="62" spans="1:8" s="15" customFormat="1" ht="20.25" customHeight="1" x14ac:dyDescent="0.25">
      <c r="A62" s="11">
        <f>IF(B62="","",SUBTOTAL(3,$B$4:B62))</f>
        <v>59</v>
      </c>
      <c r="B62" s="12">
        <v>1059</v>
      </c>
      <c r="C62" s="13" t="s">
        <v>106</v>
      </c>
      <c r="D62" s="13" t="s">
        <v>93</v>
      </c>
      <c r="E62" s="13" t="s">
        <v>81</v>
      </c>
      <c r="F62" s="13" t="s">
        <v>84</v>
      </c>
      <c r="G62" s="13"/>
      <c r="H62" s="14"/>
    </row>
    <row r="63" spans="1:8" s="15" customFormat="1" ht="20.25" customHeight="1" x14ac:dyDescent="0.25">
      <c r="A63" s="11">
        <f>IF(B63="","",SUBTOTAL(3,$B$4:B63))</f>
        <v>60</v>
      </c>
      <c r="B63" s="12">
        <v>1060</v>
      </c>
      <c r="C63" s="13" t="s">
        <v>107</v>
      </c>
      <c r="D63" s="13" t="s">
        <v>93</v>
      </c>
      <c r="E63" s="13" t="s">
        <v>81</v>
      </c>
      <c r="F63" s="13" t="s">
        <v>108</v>
      </c>
      <c r="G63" s="13"/>
      <c r="H63" s="14"/>
    </row>
    <row r="64" spans="1:8" s="15" customFormat="1" ht="20.25" customHeight="1" x14ac:dyDescent="0.25">
      <c r="A64" s="11">
        <f>IF(B64="","",SUBTOTAL(3,$B$4:B64))</f>
        <v>61</v>
      </c>
      <c r="B64" s="12">
        <v>1061</v>
      </c>
      <c r="C64" s="13" t="s">
        <v>109</v>
      </c>
      <c r="D64" s="13" t="s">
        <v>93</v>
      </c>
      <c r="E64" s="13" t="s">
        <v>81</v>
      </c>
      <c r="F64" s="13" t="s">
        <v>86</v>
      </c>
      <c r="G64" s="13"/>
      <c r="H64" s="14"/>
    </row>
    <row r="65" spans="1:8" s="15" customFormat="1" ht="20.25" customHeight="1" x14ac:dyDescent="0.25">
      <c r="A65" s="11">
        <f>IF(B65="","",SUBTOTAL(3,$B$4:B65))</f>
        <v>62</v>
      </c>
      <c r="B65" s="12">
        <v>1062</v>
      </c>
      <c r="C65" s="13" t="s">
        <v>110</v>
      </c>
      <c r="D65" s="13" t="s">
        <v>93</v>
      </c>
      <c r="E65" s="13" t="s">
        <v>81</v>
      </c>
      <c r="F65" s="13" t="s">
        <v>86</v>
      </c>
      <c r="G65" s="13"/>
      <c r="H65" s="14"/>
    </row>
    <row r="66" spans="1:8" s="15" customFormat="1" ht="20.25" customHeight="1" x14ac:dyDescent="0.25">
      <c r="A66" s="11">
        <f>IF(B66="","",SUBTOTAL(3,$B$4:B66))</f>
        <v>63</v>
      </c>
      <c r="B66" s="12">
        <v>1063</v>
      </c>
      <c r="C66" s="13" t="s">
        <v>111</v>
      </c>
      <c r="D66" s="13" t="s">
        <v>93</v>
      </c>
      <c r="E66" s="13" t="s">
        <v>81</v>
      </c>
      <c r="F66" s="13" t="s">
        <v>86</v>
      </c>
      <c r="G66" s="13"/>
      <c r="H66" s="14"/>
    </row>
    <row r="67" spans="1:8" s="15" customFormat="1" ht="20.25" customHeight="1" x14ac:dyDescent="0.25">
      <c r="A67" s="11">
        <f>IF(B67="","",SUBTOTAL(3,$B$4:B67))</f>
        <v>64</v>
      </c>
      <c r="B67" s="12">
        <v>1064</v>
      </c>
      <c r="C67" s="13" t="s">
        <v>112</v>
      </c>
      <c r="D67" s="13" t="s">
        <v>93</v>
      </c>
      <c r="E67" s="13" t="s">
        <v>81</v>
      </c>
      <c r="F67" s="13" t="s">
        <v>86</v>
      </c>
      <c r="G67" s="13"/>
      <c r="H67" s="14"/>
    </row>
    <row r="68" spans="1:8" s="15" customFormat="1" ht="20.25" customHeight="1" x14ac:dyDescent="0.25">
      <c r="A68" s="11">
        <f>IF(B68="","",SUBTOTAL(3,$B$4:B68))</f>
        <v>65</v>
      </c>
      <c r="B68" s="12">
        <v>1065</v>
      </c>
      <c r="C68" s="13" t="s">
        <v>113</v>
      </c>
      <c r="D68" s="13" t="s">
        <v>93</v>
      </c>
      <c r="E68" s="13" t="s">
        <v>81</v>
      </c>
      <c r="F68" s="13" t="s">
        <v>86</v>
      </c>
      <c r="G68" s="13"/>
      <c r="H68" s="14"/>
    </row>
    <row r="69" spans="1:8" s="15" customFormat="1" ht="20.25" customHeight="1" x14ac:dyDescent="0.25">
      <c r="A69" s="11">
        <f>IF(B69="","",SUBTOTAL(3,$B$4:B69))</f>
        <v>66</v>
      </c>
      <c r="B69" s="12">
        <v>1066</v>
      </c>
      <c r="C69" s="13" t="s">
        <v>114</v>
      </c>
      <c r="D69" s="13" t="s">
        <v>93</v>
      </c>
      <c r="E69" s="13" t="s">
        <v>81</v>
      </c>
      <c r="F69" s="13" t="s">
        <v>86</v>
      </c>
      <c r="G69" s="13"/>
      <c r="H69" s="14"/>
    </row>
    <row r="70" spans="1:8" s="15" customFormat="1" ht="20.25" customHeight="1" x14ac:dyDescent="0.25">
      <c r="A70" s="11">
        <f>IF(B70="","",SUBTOTAL(3,$B$4:B70))</f>
        <v>67</v>
      </c>
      <c r="B70" s="12">
        <v>1067</v>
      </c>
      <c r="C70" s="13" t="s">
        <v>115</v>
      </c>
      <c r="D70" s="13" t="s">
        <v>116</v>
      </c>
      <c r="E70" s="13" t="s">
        <v>12</v>
      </c>
      <c r="F70" s="13" t="s">
        <v>65</v>
      </c>
      <c r="G70" s="13"/>
      <c r="H70" s="14"/>
    </row>
    <row r="71" spans="1:8" s="15" customFormat="1" ht="20.25" customHeight="1" x14ac:dyDescent="0.25">
      <c r="A71" s="11">
        <f>IF(B71="","",SUBTOTAL(3,$B$4:B71))</f>
        <v>68</v>
      </c>
      <c r="B71" s="12">
        <v>1068</v>
      </c>
      <c r="C71" s="13" t="s">
        <v>117</v>
      </c>
      <c r="D71" s="13" t="s">
        <v>116</v>
      </c>
      <c r="E71" s="13" t="s">
        <v>66</v>
      </c>
      <c r="F71" s="13" t="s">
        <v>67</v>
      </c>
      <c r="G71" s="13"/>
      <c r="H71" s="14"/>
    </row>
    <row r="72" spans="1:8" s="15" customFormat="1" ht="20.25" customHeight="1" x14ac:dyDescent="0.25">
      <c r="A72" s="11">
        <f>IF(B72="","",SUBTOTAL(3,$B$4:B72))</f>
        <v>69</v>
      </c>
      <c r="B72" s="12">
        <v>1069</v>
      </c>
      <c r="C72" s="13" t="s">
        <v>118</v>
      </c>
      <c r="D72" s="13" t="s">
        <v>116</v>
      </c>
      <c r="E72" s="13" t="s">
        <v>66</v>
      </c>
      <c r="F72" s="13" t="s">
        <v>71</v>
      </c>
      <c r="G72" s="13"/>
      <c r="H72" s="14"/>
    </row>
    <row r="73" spans="1:8" s="15" customFormat="1" ht="20.25" customHeight="1" x14ac:dyDescent="0.25">
      <c r="A73" s="11">
        <f>IF(B73="","",SUBTOTAL(3,$B$4:B73))</f>
        <v>70</v>
      </c>
      <c r="B73" s="12">
        <v>1070</v>
      </c>
      <c r="C73" s="13" t="s">
        <v>119</v>
      </c>
      <c r="D73" s="13" t="s">
        <v>116</v>
      </c>
      <c r="E73" s="13" t="s">
        <v>66</v>
      </c>
      <c r="F73" s="13" t="s">
        <v>73</v>
      </c>
      <c r="G73" s="13"/>
      <c r="H73" s="14"/>
    </row>
    <row r="74" spans="1:8" s="15" customFormat="1" ht="20.25" customHeight="1" x14ac:dyDescent="0.25">
      <c r="A74" s="11">
        <f>IF(B74="","",SUBTOTAL(3,$B$4:B74))</f>
        <v>71</v>
      </c>
      <c r="B74" s="12">
        <v>1071</v>
      </c>
      <c r="C74" s="13" t="s">
        <v>120</v>
      </c>
      <c r="D74" s="13" t="s">
        <v>116</v>
      </c>
      <c r="E74" s="13" t="s">
        <v>66</v>
      </c>
      <c r="F74" s="13" t="s">
        <v>73</v>
      </c>
      <c r="G74" s="13"/>
      <c r="H74" s="14"/>
    </row>
    <row r="75" spans="1:8" s="15" customFormat="1" ht="20.25" customHeight="1" x14ac:dyDescent="0.25">
      <c r="A75" s="11">
        <f>IF(B75="","",SUBTOTAL(3,$B$4:B75))</f>
        <v>72</v>
      </c>
      <c r="B75" s="12">
        <v>1072</v>
      </c>
      <c r="C75" s="13" t="s">
        <v>121</v>
      </c>
      <c r="D75" s="13" t="s">
        <v>116</v>
      </c>
      <c r="E75" s="13" t="s">
        <v>66</v>
      </c>
      <c r="F75" s="13" t="s">
        <v>73</v>
      </c>
      <c r="G75" s="13"/>
      <c r="H75" s="14"/>
    </row>
    <row r="76" spans="1:8" s="15" customFormat="1" ht="20.25" customHeight="1" x14ac:dyDescent="0.25">
      <c r="A76" s="11">
        <f>IF(B76="","",SUBTOTAL(3,$B$4:B76))</f>
        <v>73</v>
      </c>
      <c r="B76" s="12">
        <v>1073</v>
      </c>
      <c r="C76" s="13" t="s">
        <v>24</v>
      </c>
      <c r="D76" s="13" t="s">
        <v>116</v>
      </c>
      <c r="E76" s="13" t="s">
        <v>66</v>
      </c>
      <c r="F76" s="13" t="s">
        <v>73</v>
      </c>
      <c r="G76" s="13"/>
      <c r="H76" s="14"/>
    </row>
    <row r="77" spans="1:8" s="15" customFormat="1" ht="20.25" customHeight="1" x14ac:dyDescent="0.25">
      <c r="A77" s="11">
        <f>IF(B77="","",SUBTOTAL(3,$B$4:B77))</f>
        <v>74</v>
      </c>
      <c r="B77" s="12">
        <v>1074</v>
      </c>
      <c r="C77" s="13" t="s">
        <v>122</v>
      </c>
      <c r="D77" s="13" t="s">
        <v>116</v>
      </c>
      <c r="E77" s="13" t="s">
        <v>66</v>
      </c>
      <c r="F77" s="13" t="s">
        <v>73</v>
      </c>
      <c r="G77" s="13"/>
      <c r="H77" s="14"/>
    </row>
    <row r="78" spans="1:8" s="15" customFormat="1" ht="20.25" customHeight="1" x14ac:dyDescent="0.25">
      <c r="A78" s="11">
        <f>IF(B78="","",SUBTOTAL(3,$B$4:B78))</f>
        <v>75</v>
      </c>
      <c r="B78" s="12">
        <v>1075</v>
      </c>
      <c r="C78" s="13" t="s">
        <v>123</v>
      </c>
      <c r="D78" s="13" t="s">
        <v>116</v>
      </c>
      <c r="E78" s="13" t="s">
        <v>66</v>
      </c>
      <c r="F78" s="13" t="s">
        <v>73</v>
      </c>
      <c r="G78" s="13"/>
      <c r="H78" s="14"/>
    </row>
    <row r="79" spans="1:8" s="15" customFormat="1" ht="20.25" customHeight="1" x14ac:dyDescent="0.25">
      <c r="A79" s="11">
        <f>IF(B79="","",SUBTOTAL(3,$B$4:B79))</f>
        <v>76</v>
      </c>
      <c r="B79" s="12">
        <v>1076</v>
      </c>
      <c r="C79" s="13" t="s">
        <v>124</v>
      </c>
      <c r="D79" s="13" t="s">
        <v>116</v>
      </c>
      <c r="E79" s="13" t="s">
        <v>66</v>
      </c>
      <c r="F79" s="13" t="s">
        <v>73</v>
      </c>
      <c r="G79" s="13"/>
      <c r="H79" s="14"/>
    </row>
    <row r="80" spans="1:8" s="15" customFormat="1" ht="20.25" customHeight="1" x14ac:dyDescent="0.25">
      <c r="A80" s="11">
        <f>IF(B80="","",SUBTOTAL(3,$B$4:B80))</f>
        <v>77</v>
      </c>
      <c r="B80" s="12">
        <v>1077</v>
      </c>
      <c r="C80" s="13" t="s">
        <v>125</v>
      </c>
      <c r="D80" s="13" t="s">
        <v>116</v>
      </c>
      <c r="E80" s="13" t="s">
        <v>66</v>
      </c>
      <c r="F80" s="13" t="s">
        <v>73</v>
      </c>
      <c r="G80" s="13"/>
      <c r="H80" s="14"/>
    </row>
    <row r="81" spans="1:8" s="15" customFormat="1" ht="20.25" customHeight="1" x14ac:dyDescent="0.25">
      <c r="A81" s="11">
        <f>IF(B81="","",SUBTOTAL(3,$B$4:B81))</f>
        <v>78</v>
      </c>
      <c r="B81" s="12">
        <v>1078</v>
      </c>
      <c r="C81" s="13" t="s">
        <v>126</v>
      </c>
      <c r="D81" s="13" t="s">
        <v>116</v>
      </c>
      <c r="E81" s="13" t="s">
        <v>81</v>
      </c>
      <c r="F81" s="13" t="s">
        <v>82</v>
      </c>
      <c r="G81" s="13"/>
      <c r="H81" s="14"/>
    </row>
    <row r="82" spans="1:8" s="15" customFormat="1" ht="20.25" customHeight="1" x14ac:dyDescent="0.25">
      <c r="A82" s="11">
        <f>IF(B82="","",SUBTOTAL(3,$B$4:B82))</f>
        <v>79</v>
      </c>
      <c r="B82" s="12">
        <v>1079</v>
      </c>
      <c r="C82" s="13" t="s">
        <v>127</v>
      </c>
      <c r="D82" s="13" t="s">
        <v>116</v>
      </c>
      <c r="E82" s="13" t="s">
        <v>81</v>
      </c>
      <c r="F82" s="13" t="s">
        <v>84</v>
      </c>
      <c r="G82" s="13"/>
      <c r="H82" s="14"/>
    </row>
    <row r="83" spans="1:8" s="15" customFormat="1" ht="20.25" customHeight="1" x14ac:dyDescent="0.25">
      <c r="A83" s="11">
        <f>IF(B83="","",SUBTOTAL(3,$B$4:B83))</f>
        <v>80</v>
      </c>
      <c r="B83" s="12">
        <v>1080</v>
      </c>
      <c r="C83" s="13" t="s">
        <v>128</v>
      </c>
      <c r="D83" s="13" t="s">
        <v>116</v>
      </c>
      <c r="E83" s="13" t="s">
        <v>81</v>
      </c>
      <c r="F83" s="13" t="s">
        <v>108</v>
      </c>
      <c r="G83" s="13"/>
      <c r="H83" s="14"/>
    </row>
    <row r="84" spans="1:8" s="15" customFormat="1" ht="20.25" customHeight="1" x14ac:dyDescent="0.25">
      <c r="A84" s="11">
        <f>IF(B84="","",SUBTOTAL(3,$B$4:B84))</f>
        <v>81</v>
      </c>
      <c r="B84" s="12">
        <v>1081</v>
      </c>
      <c r="C84" s="13" t="s">
        <v>129</v>
      </c>
      <c r="D84" s="13" t="s">
        <v>116</v>
      </c>
      <c r="E84" s="13" t="s">
        <v>81</v>
      </c>
      <c r="F84" s="13" t="s">
        <v>86</v>
      </c>
      <c r="G84" s="13"/>
      <c r="H84" s="14"/>
    </row>
    <row r="85" spans="1:8" s="15" customFormat="1" ht="20.25" customHeight="1" x14ac:dyDescent="0.25">
      <c r="A85" s="11">
        <f>IF(B85="","",SUBTOTAL(3,$B$4:B85))</f>
        <v>82</v>
      </c>
      <c r="B85" s="12">
        <v>1082</v>
      </c>
      <c r="C85" s="13" t="s">
        <v>130</v>
      </c>
      <c r="D85" s="13" t="s">
        <v>116</v>
      </c>
      <c r="E85" s="13" t="s">
        <v>81</v>
      </c>
      <c r="F85" s="13" t="s">
        <v>86</v>
      </c>
      <c r="G85" s="13"/>
      <c r="H85" s="14"/>
    </row>
    <row r="86" spans="1:8" s="15" customFormat="1" ht="20.25" customHeight="1" x14ac:dyDescent="0.25">
      <c r="A86" s="11">
        <f>IF(B86="","",SUBTOTAL(3,$B$4:B86))</f>
        <v>83</v>
      </c>
      <c r="B86" s="12">
        <v>1083</v>
      </c>
      <c r="C86" s="13" t="s">
        <v>131</v>
      </c>
      <c r="D86" s="13" t="s">
        <v>116</v>
      </c>
      <c r="E86" s="13" t="s">
        <v>81</v>
      </c>
      <c r="F86" s="13" t="s">
        <v>86</v>
      </c>
      <c r="G86" s="13"/>
      <c r="H86" s="14"/>
    </row>
    <row r="87" spans="1:8" s="15" customFormat="1" ht="20.25" customHeight="1" x14ac:dyDescent="0.25">
      <c r="A87" s="11">
        <f>IF(B87="","",SUBTOTAL(3,$B$4:B87))</f>
        <v>84</v>
      </c>
      <c r="B87" s="12">
        <v>1084</v>
      </c>
      <c r="C87" s="13" t="s">
        <v>132</v>
      </c>
      <c r="D87" s="13" t="s">
        <v>116</v>
      </c>
      <c r="E87" s="13" t="s">
        <v>81</v>
      </c>
      <c r="F87" s="13" t="s">
        <v>86</v>
      </c>
      <c r="G87" s="13"/>
      <c r="H87" s="14"/>
    </row>
    <row r="88" spans="1:8" s="15" customFormat="1" ht="20.25" customHeight="1" x14ac:dyDescent="0.25">
      <c r="A88" s="11">
        <f>IF(B88="","",SUBTOTAL(3,$B$4:B88))</f>
        <v>85</v>
      </c>
      <c r="B88" s="12">
        <v>1085</v>
      </c>
      <c r="C88" s="13" t="s">
        <v>133</v>
      </c>
      <c r="D88" s="13" t="s">
        <v>116</v>
      </c>
      <c r="E88" s="13" t="s">
        <v>81</v>
      </c>
      <c r="F88" s="13" t="s">
        <v>86</v>
      </c>
      <c r="G88" s="13"/>
      <c r="H88" s="14"/>
    </row>
    <row r="89" spans="1:8" s="15" customFormat="1" ht="20.25" customHeight="1" x14ac:dyDescent="0.25">
      <c r="A89" s="11">
        <f>IF(B89="","",SUBTOTAL(3,$B$4:B89))</f>
        <v>86</v>
      </c>
      <c r="B89" s="12">
        <v>1086</v>
      </c>
      <c r="C89" s="13" t="s">
        <v>59</v>
      </c>
      <c r="D89" s="13" t="s">
        <v>116</v>
      </c>
      <c r="E89" s="13" t="s">
        <v>66</v>
      </c>
      <c r="F89" s="13" t="s">
        <v>86</v>
      </c>
      <c r="G89" s="13"/>
      <c r="H89" s="14"/>
    </row>
    <row r="90" spans="1:8" s="15" customFormat="1" ht="20.25" customHeight="1" x14ac:dyDescent="0.25">
      <c r="A90" s="11">
        <f>IF(B90="","",SUBTOTAL(3,$B$4:B90))</f>
        <v>87</v>
      </c>
      <c r="B90" s="12">
        <v>1087</v>
      </c>
      <c r="C90" s="13" t="s">
        <v>134</v>
      </c>
      <c r="D90" s="13" t="s">
        <v>116</v>
      </c>
      <c r="E90" s="13" t="s">
        <v>66</v>
      </c>
      <c r="F90" s="13" t="s">
        <v>86</v>
      </c>
      <c r="G90" s="13"/>
      <c r="H90" s="14"/>
    </row>
    <row r="91" spans="1:8" s="15" customFormat="1" ht="20.25" customHeight="1" x14ac:dyDescent="0.25">
      <c r="A91" s="11">
        <f>IF(B91="","",SUBTOTAL(3,$B$4:B91))</f>
        <v>88</v>
      </c>
      <c r="B91" s="12">
        <v>1088</v>
      </c>
      <c r="C91" s="13" t="s">
        <v>135</v>
      </c>
      <c r="D91" s="13" t="s">
        <v>116</v>
      </c>
      <c r="E91" s="13" t="s">
        <v>66</v>
      </c>
      <c r="F91" s="13" t="s">
        <v>86</v>
      </c>
      <c r="G91" s="13"/>
      <c r="H91" s="14"/>
    </row>
    <row r="92" spans="1:8" s="15" customFormat="1" ht="20.25" customHeight="1" x14ac:dyDescent="0.25">
      <c r="A92" s="11">
        <f>IF(B92="","",SUBTOTAL(3,$B$4:B92))</f>
        <v>89</v>
      </c>
      <c r="B92" s="12">
        <v>1089</v>
      </c>
      <c r="C92" s="13" t="s">
        <v>136</v>
      </c>
      <c r="D92" s="13" t="s">
        <v>116</v>
      </c>
      <c r="E92" s="13" t="s">
        <v>66</v>
      </c>
      <c r="F92" s="13" t="s">
        <v>86</v>
      </c>
      <c r="G92" s="13"/>
      <c r="H92" s="14"/>
    </row>
    <row r="93" spans="1:8" s="15" customFormat="1" ht="20.25" customHeight="1" x14ac:dyDescent="0.25">
      <c r="A93" s="11">
        <f>IF(B93="","",SUBTOTAL(3,$B$4:B93))</f>
        <v>90</v>
      </c>
      <c r="B93" s="12">
        <v>1090</v>
      </c>
      <c r="C93" s="13" t="s">
        <v>137</v>
      </c>
      <c r="D93" s="13" t="s">
        <v>116</v>
      </c>
      <c r="E93" s="13" t="s">
        <v>66</v>
      </c>
      <c r="F93" s="13" t="s">
        <v>67</v>
      </c>
      <c r="G93" s="13"/>
      <c r="H93" s="14"/>
    </row>
    <row r="94" spans="1:8" s="15" customFormat="1" ht="20.25" customHeight="1" x14ac:dyDescent="0.25">
      <c r="A94" s="11">
        <f>IF(B94="","",SUBTOTAL(3,$B$4:B94))</f>
        <v>91</v>
      </c>
      <c r="B94" s="12">
        <v>1091</v>
      </c>
      <c r="C94" s="13" t="s">
        <v>138</v>
      </c>
      <c r="D94" s="13" t="s">
        <v>116</v>
      </c>
      <c r="E94" s="13" t="s">
        <v>66</v>
      </c>
      <c r="F94" s="13" t="s">
        <v>69</v>
      </c>
      <c r="G94" s="13"/>
      <c r="H94" s="14"/>
    </row>
    <row r="95" spans="1:8" s="15" customFormat="1" ht="20.25" customHeight="1" x14ac:dyDescent="0.25">
      <c r="A95" s="11">
        <f>IF(B95="","",SUBTOTAL(3,$B$4:B95))</f>
        <v>92</v>
      </c>
      <c r="B95" s="12">
        <v>1092</v>
      </c>
      <c r="C95" s="13" t="s">
        <v>139</v>
      </c>
      <c r="D95" s="13" t="s">
        <v>116</v>
      </c>
      <c r="E95" s="13" t="s">
        <v>66</v>
      </c>
      <c r="F95" s="13" t="s">
        <v>71</v>
      </c>
      <c r="G95" s="13"/>
      <c r="H95" s="14"/>
    </row>
    <row r="96" spans="1:8" s="15" customFormat="1" ht="20.25" customHeight="1" x14ac:dyDescent="0.25">
      <c r="A96" s="11">
        <f>IF(B96="","",SUBTOTAL(3,$B$4:B96))</f>
        <v>93</v>
      </c>
      <c r="B96" s="12">
        <v>1093</v>
      </c>
      <c r="C96" s="13" t="s">
        <v>140</v>
      </c>
      <c r="D96" s="13" t="s">
        <v>116</v>
      </c>
      <c r="E96" s="13" t="s">
        <v>66</v>
      </c>
      <c r="F96" s="13" t="s">
        <v>73</v>
      </c>
      <c r="G96" s="13"/>
      <c r="H96" s="14"/>
    </row>
    <row r="97" spans="1:8" s="15" customFormat="1" ht="20.25" customHeight="1" x14ac:dyDescent="0.25">
      <c r="A97" s="11">
        <f>IF(B97="","",SUBTOTAL(3,$B$4:B97))</f>
        <v>94</v>
      </c>
      <c r="B97" s="12">
        <v>1094</v>
      </c>
      <c r="C97" s="13" t="s">
        <v>141</v>
      </c>
      <c r="D97" s="13" t="s">
        <v>116</v>
      </c>
      <c r="E97" s="13" t="s">
        <v>66</v>
      </c>
      <c r="F97" s="13" t="s">
        <v>73</v>
      </c>
      <c r="G97" s="13"/>
      <c r="H97" s="14"/>
    </row>
    <row r="98" spans="1:8" s="15" customFormat="1" ht="20.25" customHeight="1" x14ac:dyDescent="0.25">
      <c r="A98" s="11">
        <f>IF(B98="","",SUBTOTAL(3,$B$4:B98))</f>
        <v>95</v>
      </c>
      <c r="B98" s="12">
        <v>1095</v>
      </c>
      <c r="C98" s="13" t="s">
        <v>142</v>
      </c>
      <c r="D98" s="13" t="s">
        <v>116</v>
      </c>
      <c r="E98" s="13" t="s">
        <v>66</v>
      </c>
      <c r="F98" s="13" t="s">
        <v>73</v>
      </c>
      <c r="G98" s="13"/>
      <c r="H98" s="14"/>
    </row>
    <row r="99" spans="1:8" s="15" customFormat="1" ht="20.25" customHeight="1" x14ac:dyDescent="0.25">
      <c r="A99" s="11">
        <f>IF(B99="","",SUBTOTAL(3,$B$4:B99))</f>
        <v>96</v>
      </c>
      <c r="B99" s="12">
        <v>1096</v>
      </c>
      <c r="C99" s="13" t="s">
        <v>143</v>
      </c>
      <c r="D99" s="13" t="s">
        <v>116</v>
      </c>
      <c r="E99" s="13" t="s">
        <v>66</v>
      </c>
      <c r="F99" s="13" t="s">
        <v>73</v>
      </c>
      <c r="G99" s="13"/>
      <c r="H99" s="14"/>
    </row>
    <row r="100" spans="1:8" s="15" customFormat="1" ht="20.25" customHeight="1" x14ac:dyDescent="0.25">
      <c r="A100" s="11">
        <f>IF(B100="","",SUBTOTAL(3,$B$4:B100))</f>
        <v>97</v>
      </c>
      <c r="B100" s="12">
        <v>1097</v>
      </c>
      <c r="C100" s="13" t="s">
        <v>144</v>
      </c>
      <c r="D100" s="13" t="s">
        <v>116</v>
      </c>
      <c r="E100" s="13" t="s">
        <v>66</v>
      </c>
      <c r="F100" s="13" t="s">
        <v>73</v>
      </c>
      <c r="G100" s="13"/>
      <c r="H100" s="14"/>
    </row>
    <row r="101" spans="1:8" s="15" customFormat="1" ht="20.25" customHeight="1" x14ac:dyDescent="0.25">
      <c r="A101" s="11">
        <f>IF(B101="","",SUBTOTAL(3,$B$4:B101))</f>
        <v>98</v>
      </c>
      <c r="B101" s="12">
        <v>1098</v>
      </c>
      <c r="C101" s="13" t="s">
        <v>145</v>
      </c>
      <c r="D101" s="13" t="s">
        <v>116</v>
      </c>
      <c r="E101" s="13" t="s">
        <v>66</v>
      </c>
      <c r="F101" s="13" t="s">
        <v>73</v>
      </c>
      <c r="G101" s="13"/>
      <c r="H101" s="14"/>
    </row>
    <row r="102" spans="1:8" s="15" customFormat="1" ht="20.25" customHeight="1" x14ac:dyDescent="0.25">
      <c r="A102" s="11">
        <f>IF(B102="","",SUBTOTAL(3,$B$4:B102))</f>
        <v>99</v>
      </c>
      <c r="B102" s="12">
        <v>1099</v>
      </c>
      <c r="C102" s="13" t="s">
        <v>146</v>
      </c>
      <c r="D102" s="13" t="s">
        <v>116</v>
      </c>
      <c r="E102" s="13" t="s">
        <v>66</v>
      </c>
      <c r="F102" s="13" t="s">
        <v>73</v>
      </c>
      <c r="G102" s="13"/>
      <c r="H102" s="14"/>
    </row>
    <row r="103" spans="1:8" s="15" customFormat="1" ht="20.25" customHeight="1" x14ac:dyDescent="0.25">
      <c r="A103" s="11">
        <f>IF(B103="","",SUBTOTAL(3,$B$4:B103))</f>
        <v>100</v>
      </c>
      <c r="B103" s="12">
        <v>1100</v>
      </c>
      <c r="C103" s="13" t="s">
        <v>147</v>
      </c>
      <c r="D103" s="13" t="s">
        <v>116</v>
      </c>
      <c r="E103" s="13" t="s">
        <v>66</v>
      </c>
      <c r="F103" s="13" t="s">
        <v>73</v>
      </c>
      <c r="G103" s="13"/>
      <c r="H103" s="14"/>
    </row>
    <row r="104" spans="1:8" s="15" customFormat="1" ht="20.25" customHeight="1" x14ac:dyDescent="0.25">
      <c r="A104" s="11">
        <f>IF(B104="","",SUBTOTAL(3,$B$4:B104))</f>
        <v>101</v>
      </c>
      <c r="B104" s="12">
        <v>1101</v>
      </c>
      <c r="C104" s="13" t="s">
        <v>148</v>
      </c>
      <c r="D104" s="13" t="s">
        <v>116</v>
      </c>
      <c r="E104" s="13" t="s">
        <v>66</v>
      </c>
      <c r="F104" s="13" t="s">
        <v>73</v>
      </c>
      <c r="G104" s="13"/>
      <c r="H104" s="14"/>
    </row>
    <row r="105" spans="1:8" s="15" customFormat="1" ht="20.25" customHeight="1" x14ac:dyDescent="0.25">
      <c r="A105" s="11">
        <f>IF(B105="","",SUBTOTAL(3,$B$4:B105))</f>
        <v>102</v>
      </c>
      <c r="B105" s="12">
        <v>1102</v>
      </c>
      <c r="C105" s="13" t="s">
        <v>149</v>
      </c>
      <c r="D105" s="13" t="s">
        <v>116</v>
      </c>
      <c r="E105" s="13" t="s">
        <v>66</v>
      </c>
      <c r="F105" s="13" t="s">
        <v>73</v>
      </c>
      <c r="G105" s="13"/>
      <c r="H105" s="14"/>
    </row>
    <row r="106" spans="1:8" s="15" customFormat="1" ht="20.25" customHeight="1" x14ac:dyDescent="0.25">
      <c r="A106" s="11">
        <f>IF(B106="","",SUBTOTAL(3,$B$4:B106))</f>
        <v>103</v>
      </c>
      <c r="B106" s="12">
        <v>1103</v>
      </c>
      <c r="C106" s="13" t="s">
        <v>150</v>
      </c>
      <c r="D106" s="13" t="s">
        <v>116</v>
      </c>
      <c r="E106" s="13" t="s">
        <v>66</v>
      </c>
      <c r="F106" s="13" t="s">
        <v>73</v>
      </c>
      <c r="G106" s="13"/>
      <c r="H106" s="14"/>
    </row>
    <row r="107" spans="1:8" s="15" customFormat="1" ht="20.25" customHeight="1" x14ac:dyDescent="0.25">
      <c r="A107" s="11">
        <f>IF(B107="","",SUBTOTAL(3,$B$4:B107))</f>
        <v>104</v>
      </c>
      <c r="B107" s="12">
        <v>1104</v>
      </c>
      <c r="C107" s="13" t="s">
        <v>151</v>
      </c>
      <c r="D107" s="13" t="s">
        <v>116</v>
      </c>
      <c r="E107" s="13" t="s">
        <v>66</v>
      </c>
      <c r="F107" s="13" t="s">
        <v>73</v>
      </c>
      <c r="G107" s="13"/>
      <c r="H107" s="14"/>
    </row>
    <row r="108" spans="1:8" s="15" customFormat="1" ht="20.25" customHeight="1" x14ac:dyDescent="0.25">
      <c r="A108" s="11">
        <f>IF(B108="","",SUBTOTAL(3,$B$4:B108))</f>
        <v>105</v>
      </c>
      <c r="B108" s="12">
        <v>1105</v>
      </c>
      <c r="C108" s="13" t="s">
        <v>83</v>
      </c>
      <c r="D108" s="13" t="s">
        <v>152</v>
      </c>
      <c r="E108" s="13" t="s">
        <v>12</v>
      </c>
      <c r="F108" s="13" t="s">
        <v>65</v>
      </c>
      <c r="G108" s="13"/>
      <c r="H108" s="14"/>
    </row>
    <row r="109" spans="1:8" s="15" customFormat="1" ht="20.25" customHeight="1" x14ac:dyDescent="0.25">
      <c r="A109" s="11">
        <f>IF(B109="","",SUBTOTAL(3,$B$4:B109))</f>
        <v>106</v>
      </c>
      <c r="B109" s="12">
        <v>1106</v>
      </c>
      <c r="C109" s="13" t="s">
        <v>87</v>
      </c>
      <c r="D109" s="13" t="s">
        <v>152</v>
      </c>
      <c r="E109" s="13" t="s">
        <v>81</v>
      </c>
      <c r="F109" s="13" t="s">
        <v>82</v>
      </c>
      <c r="G109" s="13"/>
      <c r="H109" s="14"/>
    </row>
    <row r="110" spans="1:8" s="15" customFormat="1" ht="20.25" customHeight="1" x14ac:dyDescent="0.25">
      <c r="A110" s="11">
        <f>IF(B110="","",SUBTOTAL(3,$B$4:B110))</f>
        <v>107</v>
      </c>
      <c r="B110" s="12">
        <v>1107</v>
      </c>
      <c r="C110" s="13" t="s">
        <v>115</v>
      </c>
      <c r="D110" s="13" t="s">
        <v>152</v>
      </c>
      <c r="E110" s="13" t="s">
        <v>81</v>
      </c>
      <c r="F110" s="13" t="s">
        <v>84</v>
      </c>
      <c r="G110" s="13"/>
      <c r="H110" s="14"/>
    </row>
    <row r="111" spans="1:8" s="15" customFormat="1" ht="20.25" customHeight="1" x14ac:dyDescent="0.25">
      <c r="A111" s="11">
        <f>IF(B111="","",SUBTOTAL(3,$B$4:B111))</f>
        <v>108</v>
      </c>
      <c r="B111" s="12">
        <v>1108</v>
      </c>
      <c r="C111" s="13" t="s">
        <v>153</v>
      </c>
      <c r="D111" s="13" t="s">
        <v>152</v>
      </c>
      <c r="E111" s="13" t="s">
        <v>81</v>
      </c>
      <c r="F111" s="13" t="s">
        <v>86</v>
      </c>
      <c r="G111" s="13"/>
      <c r="H111" s="14"/>
    </row>
    <row r="112" spans="1:8" s="15" customFormat="1" ht="20.25" customHeight="1" x14ac:dyDescent="0.25">
      <c r="A112" s="11">
        <f>IF(B112="","",SUBTOTAL(3,$B$4:B112))</f>
        <v>109</v>
      </c>
      <c r="B112" s="12">
        <v>1109</v>
      </c>
      <c r="C112" s="13" t="s">
        <v>154</v>
      </c>
      <c r="D112" s="13" t="s">
        <v>152</v>
      </c>
      <c r="E112" s="13" t="s">
        <v>81</v>
      </c>
      <c r="F112" s="13" t="s">
        <v>86</v>
      </c>
      <c r="G112" s="13"/>
      <c r="H112" s="14"/>
    </row>
    <row r="113" spans="1:8" s="15" customFormat="1" ht="20.25" customHeight="1" x14ac:dyDescent="0.25">
      <c r="A113" s="11">
        <f>IF(B113="","",SUBTOTAL(3,$B$4:B113))</f>
        <v>110</v>
      </c>
      <c r="B113" s="12">
        <v>1110</v>
      </c>
      <c r="C113" s="13" t="s">
        <v>96</v>
      </c>
      <c r="D113" s="13" t="s">
        <v>152</v>
      </c>
      <c r="E113" s="13" t="s">
        <v>81</v>
      </c>
      <c r="F113" s="13" t="s">
        <v>86</v>
      </c>
      <c r="G113" s="13"/>
      <c r="H113" s="14"/>
    </row>
    <row r="114" spans="1:8" s="15" customFormat="1" ht="20.25" customHeight="1" x14ac:dyDescent="0.25">
      <c r="A114" s="11">
        <f>IF(B114="","",SUBTOTAL(3,$B$4:B114))</f>
        <v>111</v>
      </c>
      <c r="B114" s="12">
        <v>1111</v>
      </c>
      <c r="C114" s="13" t="s">
        <v>155</v>
      </c>
      <c r="D114" s="13" t="s">
        <v>152</v>
      </c>
      <c r="E114" s="13" t="s">
        <v>81</v>
      </c>
      <c r="F114" s="13" t="s">
        <v>86</v>
      </c>
      <c r="G114" s="13"/>
      <c r="H114" s="14"/>
    </row>
    <row r="115" spans="1:8" s="15" customFormat="1" ht="20.25" customHeight="1" x14ac:dyDescent="0.25">
      <c r="A115" s="11">
        <f>IF(B115="","",SUBTOTAL(3,$B$4:B115))</f>
        <v>112</v>
      </c>
      <c r="B115" s="12">
        <v>1112</v>
      </c>
      <c r="C115" s="13" t="s">
        <v>156</v>
      </c>
      <c r="D115" s="13" t="s">
        <v>152</v>
      </c>
      <c r="E115" s="13" t="s">
        <v>81</v>
      </c>
      <c r="F115" s="13" t="s">
        <v>86</v>
      </c>
      <c r="G115" s="13"/>
      <c r="H115" s="14"/>
    </row>
    <row r="116" spans="1:8" s="15" customFormat="1" ht="20.25" customHeight="1" x14ac:dyDescent="0.25">
      <c r="A116" s="11">
        <f>IF(B116="","",SUBTOTAL(3,$B$4:B116))</f>
        <v>113</v>
      </c>
      <c r="B116" s="12">
        <v>1113</v>
      </c>
      <c r="C116" s="13" t="s">
        <v>157</v>
      </c>
      <c r="D116" s="13" t="s">
        <v>152</v>
      </c>
      <c r="E116" s="13" t="s">
        <v>81</v>
      </c>
      <c r="F116" s="13" t="s">
        <v>86</v>
      </c>
      <c r="G116" s="13"/>
      <c r="H116" s="14"/>
    </row>
    <row r="117" spans="1:8" s="15" customFormat="1" ht="20.25" customHeight="1" x14ac:dyDescent="0.25">
      <c r="A117" s="11">
        <f>IF(B117="","",SUBTOTAL(3,$B$4:B117))</f>
        <v>114</v>
      </c>
      <c r="B117" s="12">
        <v>1114</v>
      </c>
      <c r="C117" s="13" t="s">
        <v>158</v>
      </c>
      <c r="D117" s="13" t="s">
        <v>152</v>
      </c>
      <c r="E117" s="13" t="s">
        <v>81</v>
      </c>
      <c r="F117" s="13" t="s">
        <v>86</v>
      </c>
      <c r="G117" s="13"/>
      <c r="H117" s="14"/>
    </row>
    <row r="118" spans="1:8" s="15" customFormat="1" ht="20.25" customHeight="1" x14ac:dyDescent="0.25">
      <c r="A118" s="11">
        <f>IF(B118="","",SUBTOTAL(3,$B$4:B118))</f>
        <v>115</v>
      </c>
      <c r="B118" s="12">
        <v>1115</v>
      </c>
      <c r="C118" s="13" t="s">
        <v>159</v>
      </c>
      <c r="D118" s="13" t="s">
        <v>152</v>
      </c>
      <c r="E118" s="13" t="s">
        <v>66</v>
      </c>
      <c r="F118" s="13" t="s">
        <v>67</v>
      </c>
      <c r="G118" s="13"/>
      <c r="H118" s="14"/>
    </row>
    <row r="119" spans="1:8" s="15" customFormat="1" ht="20.25" customHeight="1" x14ac:dyDescent="0.25">
      <c r="A119" s="11">
        <f>IF(B119="","",SUBTOTAL(3,$B$4:B119))</f>
        <v>116</v>
      </c>
      <c r="B119" s="12">
        <v>1116</v>
      </c>
      <c r="C119" s="13" t="s">
        <v>160</v>
      </c>
      <c r="D119" s="13" t="s">
        <v>152</v>
      </c>
      <c r="E119" s="13" t="s">
        <v>66</v>
      </c>
      <c r="F119" s="13" t="s">
        <v>69</v>
      </c>
      <c r="G119" s="13"/>
      <c r="H119" s="14"/>
    </row>
    <row r="120" spans="1:8" s="15" customFormat="1" ht="20.25" customHeight="1" x14ac:dyDescent="0.25">
      <c r="A120" s="11">
        <f>IF(B120="","",SUBTOTAL(3,$B$4:B120))</f>
        <v>117</v>
      </c>
      <c r="B120" s="12">
        <v>1117</v>
      </c>
      <c r="C120" s="13" t="s">
        <v>161</v>
      </c>
      <c r="D120" s="13" t="s">
        <v>152</v>
      </c>
      <c r="E120" s="13" t="s">
        <v>66</v>
      </c>
      <c r="F120" s="13" t="s">
        <v>71</v>
      </c>
      <c r="G120" s="13"/>
      <c r="H120" s="14"/>
    </row>
    <row r="121" spans="1:8" s="15" customFormat="1" ht="20.25" customHeight="1" x14ac:dyDescent="0.25">
      <c r="A121" s="11">
        <f>IF(B121="","",SUBTOTAL(3,$B$4:B121))</f>
        <v>118</v>
      </c>
      <c r="B121" s="12">
        <v>1118</v>
      </c>
      <c r="C121" s="13" t="s">
        <v>162</v>
      </c>
      <c r="D121" s="13" t="s">
        <v>152</v>
      </c>
      <c r="E121" s="13" t="s">
        <v>66</v>
      </c>
      <c r="F121" s="13" t="s">
        <v>73</v>
      </c>
      <c r="G121" s="13"/>
      <c r="H121" s="14"/>
    </row>
    <row r="122" spans="1:8" s="15" customFormat="1" ht="20.25" customHeight="1" x14ac:dyDescent="0.25">
      <c r="A122" s="11">
        <f>IF(B122="","",SUBTOTAL(3,$B$4:B122))</f>
        <v>119</v>
      </c>
      <c r="B122" s="12">
        <v>1119</v>
      </c>
      <c r="C122" s="13" t="s">
        <v>163</v>
      </c>
      <c r="D122" s="13" t="s">
        <v>152</v>
      </c>
      <c r="E122" s="13" t="s">
        <v>66</v>
      </c>
      <c r="F122" s="13" t="s">
        <v>73</v>
      </c>
      <c r="G122" s="13"/>
      <c r="H122" s="14"/>
    </row>
    <row r="123" spans="1:8" s="15" customFormat="1" ht="20.25" customHeight="1" x14ac:dyDescent="0.25">
      <c r="A123" s="11">
        <f>IF(B123="","",SUBTOTAL(3,$B$4:B123))</f>
        <v>120</v>
      </c>
      <c r="B123" s="12">
        <v>1120</v>
      </c>
      <c r="C123" s="13" t="s">
        <v>164</v>
      </c>
      <c r="D123" s="13" t="s">
        <v>152</v>
      </c>
      <c r="E123" s="13" t="s">
        <v>66</v>
      </c>
      <c r="F123" s="13" t="s">
        <v>73</v>
      </c>
      <c r="G123" s="13"/>
      <c r="H123" s="14"/>
    </row>
    <row r="124" spans="1:8" s="15" customFormat="1" ht="20.25" customHeight="1" x14ac:dyDescent="0.25">
      <c r="A124" s="11">
        <f>IF(B124="","",SUBTOTAL(3,$B$4:B124))</f>
        <v>121</v>
      </c>
      <c r="B124" s="12">
        <v>1121</v>
      </c>
      <c r="C124" s="13" t="s">
        <v>165</v>
      </c>
      <c r="D124" s="13" t="s">
        <v>152</v>
      </c>
      <c r="E124" s="13" t="s">
        <v>66</v>
      </c>
      <c r="F124" s="13" t="s">
        <v>73</v>
      </c>
      <c r="G124" s="13"/>
      <c r="H124" s="14"/>
    </row>
    <row r="125" spans="1:8" s="15" customFormat="1" ht="20.25" customHeight="1" x14ac:dyDescent="0.25">
      <c r="A125" s="11">
        <f>IF(B125="","",SUBTOTAL(3,$B$4:B125))</f>
        <v>122</v>
      </c>
      <c r="B125" s="12">
        <v>1122</v>
      </c>
      <c r="C125" s="13" t="s">
        <v>166</v>
      </c>
      <c r="D125" s="13" t="s">
        <v>152</v>
      </c>
      <c r="E125" s="13" t="s">
        <v>66</v>
      </c>
      <c r="F125" s="13" t="s">
        <v>73</v>
      </c>
      <c r="G125" s="13"/>
      <c r="H125" s="14"/>
    </row>
    <row r="126" spans="1:8" s="15" customFormat="1" ht="20.25" customHeight="1" x14ac:dyDescent="0.25">
      <c r="A126" s="11">
        <f>IF(B126="","",SUBTOTAL(3,$B$4:B126))</f>
        <v>123</v>
      </c>
      <c r="B126" s="12">
        <v>1123</v>
      </c>
      <c r="C126" s="13" t="s">
        <v>167</v>
      </c>
      <c r="D126" s="13" t="s">
        <v>152</v>
      </c>
      <c r="E126" s="13" t="s">
        <v>66</v>
      </c>
      <c r="F126" s="13" t="s">
        <v>73</v>
      </c>
      <c r="G126" s="13"/>
      <c r="H126" s="14"/>
    </row>
    <row r="127" spans="1:8" s="15" customFormat="1" ht="20.25" customHeight="1" x14ac:dyDescent="0.25">
      <c r="A127" s="11">
        <f>IF(B127="","",SUBTOTAL(3,$B$4:B127))</f>
        <v>124</v>
      </c>
      <c r="B127" s="12">
        <v>1124</v>
      </c>
      <c r="C127" s="13" t="s">
        <v>168</v>
      </c>
      <c r="D127" s="13" t="s">
        <v>152</v>
      </c>
      <c r="E127" s="13" t="s">
        <v>66</v>
      </c>
      <c r="F127" s="13" t="s">
        <v>73</v>
      </c>
      <c r="G127" s="13"/>
      <c r="H127" s="14"/>
    </row>
    <row r="128" spans="1:8" s="15" customFormat="1" ht="20.25" customHeight="1" x14ac:dyDescent="0.25">
      <c r="A128" s="11">
        <f>IF(B128="","",SUBTOTAL(3,$B$4:B128))</f>
        <v>125</v>
      </c>
      <c r="B128" s="12">
        <v>1125</v>
      </c>
      <c r="C128" s="13" t="s">
        <v>169</v>
      </c>
      <c r="D128" s="13" t="s">
        <v>152</v>
      </c>
      <c r="E128" s="13" t="s">
        <v>66</v>
      </c>
      <c r="F128" s="13" t="s">
        <v>73</v>
      </c>
      <c r="G128" s="13"/>
      <c r="H128" s="14"/>
    </row>
    <row r="129" spans="1:8" s="15" customFormat="1" ht="20.25" customHeight="1" x14ac:dyDescent="0.25">
      <c r="A129" s="11">
        <f>IF(B129="","",SUBTOTAL(3,$B$4:B129))</f>
        <v>126</v>
      </c>
      <c r="B129" s="12">
        <v>1126</v>
      </c>
      <c r="C129" s="13" t="s">
        <v>170</v>
      </c>
      <c r="D129" s="13" t="s">
        <v>152</v>
      </c>
      <c r="E129" s="13" t="s">
        <v>66</v>
      </c>
      <c r="F129" s="13" t="s">
        <v>73</v>
      </c>
      <c r="G129" s="13"/>
      <c r="H129" s="14"/>
    </row>
    <row r="130" spans="1:8" s="15" customFormat="1" ht="20.25" customHeight="1" x14ac:dyDescent="0.25">
      <c r="A130" s="11">
        <f>IF(B130="","",SUBTOTAL(3,$B$4:B130))</f>
        <v>127</v>
      </c>
      <c r="B130" s="12">
        <v>1127</v>
      </c>
      <c r="C130" s="13" t="s">
        <v>171</v>
      </c>
      <c r="D130" s="13" t="s">
        <v>152</v>
      </c>
      <c r="E130" s="13" t="s">
        <v>66</v>
      </c>
      <c r="F130" s="13" t="s">
        <v>73</v>
      </c>
      <c r="G130" s="13"/>
      <c r="H130" s="14"/>
    </row>
    <row r="131" spans="1:8" s="15" customFormat="1" ht="20.25" customHeight="1" x14ac:dyDescent="0.25">
      <c r="A131" s="16">
        <f>IF(B131="","",SUBTOTAL(3,$B$4:B131))</f>
        <v>128</v>
      </c>
      <c r="B131" s="17">
        <v>1128</v>
      </c>
      <c r="C131" s="18" t="s">
        <v>172</v>
      </c>
      <c r="D131" s="18" t="s">
        <v>152</v>
      </c>
      <c r="E131" s="18" t="s">
        <v>66</v>
      </c>
      <c r="F131" s="18" t="s">
        <v>73</v>
      </c>
      <c r="G131" s="18"/>
      <c r="H131" s="19"/>
    </row>
  </sheetData>
  <pageMargins left="0.7" right="0.7" top="0.75" bottom="0.75" header="0.3" footer="0.3"/>
  <pageSetup paperSize="9" orientation="portrait" verticalDpi="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3FF7C-9C1D-4CCE-84F2-5708805669B2}">
  <sheetPr codeName="Sheet2"/>
  <dimension ref="A1:K23"/>
  <sheetViews>
    <sheetView workbookViewId="0">
      <pane xSplit="1" ySplit="3" topLeftCell="B4" activePane="bottomRight" state="frozen"/>
      <selection pane="topRight" activeCell="B1" sqref="B1"/>
      <selection pane="bottomLeft" activeCell="A2" sqref="A2"/>
      <selection pane="bottomRight" activeCell="I5" sqref="I5"/>
    </sheetView>
  </sheetViews>
  <sheetFormatPr defaultRowHeight="15" x14ac:dyDescent="0.25"/>
  <cols>
    <col min="2" max="2" width="16.140625" customWidth="1"/>
    <col min="3" max="3" width="38.28515625" customWidth="1"/>
    <col min="4" max="5" width="17.7109375" style="36" customWidth="1"/>
    <col min="6" max="10" width="17.7109375" customWidth="1"/>
    <col min="11" max="11" width="15" bestFit="1" customWidth="1"/>
  </cols>
  <sheetData>
    <row r="1" spans="1:11" ht="35.25" customHeight="1" x14ac:dyDescent="0.25">
      <c r="A1" s="1" t="s">
        <v>0</v>
      </c>
      <c r="B1" s="2"/>
      <c r="C1" s="3"/>
      <c r="D1" s="3"/>
      <c r="E1" s="3"/>
      <c r="F1" s="3"/>
      <c r="G1" s="3"/>
      <c r="H1" s="3"/>
      <c r="I1" s="21"/>
      <c r="J1" s="21"/>
    </row>
    <row r="2" spans="1:11" ht="35.25" customHeight="1" x14ac:dyDescent="0.25">
      <c r="A2" s="4" t="s">
        <v>173</v>
      </c>
      <c r="B2" s="5"/>
      <c r="C2" s="6"/>
      <c r="D2" s="6"/>
      <c r="E2" s="6"/>
      <c r="F2" s="6"/>
      <c r="G2" s="6"/>
      <c r="H2" s="6"/>
      <c r="I2" s="22"/>
      <c r="J2" s="22"/>
    </row>
    <row r="3" spans="1:11" s="27" customFormat="1" ht="38.25" customHeight="1" x14ac:dyDescent="0.25">
      <c r="A3" s="23" t="s">
        <v>2</v>
      </c>
      <c r="B3" s="24" t="s">
        <v>174</v>
      </c>
      <c r="C3" s="24" t="s">
        <v>175</v>
      </c>
      <c r="D3" s="25" t="s">
        <v>176</v>
      </c>
      <c r="E3" s="25" t="s">
        <v>177</v>
      </c>
      <c r="F3" s="24" t="s">
        <v>254</v>
      </c>
      <c r="G3" s="24" t="s">
        <v>178</v>
      </c>
      <c r="H3" s="24" t="s">
        <v>179</v>
      </c>
      <c r="I3" s="24" t="s">
        <v>180</v>
      </c>
      <c r="J3" s="26" t="s">
        <v>181</v>
      </c>
    </row>
    <row r="4" spans="1:11" s="15" customFormat="1" ht="24" customHeight="1" x14ac:dyDescent="0.25">
      <c r="A4" s="11">
        <f>IF(C4="","",SUBTOTAL(3,$C$4:C4))</f>
        <v>1</v>
      </c>
      <c r="B4" s="28" t="s">
        <v>182</v>
      </c>
      <c r="C4" s="29" t="s">
        <v>183</v>
      </c>
      <c r="D4" s="30">
        <v>44202</v>
      </c>
      <c r="E4" s="30">
        <v>44206</v>
      </c>
      <c r="F4" s="13" t="s">
        <v>184</v>
      </c>
      <c r="G4" s="13" t="s">
        <v>185</v>
      </c>
      <c r="H4" s="13">
        <v>4</v>
      </c>
      <c r="I4" s="13">
        <v>20</v>
      </c>
      <c r="J4" s="14" t="s">
        <v>186</v>
      </c>
      <c r="K4" s="31"/>
    </row>
    <row r="5" spans="1:11" s="15" customFormat="1" ht="24" customHeight="1" x14ac:dyDescent="0.25">
      <c r="A5" s="11">
        <f>IF(C5="","",SUBTOTAL(3,$C$4:C5))</f>
        <v>2</v>
      </c>
      <c r="B5" s="28" t="s">
        <v>187</v>
      </c>
      <c r="C5" s="29" t="s">
        <v>188</v>
      </c>
      <c r="D5" s="30">
        <v>44211</v>
      </c>
      <c r="E5" s="30">
        <v>44237</v>
      </c>
      <c r="F5" s="13" t="s">
        <v>189</v>
      </c>
      <c r="G5" s="13" t="s">
        <v>190</v>
      </c>
      <c r="H5" s="13">
        <v>8</v>
      </c>
      <c r="I5" s="13">
        <v>4</v>
      </c>
      <c r="J5" s="14" t="s">
        <v>186</v>
      </c>
      <c r="K5" s="31"/>
    </row>
    <row r="6" spans="1:11" s="15" customFormat="1" ht="24" customHeight="1" x14ac:dyDescent="0.25">
      <c r="A6" s="11">
        <f>IF(C6="","",SUBTOTAL(3,$C$4:C6))</f>
        <v>3</v>
      </c>
      <c r="B6" s="28" t="s">
        <v>191</v>
      </c>
      <c r="C6" s="29" t="s">
        <v>192</v>
      </c>
      <c r="D6" s="30">
        <v>44247</v>
      </c>
      <c r="E6" s="30">
        <v>44265</v>
      </c>
      <c r="F6" s="13" t="s">
        <v>189</v>
      </c>
      <c r="G6" s="13" t="s">
        <v>193</v>
      </c>
      <c r="H6" s="13">
        <v>10</v>
      </c>
      <c r="I6" s="13">
        <v>20</v>
      </c>
      <c r="J6" s="14" t="s">
        <v>186</v>
      </c>
      <c r="K6" s="31"/>
    </row>
    <row r="7" spans="1:11" s="15" customFormat="1" ht="24" customHeight="1" x14ac:dyDescent="0.25">
      <c r="A7" s="11">
        <f>IF(C7="","",SUBTOTAL(3,$C$4:C7))</f>
        <v>4</v>
      </c>
      <c r="B7" s="28" t="s">
        <v>194</v>
      </c>
      <c r="C7" s="29" t="s">
        <v>195</v>
      </c>
      <c r="D7" s="30">
        <v>44276</v>
      </c>
      <c r="E7" s="30">
        <v>44307</v>
      </c>
      <c r="F7" s="13" t="s">
        <v>184</v>
      </c>
      <c r="G7" s="13" t="s">
        <v>185</v>
      </c>
      <c r="H7" s="13">
        <v>4</v>
      </c>
      <c r="I7" s="13">
        <v>10</v>
      </c>
      <c r="J7" s="14" t="s">
        <v>186</v>
      </c>
      <c r="K7" s="31"/>
    </row>
    <row r="8" spans="1:11" s="15" customFormat="1" ht="24" customHeight="1" x14ac:dyDescent="0.25">
      <c r="A8" s="11">
        <f>IF(C8="","",SUBTOTAL(3,$C$4:C8))</f>
        <v>5</v>
      </c>
      <c r="B8" s="28" t="s">
        <v>196</v>
      </c>
      <c r="C8" s="29" t="s">
        <v>197</v>
      </c>
      <c r="D8" s="30">
        <v>44286</v>
      </c>
      <c r="E8" s="30">
        <v>44286</v>
      </c>
      <c r="F8" s="13" t="s">
        <v>184</v>
      </c>
      <c r="G8" s="13" t="s">
        <v>193</v>
      </c>
      <c r="H8" s="13">
        <v>3</v>
      </c>
      <c r="I8" s="13">
        <v>6</v>
      </c>
      <c r="J8" s="14" t="s">
        <v>186</v>
      </c>
      <c r="K8" s="31"/>
    </row>
    <row r="9" spans="1:11" s="15" customFormat="1" ht="24" customHeight="1" x14ac:dyDescent="0.25">
      <c r="A9" s="11">
        <f>IF(C9="","",SUBTOTAL(3,$C$4:C9))</f>
        <v>6</v>
      </c>
      <c r="B9" s="28" t="s">
        <v>198</v>
      </c>
      <c r="C9" s="29" t="s">
        <v>199</v>
      </c>
      <c r="D9" s="30">
        <v>44291</v>
      </c>
      <c r="E9" s="30">
        <v>44296</v>
      </c>
      <c r="F9" s="13" t="s">
        <v>189</v>
      </c>
      <c r="G9" s="13" t="s">
        <v>190</v>
      </c>
      <c r="H9" s="13">
        <v>4</v>
      </c>
      <c r="I9" s="13">
        <v>13</v>
      </c>
      <c r="J9" s="14" t="s">
        <v>186</v>
      </c>
      <c r="K9" s="31"/>
    </row>
    <row r="10" spans="1:11" s="15" customFormat="1" ht="24" customHeight="1" x14ac:dyDescent="0.25">
      <c r="A10" s="11">
        <f>IF(C10="","",SUBTOTAL(3,$C$4:C10))</f>
        <v>7</v>
      </c>
      <c r="B10" s="28" t="s">
        <v>200</v>
      </c>
      <c r="C10" s="29" t="s">
        <v>201</v>
      </c>
      <c r="D10" s="30">
        <v>44301</v>
      </c>
      <c r="E10" s="30">
        <v>44336</v>
      </c>
      <c r="F10" s="13" t="s">
        <v>189</v>
      </c>
      <c r="G10" s="13" t="s">
        <v>185</v>
      </c>
      <c r="H10" s="13">
        <v>4</v>
      </c>
      <c r="I10" s="13">
        <v>7</v>
      </c>
      <c r="J10" s="14" t="s">
        <v>186</v>
      </c>
      <c r="K10" s="31"/>
    </row>
    <row r="11" spans="1:11" s="15" customFormat="1" ht="24" customHeight="1" x14ac:dyDescent="0.25">
      <c r="A11" s="11">
        <f>IF(C11="","",SUBTOTAL(3,$C$4:C11))</f>
        <v>8</v>
      </c>
      <c r="B11" s="28" t="s">
        <v>202</v>
      </c>
      <c r="C11" s="29" t="s">
        <v>203</v>
      </c>
      <c r="D11" s="30">
        <v>44321</v>
      </c>
      <c r="E11" s="30">
        <v>44326</v>
      </c>
      <c r="F11" s="13" t="s">
        <v>189</v>
      </c>
      <c r="G11" s="13" t="s">
        <v>190</v>
      </c>
      <c r="H11" s="13">
        <v>10</v>
      </c>
      <c r="I11" s="13">
        <v>9</v>
      </c>
      <c r="J11" s="14" t="s">
        <v>186</v>
      </c>
      <c r="K11" s="31"/>
    </row>
    <row r="12" spans="1:11" s="15" customFormat="1" ht="24" customHeight="1" x14ac:dyDescent="0.25">
      <c r="A12" s="11">
        <f>IF(C12="","",SUBTOTAL(3,$C$4:C12))</f>
        <v>9</v>
      </c>
      <c r="B12" s="28" t="s">
        <v>204</v>
      </c>
      <c r="C12" s="29" t="s">
        <v>205</v>
      </c>
      <c r="D12" s="30">
        <v>44325</v>
      </c>
      <c r="E12" s="30">
        <v>44329</v>
      </c>
      <c r="F12" s="13" t="s">
        <v>189</v>
      </c>
      <c r="G12" s="13" t="s">
        <v>193</v>
      </c>
      <c r="H12" s="13">
        <v>4</v>
      </c>
      <c r="I12" s="13">
        <v>4</v>
      </c>
      <c r="J12" s="14" t="s">
        <v>186</v>
      </c>
      <c r="K12" s="31"/>
    </row>
    <row r="13" spans="1:11" s="15" customFormat="1" ht="24" customHeight="1" x14ac:dyDescent="0.25">
      <c r="A13" s="11">
        <f>IF(C13="","",SUBTOTAL(3,$C$4:C13))</f>
        <v>10</v>
      </c>
      <c r="B13" s="28" t="s">
        <v>206</v>
      </c>
      <c r="C13" s="29" t="s">
        <v>207</v>
      </c>
      <c r="D13" s="30">
        <v>44357</v>
      </c>
      <c r="E13" s="30">
        <v>44362</v>
      </c>
      <c r="F13" s="13" t="s">
        <v>189</v>
      </c>
      <c r="G13" s="13" t="s">
        <v>185</v>
      </c>
      <c r="H13" s="13">
        <v>6</v>
      </c>
      <c r="I13" s="13">
        <v>5</v>
      </c>
      <c r="J13" s="14" t="s">
        <v>186</v>
      </c>
      <c r="K13" s="31"/>
    </row>
    <row r="14" spans="1:11" s="15" customFormat="1" ht="24" customHeight="1" x14ac:dyDescent="0.25">
      <c r="A14" s="11">
        <f>IF(C14="","",SUBTOTAL(3,$C$4:C14))</f>
        <v>11</v>
      </c>
      <c r="B14" s="28" t="s">
        <v>208</v>
      </c>
      <c r="C14" s="29" t="s">
        <v>209</v>
      </c>
      <c r="D14" s="30">
        <v>44375</v>
      </c>
      <c r="E14" s="30">
        <v>44381</v>
      </c>
      <c r="F14" s="13" t="s">
        <v>210</v>
      </c>
      <c r="G14" s="13" t="s">
        <v>190</v>
      </c>
      <c r="H14" s="13">
        <v>6</v>
      </c>
      <c r="I14" s="13">
        <v>15</v>
      </c>
      <c r="J14" s="14" t="s">
        <v>186</v>
      </c>
      <c r="K14" s="31"/>
    </row>
    <row r="15" spans="1:11" s="15" customFormat="1" ht="24" customHeight="1" x14ac:dyDescent="0.25">
      <c r="A15" s="11">
        <f>IF(C15="","",SUBTOTAL(3,$C$4:C15))</f>
        <v>12</v>
      </c>
      <c r="B15" s="13" t="s">
        <v>211</v>
      </c>
      <c r="C15" s="29" t="s">
        <v>212</v>
      </c>
      <c r="D15" s="32">
        <v>44392</v>
      </c>
      <c r="E15" s="32">
        <v>44406</v>
      </c>
      <c r="F15" s="13" t="s">
        <v>210</v>
      </c>
      <c r="G15" s="13" t="s">
        <v>190</v>
      </c>
      <c r="H15" s="13">
        <v>10</v>
      </c>
      <c r="I15" s="13">
        <v>9</v>
      </c>
      <c r="J15" s="14" t="s">
        <v>186</v>
      </c>
      <c r="K15" s="31"/>
    </row>
    <row r="16" spans="1:11" s="15" customFormat="1" ht="24" customHeight="1" x14ac:dyDescent="0.25">
      <c r="A16" s="11">
        <f>IF(C16="","",SUBTOTAL(3,$C$4:C16))</f>
        <v>13</v>
      </c>
      <c r="B16" s="28" t="s">
        <v>213</v>
      </c>
      <c r="C16" s="29" t="s">
        <v>214</v>
      </c>
      <c r="D16" s="30">
        <v>44397</v>
      </c>
      <c r="E16" s="30">
        <v>44410</v>
      </c>
      <c r="F16" s="13" t="s">
        <v>184</v>
      </c>
      <c r="G16" s="13" t="s">
        <v>193</v>
      </c>
      <c r="H16" s="13">
        <v>8</v>
      </c>
      <c r="I16" s="13">
        <v>11</v>
      </c>
      <c r="J16" s="14" t="s">
        <v>186</v>
      </c>
      <c r="K16" s="31"/>
    </row>
    <row r="17" spans="1:11" s="15" customFormat="1" ht="24" customHeight="1" x14ac:dyDescent="0.25">
      <c r="A17" s="11">
        <f>IF(C17="","",SUBTOTAL(3,$C$4:C17))</f>
        <v>14</v>
      </c>
      <c r="B17" s="28" t="s">
        <v>215</v>
      </c>
      <c r="C17" s="29" t="s">
        <v>216</v>
      </c>
      <c r="D17" s="30">
        <v>44420</v>
      </c>
      <c r="E17" s="30">
        <v>44423</v>
      </c>
      <c r="F17" s="13" t="s">
        <v>210</v>
      </c>
      <c r="G17" s="13" t="s">
        <v>185</v>
      </c>
      <c r="H17" s="13">
        <v>4</v>
      </c>
      <c r="I17" s="13">
        <v>1</v>
      </c>
      <c r="J17" s="14" t="s">
        <v>217</v>
      </c>
      <c r="K17" s="31"/>
    </row>
    <row r="18" spans="1:11" s="15" customFormat="1" ht="24" customHeight="1" x14ac:dyDescent="0.25">
      <c r="A18" s="11">
        <f>IF(C18="","",SUBTOTAL(3,$C$4:C18))</f>
        <v>15</v>
      </c>
      <c r="B18" s="28" t="s">
        <v>218</v>
      </c>
      <c r="C18" s="29" t="s">
        <v>219</v>
      </c>
      <c r="D18" s="30">
        <v>44420</v>
      </c>
      <c r="E18" s="30">
        <v>44456</v>
      </c>
      <c r="F18" s="13" t="s">
        <v>189</v>
      </c>
      <c r="G18" s="13" t="s">
        <v>185</v>
      </c>
      <c r="H18" s="13">
        <v>4</v>
      </c>
      <c r="I18" s="13">
        <v>8</v>
      </c>
      <c r="J18" s="14" t="s">
        <v>220</v>
      </c>
      <c r="K18" s="31"/>
    </row>
    <row r="19" spans="1:11" s="15" customFormat="1" ht="24" customHeight="1" x14ac:dyDescent="0.25">
      <c r="A19" s="11">
        <f>IF(C19="","",SUBTOTAL(3,$C$4:C19))</f>
        <v>16</v>
      </c>
      <c r="B19" s="28" t="s">
        <v>221</v>
      </c>
      <c r="C19" s="29" t="s">
        <v>222</v>
      </c>
      <c r="D19" s="30">
        <v>44442</v>
      </c>
      <c r="E19" s="30">
        <v>44459</v>
      </c>
      <c r="F19" s="13" t="s">
        <v>184</v>
      </c>
      <c r="G19" s="13" t="s">
        <v>185</v>
      </c>
      <c r="H19" s="13">
        <v>6</v>
      </c>
      <c r="I19" s="13">
        <v>5</v>
      </c>
      <c r="J19" s="14" t="s">
        <v>220</v>
      </c>
      <c r="K19" s="31"/>
    </row>
    <row r="20" spans="1:11" s="15" customFormat="1" ht="24" customHeight="1" x14ac:dyDescent="0.25">
      <c r="A20" s="11">
        <f>IF(C20="","",SUBTOTAL(3,$C$4:C20))</f>
        <v>17</v>
      </c>
      <c r="B20" s="28" t="s">
        <v>223</v>
      </c>
      <c r="C20" s="29" t="s">
        <v>224</v>
      </c>
      <c r="D20" s="30">
        <v>44444</v>
      </c>
      <c r="E20" s="30">
        <v>44449</v>
      </c>
      <c r="F20" s="13" t="s">
        <v>210</v>
      </c>
      <c r="G20" s="13" t="s">
        <v>190</v>
      </c>
      <c r="H20" s="13">
        <v>5</v>
      </c>
      <c r="I20" s="13">
        <v>13</v>
      </c>
      <c r="J20" s="14" t="s">
        <v>220</v>
      </c>
      <c r="K20" s="31"/>
    </row>
    <row r="21" spans="1:11" s="15" customFormat="1" ht="24.75" customHeight="1" x14ac:dyDescent="0.25">
      <c r="A21" s="11">
        <f>IF(C21="","",SUBTOTAL(3,$C$4:C21))</f>
        <v>18</v>
      </c>
      <c r="B21" s="28" t="s">
        <v>225</v>
      </c>
      <c r="C21" s="29" t="s">
        <v>226</v>
      </c>
      <c r="D21" s="30">
        <v>44470</v>
      </c>
      <c r="E21" s="30">
        <v>44478</v>
      </c>
      <c r="F21" s="13" t="s">
        <v>210</v>
      </c>
      <c r="G21" s="13" t="s">
        <v>190</v>
      </c>
      <c r="H21" s="13">
        <v>6</v>
      </c>
      <c r="I21" s="13">
        <v>7</v>
      </c>
      <c r="J21" s="14" t="s">
        <v>227</v>
      </c>
      <c r="K21" s="31"/>
    </row>
    <row r="22" spans="1:11" s="15" customFormat="1" ht="24.75" customHeight="1" x14ac:dyDescent="0.25">
      <c r="A22" s="11">
        <f>IF(C22="","",SUBTOTAL(3,$C$4:C22))</f>
        <v>19</v>
      </c>
      <c r="B22" s="28" t="s">
        <v>228</v>
      </c>
      <c r="C22" s="29" t="s">
        <v>229</v>
      </c>
      <c r="D22" s="30">
        <v>44505</v>
      </c>
      <c r="E22" s="30">
        <v>44510</v>
      </c>
      <c r="F22" s="13" t="s">
        <v>210</v>
      </c>
      <c r="G22" s="13" t="s">
        <v>193</v>
      </c>
      <c r="H22" s="13">
        <v>5</v>
      </c>
      <c r="I22" s="13">
        <v>13</v>
      </c>
      <c r="J22" s="14" t="s">
        <v>220</v>
      </c>
      <c r="K22" s="31"/>
    </row>
    <row r="23" spans="1:11" ht="24.75" customHeight="1" x14ac:dyDescent="0.25">
      <c r="A23" s="16">
        <f>IF(C23="","",SUBTOTAL(3,$C$4:C23))</f>
        <v>20</v>
      </c>
      <c r="B23" s="33" t="s">
        <v>230</v>
      </c>
      <c r="C23" s="34" t="s">
        <v>231</v>
      </c>
      <c r="D23" s="35">
        <v>44535</v>
      </c>
      <c r="E23" s="35">
        <v>44540</v>
      </c>
      <c r="F23" s="18" t="s">
        <v>210</v>
      </c>
      <c r="G23" s="18" t="s">
        <v>185</v>
      </c>
      <c r="H23" s="18">
        <v>4</v>
      </c>
      <c r="I23" s="18">
        <v>14</v>
      </c>
      <c r="J23" s="19" t="s">
        <v>220</v>
      </c>
    </row>
  </sheetData>
  <dataValidations count="3">
    <dataValidation type="list" allowBlank="1" showInputMessage="1" showErrorMessage="1" sqref="G4:G23" xr:uid="{14AB19C3-2812-4E9D-B83E-ED58959D4D8D}">
      <formula1>QĐ_Hinhthuc</formula1>
    </dataValidation>
    <dataValidation type="list" allowBlank="1" showInputMessage="1" showErrorMessage="1" sqref="F4:F23" xr:uid="{118EB09C-9C7A-43B0-8D65-11D693B69E6F}">
      <formula1>QĐ_Loại</formula1>
    </dataValidation>
    <dataValidation type="list" allowBlank="1" showInputMessage="1" showErrorMessage="1" sqref="J4:J23" xr:uid="{473F1C01-4CAE-4924-AC33-E053EFA4033F}">
      <formula1>QĐ_Trạngthái</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EBEC1-B6BE-4BE8-8EB1-8C2BFEC3B059}">
  <sheetPr codeName="Sheet7"/>
  <dimension ref="A2:Q50"/>
  <sheetViews>
    <sheetView workbookViewId="0">
      <selection activeCell="B42" sqref="B42"/>
    </sheetView>
  </sheetViews>
  <sheetFormatPr defaultRowHeight="15" x14ac:dyDescent="0.25"/>
  <cols>
    <col min="1" max="1" width="12.5703125" bestFit="1" customWidth="1"/>
    <col min="2" max="2" width="12.85546875" bestFit="1" customWidth="1"/>
    <col min="3" max="3" width="11" bestFit="1" customWidth="1"/>
    <col min="4" max="4" width="5.7109375" customWidth="1"/>
    <col min="5" max="5" width="17.28515625" bestFit="1" customWidth="1"/>
    <col min="6" max="6" width="14.28515625" bestFit="1" customWidth="1"/>
    <col min="7" max="7" width="17.28515625" bestFit="1" customWidth="1"/>
    <col min="8" max="8" width="8.28515625" customWidth="1"/>
    <col min="9" max="9" width="12.5703125" customWidth="1"/>
    <col min="10" max="10" width="15.5703125" bestFit="1" customWidth="1"/>
    <col min="11" max="11" width="12.28515625" bestFit="1" customWidth="1"/>
    <col min="12" max="12" width="7.28515625" customWidth="1"/>
    <col min="13" max="13" width="8.5703125" bestFit="1" customWidth="1"/>
    <col min="14" max="14" width="12.28515625" bestFit="1" customWidth="1"/>
    <col min="15" max="15" width="12.5703125" bestFit="1" customWidth="1"/>
    <col min="16" max="16" width="12.85546875" bestFit="1" customWidth="1"/>
    <col min="17" max="17" width="12.28515625" bestFit="1" customWidth="1"/>
  </cols>
  <sheetData>
    <row r="2" spans="1:17" s="15" customFormat="1" ht="42.75" x14ac:dyDescent="0.25">
      <c r="A2" s="15" t="s">
        <v>256</v>
      </c>
      <c r="C2" s="15" t="s">
        <v>257</v>
      </c>
      <c r="E2" s="15" t="s">
        <v>258</v>
      </c>
      <c r="G2" s="15" t="s">
        <v>243</v>
      </c>
      <c r="I2" s="71" t="s">
        <v>259</v>
      </c>
      <c r="K2" s="72" t="s">
        <v>262</v>
      </c>
      <c r="L2"/>
      <c r="M2" s="72" t="s">
        <v>263</v>
      </c>
      <c r="N2"/>
      <c r="O2" s="71" t="s">
        <v>264</v>
      </c>
    </row>
    <row r="3" spans="1:17" x14ac:dyDescent="0.25">
      <c r="A3" s="66">
        <v>67800000</v>
      </c>
      <c r="C3" s="66">
        <v>67800000</v>
      </c>
      <c r="E3">
        <v>873.5</v>
      </c>
      <c r="G3">
        <v>26544</v>
      </c>
      <c r="I3" s="70">
        <f>E3/G3</f>
        <v>3.2907625075346593E-2</v>
      </c>
      <c r="K3" s="73">
        <v>7.2274143302180685</v>
      </c>
      <c r="M3" s="74">
        <v>90</v>
      </c>
      <c r="O3" s="47">
        <f>C3/M3</f>
        <v>753333.33333333337</v>
      </c>
    </row>
    <row r="4" spans="1:17" x14ac:dyDescent="0.25">
      <c r="A4" s="66"/>
      <c r="C4" s="66"/>
      <c r="G4" s="67" t="s">
        <v>235</v>
      </c>
      <c r="H4" t="s" vm="1">
        <v>238</v>
      </c>
      <c r="I4" s="70"/>
      <c r="K4" s="73"/>
      <c r="M4" s="74"/>
      <c r="O4" s="47"/>
    </row>
    <row r="6" spans="1:17" ht="33" customHeight="1" x14ac:dyDescent="0.25">
      <c r="A6" s="75" t="s">
        <v>265</v>
      </c>
      <c r="E6" s="15" t="s">
        <v>266</v>
      </c>
      <c r="G6" s="15" t="s">
        <v>267</v>
      </c>
      <c r="J6" s="67" t="s">
        <v>254</v>
      </c>
      <c r="K6" s="15" t="s">
        <v>268</v>
      </c>
      <c r="M6" s="67" t="s">
        <v>178</v>
      </c>
      <c r="N6" s="15" t="s">
        <v>268</v>
      </c>
      <c r="P6" s="67" t="s">
        <v>181</v>
      </c>
      <c r="Q6" s="15" t="s">
        <v>268</v>
      </c>
    </row>
    <row r="7" spans="1:17" x14ac:dyDescent="0.25">
      <c r="A7" s="68">
        <f>C3/A3</f>
        <v>1</v>
      </c>
      <c r="E7">
        <v>375</v>
      </c>
      <c r="G7">
        <v>322</v>
      </c>
      <c r="H7" s="69">
        <f>G7/E7</f>
        <v>0.85866666666666669</v>
      </c>
      <c r="J7" s="62" t="s">
        <v>189</v>
      </c>
      <c r="K7">
        <v>8</v>
      </c>
      <c r="M7" s="62" t="s">
        <v>193</v>
      </c>
      <c r="N7">
        <v>5</v>
      </c>
      <c r="P7" s="62" t="s">
        <v>220</v>
      </c>
      <c r="Q7">
        <v>5</v>
      </c>
    </row>
    <row r="8" spans="1:17" x14ac:dyDescent="0.25">
      <c r="A8">
        <f>1-A7</f>
        <v>0</v>
      </c>
      <c r="H8" s="81">
        <f>1-H7</f>
        <v>0.14133333333333331</v>
      </c>
      <c r="J8" s="62" t="s">
        <v>184</v>
      </c>
      <c r="K8">
        <v>5</v>
      </c>
      <c r="M8" s="62" t="s">
        <v>185</v>
      </c>
      <c r="N8">
        <v>8</v>
      </c>
      <c r="P8" s="62" t="s">
        <v>217</v>
      </c>
      <c r="Q8">
        <v>1</v>
      </c>
    </row>
    <row r="9" spans="1:17" x14ac:dyDescent="0.25">
      <c r="J9" s="62" t="s">
        <v>210</v>
      </c>
      <c r="K9">
        <v>7</v>
      </c>
      <c r="M9" s="62" t="s">
        <v>190</v>
      </c>
      <c r="N9">
        <v>7</v>
      </c>
      <c r="P9" s="62" t="s">
        <v>186</v>
      </c>
      <c r="Q9">
        <v>13</v>
      </c>
    </row>
    <row r="10" spans="1:17" x14ac:dyDescent="0.25">
      <c r="J10" s="62" t="s">
        <v>261</v>
      </c>
      <c r="K10">
        <v>20</v>
      </c>
      <c r="M10" s="62" t="s">
        <v>261</v>
      </c>
      <c r="N10">
        <v>20</v>
      </c>
      <c r="P10" s="62" t="s">
        <v>227</v>
      </c>
      <c r="Q10">
        <v>1</v>
      </c>
    </row>
    <row r="11" spans="1:17" x14ac:dyDescent="0.25">
      <c r="P11" s="62" t="s">
        <v>261</v>
      </c>
      <c r="Q11">
        <v>20</v>
      </c>
    </row>
    <row r="12" spans="1:17" x14ac:dyDescent="0.25">
      <c r="A12" s="67" t="s">
        <v>260</v>
      </c>
      <c r="B12" t="s">
        <v>269</v>
      </c>
      <c r="C12" t="s">
        <v>257</v>
      </c>
    </row>
    <row r="13" spans="1:17" x14ac:dyDescent="0.25">
      <c r="A13" s="62">
        <v>1</v>
      </c>
      <c r="B13">
        <v>18</v>
      </c>
      <c r="C13" s="66">
        <v>11000000</v>
      </c>
    </row>
    <row r="14" spans="1:17" x14ac:dyDescent="0.25">
      <c r="A14" s="62">
        <v>2</v>
      </c>
      <c r="B14">
        <v>29</v>
      </c>
      <c r="C14" s="66">
        <v>8000000</v>
      </c>
    </row>
    <row r="15" spans="1:17" x14ac:dyDescent="0.25">
      <c r="A15" s="62">
        <v>3</v>
      </c>
      <c r="B15">
        <v>22</v>
      </c>
      <c r="C15" s="66">
        <v>13000000</v>
      </c>
    </row>
    <row r="16" spans="1:17" x14ac:dyDescent="0.25">
      <c r="A16" s="62">
        <v>4</v>
      </c>
      <c r="B16">
        <v>13</v>
      </c>
      <c r="C16" s="66">
        <v>6000000</v>
      </c>
    </row>
    <row r="17" spans="1:3" x14ac:dyDescent="0.25">
      <c r="A17" s="62">
        <v>5</v>
      </c>
      <c r="B17">
        <v>29</v>
      </c>
      <c r="C17" s="66">
        <v>7000000</v>
      </c>
    </row>
    <row r="18" spans="1:3" x14ac:dyDescent="0.25">
      <c r="A18" s="62">
        <v>6</v>
      </c>
      <c r="B18">
        <v>26</v>
      </c>
      <c r="C18" s="66">
        <v>2600000</v>
      </c>
    </row>
    <row r="19" spans="1:3" x14ac:dyDescent="0.25">
      <c r="A19" s="62">
        <v>7</v>
      </c>
      <c r="B19">
        <v>21</v>
      </c>
      <c r="C19" s="66">
        <v>18200000</v>
      </c>
    </row>
    <row r="20" spans="1:3" x14ac:dyDescent="0.25">
      <c r="A20" s="62">
        <v>8</v>
      </c>
      <c r="B20">
        <v>9</v>
      </c>
      <c r="C20" s="66">
        <v>2000000</v>
      </c>
    </row>
    <row r="21" spans="1:3" x14ac:dyDescent="0.25">
      <c r="A21" s="62" t="s">
        <v>261</v>
      </c>
      <c r="B21">
        <v>90</v>
      </c>
      <c r="C21" s="66">
        <v>67800000</v>
      </c>
    </row>
    <row r="25" spans="1:3" x14ac:dyDescent="0.25">
      <c r="A25" s="67" t="s">
        <v>260</v>
      </c>
      <c r="B25" t="s">
        <v>269</v>
      </c>
      <c r="C25" t="s">
        <v>242</v>
      </c>
    </row>
    <row r="26" spans="1:3" x14ac:dyDescent="0.25">
      <c r="A26" s="62" t="s">
        <v>152</v>
      </c>
      <c r="B26">
        <v>16</v>
      </c>
      <c r="C26" s="66">
        <v>10900000</v>
      </c>
    </row>
    <row r="27" spans="1:3" x14ac:dyDescent="0.25">
      <c r="A27" s="62" t="s">
        <v>116</v>
      </c>
      <c r="B27">
        <v>24</v>
      </c>
      <c r="C27" s="66">
        <v>10100000</v>
      </c>
    </row>
    <row r="28" spans="1:3" x14ac:dyDescent="0.25">
      <c r="A28" s="62" t="s">
        <v>93</v>
      </c>
      <c r="B28">
        <v>14</v>
      </c>
      <c r="C28" s="66">
        <v>9600000</v>
      </c>
    </row>
    <row r="29" spans="1:3" x14ac:dyDescent="0.25">
      <c r="A29" s="62" t="s">
        <v>64</v>
      </c>
      <c r="B29">
        <v>14</v>
      </c>
      <c r="C29" s="66">
        <v>10400000</v>
      </c>
    </row>
    <row r="30" spans="1:3" x14ac:dyDescent="0.25">
      <c r="A30" s="62" t="s">
        <v>11</v>
      </c>
      <c r="B30">
        <v>22</v>
      </c>
      <c r="C30" s="66">
        <v>26800000</v>
      </c>
    </row>
    <row r="31" spans="1:3" x14ac:dyDescent="0.25">
      <c r="A31" s="62" t="s">
        <v>261</v>
      </c>
      <c r="B31">
        <v>90</v>
      </c>
      <c r="C31" s="66">
        <v>67800000</v>
      </c>
    </row>
    <row r="35" spans="1:3" x14ac:dyDescent="0.25">
      <c r="A35" s="67" t="s">
        <v>260</v>
      </c>
      <c r="B35" t="s">
        <v>269</v>
      </c>
      <c r="C35" t="s">
        <v>242</v>
      </c>
    </row>
    <row r="36" spans="1:3" x14ac:dyDescent="0.25">
      <c r="A36" s="62" t="s">
        <v>192</v>
      </c>
      <c r="B36">
        <v>25</v>
      </c>
      <c r="C36" s="66">
        <v>8000000</v>
      </c>
    </row>
    <row r="37" spans="1:3" x14ac:dyDescent="0.25">
      <c r="A37" s="62" t="s">
        <v>216</v>
      </c>
      <c r="B37">
        <v>1</v>
      </c>
      <c r="C37" s="66">
        <v>2000000</v>
      </c>
    </row>
    <row r="38" spans="1:3" x14ac:dyDescent="0.25">
      <c r="A38" s="62" t="s">
        <v>188</v>
      </c>
      <c r="B38">
        <v>4</v>
      </c>
      <c r="C38" s="66">
        <v>4000000</v>
      </c>
    </row>
    <row r="39" spans="1:3" x14ac:dyDescent="0.25">
      <c r="A39" s="62" t="s">
        <v>195</v>
      </c>
      <c r="B39">
        <v>15</v>
      </c>
      <c r="C39" s="66">
        <v>6000000</v>
      </c>
    </row>
    <row r="40" spans="1:3" x14ac:dyDescent="0.25">
      <c r="A40" s="62" t="s">
        <v>209</v>
      </c>
      <c r="B40">
        <v>11</v>
      </c>
      <c r="C40" s="66">
        <v>6200000</v>
      </c>
    </row>
    <row r="41" spans="1:3" x14ac:dyDescent="0.25">
      <c r="A41" s="62" t="s">
        <v>201</v>
      </c>
      <c r="B41">
        <v>20</v>
      </c>
      <c r="C41" s="66">
        <v>4900000</v>
      </c>
    </row>
    <row r="42" spans="1:3" x14ac:dyDescent="0.25">
      <c r="A42" s="62" t="s">
        <v>197</v>
      </c>
      <c r="B42">
        <v>9</v>
      </c>
      <c r="C42" s="66">
        <v>7000000</v>
      </c>
    </row>
    <row r="43" spans="1:3" x14ac:dyDescent="0.25">
      <c r="A43" s="62" t="s">
        <v>205</v>
      </c>
      <c r="B43">
        <v>5</v>
      </c>
      <c r="C43" s="66">
        <v>1000000</v>
      </c>
    </row>
    <row r="44" spans="1:3" x14ac:dyDescent="0.25">
      <c r="A44" s="62" t="s">
        <v>199</v>
      </c>
      <c r="B44">
        <v>13</v>
      </c>
      <c r="C44" s="66">
        <v>1100000</v>
      </c>
    </row>
    <row r="45" spans="1:3" x14ac:dyDescent="0.25">
      <c r="A45" s="62" t="s">
        <v>183</v>
      </c>
      <c r="B45">
        <v>15</v>
      </c>
      <c r="C45" s="66">
        <v>7000000</v>
      </c>
    </row>
    <row r="46" spans="1:3" x14ac:dyDescent="0.25">
      <c r="A46" s="62" t="s">
        <v>203</v>
      </c>
      <c r="B46">
        <v>7</v>
      </c>
      <c r="C46" s="66">
        <v>6000000</v>
      </c>
    </row>
    <row r="47" spans="1:3" x14ac:dyDescent="0.25">
      <c r="A47" s="62" t="s">
        <v>214</v>
      </c>
      <c r="B47">
        <v>9</v>
      </c>
      <c r="C47" s="66">
        <v>7000000</v>
      </c>
    </row>
    <row r="48" spans="1:3" x14ac:dyDescent="0.25">
      <c r="A48" s="62" t="s">
        <v>207</v>
      </c>
      <c r="B48">
        <v>20</v>
      </c>
      <c r="C48" s="66">
        <v>2000000</v>
      </c>
    </row>
    <row r="49" spans="1:3" x14ac:dyDescent="0.25">
      <c r="A49" s="62" t="s">
        <v>212</v>
      </c>
      <c r="B49">
        <v>10</v>
      </c>
      <c r="C49" s="66">
        <v>5600000</v>
      </c>
    </row>
    <row r="50" spans="1:3" x14ac:dyDescent="0.25">
      <c r="A50" s="62" t="s">
        <v>261</v>
      </c>
      <c r="B50">
        <v>90</v>
      </c>
      <c r="C50" s="66">
        <v>67800000</v>
      </c>
    </row>
  </sheetData>
  <pageMargins left="0.7" right="0.7" top="0.75" bottom="0.75" header="0.3" footer="0.3"/>
  <pageSetup paperSize="9" orientation="portrait" verticalDpi="0"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8911D-71A7-4834-A76B-F3D29B2D1C71}">
  <sheetPr codeName="Sheet5"/>
  <dimension ref="A1:H158"/>
  <sheetViews>
    <sheetView showGridLines="0" workbookViewId="0">
      <pane xSplit="3" ySplit="3" topLeftCell="D4" activePane="bottomRight" state="frozen"/>
      <selection pane="topRight" activeCell="C1" sqref="C1"/>
      <selection pane="bottomLeft" activeCell="A2" sqref="A2"/>
      <selection pane="bottomRight" activeCell="H16" sqref="H16"/>
    </sheetView>
  </sheetViews>
  <sheetFormatPr defaultRowHeight="15" x14ac:dyDescent="0.25"/>
  <cols>
    <col min="1" max="1" width="15.7109375" customWidth="1"/>
    <col min="2" max="2" width="15.140625" customWidth="1"/>
    <col min="3" max="3" width="18.42578125" style="20" customWidth="1"/>
    <col min="4" max="4" width="30.140625" style="20" customWidth="1"/>
    <col min="5" max="5" width="34.85546875" customWidth="1"/>
    <col min="6" max="6" width="22.42578125" customWidth="1"/>
    <col min="7" max="7" width="23.28515625" customWidth="1"/>
    <col min="8" max="8" width="21.140625" customWidth="1"/>
  </cols>
  <sheetData>
    <row r="1" spans="1:8" ht="32.25" customHeight="1" x14ac:dyDescent="0.25">
      <c r="A1" s="1" t="s">
        <v>0</v>
      </c>
      <c r="B1" s="3"/>
      <c r="C1" s="2"/>
      <c r="D1" s="2"/>
      <c r="E1" s="3"/>
      <c r="F1" s="3"/>
      <c r="G1" s="3"/>
      <c r="H1" s="3"/>
    </row>
    <row r="2" spans="1:8" ht="32.25" customHeight="1" x14ac:dyDescent="0.25">
      <c r="A2" s="4" t="s">
        <v>255</v>
      </c>
      <c r="B2" s="6"/>
      <c r="C2" s="5"/>
      <c r="D2" s="5"/>
      <c r="E2" s="6"/>
      <c r="F2" s="6"/>
      <c r="G2" s="6"/>
      <c r="H2" s="6"/>
    </row>
    <row r="3" spans="1:8" s="10" customFormat="1" ht="28.5" customHeight="1" x14ac:dyDescent="0.25">
      <c r="A3" s="48" t="s">
        <v>2</v>
      </c>
      <c r="B3" s="49" t="s">
        <v>240</v>
      </c>
      <c r="C3" s="49" t="s">
        <v>234</v>
      </c>
      <c r="D3" s="49" t="s">
        <v>4</v>
      </c>
      <c r="E3" s="49" t="s">
        <v>5</v>
      </c>
      <c r="F3" s="49" t="s">
        <v>6</v>
      </c>
      <c r="G3" s="50" t="s">
        <v>7</v>
      </c>
      <c r="H3" s="50" t="s">
        <v>243</v>
      </c>
    </row>
    <row r="4" spans="1:8" s="15" customFormat="1" ht="19.5" customHeight="1" x14ac:dyDescent="0.25">
      <c r="A4" s="11">
        <f>IF(C4="","",SUBTOTAL(3,$C$4:C4))</f>
        <v>1</v>
      </c>
      <c r="B4" s="30">
        <v>44227</v>
      </c>
      <c r="C4" s="12">
        <v>1011</v>
      </c>
      <c r="D4" s="28" t="str">
        <f>INDEX(Danhsachnhanvien[Họ tên],MATCH(TGLV[[#This Row],[MSNV]],Danhsachnhanvien[Mã nhân viên],0),0)</f>
        <v>Trương Lệ Tuyết</v>
      </c>
      <c r="E4" s="28" t="str">
        <f>INDEX(Danhsachnhanvien[Chi nhánh],MATCH(TGLV[[#This Row],[MSNV]],Danhsachnhanvien[Mã nhân viên],0),0)</f>
        <v>Trụ sở chính</v>
      </c>
      <c r="F4" s="28" t="str">
        <f>INDEX(Danhsachnhanvien[Phòng ban],MATCH(TGLV[[#This Row],[MSNV]],Danhsachnhanvien[Mã nhân viên],0),0)</f>
        <v>Marketing</v>
      </c>
      <c r="G4" s="28" t="str">
        <f>INDEX(Danhsachnhanvien[Vị trí],MATCH(TGLV[[#This Row],[MSNV]],Danhsachnhanvien[Mã nhân viên],0),0)</f>
        <v>Trưởng phòng Marketing</v>
      </c>
      <c r="H4" s="14">
        <v>152</v>
      </c>
    </row>
    <row r="5" spans="1:8" s="15" customFormat="1" ht="19.5" customHeight="1" x14ac:dyDescent="0.25">
      <c r="A5" s="11">
        <f>IF(C5="","",SUBTOTAL(3,$C$4:C5))</f>
        <v>2</v>
      </c>
      <c r="B5" s="30">
        <v>44227</v>
      </c>
      <c r="C5" s="12">
        <v>1017</v>
      </c>
      <c r="D5" s="28" t="str">
        <f>INDEX(Danhsachnhanvien[Họ tên],MATCH(TGLV[[#This Row],[MSNV]],Danhsachnhanvien[Mã nhân viên],0),0)</f>
        <v>Nguyễn Đức Nam</v>
      </c>
      <c r="E5" s="13" t="str">
        <f>INDEX(Danhsachnhanvien[Chi nhánh],MATCH(TGLV[[#This Row],[MSNV]],Danhsachnhanvien[Mã nhân viên],0),0)</f>
        <v>Trụ sở chính</v>
      </c>
      <c r="F5" s="13" t="str">
        <f>INDEX(Danhsachnhanvien[Phòng ban],MATCH(TGLV[[#This Row],[MSNV]],Danhsachnhanvien[Mã nhân viên],0),0)</f>
        <v>Nhân sự</v>
      </c>
      <c r="G5" s="14" t="str">
        <f>INDEX(Danhsachnhanvien[Vị trí],MATCH(TGLV[[#This Row],[MSNV]],Danhsachnhanvien[Mã nhân viên],0),0)</f>
        <v>Trưởng phòng nhân sự</v>
      </c>
      <c r="H5" s="14">
        <v>184</v>
      </c>
    </row>
    <row r="6" spans="1:8" s="15" customFormat="1" ht="19.5" customHeight="1" x14ac:dyDescent="0.25">
      <c r="A6" s="11">
        <f>IF(C6="","",SUBTOTAL(3,$C$4:C6))</f>
        <v>3</v>
      </c>
      <c r="B6" s="30">
        <v>44227</v>
      </c>
      <c r="C6" s="12">
        <v>1022</v>
      </c>
      <c r="D6" s="28" t="str">
        <f>INDEX(Danhsachnhanvien[Họ tên],MATCH(TGLV[[#This Row],[MSNV]],Danhsachnhanvien[Mã nhân viên],0),0)</f>
        <v>Thái Thị Huyền Trang</v>
      </c>
      <c r="E6" s="13" t="str">
        <f>INDEX(Danhsachnhanvien[Chi nhánh],MATCH(TGLV[[#This Row],[MSNV]],Danhsachnhanvien[Mã nhân viên],0),0)</f>
        <v>Trụ sở chính</v>
      </c>
      <c r="F6" s="13" t="str">
        <f>INDEX(Danhsachnhanvien[Phòng ban],MATCH(TGLV[[#This Row],[MSNV]],Danhsachnhanvien[Mã nhân viên],0),0)</f>
        <v>Dự án</v>
      </c>
      <c r="G6" s="14" t="str">
        <f>INDEX(Danhsachnhanvien[Vị trí],MATCH(TGLV[[#This Row],[MSNV]],Danhsachnhanvien[Mã nhân viên],0),0)</f>
        <v>Trưởng phòng dự án</v>
      </c>
      <c r="H6" s="14">
        <v>184</v>
      </c>
    </row>
    <row r="7" spans="1:8" s="15" customFormat="1" ht="19.5" customHeight="1" x14ac:dyDescent="0.25">
      <c r="A7" s="11">
        <f>IF(C7="","",SUBTOTAL(3,$C$4:C7))</f>
        <v>4</v>
      </c>
      <c r="B7" s="30">
        <v>44227</v>
      </c>
      <c r="C7" s="12">
        <v>1028</v>
      </c>
      <c r="D7" s="28" t="str">
        <f>INDEX(Danhsachnhanvien[Họ tên],MATCH(TGLV[[#This Row],[MSNV]],Danhsachnhanvien[Mã nhân viên],0),0)</f>
        <v>Nguyễn Văn Cương</v>
      </c>
      <c r="E7" s="13" t="str">
        <f>INDEX(Danhsachnhanvien[Chi nhánh],MATCH(TGLV[[#This Row],[MSNV]],Danhsachnhanvien[Mã nhân viên],0),0)</f>
        <v>TPHCM</v>
      </c>
      <c r="F7" s="13" t="str">
        <f>INDEX(Danhsachnhanvien[Phòng ban],MATCH(TGLV[[#This Row],[MSNV]],Danhsachnhanvien[Mã nhân viên],0),0)</f>
        <v>Kinh doanh</v>
      </c>
      <c r="G7" s="14" t="str">
        <f>INDEX(Danhsachnhanvien[Vị trí],MATCH(TGLV[[#This Row],[MSNV]],Danhsachnhanvien[Mã nhân viên],0),0)</f>
        <v>Trưởng phòng kinh doanh</v>
      </c>
      <c r="H7" s="14">
        <v>168</v>
      </c>
    </row>
    <row r="8" spans="1:8" s="15" customFormat="1" ht="19.5" customHeight="1" x14ac:dyDescent="0.25">
      <c r="A8" s="11">
        <f>IF(C8="","",SUBTOTAL(3,$C$4:C8))</f>
        <v>5</v>
      </c>
      <c r="B8" s="30">
        <v>44227</v>
      </c>
      <c r="C8" s="12">
        <v>1038</v>
      </c>
      <c r="D8" s="28" t="str">
        <f>INDEX(Danhsachnhanvien[Họ tên],MATCH(TGLV[[#This Row],[MSNV]],Danhsachnhanvien[Mã nhân viên],0),0)</f>
        <v>Trương Thị Uyên</v>
      </c>
      <c r="E8" s="13" t="str">
        <f>INDEX(Danhsachnhanvien[Chi nhánh],MATCH(TGLV[[#This Row],[MSNV]],Danhsachnhanvien[Mã nhân viên],0),0)</f>
        <v>TPHCM</v>
      </c>
      <c r="F8" s="13" t="str">
        <f>INDEX(Danhsachnhanvien[Phòng ban],MATCH(TGLV[[#This Row],[MSNV]],Danhsachnhanvien[Mã nhân viên],0),0)</f>
        <v>Đào tạo</v>
      </c>
      <c r="G8" s="14" t="str">
        <f>INDEX(Danhsachnhanvien[Vị trí],MATCH(TGLV[[#This Row],[MSNV]],Danhsachnhanvien[Mã nhân viên],0),0)</f>
        <v>Trưởng phòng đào tạo</v>
      </c>
      <c r="H8" s="14">
        <v>152</v>
      </c>
    </row>
    <row r="9" spans="1:8" s="15" customFormat="1" ht="19.5" customHeight="1" x14ac:dyDescent="0.25">
      <c r="A9" s="11">
        <f>IF(C9="","",SUBTOTAL(3,$C$4:C9))</f>
        <v>6</v>
      </c>
      <c r="B9" s="30">
        <v>44227</v>
      </c>
      <c r="C9" s="12">
        <v>1058</v>
      </c>
      <c r="D9" s="28" t="str">
        <f>INDEX(Danhsachnhanvien[Họ tên],MATCH(TGLV[[#This Row],[MSNV]],Danhsachnhanvien[Mã nhân viên],0),0)</f>
        <v>Phan Thị Toàn</v>
      </c>
      <c r="E9" s="13" t="str">
        <f>INDEX(Danhsachnhanvien[Chi nhánh],MATCH(TGLV[[#This Row],[MSNV]],Danhsachnhanvien[Mã nhân viên],0),0)</f>
        <v>Thái Nguyên</v>
      </c>
      <c r="F9" s="13" t="str">
        <f>INDEX(Danhsachnhanvien[Phòng ban],MATCH(TGLV[[#This Row],[MSNV]],Danhsachnhanvien[Mã nhân viên],0),0)</f>
        <v>Đào tạo</v>
      </c>
      <c r="G9" s="14" t="str">
        <f>INDEX(Danhsachnhanvien[Vị trí],MATCH(TGLV[[#This Row],[MSNV]],Danhsachnhanvien[Mã nhân viên],0),0)</f>
        <v>Trưởng phòng đào tạo</v>
      </c>
      <c r="H9" s="14">
        <v>192</v>
      </c>
    </row>
    <row r="10" spans="1:8" s="15" customFormat="1" ht="19.5" customHeight="1" x14ac:dyDescent="0.25">
      <c r="A10" s="11">
        <f>IF(C10="","",SUBTOTAL(3,$C$4:C10))</f>
        <v>7</v>
      </c>
      <c r="B10" s="30">
        <v>44227</v>
      </c>
      <c r="C10" s="12">
        <v>1068</v>
      </c>
      <c r="D10" s="28" t="str">
        <f>INDEX(Danhsachnhanvien[Họ tên],MATCH(TGLV[[#This Row],[MSNV]],Danhsachnhanvien[Mã nhân viên],0),0)</f>
        <v>Đỗ Mạnh Huy</v>
      </c>
      <c r="E10" s="13" t="str">
        <f>INDEX(Danhsachnhanvien[Chi nhánh],MATCH(TGLV[[#This Row],[MSNV]],Danhsachnhanvien[Mã nhân viên],0),0)</f>
        <v>Hải Phòng</v>
      </c>
      <c r="F10" s="13" t="str">
        <f>INDEX(Danhsachnhanvien[Phòng ban],MATCH(TGLV[[#This Row],[MSNV]],Danhsachnhanvien[Mã nhân viên],0),0)</f>
        <v>Kinh doanh</v>
      </c>
      <c r="G10" s="14" t="str">
        <f>INDEX(Danhsachnhanvien[Vị trí],MATCH(TGLV[[#This Row],[MSNV]],Danhsachnhanvien[Mã nhân viên],0),0)</f>
        <v>Trưởng phòng kinh doanh</v>
      </c>
      <c r="H10" s="14">
        <v>200</v>
      </c>
    </row>
    <row r="11" spans="1:8" s="15" customFormat="1" ht="19.5" customHeight="1" x14ac:dyDescent="0.25">
      <c r="A11" s="11">
        <f>IF(C11="","",SUBTOTAL(3,$C$4:C11))</f>
        <v>8</v>
      </c>
      <c r="B11" s="30">
        <v>44227</v>
      </c>
      <c r="C11" s="12">
        <v>1078</v>
      </c>
      <c r="D11" s="28" t="str">
        <f>INDEX(Danhsachnhanvien[Họ tên],MATCH(TGLV[[#This Row],[MSNV]],Danhsachnhanvien[Mã nhân viên],0),0)</f>
        <v>Trương Thị Minh Thu</v>
      </c>
      <c r="E11" s="13" t="str">
        <f>INDEX(Danhsachnhanvien[Chi nhánh],MATCH(TGLV[[#This Row],[MSNV]],Danhsachnhanvien[Mã nhân viên],0),0)</f>
        <v>Hải Phòng</v>
      </c>
      <c r="F11" s="13" t="str">
        <f>INDEX(Danhsachnhanvien[Phòng ban],MATCH(TGLV[[#This Row],[MSNV]],Danhsachnhanvien[Mã nhân viên],0),0)</f>
        <v>Đào tạo</v>
      </c>
      <c r="G11" s="14" t="str">
        <f>INDEX(Danhsachnhanvien[Vị trí],MATCH(TGLV[[#This Row],[MSNV]],Danhsachnhanvien[Mã nhân viên],0),0)</f>
        <v>Trưởng phòng đào tạo</v>
      </c>
      <c r="H11" s="14">
        <v>176</v>
      </c>
    </row>
    <row r="12" spans="1:8" s="15" customFormat="1" ht="19.5" customHeight="1" x14ac:dyDescent="0.25">
      <c r="A12" s="11">
        <f>IF(C12="","",SUBTOTAL(3,$C$4:C12))</f>
        <v>9</v>
      </c>
      <c r="B12" s="30">
        <v>44227</v>
      </c>
      <c r="C12" s="12">
        <v>1090</v>
      </c>
      <c r="D12" s="28" t="str">
        <f>INDEX(Danhsachnhanvien[Họ tên],MATCH(TGLV[[#This Row],[MSNV]],Danhsachnhanvien[Mã nhân viên],0),0)</f>
        <v>Lưu Dương Thu Trang</v>
      </c>
      <c r="E12" s="13" t="str">
        <f>INDEX(Danhsachnhanvien[Chi nhánh],MATCH(TGLV[[#This Row],[MSNV]],Danhsachnhanvien[Mã nhân viên],0),0)</f>
        <v>Hải Phòng</v>
      </c>
      <c r="F12" s="13" t="str">
        <f>INDEX(Danhsachnhanvien[Phòng ban],MATCH(TGLV[[#This Row],[MSNV]],Danhsachnhanvien[Mã nhân viên],0),0)</f>
        <v>Kinh doanh</v>
      </c>
      <c r="G12" s="14" t="str">
        <f>INDEX(Danhsachnhanvien[Vị trí],MATCH(TGLV[[#This Row],[MSNV]],Danhsachnhanvien[Mã nhân viên],0),0)</f>
        <v>Trưởng phòng kinh doanh</v>
      </c>
      <c r="H12" s="14">
        <v>168</v>
      </c>
    </row>
    <row r="13" spans="1:8" s="15" customFormat="1" ht="19.5" customHeight="1" x14ac:dyDescent="0.25">
      <c r="A13" s="11">
        <f>IF(C13="","",SUBTOTAL(3,$C$4:C13))</f>
        <v>10</v>
      </c>
      <c r="B13" s="30">
        <v>44227</v>
      </c>
      <c r="C13" s="12">
        <v>1106</v>
      </c>
      <c r="D13" s="28" t="str">
        <f>INDEX(Danhsachnhanvien[Họ tên],MATCH(TGLV[[#This Row],[MSNV]],Danhsachnhanvien[Mã nhân viên],0),0)</f>
        <v>Bùi Thị Vân</v>
      </c>
      <c r="E13" s="13" t="str">
        <f>INDEX(Danhsachnhanvien[Chi nhánh],MATCH(TGLV[[#This Row],[MSNV]],Danhsachnhanvien[Mã nhân viên],0),0)</f>
        <v>Đà Nẵng</v>
      </c>
      <c r="F13" s="13" t="str">
        <f>INDEX(Danhsachnhanvien[Phòng ban],MATCH(TGLV[[#This Row],[MSNV]],Danhsachnhanvien[Mã nhân viên],0),0)</f>
        <v>Đào tạo</v>
      </c>
      <c r="G13" s="14" t="str">
        <f>INDEX(Danhsachnhanvien[Vị trí],MATCH(TGLV[[#This Row],[MSNV]],Danhsachnhanvien[Mã nhân viên],0),0)</f>
        <v>Trưởng phòng đào tạo</v>
      </c>
      <c r="H13" s="14">
        <v>200</v>
      </c>
    </row>
    <row r="14" spans="1:8" s="15" customFormat="1" ht="19.5" customHeight="1" x14ac:dyDescent="0.25">
      <c r="A14" s="11">
        <f>IF(C14="","",SUBTOTAL(3,$C$4:C14))</f>
        <v>11</v>
      </c>
      <c r="B14" s="30">
        <v>44227</v>
      </c>
      <c r="C14" s="12">
        <v>1047</v>
      </c>
      <c r="D14" s="28" t="str">
        <f>INDEX(Danhsachnhanvien[Họ tên],MATCH(TGLV[[#This Row],[MSNV]],Danhsachnhanvien[Mã nhân viên],0),0)</f>
        <v>Hoàng Thị Thêm</v>
      </c>
      <c r="E14" s="13" t="str">
        <f>INDEX(Danhsachnhanvien[Chi nhánh],MATCH(TGLV[[#This Row],[MSNV]],Danhsachnhanvien[Mã nhân viên],0),0)</f>
        <v>Thái Nguyên</v>
      </c>
      <c r="F14" s="13" t="str">
        <f>INDEX(Danhsachnhanvien[Phòng ban],MATCH(TGLV[[#This Row],[MSNV]],Danhsachnhanvien[Mã nhân viên],0),0)</f>
        <v>Kinh doanh</v>
      </c>
      <c r="G14" s="14" t="str">
        <f>INDEX(Danhsachnhanvien[Vị trí],MATCH(TGLV[[#This Row],[MSNV]],Danhsachnhanvien[Mã nhân viên],0),0)</f>
        <v>Trưởng phòng kinh doanh</v>
      </c>
      <c r="H14" s="14">
        <v>152</v>
      </c>
    </row>
    <row r="15" spans="1:8" s="15" customFormat="1" ht="19.5" customHeight="1" x14ac:dyDescent="0.25">
      <c r="A15" s="11">
        <f>IF(C15="","",SUBTOTAL(3,$C$4:C15))</f>
        <v>12</v>
      </c>
      <c r="B15" s="30">
        <v>44227</v>
      </c>
      <c r="C15" s="12">
        <v>1115</v>
      </c>
      <c r="D15" s="28" t="str">
        <f>INDEX(Danhsachnhanvien[Họ tên],MATCH(TGLV[[#This Row],[MSNV]],Danhsachnhanvien[Mã nhân viên],0),0)</f>
        <v xml:space="preserve">Mai Thị Oanh </v>
      </c>
      <c r="E15" s="13" t="str">
        <f>INDEX(Danhsachnhanvien[Chi nhánh],MATCH(TGLV[[#This Row],[MSNV]],Danhsachnhanvien[Mã nhân viên],0),0)</f>
        <v>Đà Nẵng</v>
      </c>
      <c r="F15" s="13" t="str">
        <f>INDEX(Danhsachnhanvien[Phòng ban],MATCH(TGLV[[#This Row],[MSNV]],Danhsachnhanvien[Mã nhân viên],0),0)</f>
        <v>Kinh doanh</v>
      </c>
      <c r="G15" s="14" t="str">
        <f>INDEX(Danhsachnhanvien[Vị trí],MATCH(TGLV[[#This Row],[MSNV]],Danhsachnhanvien[Mã nhân viên],0),0)</f>
        <v>Trưởng phòng kinh doanh</v>
      </c>
      <c r="H15" s="14">
        <v>192</v>
      </c>
    </row>
    <row r="16" spans="1:8" s="15" customFormat="1" ht="19.5" customHeight="1" x14ac:dyDescent="0.25">
      <c r="A16" s="11">
        <f>IF(C16="","",SUBTOTAL(3,$C$4:C16))</f>
        <v>13</v>
      </c>
      <c r="B16" s="30">
        <v>44227</v>
      </c>
      <c r="C16" s="12">
        <v>1023</v>
      </c>
      <c r="D16" s="28" t="str">
        <f>INDEX(Danhsachnhanvien[Họ tên],MATCH(TGLV[[#This Row],[MSNV]],Danhsachnhanvien[Mã nhân viên],0),0)</f>
        <v>Võ Thị Mai</v>
      </c>
      <c r="E16" s="13" t="str">
        <f>INDEX(Danhsachnhanvien[Chi nhánh],MATCH(TGLV[[#This Row],[MSNV]],Danhsachnhanvien[Mã nhân viên],0),0)</f>
        <v>Trụ sở chính</v>
      </c>
      <c r="F16" s="13" t="str">
        <f>INDEX(Danhsachnhanvien[Phòng ban],MATCH(TGLV[[#This Row],[MSNV]],Danhsachnhanvien[Mã nhân viên],0),0)</f>
        <v>Dự án</v>
      </c>
      <c r="G16" s="14" t="str">
        <f>INDEX(Danhsachnhanvien[Vị trí],MATCH(TGLV[[#This Row],[MSNV]],Danhsachnhanvien[Mã nhân viên],0),0)</f>
        <v>Phó phòng dự án</v>
      </c>
      <c r="H16" s="14">
        <v>192</v>
      </c>
    </row>
    <row r="17" spans="1:8" s="15" customFormat="1" ht="19.5" customHeight="1" x14ac:dyDescent="0.25">
      <c r="A17" s="11">
        <f>IF(C17="","",SUBTOTAL(3,$C$4:C17))</f>
        <v>14</v>
      </c>
      <c r="B17" s="30">
        <v>44227</v>
      </c>
      <c r="C17" s="12">
        <v>1024</v>
      </c>
      <c r="D17" s="28" t="str">
        <f>INDEX(Danhsachnhanvien[Họ tên],MATCH(TGLV[[#This Row],[MSNV]],Danhsachnhanvien[Mã nhân viên],0),0)</f>
        <v>Nguyễn Thị Thu</v>
      </c>
      <c r="E17" s="13" t="str">
        <f>INDEX(Danhsachnhanvien[Chi nhánh],MATCH(TGLV[[#This Row],[MSNV]],Danhsachnhanvien[Mã nhân viên],0),0)</f>
        <v>Trụ sở chính</v>
      </c>
      <c r="F17" s="13" t="str">
        <f>INDEX(Danhsachnhanvien[Phòng ban],MATCH(TGLV[[#This Row],[MSNV]],Danhsachnhanvien[Mã nhân viên],0),0)</f>
        <v>Dự án</v>
      </c>
      <c r="G17" s="14" t="str">
        <f>INDEX(Danhsachnhanvien[Vị trí],MATCH(TGLV[[#This Row],[MSNV]],Danhsachnhanvien[Mã nhân viên],0),0)</f>
        <v>Nhân viên dự án</v>
      </c>
      <c r="H17" s="14">
        <v>160</v>
      </c>
    </row>
    <row r="18" spans="1:8" s="15" customFormat="1" ht="19.5" customHeight="1" x14ac:dyDescent="0.25">
      <c r="A18" s="11">
        <f>IF(C18="","",SUBTOTAL(3,$C$4:C18))</f>
        <v>15</v>
      </c>
      <c r="B18" s="30">
        <v>44227</v>
      </c>
      <c r="C18" s="12">
        <v>1025</v>
      </c>
      <c r="D18" s="28" t="str">
        <f>INDEX(Danhsachnhanvien[Họ tên],MATCH(TGLV[[#This Row],[MSNV]],Danhsachnhanvien[Mã nhân viên],0),0)</f>
        <v>Trần Thị Minh</v>
      </c>
      <c r="E18" s="13" t="str">
        <f>INDEX(Danhsachnhanvien[Chi nhánh],MATCH(TGLV[[#This Row],[MSNV]],Danhsachnhanvien[Mã nhân viên],0),0)</f>
        <v>Trụ sở chính</v>
      </c>
      <c r="F18" s="13" t="str">
        <f>INDEX(Danhsachnhanvien[Phòng ban],MATCH(TGLV[[#This Row],[MSNV]],Danhsachnhanvien[Mã nhân viên],0),0)</f>
        <v>Dự án</v>
      </c>
      <c r="G18" s="14" t="str">
        <f>INDEX(Danhsachnhanvien[Vị trí],MATCH(TGLV[[#This Row],[MSNV]],Danhsachnhanvien[Mã nhân viên],0),0)</f>
        <v>Nhân viên dự án</v>
      </c>
      <c r="H18" s="14">
        <v>160</v>
      </c>
    </row>
    <row r="19" spans="1:8" s="15" customFormat="1" ht="19.5" customHeight="1" x14ac:dyDescent="0.25">
      <c r="A19" s="11">
        <f>IF(C19="","",SUBTOTAL(3,$C$4:C19))</f>
        <v>16</v>
      </c>
      <c r="B19" s="30">
        <v>44255</v>
      </c>
      <c r="C19" s="12">
        <v>1028</v>
      </c>
      <c r="D19" s="28" t="str">
        <f>INDEX(Danhsachnhanvien[Họ tên],MATCH(TGLV[[#This Row],[MSNV]],Danhsachnhanvien[Mã nhân viên],0),0)</f>
        <v>Nguyễn Văn Cương</v>
      </c>
      <c r="E19" s="13" t="str">
        <f>INDEX(Danhsachnhanvien[Chi nhánh],MATCH(TGLV[[#This Row],[MSNV]],Danhsachnhanvien[Mã nhân viên],0),0)</f>
        <v>TPHCM</v>
      </c>
      <c r="F19" s="13" t="str">
        <f>INDEX(Danhsachnhanvien[Phòng ban],MATCH(TGLV[[#This Row],[MSNV]],Danhsachnhanvien[Mã nhân viên],0),0)</f>
        <v>Kinh doanh</v>
      </c>
      <c r="G19" s="14" t="str">
        <f>INDEX(Danhsachnhanvien[Vị trí],MATCH(TGLV[[#This Row],[MSNV]],Danhsachnhanvien[Mã nhân viên],0),0)</f>
        <v>Trưởng phòng kinh doanh</v>
      </c>
      <c r="H19" s="14">
        <v>160</v>
      </c>
    </row>
    <row r="20" spans="1:8" s="15" customFormat="1" ht="19.5" customHeight="1" x14ac:dyDescent="0.25">
      <c r="A20" s="11">
        <f>IF(C20="","",SUBTOTAL(3,$C$4:C20))</f>
        <v>17</v>
      </c>
      <c r="B20" s="30">
        <v>44255</v>
      </c>
      <c r="C20" s="12">
        <v>1029</v>
      </c>
      <c r="D20" s="28" t="str">
        <f>INDEX(Danhsachnhanvien[Họ tên],MATCH(TGLV[[#This Row],[MSNV]],Danhsachnhanvien[Mã nhân viên],0),0)</f>
        <v>Lê Thị Thảo</v>
      </c>
      <c r="E20" s="13" t="str">
        <f>INDEX(Danhsachnhanvien[Chi nhánh],MATCH(TGLV[[#This Row],[MSNV]],Danhsachnhanvien[Mã nhân viên],0),0)</f>
        <v>TPHCM</v>
      </c>
      <c r="F20" s="13" t="str">
        <f>INDEX(Danhsachnhanvien[Phòng ban],MATCH(TGLV[[#This Row],[MSNV]],Danhsachnhanvien[Mã nhân viên],0),0)</f>
        <v>Kinh doanh</v>
      </c>
      <c r="G20" s="14" t="str">
        <f>INDEX(Danhsachnhanvien[Vị trí],MATCH(TGLV[[#This Row],[MSNV]],Danhsachnhanvien[Mã nhân viên],0),0)</f>
        <v>Phó phòng kinh doanh</v>
      </c>
      <c r="H20" s="14">
        <v>168</v>
      </c>
    </row>
    <row r="21" spans="1:8" s="15" customFormat="1" ht="19.5" customHeight="1" x14ac:dyDescent="0.25">
      <c r="A21" s="11">
        <f>IF(C21="","",SUBTOTAL(3,$C$4:C21))</f>
        <v>18</v>
      </c>
      <c r="B21" s="30">
        <v>44255</v>
      </c>
      <c r="C21" s="12">
        <v>1030</v>
      </c>
      <c r="D21" s="28" t="str">
        <f>INDEX(Danhsachnhanvien[Họ tên],MATCH(TGLV[[#This Row],[MSNV]],Danhsachnhanvien[Mã nhân viên],0),0)</f>
        <v>Tô Thị Mai</v>
      </c>
      <c r="E21" s="13" t="str">
        <f>INDEX(Danhsachnhanvien[Chi nhánh],MATCH(TGLV[[#This Row],[MSNV]],Danhsachnhanvien[Mã nhân viên],0),0)</f>
        <v>TPHCM</v>
      </c>
      <c r="F21" s="13" t="str">
        <f>INDEX(Danhsachnhanvien[Phòng ban],MATCH(TGLV[[#This Row],[MSNV]],Danhsachnhanvien[Mã nhân viên],0),0)</f>
        <v>Kinh doanh</v>
      </c>
      <c r="G21" s="14" t="str">
        <f>INDEX(Danhsachnhanvien[Vị trí],MATCH(TGLV[[#This Row],[MSNV]],Danhsachnhanvien[Mã nhân viên],0),0)</f>
        <v>Trưởng nhóm kinh doanh</v>
      </c>
      <c r="H21" s="14">
        <v>168</v>
      </c>
    </row>
    <row r="22" spans="1:8" s="15" customFormat="1" ht="19.5" customHeight="1" x14ac:dyDescent="0.25">
      <c r="A22" s="11">
        <f>IF(C22="","",SUBTOTAL(3,$C$4:C22))</f>
        <v>19</v>
      </c>
      <c r="B22" s="30">
        <v>44255</v>
      </c>
      <c r="C22" s="12">
        <v>1031</v>
      </c>
      <c r="D22" s="28" t="str">
        <f>INDEX(Danhsachnhanvien[Họ tên],MATCH(TGLV[[#This Row],[MSNV]],Danhsachnhanvien[Mã nhân viên],0),0)</f>
        <v>Chu Thị Huyền Trang</v>
      </c>
      <c r="E22" s="13" t="str">
        <f>INDEX(Danhsachnhanvien[Chi nhánh],MATCH(TGLV[[#This Row],[MSNV]],Danhsachnhanvien[Mã nhân viên],0),0)</f>
        <v>TPHCM</v>
      </c>
      <c r="F22" s="13" t="str">
        <f>INDEX(Danhsachnhanvien[Phòng ban],MATCH(TGLV[[#This Row],[MSNV]],Danhsachnhanvien[Mã nhân viên],0),0)</f>
        <v>Kinh doanh</v>
      </c>
      <c r="G22" s="14" t="str">
        <f>INDEX(Danhsachnhanvien[Vị trí],MATCH(TGLV[[#This Row],[MSNV]],Danhsachnhanvien[Mã nhân viên],0),0)</f>
        <v>Nhân viên kinh doanh</v>
      </c>
      <c r="H22" s="14">
        <v>168</v>
      </c>
    </row>
    <row r="23" spans="1:8" s="15" customFormat="1" ht="19.5" customHeight="1" x14ac:dyDescent="0.25">
      <c r="A23" s="11">
        <f>IF(C23="","",SUBTOTAL(3,$C$4:C23))</f>
        <v>20</v>
      </c>
      <c r="B23" s="30">
        <v>44255</v>
      </c>
      <c r="C23" s="12">
        <v>1032</v>
      </c>
      <c r="D23" s="28" t="str">
        <f>INDEX(Danhsachnhanvien[Họ tên],MATCH(TGLV[[#This Row],[MSNV]],Danhsachnhanvien[Mã nhân viên],0),0)</f>
        <v>Nguyễn Văn Phú</v>
      </c>
      <c r="E23" s="13" t="str">
        <f>INDEX(Danhsachnhanvien[Chi nhánh],MATCH(TGLV[[#This Row],[MSNV]],Danhsachnhanvien[Mã nhân viên],0),0)</f>
        <v>TPHCM</v>
      </c>
      <c r="F23" s="13" t="str">
        <f>INDEX(Danhsachnhanvien[Phòng ban],MATCH(TGLV[[#This Row],[MSNV]],Danhsachnhanvien[Mã nhân viên],0),0)</f>
        <v>Kinh doanh</v>
      </c>
      <c r="G23" s="14" t="str">
        <f>INDEX(Danhsachnhanvien[Vị trí],MATCH(TGLV[[#This Row],[MSNV]],Danhsachnhanvien[Mã nhân viên],0),0)</f>
        <v>Nhân viên kinh doanh</v>
      </c>
      <c r="H23" s="14">
        <v>152</v>
      </c>
    </row>
    <row r="24" spans="1:8" s="15" customFormat="1" ht="19.5" customHeight="1" x14ac:dyDescent="0.25">
      <c r="A24" s="11">
        <f>IF(C24="","",SUBTOTAL(3,$C$4:C24))</f>
        <v>21</v>
      </c>
      <c r="B24" s="30">
        <v>44255</v>
      </c>
      <c r="C24" s="12">
        <v>1047</v>
      </c>
      <c r="D24" s="28" t="str">
        <f>INDEX(Danhsachnhanvien[Họ tên],MATCH(TGLV[[#This Row],[MSNV]],Danhsachnhanvien[Mã nhân viên],0),0)</f>
        <v>Hoàng Thị Thêm</v>
      </c>
      <c r="E24" s="13" t="str">
        <f>INDEX(Danhsachnhanvien[Chi nhánh],MATCH(TGLV[[#This Row],[MSNV]],Danhsachnhanvien[Mã nhân viên],0),0)</f>
        <v>Thái Nguyên</v>
      </c>
      <c r="F24" s="13" t="str">
        <f>INDEX(Danhsachnhanvien[Phòng ban],MATCH(TGLV[[#This Row],[MSNV]],Danhsachnhanvien[Mã nhân viên],0),0)</f>
        <v>Kinh doanh</v>
      </c>
      <c r="G24" s="14" t="str">
        <f>INDEX(Danhsachnhanvien[Vị trí],MATCH(TGLV[[#This Row],[MSNV]],Danhsachnhanvien[Mã nhân viên],0),0)</f>
        <v>Trưởng phòng kinh doanh</v>
      </c>
      <c r="H24" s="14">
        <v>144</v>
      </c>
    </row>
    <row r="25" spans="1:8" s="15" customFormat="1" ht="19.5" customHeight="1" x14ac:dyDescent="0.25">
      <c r="A25" s="11">
        <f>IF(C25="","",SUBTOTAL(3,$C$4:C25))</f>
        <v>22</v>
      </c>
      <c r="B25" s="30">
        <v>44255</v>
      </c>
      <c r="C25" s="12">
        <v>1048</v>
      </c>
      <c r="D25" s="28" t="str">
        <f>INDEX(Danhsachnhanvien[Họ tên],MATCH(TGLV[[#This Row],[MSNV]],Danhsachnhanvien[Mã nhân viên],0),0)</f>
        <v>Phạm Văn Hiếu</v>
      </c>
      <c r="E25" s="13" t="str">
        <f>INDEX(Danhsachnhanvien[Chi nhánh],MATCH(TGLV[[#This Row],[MSNV]],Danhsachnhanvien[Mã nhân viên],0),0)</f>
        <v>Thái Nguyên</v>
      </c>
      <c r="F25" s="13" t="str">
        <f>INDEX(Danhsachnhanvien[Phòng ban],MATCH(TGLV[[#This Row],[MSNV]],Danhsachnhanvien[Mã nhân viên],0),0)</f>
        <v>Kinh doanh</v>
      </c>
      <c r="G25" s="14" t="str">
        <f>INDEX(Danhsachnhanvien[Vị trí],MATCH(TGLV[[#This Row],[MSNV]],Danhsachnhanvien[Mã nhân viên],0),0)</f>
        <v>Phó phòng kinh doanh</v>
      </c>
      <c r="H25" s="14">
        <v>184</v>
      </c>
    </row>
    <row r="26" spans="1:8" s="15" customFormat="1" ht="19.5" customHeight="1" x14ac:dyDescent="0.25">
      <c r="A26" s="11">
        <f>IF(C26="","",SUBTOTAL(3,$C$4:C26))</f>
        <v>23</v>
      </c>
      <c r="B26" s="30">
        <v>44255</v>
      </c>
      <c r="C26" s="12">
        <v>1049</v>
      </c>
      <c r="D26" s="28" t="str">
        <f>INDEX(Danhsachnhanvien[Họ tên],MATCH(TGLV[[#This Row],[MSNV]],Danhsachnhanvien[Mã nhân viên],0),0)</f>
        <v>Đoàn Đình Thoại</v>
      </c>
      <c r="E26" s="13" t="str">
        <f>INDEX(Danhsachnhanvien[Chi nhánh],MATCH(TGLV[[#This Row],[MSNV]],Danhsachnhanvien[Mã nhân viên],0),0)</f>
        <v>Thái Nguyên</v>
      </c>
      <c r="F26" s="13" t="str">
        <f>INDEX(Danhsachnhanvien[Phòng ban],MATCH(TGLV[[#This Row],[MSNV]],Danhsachnhanvien[Mã nhân viên],0),0)</f>
        <v>Kinh doanh</v>
      </c>
      <c r="G26" s="14" t="str">
        <f>INDEX(Danhsachnhanvien[Vị trí],MATCH(TGLV[[#This Row],[MSNV]],Danhsachnhanvien[Mã nhân viên],0),0)</f>
        <v>Trưởng nhóm kinh doanh</v>
      </c>
      <c r="H26" s="14">
        <v>192</v>
      </c>
    </row>
    <row r="27" spans="1:8" s="15" customFormat="1" ht="19.5" customHeight="1" x14ac:dyDescent="0.25">
      <c r="A27" s="11">
        <f>IF(C27="","",SUBTOTAL(3,$C$4:C27))</f>
        <v>24</v>
      </c>
      <c r="B27" s="30">
        <v>44255</v>
      </c>
      <c r="C27" s="12">
        <v>1050</v>
      </c>
      <c r="D27" s="28" t="str">
        <f>INDEX(Danhsachnhanvien[Họ tên],MATCH(TGLV[[#This Row],[MSNV]],Danhsachnhanvien[Mã nhân viên],0),0)</f>
        <v>Nguyễn Thị Hương Giang</v>
      </c>
      <c r="E27" s="13" t="str">
        <f>INDEX(Danhsachnhanvien[Chi nhánh],MATCH(TGLV[[#This Row],[MSNV]],Danhsachnhanvien[Mã nhân viên],0),0)</f>
        <v>Thái Nguyên</v>
      </c>
      <c r="F27" s="13" t="str">
        <f>INDEX(Danhsachnhanvien[Phòng ban],MATCH(TGLV[[#This Row],[MSNV]],Danhsachnhanvien[Mã nhân viên],0),0)</f>
        <v>Kinh doanh</v>
      </c>
      <c r="G27" s="14" t="str">
        <f>INDEX(Danhsachnhanvien[Vị trí],MATCH(TGLV[[#This Row],[MSNV]],Danhsachnhanvien[Mã nhân viên],0),0)</f>
        <v>Nhân viên kinh doanh</v>
      </c>
      <c r="H27" s="14">
        <v>160</v>
      </c>
    </row>
    <row r="28" spans="1:8" s="15" customFormat="1" ht="19.5" customHeight="1" x14ac:dyDescent="0.25">
      <c r="A28" s="11">
        <f>IF(C28="","",SUBTOTAL(3,$C$4:C28))</f>
        <v>25</v>
      </c>
      <c r="B28" s="30">
        <v>44255</v>
      </c>
      <c r="C28" s="12">
        <v>1051</v>
      </c>
      <c r="D28" s="28" t="str">
        <f>INDEX(Danhsachnhanvien[Họ tên],MATCH(TGLV[[#This Row],[MSNV]],Danhsachnhanvien[Mã nhân viên],0),0)</f>
        <v>Trần Thị Trà My</v>
      </c>
      <c r="E28" s="13" t="str">
        <f>INDEX(Danhsachnhanvien[Chi nhánh],MATCH(TGLV[[#This Row],[MSNV]],Danhsachnhanvien[Mã nhân viên],0),0)</f>
        <v>Thái Nguyên</v>
      </c>
      <c r="F28" s="13" t="str">
        <f>INDEX(Danhsachnhanvien[Phòng ban],MATCH(TGLV[[#This Row],[MSNV]],Danhsachnhanvien[Mã nhân viên],0),0)</f>
        <v>Kinh doanh</v>
      </c>
      <c r="G28" s="14" t="str">
        <f>INDEX(Danhsachnhanvien[Vị trí],MATCH(TGLV[[#This Row],[MSNV]],Danhsachnhanvien[Mã nhân viên],0),0)</f>
        <v>Nhân viên kinh doanh</v>
      </c>
      <c r="H28" s="14">
        <v>144</v>
      </c>
    </row>
    <row r="29" spans="1:8" s="15" customFormat="1" ht="19.5" customHeight="1" x14ac:dyDescent="0.25">
      <c r="A29" s="11">
        <f>IF(C29="","",SUBTOTAL(3,$C$4:C29))</f>
        <v>26</v>
      </c>
      <c r="B29" s="30">
        <v>44255</v>
      </c>
      <c r="C29" s="12">
        <v>1068</v>
      </c>
      <c r="D29" s="28" t="str">
        <f>INDEX(Danhsachnhanvien[Họ tên],MATCH(TGLV[[#This Row],[MSNV]],Danhsachnhanvien[Mã nhân viên],0),0)</f>
        <v>Đỗ Mạnh Huy</v>
      </c>
      <c r="E29" s="13" t="str">
        <f>INDEX(Danhsachnhanvien[Chi nhánh],MATCH(TGLV[[#This Row],[MSNV]],Danhsachnhanvien[Mã nhân viên],0),0)</f>
        <v>Hải Phòng</v>
      </c>
      <c r="F29" s="13" t="str">
        <f>INDEX(Danhsachnhanvien[Phòng ban],MATCH(TGLV[[#This Row],[MSNV]],Danhsachnhanvien[Mã nhân viên],0),0)</f>
        <v>Kinh doanh</v>
      </c>
      <c r="G29" s="14" t="str">
        <f>INDEX(Danhsachnhanvien[Vị trí],MATCH(TGLV[[#This Row],[MSNV]],Danhsachnhanvien[Mã nhân viên],0),0)</f>
        <v>Trưởng phòng kinh doanh</v>
      </c>
      <c r="H29" s="14">
        <v>168</v>
      </c>
    </row>
    <row r="30" spans="1:8" s="15" customFormat="1" ht="19.5" customHeight="1" x14ac:dyDescent="0.25">
      <c r="A30" s="11">
        <f>IF(C30="","",SUBTOTAL(3,$C$4:C30))</f>
        <v>27</v>
      </c>
      <c r="B30" s="30">
        <v>44255</v>
      </c>
      <c r="C30" s="12">
        <v>1069</v>
      </c>
      <c r="D30" s="28" t="str">
        <f>INDEX(Danhsachnhanvien[Họ tên],MATCH(TGLV[[#This Row],[MSNV]],Danhsachnhanvien[Mã nhân viên],0),0)</f>
        <v>Trần Thị Thuý</v>
      </c>
      <c r="E30" s="13" t="str">
        <f>INDEX(Danhsachnhanvien[Chi nhánh],MATCH(TGLV[[#This Row],[MSNV]],Danhsachnhanvien[Mã nhân viên],0),0)</f>
        <v>Hải Phòng</v>
      </c>
      <c r="F30" s="13" t="str">
        <f>INDEX(Danhsachnhanvien[Phòng ban],MATCH(TGLV[[#This Row],[MSNV]],Danhsachnhanvien[Mã nhân viên],0),0)</f>
        <v>Kinh doanh</v>
      </c>
      <c r="G30" s="14" t="str">
        <f>INDEX(Danhsachnhanvien[Vị trí],MATCH(TGLV[[#This Row],[MSNV]],Danhsachnhanvien[Mã nhân viên],0),0)</f>
        <v>Trưởng nhóm kinh doanh</v>
      </c>
      <c r="H30" s="14">
        <v>192</v>
      </c>
    </row>
    <row r="31" spans="1:8" s="15" customFormat="1" ht="19.5" customHeight="1" x14ac:dyDescent="0.25">
      <c r="A31" s="11">
        <f>IF(C31="","",SUBTOTAL(3,$C$4:C31))</f>
        <v>28</v>
      </c>
      <c r="B31" s="30">
        <v>44255</v>
      </c>
      <c r="C31" s="12">
        <v>1070</v>
      </c>
      <c r="D31" s="28" t="str">
        <f>INDEX(Danhsachnhanvien[Họ tên],MATCH(TGLV[[#This Row],[MSNV]],Danhsachnhanvien[Mã nhân viên],0),0)</f>
        <v>Nguyễn Đăng Trà</v>
      </c>
      <c r="E31" s="13" t="str">
        <f>INDEX(Danhsachnhanvien[Chi nhánh],MATCH(TGLV[[#This Row],[MSNV]],Danhsachnhanvien[Mã nhân viên],0),0)</f>
        <v>Hải Phòng</v>
      </c>
      <c r="F31" s="13" t="str">
        <f>INDEX(Danhsachnhanvien[Phòng ban],MATCH(TGLV[[#This Row],[MSNV]],Danhsachnhanvien[Mã nhân viên],0),0)</f>
        <v>Kinh doanh</v>
      </c>
      <c r="G31" s="14" t="str">
        <f>INDEX(Danhsachnhanvien[Vị trí],MATCH(TGLV[[#This Row],[MSNV]],Danhsachnhanvien[Mã nhân viên],0),0)</f>
        <v>Nhân viên kinh doanh</v>
      </c>
      <c r="H31" s="14">
        <v>192</v>
      </c>
    </row>
    <row r="32" spans="1:8" s="15" customFormat="1" ht="19.5" customHeight="1" x14ac:dyDescent="0.25">
      <c r="A32" s="11">
        <f>IF(C32="","",SUBTOTAL(3,$C$4:C32))</f>
        <v>29</v>
      </c>
      <c r="B32" s="30">
        <v>44255</v>
      </c>
      <c r="C32" s="12">
        <v>1071</v>
      </c>
      <c r="D32" s="28" t="str">
        <f>INDEX(Danhsachnhanvien[Họ tên],MATCH(TGLV[[#This Row],[MSNV]],Danhsachnhanvien[Mã nhân viên],0),0)</f>
        <v>Nguyễn Thị Thuỳ</v>
      </c>
      <c r="E32" s="13" t="str">
        <f>INDEX(Danhsachnhanvien[Chi nhánh],MATCH(TGLV[[#This Row],[MSNV]],Danhsachnhanvien[Mã nhân viên],0),0)</f>
        <v>Hải Phòng</v>
      </c>
      <c r="F32" s="13" t="str">
        <f>INDEX(Danhsachnhanvien[Phòng ban],MATCH(TGLV[[#This Row],[MSNV]],Danhsachnhanvien[Mã nhân viên],0),0)</f>
        <v>Kinh doanh</v>
      </c>
      <c r="G32" s="14" t="str">
        <f>INDEX(Danhsachnhanvien[Vị trí],MATCH(TGLV[[#This Row],[MSNV]],Danhsachnhanvien[Mã nhân viên],0),0)</f>
        <v>Nhân viên kinh doanh</v>
      </c>
      <c r="H32" s="14">
        <v>144</v>
      </c>
    </row>
    <row r="33" spans="1:8" s="15" customFormat="1" ht="19.5" customHeight="1" x14ac:dyDescent="0.25">
      <c r="A33" s="11">
        <f>IF(C33="","",SUBTOTAL(3,$C$4:C33))</f>
        <v>30</v>
      </c>
      <c r="B33" s="30">
        <v>44255</v>
      </c>
      <c r="C33" s="12">
        <v>1072</v>
      </c>
      <c r="D33" s="28" t="str">
        <f>INDEX(Danhsachnhanvien[Họ tên],MATCH(TGLV[[#This Row],[MSNV]],Danhsachnhanvien[Mã nhân viên],0),0)</f>
        <v>Hoàng Văn Giáp</v>
      </c>
      <c r="E33" s="13" t="str">
        <f>INDEX(Danhsachnhanvien[Chi nhánh],MATCH(TGLV[[#This Row],[MSNV]],Danhsachnhanvien[Mã nhân viên],0),0)</f>
        <v>Hải Phòng</v>
      </c>
      <c r="F33" s="13" t="str">
        <f>INDEX(Danhsachnhanvien[Phòng ban],MATCH(TGLV[[#This Row],[MSNV]],Danhsachnhanvien[Mã nhân viên],0),0)</f>
        <v>Kinh doanh</v>
      </c>
      <c r="G33" s="14" t="str">
        <f>INDEX(Danhsachnhanvien[Vị trí],MATCH(TGLV[[#This Row],[MSNV]],Danhsachnhanvien[Mã nhân viên],0),0)</f>
        <v>Nhân viên kinh doanh</v>
      </c>
      <c r="H33" s="14">
        <v>160</v>
      </c>
    </row>
    <row r="34" spans="1:8" s="15" customFormat="1" ht="19.5" customHeight="1" x14ac:dyDescent="0.25">
      <c r="A34" s="11">
        <f>IF(C34="","",SUBTOTAL(3,$C$4:C34))</f>
        <v>31</v>
      </c>
      <c r="B34" s="30">
        <v>44255</v>
      </c>
      <c r="C34" s="12">
        <v>1090</v>
      </c>
      <c r="D34" s="28" t="str">
        <f>INDEX(Danhsachnhanvien[Họ tên],MATCH(TGLV[[#This Row],[MSNV]],Danhsachnhanvien[Mã nhân viên],0),0)</f>
        <v>Lưu Dương Thu Trang</v>
      </c>
      <c r="E34" s="13" t="str">
        <f>INDEX(Danhsachnhanvien[Chi nhánh],MATCH(TGLV[[#This Row],[MSNV]],Danhsachnhanvien[Mã nhân viên],0),0)</f>
        <v>Hải Phòng</v>
      </c>
      <c r="F34" s="13" t="str">
        <f>INDEX(Danhsachnhanvien[Phòng ban],MATCH(TGLV[[#This Row],[MSNV]],Danhsachnhanvien[Mã nhân viên],0),0)</f>
        <v>Kinh doanh</v>
      </c>
      <c r="G34" s="14" t="str">
        <f>INDEX(Danhsachnhanvien[Vị trí],MATCH(TGLV[[#This Row],[MSNV]],Danhsachnhanvien[Mã nhân viên],0),0)</f>
        <v>Trưởng phòng kinh doanh</v>
      </c>
      <c r="H34" s="14">
        <v>160</v>
      </c>
    </row>
    <row r="35" spans="1:8" s="15" customFormat="1" ht="19.5" customHeight="1" x14ac:dyDescent="0.25">
      <c r="A35" s="11">
        <f>IF(C35="","",SUBTOTAL(3,$C$4:C35))</f>
        <v>32</v>
      </c>
      <c r="B35" s="30">
        <v>44255</v>
      </c>
      <c r="C35" s="12">
        <v>1091</v>
      </c>
      <c r="D35" s="28" t="str">
        <f>INDEX(Danhsachnhanvien[Họ tên],MATCH(TGLV[[#This Row],[MSNV]],Danhsachnhanvien[Mã nhân viên],0),0)</f>
        <v xml:space="preserve">Lê Thị Vân Anh 
</v>
      </c>
      <c r="E35" s="13" t="str">
        <f>INDEX(Danhsachnhanvien[Chi nhánh],MATCH(TGLV[[#This Row],[MSNV]],Danhsachnhanvien[Mã nhân viên],0),0)</f>
        <v>Hải Phòng</v>
      </c>
      <c r="F35" s="13" t="str">
        <f>INDEX(Danhsachnhanvien[Phòng ban],MATCH(TGLV[[#This Row],[MSNV]],Danhsachnhanvien[Mã nhân viên],0),0)</f>
        <v>Kinh doanh</v>
      </c>
      <c r="G35" s="14" t="str">
        <f>INDEX(Danhsachnhanvien[Vị trí],MATCH(TGLV[[#This Row],[MSNV]],Danhsachnhanvien[Mã nhân viên],0),0)</f>
        <v>Phó phòng kinh doanh</v>
      </c>
      <c r="H35" s="14">
        <v>192</v>
      </c>
    </row>
    <row r="36" spans="1:8" s="15" customFormat="1" ht="19.5" customHeight="1" x14ac:dyDescent="0.25">
      <c r="A36" s="11">
        <f>IF(C36="","",SUBTOTAL(3,$C$4:C36))</f>
        <v>33</v>
      </c>
      <c r="B36" s="30">
        <v>44255</v>
      </c>
      <c r="C36" s="12">
        <v>1092</v>
      </c>
      <c r="D36" s="28" t="str">
        <f>INDEX(Danhsachnhanvien[Họ tên],MATCH(TGLV[[#This Row],[MSNV]],Danhsachnhanvien[Mã nhân viên],0),0)</f>
        <v xml:space="preserve">Lê Thị Thu Phương </v>
      </c>
      <c r="E36" s="13" t="str">
        <f>INDEX(Danhsachnhanvien[Chi nhánh],MATCH(TGLV[[#This Row],[MSNV]],Danhsachnhanvien[Mã nhân viên],0),0)</f>
        <v>Hải Phòng</v>
      </c>
      <c r="F36" s="13" t="str">
        <f>INDEX(Danhsachnhanvien[Phòng ban],MATCH(TGLV[[#This Row],[MSNV]],Danhsachnhanvien[Mã nhân viên],0),0)</f>
        <v>Kinh doanh</v>
      </c>
      <c r="G36" s="14" t="str">
        <f>INDEX(Danhsachnhanvien[Vị trí],MATCH(TGLV[[#This Row],[MSNV]],Danhsachnhanvien[Mã nhân viên],0),0)</f>
        <v>Trưởng nhóm kinh doanh</v>
      </c>
      <c r="H36" s="14">
        <v>176</v>
      </c>
    </row>
    <row r="37" spans="1:8" s="15" customFormat="1" ht="19.5" customHeight="1" x14ac:dyDescent="0.25">
      <c r="A37" s="11">
        <f>IF(C37="","",SUBTOTAL(3,$C$4:C37))</f>
        <v>34</v>
      </c>
      <c r="B37" s="30">
        <v>44255</v>
      </c>
      <c r="C37" s="12">
        <v>1094</v>
      </c>
      <c r="D37" s="28" t="str">
        <f>INDEX(Danhsachnhanvien[Họ tên],MATCH(TGLV[[#This Row],[MSNV]],Danhsachnhanvien[Mã nhân viên],0),0)</f>
        <v xml:space="preserve">Lê Đức Chinh  </v>
      </c>
      <c r="E37" s="13" t="str">
        <f>INDEX(Danhsachnhanvien[Chi nhánh],MATCH(TGLV[[#This Row],[MSNV]],Danhsachnhanvien[Mã nhân viên],0),0)</f>
        <v>Hải Phòng</v>
      </c>
      <c r="F37" s="13" t="str">
        <f>INDEX(Danhsachnhanvien[Phòng ban],MATCH(TGLV[[#This Row],[MSNV]],Danhsachnhanvien[Mã nhân viên],0),0)</f>
        <v>Kinh doanh</v>
      </c>
      <c r="G37" s="14" t="str">
        <f>INDEX(Danhsachnhanvien[Vị trí],MATCH(TGLV[[#This Row],[MSNV]],Danhsachnhanvien[Mã nhân viên],0),0)</f>
        <v>Nhân viên kinh doanh</v>
      </c>
      <c r="H37" s="14">
        <v>152</v>
      </c>
    </row>
    <row r="38" spans="1:8" s="15" customFormat="1" ht="19.5" customHeight="1" x14ac:dyDescent="0.25">
      <c r="A38" s="11">
        <f>IF(C38="","",SUBTOTAL(3,$C$4:C38))</f>
        <v>35</v>
      </c>
      <c r="B38" s="30">
        <v>44255</v>
      </c>
      <c r="C38" s="12">
        <v>1115</v>
      </c>
      <c r="D38" s="28" t="str">
        <f>INDEX(Danhsachnhanvien[Họ tên],MATCH(TGLV[[#This Row],[MSNV]],Danhsachnhanvien[Mã nhân viên],0),0)</f>
        <v xml:space="preserve">Mai Thị Oanh </v>
      </c>
      <c r="E38" s="13" t="str">
        <f>INDEX(Danhsachnhanvien[Chi nhánh],MATCH(TGLV[[#This Row],[MSNV]],Danhsachnhanvien[Mã nhân viên],0),0)</f>
        <v>Đà Nẵng</v>
      </c>
      <c r="F38" s="13" t="str">
        <f>INDEX(Danhsachnhanvien[Phòng ban],MATCH(TGLV[[#This Row],[MSNV]],Danhsachnhanvien[Mã nhân viên],0),0)</f>
        <v>Kinh doanh</v>
      </c>
      <c r="G38" s="14" t="str">
        <f>INDEX(Danhsachnhanvien[Vị trí],MATCH(TGLV[[#This Row],[MSNV]],Danhsachnhanvien[Mã nhân viên],0),0)</f>
        <v>Trưởng phòng kinh doanh</v>
      </c>
      <c r="H38" s="14">
        <v>160</v>
      </c>
    </row>
    <row r="39" spans="1:8" s="15" customFormat="1" ht="19.5" customHeight="1" x14ac:dyDescent="0.25">
      <c r="A39" s="11">
        <f>IF(C39="","",SUBTOTAL(3,$C$4:C39))</f>
        <v>36</v>
      </c>
      <c r="B39" s="30">
        <v>44255</v>
      </c>
      <c r="C39" s="12">
        <v>1116</v>
      </c>
      <c r="D39" s="28" t="str">
        <f>INDEX(Danhsachnhanvien[Họ tên],MATCH(TGLV[[#This Row],[MSNV]],Danhsachnhanvien[Mã nhân viên],0),0)</f>
        <v>Cao Thị Phương Anh</v>
      </c>
      <c r="E39" s="13" t="str">
        <f>INDEX(Danhsachnhanvien[Chi nhánh],MATCH(TGLV[[#This Row],[MSNV]],Danhsachnhanvien[Mã nhân viên],0),0)</f>
        <v>Đà Nẵng</v>
      </c>
      <c r="F39" s="13" t="str">
        <f>INDEX(Danhsachnhanvien[Phòng ban],MATCH(TGLV[[#This Row],[MSNV]],Danhsachnhanvien[Mã nhân viên],0),0)</f>
        <v>Kinh doanh</v>
      </c>
      <c r="G39" s="14" t="str">
        <f>INDEX(Danhsachnhanvien[Vị trí],MATCH(TGLV[[#This Row],[MSNV]],Danhsachnhanvien[Mã nhân viên],0),0)</f>
        <v>Phó phòng kinh doanh</v>
      </c>
      <c r="H39" s="14">
        <v>192</v>
      </c>
    </row>
    <row r="40" spans="1:8" s="15" customFormat="1" ht="19.5" customHeight="1" x14ac:dyDescent="0.25">
      <c r="A40" s="11">
        <f>IF(C40="","",SUBTOTAL(3,$C$4:C40))</f>
        <v>37</v>
      </c>
      <c r="B40" s="30">
        <v>44255</v>
      </c>
      <c r="C40" s="12">
        <v>1117</v>
      </c>
      <c r="D40" s="28" t="str">
        <f>INDEX(Danhsachnhanvien[Họ tên],MATCH(TGLV[[#This Row],[MSNV]],Danhsachnhanvien[Mã nhân viên],0),0)</f>
        <v>Lê Văn Tuân</v>
      </c>
      <c r="E40" s="13" t="str">
        <f>INDEX(Danhsachnhanvien[Chi nhánh],MATCH(TGLV[[#This Row],[MSNV]],Danhsachnhanvien[Mã nhân viên],0),0)</f>
        <v>Đà Nẵng</v>
      </c>
      <c r="F40" s="13" t="str">
        <f>INDEX(Danhsachnhanvien[Phòng ban],MATCH(TGLV[[#This Row],[MSNV]],Danhsachnhanvien[Mã nhân viên],0),0)</f>
        <v>Kinh doanh</v>
      </c>
      <c r="G40" s="14" t="str">
        <f>INDEX(Danhsachnhanvien[Vị trí],MATCH(TGLV[[#This Row],[MSNV]],Danhsachnhanvien[Mã nhân viên],0),0)</f>
        <v>Trưởng nhóm kinh doanh</v>
      </c>
      <c r="H40" s="14">
        <v>152</v>
      </c>
    </row>
    <row r="41" spans="1:8" s="15" customFormat="1" ht="19.5" customHeight="1" x14ac:dyDescent="0.25">
      <c r="A41" s="11">
        <f>IF(C41="","",SUBTOTAL(3,$C$4:C41))</f>
        <v>38</v>
      </c>
      <c r="B41" s="30">
        <v>44255</v>
      </c>
      <c r="C41" s="12">
        <v>1119</v>
      </c>
      <c r="D41" s="28" t="str">
        <f>INDEX(Danhsachnhanvien[Họ tên],MATCH(TGLV[[#This Row],[MSNV]],Danhsachnhanvien[Mã nhân viên],0),0)</f>
        <v>Nguyễn Văn Sáng</v>
      </c>
      <c r="E41" s="13" t="str">
        <f>INDEX(Danhsachnhanvien[Chi nhánh],MATCH(TGLV[[#This Row],[MSNV]],Danhsachnhanvien[Mã nhân viên],0),0)</f>
        <v>Đà Nẵng</v>
      </c>
      <c r="F41" s="13" t="str">
        <f>INDEX(Danhsachnhanvien[Phòng ban],MATCH(TGLV[[#This Row],[MSNV]],Danhsachnhanvien[Mã nhân viên],0),0)</f>
        <v>Kinh doanh</v>
      </c>
      <c r="G41" s="14" t="str">
        <f>INDEX(Danhsachnhanvien[Vị trí],MATCH(TGLV[[#This Row],[MSNV]],Danhsachnhanvien[Mã nhân viên],0),0)</f>
        <v>Nhân viên kinh doanh</v>
      </c>
      <c r="H41" s="14">
        <v>168</v>
      </c>
    </row>
    <row r="42" spans="1:8" s="15" customFormat="1" ht="19.5" customHeight="1" x14ac:dyDescent="0.25">
      <c r="A42" s="11">
        <f>IF(C42="","",SUBTOTAL(3,$C$4:C42))</f>
        <v>39</v>
      </c>
      <c r="B42" s="30">
        <v>44255</v>
      </c>
      <c r="C42" s="12">
        <v>1022</v>
      </c>
      <c r="D42" s="28" t="str">
        <f>INDEX(Danhsachnhanvien[Họ tên],MATCH(TGLV[[#This Row],[MSNV]],Danhsachnhanvien[Mã nhân viên],0),0)</f>
        <v>Thái Thị Huyền Trang</v>
      </c>
      <c r="E42" s="13" t="str">
        <f>INDEX(Danhsachnhanvien[Chi nhánh],MATCH(TGLV[[#This Row],[MSNV]],Danhsachnhanvien[Mã nhân viên],0),0)</f>
        <v>Trụ sở chính</v>
      </c>
      <c r="F42" s="13" t="str">
        <f>INDEX(Danhsachnhanvien[Phòng ban],MATCH(TGLV[[#This Row],[MSNV]],Danhsachnhanvien[Mã nhân viên],0),0)</f>
        <v>Dự án</v>
      </c>
      <c r="G42" s="14" t="str">
        <f>INDEX(Danhsachnhanvien[Vị trí],MATCH(TGLV[[#This Row],[MSNV]],Danhsachnhanvien[Mã nhân viên],0),0)</f>
        <v>Trưởng phòng dự án</v>
      </c>
      <c r="H42" s="14">
        <v>184</v>
      </c>
    </row>
    <row r="43" spans="1:8" s="15" customFormat="1" ht="19.5" customHeight="1" x14ac:dyDescent="0.25">
      <c r="A43" s="11">
        <f>IF(C43="","",SUBTOTAL(3,$C$4:C43))</f>
        <v>40</v>
      </c>
      <c r="B43" s="30">
        <v>44255</v>
      </c>
      <c r="C43" s="12">
        <v>1023</v>
      </c>
      <c r="D43" s="28" t="str">
        <f>INDEX(Danhsachnhanvien[Họ tên],MATCH(TGLV[[#This Row],[MSNV]],Danhsachnhanvien[Mã nhân viên],0),0)</f>
        <v>Võ Thị Mai</v>
      </c>
      <c r="E43" s="13" t="str">
        <f>INDEX(Danhsachnhanvien[Chi nhánh],MATCH(TGLV[[#This Row],[MSNV]],Danhsachnhanvien[Mã nhân viên],0),0)</f>
        <v>Trụ sở chính</v>
      </c>
      <c r="F43" s="13" t="str">
        <f>INDEX(Danhsachnhanvien[Phòng ban],MATCH(TGLV[[#This Row],[MSNV]],Danhsachnhanvien[Mã nhân viên],0),0)</f>
        <v>Dự án</v>
      </c>
      <c r="G43" s="14" t="str">
        <f>INDEX(Danhsachnhanvien[Vị trí],MATCH(TGLV[[#This Row],[MSNV]],Danhsachnhanvien[Mã nhân viên],0),0)</f>
        <v>Phó phòng dự án</v>
      </c>
      <c r="H43" s="14">
        <v>168</v>
      </c>
    </row>
    <row r="44" spans="1:8" s="15" customFormat="1" ht="19.5" customHeight="1" x14ac:dyDescent="0.25">
      <c r="A44" s="11">
        <f>IF(C44="","",SUBTOTAL(3,$C$4:C44))</f>
        <v>41</v>
      </c>
      <c r="B44" s="30">
        <v>44255</v>
      </c>
      <c r="C44" s="12">
        <v>1024</v>
      </c>
      <c r="D44" s="28" t="str">
        <f>INDEX(Danhsachnhanvien[Họ tên],MATCH(TGLV[[#This Row],[MSNV]],Danhsachnhanvien[Mã nhân viên],0),0)</f>
        <v>Nguyễn Thị Thu</v>
      </c>
      <c r="E44" s="13" t="str">
        <f>INDEX(Danhsachnhanvien[Chi nhánh],MATCH(TGLV[[#This Row],[MSNV]],Danhsachnhanvien[Mã nhân viên],0),0)</f>
        <v>Trụ sở chính</v>
      </c>
      <c r="F44" s="13" t="str">
        <f>INDEX(Danhsachnhanvien[Phòng ban],MATCH(TGLV[[#This Row],[MSNV]],Danhsachnhanvien[Mã nhân viên],0),0)</f>
        <v>Dự án</v>
      </c>
      <c r="G44" s="14" t="str">
        <f>INDEX(Danhsachnhanvien[Vị trí],MATCH(TGLV[[#This Row],[MSNV]],Danhsachnhanvien[Mã nhân viên],0),0)</f>
        <v>Nhân viên dự án</v>
      </c>
      <c r="H44" s="14">
        <v>168</v>
      </c>
    </row>
    <row r="45" spans="1:8" s="15" customFormat="1" ht="19.5" customHeight="1" x14ac:dyDescent="0.25">
      <c r="A45" s="11">
        <f>IF(C45="","",SUBTOTAL(3,$C$4:C45))</f>
        <v>42</v>
      </c>
      <c r="B45" s="30">
        <v>44255</v>
      </c>
      <c r="C45" s="12">
        <v>1025</v>
      </c>
      <c r="D45" s="28" t="str">
        <f>INDEX(Danhsachnhanvien[Họ tên],MATCH(TGLV[[#This Row],[MSNV]],Danhsachnhanvien[Mã nhân viên],0),0)</f>
        <v>Trần Thị Minh</v>
      </c>
      <c r="E45" s="13" t="str">
        <f>INDEX(Danhsachnhanvien[Chi nhánh],MATCH(TGLV[[#This Row],[MSNV]],Danhsachnhanvien[Mã nhân viên],0),0)</f>
        <v>Trụ sở chính</v>
      </c>
      <c r="F45" s="13" t="str">
        <f>INDEX(Danhsachnhanvien[Phòng ban],MATCH(TGLV[[#This Row],[MSNV]],Danhsachnhanvien[Mã nhân viên],0),0)</f>
        <v>Dự án</v>
      </c>
      <c r="G45" s="14" t="str">
        <f>INDEX(Danhsachnhanvien[Vị trí],MATCH(TGLV[[#This Row],[MSNV]],Danhsachnhanvien[Mã nhân viên],0),0)</f>
        <v>Nhân viên dự án</v>
      </c>
      <c r="H45" s="14">
        <v>176</v>
      </c>
    </row>
    <row r="46" spans="1:8" s="15" customFormat="1" ht="19.5" customHeight="1" x14ac:dyDescent="0.25">
      <c r="A46" s="11">
        <f>IF(C46="","",SUBTOTAL(3,$C$4:C46))</f>
        <v>43</v>
      </c>
      <c r="B46" s="30">
        <v>44255</v>
      </c>
      <c r="C46" s="12">
        <v>1093</v>
      </c>
      <c r="D46" s="28" t="str">
        <f>INDEX(Danhsachnhanvien[Họ tên],MATCH(TGLV[[#This Row],[MSNV]],Danhsachnhanvien[Mã nhân viên],0),0)</f>
        <v xml:space="preserve">Hà Thị Oanh </v>
      </c>
      <c r="E46" s="13" t="str">
        <f>INDEX(Danhsachnhanvien[Chi nhánh],MATCH(TGLV[[#This Row],[MSNV]],Danhsachnhanvien[Mã nhân viên],0),0)</f>
        <v>Hải Phòng</v>
      </c>
      <c r="F46" s="13" t="str">
        <f>INDEX(Danhsachnhanvien[Phòng ban],MATCH(TGLV[[#This Row],[MSNV]],Danhsachnhanvien[Mã nhân viên],0),0)</f>
        <v>Kinh doanh</v>
      </c>
      <c r="G46" s="14" t="str">
        <f>INDEX(Danhsachnhanvien[Vị trí],MATCH(TGLV[[#This Row],[MSNV]],Danhsachnhanvien[Mã nhân viên],0),0)</f>
        <v>Nhân viên kinh doanh</v>
      </c>
      <c r="H46" s="14">
        <v>160</v>
      </c>
    </row>
    <row r="47" spans="1:8" s="15" customFormat="1" ht="19.5" customHeight="1" x14ac:dyDescent="0.25">
      <c r="A47" s="11">
        <f>IF(C47="","",SUBTOTAL(3,$C$4:C47))</f>
        <v>44</v>
      </c>
      <c r="B47" s="30">
        <v>44255</v>
      </c>
      <c r="C47" s="12">
        <v>1118</v>
      </c>
      <c r="D47" s="28" t="str">
        <f>INDEX(Danhsachnhanvien[Họ tên],MATCH(TGLV[[#This Row],[MSNV]],Danhsachnhanvien[Mã nhân viên],0),0)</f>
        <v>Lê Thị Yến</v>
      </c>
      <c r="E47" s="13" t="str">
        <f>INDEX(Danhsachnhanvien[Chi nhánh],MATCH(TGLV[[#This Row],[MSNV]],Danhsachnhanvien[Mã nhân viên],0),0)</f>
        <v>Đà Nẵng</v>
      </c>
      <c r="F47" s="13" t="str">
        <f>INDEX(Danhsachnhanvien[Phòng ban],MATCH(TGLV[[#This Row],[MSNV]],Danhsachnhanvien[Mã nhân viên],0),0)</f>
        <v>Kinh doanh</v>
      </c>
      <c r="G47" s="14" t="str">
        <f>INDEX(Danhsachnhanvien[Vị trí],MATCH(TGLV[[#This Row],[MSNV]],Danhsachnhanvien[Mã nhân viên],0),0)</f>
        <v>Nhân viên kinh doanh</v>
      </c>
      <c r="H47" s="14">
        <v>176</v>
      </c>
    </row>
    <row r="48" spans="1:8" s="15" customFormat="1" ht="19.5" customHeight="1" x14ac:dyDescent="0.25">
      <c r="A48" s="11">
        <f>IF(C48="","",SUBTOTAL(3,$C$4:C48))</f>
        <v>45</v>
      </c>
      <c r="B48" s="30">
        <v>44286</v>
      </c>
      <c r="C48" s="12">
        <v>1034</v>
      </c>
      <c r="D48" s="28" t="str">
        <f>INDEX(Danhsachnhanvien[Họ tên],MATCH(TGLV[[#This Row],[MSNV]],Danhsachnhanvien[Mã nhân viên],0),0)</f>
        <v>Quang Huy</v>
      </c>
      <c r="E48" s="13" t="str">
        <f>INDEX(Danhsachnhanvien[Chi nhánh],MATCH(TGLV[[#This Row],[MSNV]],Danhsachnhanvien[Mã nhân viên],0),0)</f>
        <v>TPHCM</v>
      </c>
      <c r="F48" s="13" t="str">
        <f>INDEX(Danhsachnhanvien[Phòng ban],MATCH(TGLV[[#This Row],[MSNV]],Danhsachnhanvien[Mã nhân viên],0),0)</f>
        <v>Kinh doanh</v>
      </c>
      <c r="G48" s="14" t="str">
        <f>INDEX(Danhsachnhanvien[Vị trí],MATCH(TGLV[[#This Row],[MSNV]],Danhsachnhanvien[Mã nhân viên],0),0)</f>
        <v>Nhân viên kinh doanh</v>
      </c>
      <c r="H48" s="14">
        <v>152</v>
      </c>
    </row>
    <row r="49" spans="1:8" s="15" customFormat="1" ht="19.5" customHeight="1" x14ac:dyDescent="0.25">
      <c r="A49" s="11">
        <f>IF(C49="","",SUBTOTAL(3,$C$4:C49))</f>
        <v>46</v>
      </c>
      <c r="B49" s="30">
        <v>44286</v>
      </c>
      <c r="C49" s="12">
        <v>1035</v>
      </c>
      <c r="D49" s="28" t="str">
        <f>INDEX(Danhsachnhanvien[Họ tên],MATCH(TGLV[[#This Row],[MSNV]],Danhsachnhanvien[Mã nhân viên],0),0)</f>
        <v>Đinh Thị Liên</v>
      </c>
      <c r="E49" s="13" t="str">
        <f>INDEX(Danhsachnhanvien[Chi nhánh],MATCH(TGLV[[#This Row],[MSNV]],Danhsachnhanvien[Mã nhân viên],0),0)</f>
        <v>TPHCM</v>
      </c>
      <c r="F49" s="13" t="str">
        <f>INDEX(Danhsachnhanvien[Phòng ban],MATCH(TGLV[[#This Row],[MSNV]],Danhsachnhanvien[Mã nhân viên],0),0)</f>
        <v>Kinh doanh</v>
      </c>
      <c r="G49" s="14" t="str">
        <f>INDEX(Danhsachnhanvien[Vị trí],MATCH(TGLV[[#This Row],[MSNV]],Danhsachnhanvien[Mã nhân viên],0),0)</f>
        <v>Nhân viên kinh doanh</v>
      </c>
      <c r="H49" s="14">
        <v>184</v>
      </c>
    </row>
    <row r="50" spans="1:8" s="15" customFormat="1" ht="19.5" customHeight="1" x14ac:dyDescent="0.25">
      <c r="A50" s="11">
        <f>IF(C50="","",SUBTOTAL(3,$C$4:C50))</f>
        <v>47</v>
      </c>
      <c r="B50" s="30">
        <v>44286</v>
      </c>
      <c r="C50" s="12">
        <v>1036</v>
      </c>
      <c r="D50" s="28" t="str">
        <f>INDEX(Danhsachnhanvien[Họ tên],MATCH(TGLV[[#This Row],[MSNV]],Danhsachnhanvien[Mã nhân viên],0),0)</f>
        <v>Bùi Thị An</v>
      </c>
      <c r="E50" s="13" t="str">
        <f>INDEX(Danhsachnhanvien[Chi nhánh],MATCH(TGLV[[#This Row],[MSNV]],Danhsachnhanvien[Mã nhân viên],0),0)</f>
        <v>TPHCM</v>
      </c>
      <c r="F50" s="13" t="str">
        <f>INDEX(Danhsachnhanvien[Phòng ban],MATCH(TGLV[[#This Row],[MSNV]],Danhsachnhanvien[Mã nhân viên],0),0)</f>
        <v>Kinh doanh</v>
      </c>
      <c r="G50" s="14" t="str">
        <f>INDEX(Danhsachnhanvien[Vị trí],MATCH(TGLV[[#This Row],[MSNV]],Danhsachnhanvien[Mã nhân viên],0),0)</f>
        <v>Nhân viên kinh doanh</v>
      </c>
      <c r="H50" s="14">
        <v>200</v>
      </c>
    </row>
    <row r="51" spans="1:8" s="15" customFormat="1" ht="19.5" customHeight="1" x14ac:dyDescent="0.25">
      <c r="A51" s="11">
        <f>IF(C51="","",SUBTOTAL(3,$C$4:C51))</f>
        <v>48</v>
      </c>
      <c r="B51" s="30">
        <v>44286</v>
      </c>
      <c r="C51" s="12">
        <v>1055</v>
      </c>
      <c r="D51" s="28" t="str">
        <f>INDEX(Danhsachnhanvien[Họ tên],MATCH(TGLV[[#This Row],[MSNV]],Danhsachnhanvien[Mã nhân viên],0),0)</f>
        <v>Nguyễn Xuân Thành</v>
      </c>
      <c r="E51" s="13" t="str">
        <f>INDEX(Danhsachnhanvien[Chi nhánh],MATCH(TGLV[[#This Row],[MSNV]],Danhsachnhanvien[Mã nhân viên],0),0)</f>
        <v>Thái Nguyên</v>
      </c>
      <c r="F51" s="13" t="str">
        <f>INDEX(Danhsachnhanvien[Phòng ban],MATCH(TGLV[[#This Row],[MSNV]],Danhsachnhanvien[Mã nhân viên],0),0)</f>
        <v>Kinh doanh</v>
      </c>
      <c r="G51" s="14" t="str">
        <f>INDEX(Danhsachnhanvien[Vị trí],MATCH(TGLV[[#This Row],[MSNV]],Danhsachnhanvien[Mã nhân viên],0),0)</f>
        <v>Nhân viên kinh doanh</v>
      </c>
      <c r="H51" s="14">
        <v>184</v>
      </c>
    </row>
    <row r="52" spans="1:8" s="15" customFormat="1" ht="19.5" customHeight="1" x14ac:dyDescent="0.25">
      <c r="A52" s="11">
        <f>IF(C52="","",SUBTOTAL(3,$C$4:C52))</f>
        <v>49</v>
      </c>
      <c r="B52" s="30">
        <v>44286</v>
      </c>
      <c r="C52" s="12">
        <v>1057</v>
      </c>
      <c r="D52" s="28" t="str">
        <f>INDEX(Danhsachnhanvien[Họ tên],MATCH(TGLV[[#This Row],[MSNV]],Danhsachnhanvien[Mã nhân viên],0),0)</f>
        <v>Lê Thị Dung</v>
      </c>
      <c r="E52" s="13" t="str">
        <f>INDEX(Danhsachnhanvien[Chi nhánh],MATCH(TGLV[[#This Row],[MSNV]],Danhsachnhanvien[Mã nhân viên],0),0)</f>
        <v>Thái Nguyên</v>
      </c>
      <c r="F52" s="13" t="str">
        <f>INDEX(Danhsachnhanvien[Phòng ban],MATCH(TGLV[[#This Row],[MSNV]],Danhsachnhanvien[Mã nhân viên],0),0)</f>
        <v>Kinh doanh</v>
      </c>
      <c r="G52" s="14" t="str">
        <f>INDEX(Danhsachnhanvien[Vị trí],MATCH(TGLV[[#This Row],[MSNV]],Danhsachnhanvien[Mã nhân viên],0),0)</f>
        <v>Nhân viên kinh doanh</v>
      </c>
      <c r="H52" s="14">
        <v>168</v>
      </c>
    </row>
    <row r="53" spans="1:8" s="15" customFormat="1" ht="19.5" customHeight="1" x14ac:dyDescent="0.25">
      <c r="A53" s="11">
        <f>IF(C53="","",SUBTOTAL(3,$C$4:C53))</f>
        <v>50</v>
      </c>
      <c r="B53" s="30">
        <v>44286</v>
      </c>
      <c r="C53" s="12">
        <v>1076</v>
      </c>
      <c r="D53" s="28" t="str">
        <f>INDEX(Danhsachnhanvien[Họ tên],MATCH(TGLV[[#This Row],[MSNV]],Danhsachnhanvien[Mã nhân viên],0),0)</f>
        <v>Lê Thị Hoài Linh</v>
      </c>
      <c r="E53" s="13" t="str">
        <f>INDEX(Danhsachnhanvien[Chi nhánh],MATCH(TGLV[[#This Row],[MSNV]],Danhsachnhanvien[Mã nhân viên],0),0)</f>
        <v>Hải Phòng</v>
      </c>
      <c r="F53" s="13" t="str">
        <f>INDEX(Danhsachnhanvien[Phòng ban],MATCH(TGLV[[#This Row],[MSNV]],Danhsachnhanvien[Mã nhân viên],0),0)</f>
        <v>Kinh doanh</v>
      </c>
      <c r="G53" s="14" t="str">
        <f>INDEX(Danhsachnhanvien[Vị trí],MATCH(TGLV[[#This Row],[MSNV]],Danhsachnhanvien[Mã nhân viên],0),0)</f>
        <v>Nhân viên kinh doanh</v>
      </c>
      <c r="H53" s="14">
        <v>192</v>
      </c>
    </row>
    <row r="54" spans="1:8" s="15" customFormat="1" ht="19.5" customHeight="1" x14ac:dyDescent="0.25">
      <c r="A54" s="11">
        <f>IF(C54="","",SUBTOTAL(3,$C$4:C54))</f>
        <v>51</v>
      </c>
      <c r="B54" s="30">
        <v>44286</v>
      </c>
      <c r="C54" s="12">
        <v>1077</v>
      </c>
      <c r="D54" s="28" t="str">
        <f>INDEX(Danhsachnhanvien[Họ tên],MATCH(TGLV[[#This Row],[MSNV]],Danhsachnhanvien[Mã nhân viên],0),0)</f>
        <v>Hoàng Xuân Tú</v>
      </c>
      <c r="E54" s="13" t="str">
        <f>INDEX(Danhsachnhanvien[Chi nhánh],MATCH(TGLV[[#This Row],[MSNV]],Danhsachnhanvien[Mã nhân viên],0),0)</f>
        <v>Hải Phòng</v>
      </c>
      <c r="F54" s="13" t="str">
        <f>INDEX(Danhsachnhanvien[Phòng ban],MATCH(TGLV[[#This Row],[MSNV]],Danhsachnhanvien[Mã nhân viên],0),0)</f>
        <v>Kinh doanh</v>
      </c>
      <c r="G54" s="14" t="str">
        <f>INDEX(Danhsachnhanvien[Vị trí],MATCH(TGLV[[#This Row],[MSNV]],Danhsachnhanvien[Mã nhân viên],0),0)</f>
        <v>Nhân viên kinh doanh</v>
      </c>
      <c r="H54" s="14">
        <v>176</v>
      </c>
    </row>
    <row r="55" spans="1:8" s="15" customFormat="1" ht="19.5" customHeight="1" x14ac:dyDescent="0.25">
      <c r="A55" s="11">
        <f>IF(C55="","",SUBTOTAL(3,$C$4:C55))</f>
        <v>52</v>
      </c>
      <c r="B55" s="30">
        <v>44286</v>
      </c>
      <c r="C55" s="12">
        <v>1101</v>
      </c>
      <c r="D55" s="28" t="str">
        <f>INDEX(Danhsachnhanvien[Họ tên],MATCH(TGLV[[#This Row],[MSNV]],Danhsachnhanvien[Mã nhân viên],0),0)</f>
        <v>Trương Thị Thu Trang</v>
      </c>
      <c r="E55" s="13" t="str">
        <f>INDEX(Danhsachnhanvien[Chi nhánh],MATCH(TGLV[[#This Row],[MSNV]],Danhsachnhanvien[Mã nhân viên],0),0)</f>
        <v>Hải Phòng</v>
      </c>
      <c r="F55" s="13" t="str">
        <f>INDEX(Danhsachnhanvien[Phòng ban],MATCH(TGLV[[#This Row],[MSNV]],Danhsachnhanvien[Mã nhân viên],0),0)</f>
        <v>Kinh doanh</v>
      </c>
      <c r="G55" s="14" t="str">
        <f>INDEX(Danhsachnhanvien[Vị trí],MATCH(TGLV[[#This Row],[MSNV]],Danhsachnhanvien[Mã nhân viên],0),0)</f>
        <v>Nhân viên kinh doanh</v>
      </c>
      <c r="H55" s="14">
        <v>160</v>
      </c>
    </row>
    <row r="56" spans="1:8" s="15" customFormat="1" ht="19.5" customHeight="1" x14ac:dyDescent="0.25">
      <c r="A56" s="11">
        <f>IF(C56="","",SUBTOTAL(3,$C$4:C56))</f>
        <v>53</v>
      </c>
      <c r="B56" s="30">
        <v>44286</v>
      </c>
      <c r="C56" s="12">
        <v>1102</v>
      </c>
      <c r="D56" s="28" t="str">
        <f>INDEX(Danhsachnhanvien[Họ tên],MATCH(TGLV[[#This Row],[MSNV]],Danhsachnhanvien[Mã nhân viên],0),0)</f>
        <v>Võ Thị Hải Yến</v>
      </c>
      <c r="E56" s="13" t="str">
        <f>INDEX(Danhsachnhanvien[Chi nhánh],MATCH(TGLV[[#This Row],[MSNV]],Danhsachnhanvien[Mã nhân viên],0),0)</f>
        <v>Hải Phòng</v>
      </c>
      <c r="F56" s="13" t="str">
        <f>INDEX(Danhsachnhanvien[Phòng ban],MATCH(TGLV[[#This Row],[MSNV]],Danhsachnhanvien[Mã nhân viên],0),0)</f>
        <v>Kinh doanh</v>
      </c>
      <c r="G56" s="14" t="str">
        <f>INDEX(Danhsachnhanvien[Vị trí],MATCH(TGLV[[#This Row],[MSNV]],Danhsachnhanvien[Mã nhân viên],0),0)</f>
        <v>Nhân viên kinh doanh</v>
      </c>
      <c r="H56" s="14">
        <v>192</v>
      </c>
    </row>
    <row r="57" spans="1:8" s="15" customFormat="1" ht="19.5" customHeight="1" x14ac:dyDescent="0.25">
      <c r="A57" s="11">
        <f>IF(C57="","",SUBTOTAL(3,$C$4:C57))</f>
        <v>54</v>
      </c>
      <c r="B57" s="30">
        <v>44286</v>
      </c>
      <c r="C57" s="12">
        <v>1103</v>
      </c>
      <c r="D57" s="28" t="str">
        <f>INDEX(Danhsachnhanvien[Họ tên],MATCH(TGLV[[#This Row],[MSNV]],Danhsachnhanvien[Mã nhân viên],0),0)</f>
        <v>Hồ Thị Hằng</v>
      </c>
      <c r="E57" s="13" t="str">
        <f>INDEX(Danhsachnhanvien[Chi nhánh],MATCH(TGLV[[#This Row],[MSNV]],Danhsachnhanvien[Mã nhân viên],0),0)</f>
        <v>Hải Phòng</v>
      </c>
      <c r="F57" s="13" t="str">
        <f>INDEX(Danhsachnhanvien[Phòng ban],MATCH(TGLV[[#This Row],[MSNV]],Danhsachnhanvien[Mã nhân viên],0),0)</f>
        <v>Kinh doanh</v>
      </c>
      <c r="G57" s="14" t="str">
        <f>INDEX(Danhsachnhanvien[Vị trí],MATCH(TGLV[[#This Row],[MSNV]],Danhsachnhanvien[Mã nhân viên],0),0)</f>
        <v>Nhân viên kinh doanh</v>
      </c>
      <c r="H57" s="14">
        <v>176</v>
      </c>
    </row>
    <row r="58" spans="1:8" s="15" customFormat="1" ht="19.5" customHeight="1" x14ac:dyDescent="0.25">
      <c r="A58" s="11">
        <f>IF(C58="","",SUBTOTAL(3,$C$4:C58))</f>
        <v>55</v>
      </c>
      <c r="B58" s="30">
        <v>44286</v>
      </c>
      <c r="C58" s="12">
        <v>1123</v>
      </c>
      <c r="D58" s="28" t="str">
        <f>INDEX(Danhsachnhanvien[Họ tên],MATCH(TGLV[[#This Row],[MSNV]],Danhsachnhanvien[Mã nhân viên],0),0)</f>
        <v>Ngô Trường Giang</v>
      </c>
      <c r="E58" s="13" t="str">
        <f>INDEX(Danhsachnhanvien[Chi nhánh],MATCH(TGLV[[#This Row],[MSNV]],Danhsachnhanvien[Mã nhân viên],0),0)</f>
        <v>Đà Nẵng</v>
      </c>
      <c r="F58" s="13" t="str">
        <f>INDEX(Danhsachnhanvien[Phòng ban],MATCH(TGLV[[#This Row],[MSNV]],Danhsachnhanvien[Mã nhân viên],0),0)</f>
        <v>Kinh doanh</v>
      </c>
      <c r="G58" s="14" t="str">
        <f>INDEX(Danhsachnhanvien[Vị trí],MATCH(TGLV[[#This Row],[MSNV]],Danhsachnhanvien[Mã nhân viên],0),0)</f>
        <v>Nhân viên kinh doanh</v>
      </c>
      <c r="H58" s="14">
        <v>152</v>
      </c>
    </row>
    <row r="59" spans="1:8" s="15" customFormat="1" ht="19.5" customHeight="1" x14ac:dyDescent="0.25">
      <c r="A59" s="11">
        <f>IF(C59="","",SUBTOTAL(3,$C$4:C59))</f>
        <v>56</v>
      </c>
      <c r="B59" s="30">
        <v>44286</v>
      </c>
      <c r="C59" s="12">
        <v>1124</v>
      </c>
      <c r="D59" s="28" t="str">
        <f>INDEX(Danhsachnhanvien[Họ tên],MATCH(TGLV[[#This Row],[MSNV]],Danhsachnhanvien[Mã nhân viên],0),0)</f>
        <v>Đào Duy Linh</v>
      </c>
      <c r="E59" s="13" t="str">
        <f>INDEX(Danhsachnhanvien[Chi nhánh],MATCH(TGLV[[#This Row],[MSNV]],Danhsachnhanvien[Mã nhân viên],0),0)</f>
        <v>Đà Nẵng</v>
      </c>
      <c r="F59" s="13" t="str">
        <f>INDEX(Danhsachnhanvien[Phòng ban],MATCH(TGLV[[#This Row],[MSNV]],Danhsachnhanvien[Mã nhân viên],0),0)</f>
        <v>Kinh doanh</v>
      </c>
      <c r="G59" s="14" t="str">
        <f>INDEX(Danhsachnhanvien[Vị trí],MATCH(TGLV[[#This Row],[MSNV]],Danhsachnhanvien[Mã nhân viên],0),0)</f>
        <v>Nhân viên kinh doanh</v>
      </c>
      <c r="H59" s="14">
        <v>192</v>
      </c>
    </row>
    <row r="60" spans="1:8" s="15" customFormat="1" ht="19.5" customHeight="1" x14ac:dyDescent="0.25">
      <c r="A60" s="11">
        <f>IF(C60="","",SUBTOTAL(3,$C$4:C60))</f>
        <v>57</v>
      </c>
      <c r="B60" s="30">
        <v>44286</v>
      </c>
      <c r="C60" s="12">
        <v>1125</v>
      </c>
      <c r="D60" s="28" t="str">
        <f>INDEX(Danhsachnhanvien[Họ tên],MATCH(TGLV[[#This Row],[MSNV]],Danhsachnhanvien[Mã nhân viên],0),0)</f>
        <v>Phạm Anh Đức</v>
      </c>
      <c r="E60" s="13" t="str">
        <f>INDEX(Danhsachnhanvien[Chi nhánh],MATCH(TGLV[[#This Row],[MSNV]],Danhsachnhanvien[Mã nhân viên],0),0)</f>
        <v>Đà Nẵng</v>
      </c>
      <c r="F60" s="13" t="str">
        <f>INDEX(Danhsachnhanvien[Phòng ban],MATCH(TGLV[[#This Row],[MSNV]],Danhsachnhanvien[Mã nhân viên],0),0)</f>
        <v>Kinh doanh</v>
      </c>
      <c r="G60" s="14" t="str">
        <f>INDEX(Danhsachnhanvien[Vị trí],MATCH(TGLV[[#This Row],[MSNV]],Danhsachnhanvien[Mã nhân viên],0),0)</f>
        <v>Nhân viên kinh doanh</v>
      </c>
      <c r="H60" s="14">
        <v>184</v>
      </c>
    </row>
    <row r="61" spans="1:8" s="15" customFormat="1" ht="19.5" customHeight="1" x14ac:dyDescent="0.25">
      <c r="A61" s="11">
        <f>IF(C61="","",SUBTOTAL(3,$C$4:C61))</f>
        <v>58</v>
      </c>
      <c r="B61" s="30">
        <v>44286</v>
      </c>
      <c r="C61" s="12">
        <v>1056</v>
      </c>
      <c r="D61" s="28" t="str">
        <f>INDEX(Danhsachnhanvien[Họ tên],MATCH(TGLV[[#This Row],[MSNV]],Danhsachnhanvien[Mã nhân viên],0),0)</f>
        <v>Lê Văn Vĩnh</v>
      </c>
      <c r="E61" s="13" t="str">
        <f>INDEX(Danhsachnhanvien[Chi nhánh],MATCH(TGLV[[#This Row],[MSNV]],Danhsachnhanvien[Mã nhân viên],0),0)</f>
        <v>Thái Nguyên</v>
      </c>
      <c r="F61" s="13" t="str">
        <f>INDEX(Danhsachnhanvien[Phòng ban],MATCH(TGLV[[#This Row],[MSNV]],Danhsachnhanvien[Mã nhân viên],0),0)</f>
        <v>Kinh doanh</v>
      </c>
      <c r="G61" s="14" t="str">
        <f>INDEX(Danhsachnhanvien[Vị trí],MATCH(TGLV[[#This Row],[MSNV]],Danhsachnhanvien[Mã nhân viên],0),0)</f>
        <v>Nhân viên kinh doanh</v>
      </c>
      <c r="H61" s="14">
        <v>184</v>
      </c>
    </row>
    <row r="62" spans="1:8" s="15" customFormat="1" ht="19.5" customHeight="1" x14ac:dyDescent="0.25">
      <c r="A62" s="11">
        <f>IF(C62="","",SUBTOTAL(3,$C$4:C62))</f>
        <v>59</v>
      </c>
      <c r="B62" s="30">
        <v>44286</v>
      </c>
      <c r="C62" s="12">
        <v>1012</v>
      </c>
      <c r="D62" s="28" t="str">
        <f>INDEX(Danhsachnhanvien[Họ tên],MATCH(TGLV[[#This Row],[MSNV]],Danhsachnhanvien[Mã nhân viên],0),0)</f>
        <v>Chu Thị Tuyết</v>
      </c>
      <c r="E62" s="13" t="str">
        <f>INDEX(Danhsachnhanvien[Chi nhánh],MATCH(TGLV[[#This Row],[MSNV]],Danhsachnhanvien[Mã nhân viên],0),0)</f>
        <v>Trụ sở chính</v>
      </c>
      <c r="F62" s="13" t="str">
        <f>INDEX(Danhsachnhanvien[Phòng ban],MATCH(TGLV[[#This Row],[MSNV]],Danhsachnhanvien[Mã nhân viên],0),0)</f>
        <v>Marketing</v>
      </c>
      <c r="G62" s="14" t="str">
        <f>INDEX(Danhsachnhanvien[Vị trí],MATCH(TGLV[[#This Row],[MSNV]],Danhsachnhanvien[Mã nhân viên],0),0)</f>
        <v>Nhân viên Content</v>
      </c>
      <c r="H62" s="14">
        <v>200</v>
      </c>
    </row>
    <row r="63" spans="1:8" s="15" customFormat="1" ht="19.5" customHeight="1" x14ac:dyDescent="0.25">
      <c r="A63" s="11">
        <f>IF(C63="","",SUBTOTAL(3,$C$4:C63))</f>
        <v>60</v>
      </c>
      <c r="B63" s="30">
        <v>44286</v>
      </c>
      <c r="C63" s="12">
        <v>1019</v>
      </c>
      <c r="D63" s="28" t="str">
        <f>INDEX(Danhsachnhanvien[Họ tên],MATCH(TGLV[[#This Row],[MSNV]],Danhsachnhanvien[Mã nhân viên],0),0)</f>
        <v>Dương Kiều Trinh</v>
      </c>
      <c r="E63" s="13" t="str">
        <f>INDEX(Danhsachnhanvien[Chi nhánh],MATCH(TGLV[[#This Row],[MSNV]],Danhsachnhanvien[Mã nhân viên],0),0)</f>
        <v>Trụ sở chính</v>
      </c>
      <c r="F63" s="13" t="str">
        <f>INDEX(Danhsachnhanvien[Phòng ban],MATCH(TGLV[[#This Row],[MSNV]],Danhsachnhanvien[Mã nhân viên],0),0)</f>
        <v>Nhân sự</v>
      </c>
      <c r="G63" s="14" t="str">
        <f>INDEX(Danhsachnhanvien[Vị trí],MATCH(TGLV[[#This Row],[MSNV]],Danhsachnhanvien[Mã nhân viên],0),0)</f>
        <v>Nhân viên tuyển dụng</v>
      </c>
      <c r="H63" s="14">
        <v>168</v>
      </c>
    </row>
    <row r="64" spans="1:8" s="15" customFormat="1" ht="19.5" customHeight="1" x14ac:dyDescent="0.25">
      <c r="A64" s="11">
        <f>IF(C64="","",SUBTOTAL(3,$C$4:C64))</f>
        <v>61</v>
      </c>
      <c r="B64" s="30">
        <v>44286</v>
      </c>
      <c r="C64" s="12">
        <v>1028</v>
      </c>
      <c r="D64" s="28" t="str">
        <f>INDEX(Danhsachnhanvien[Họ tên],MATCH(TGLV[[#This Row],[MSNV]],Danhsachnhanvien[Mã nhân viên],0),0)</f>
        <v>Nguyễn Văn Cương</v>
      </c>
      <c r="E64" s="13" t="str">
        <f>INDEX(Danhsachnhanvien[Chi nhánh],MATCH(TGLV[[#This Row],[MSNV]],Danhsachnhanvien[Mã nhân viên],0),0)</f>
        <v>TPHCM</v>
      </c>
      <c r="F64" s="13" t="str">
        <f>INDEX(Danhsachnhanvien[Phòng ban],MATCH(TGLV[[#This Row],[MSNV]],Danhsachnhanvien[Mã nhân viên],0),0)</f>
        <v>Kinh doanh</v>
      </c>
      <c r="G64" s="14" t="str">
        <f>INDEX(Danhsachnhanvien[Vị trí],MATCH(TGLV[[#This Row],[MSNV]],Danhsachnhanvien[Mã nhân viên],0),0)</f>
        <v>Trưởng phòng kinh doanh</v>
      </c>
      <c r="H64" s="14">
        <v>160</v>
      </c>
    </row>
    <row r="65" spans="1:8" s="15" customFormat="1" ht="19.5" customHeight="1" x14ac:dyDescent="0.25">
      <c r="A65" s="11">
        <f>IF(C65="","",SUBTOTAL(3,$C$4:C65))</f>
        <v>62</v>
      </c>
      <c r="B65" s="30">
        <v>44286</v>
      </c>
      <c r="C65" s="12">
        <v>1065</v>
      </c>
      <c r="D65" s="28" t="str">
        <f>INDEX(Danhsachnhanvien[Họ tên],MATCH(TGLV[[#This Row],[MSNV]],Danhsachnhanvien[Mã nhân viên],0),0)</f>
        <v>Lê Đình Hồng</v>
      </c>
      <c r="E65" s="13" t="str">
        <f>INDEX(Danhsachnhanvien[Chi nhánh],MATCH(TGLV[[#This Row],[MSNV]],Danhsachnhanvien[Mã nhân viên],0),0)</f>
        <v>Thái Nguyên</v>
      </c>
      <c r="F65" s="13" t="str">
        <f>INDEX(Danhsachnhanvien[Phòng ban],MATCH(TGLV[[#This Row],[MSNV]],Danhsachnhanvien[Mã nhân viên],0),0)</f>
        <v>Đào tạo</v>
      </c>
      <c r="G65" s="14" t="str">
        <f>INDEX(Danhsachnhanvien[Vị trí],MATCH(TGLV[[#This Row],[MSNV]],Danhsachnhanvien[Mã nhân viên],0),0)</f>
        <v>Giảng viên</v>
      </c>
      <c r="H65" s="14">
        <v>176</v>
      </c>
    </row>
    <row r="66" spans="1:8" s="15" customFormat="1" ht="19.5" customHeight="1" x14ac:dyDescent="0.25">
      <c r="A66" s="11">
        <f>IF(C66="","",SUBTOTAL(3,$C$4:C66))</f>
        <v>63</v>
      </c>
      <c r="B66" s="30">
        <v>44286</v>
      </c>
      <c r="C66" s="12">
        <v>1087</v>
      </c>
      <c r="D66" s="28" t="str">
        <f>INDEX(Danhsachnhanvien[Họ tên],MATCH(TGLV[[#This Row],[MSNV]],Danhsachnhanvien[Mã nhân viên],0),0)</f>
        <v>Trần Thị Ngọc Dung</v>
      </c>
      <c r="E66" s="13" t="str">
        <f>INDEX(Danhsachnhanvien[Chi nhánh],MATCH(TGLV[[#This Row],[MSNV]],Danhsachnhanvien[Mã nhân viên],0),0)</f>
        <v>Hải Phòng</v>
      </c>
      <c r="F66" s="13" t="str">
        <f>INDEX(Danhsachnhanvien[Phòng ban],MATCH(TGLV[[#This Row],[MSNV]],Danhsachnhanvien[Mã nhân viên],0),0)</f>
        <v>Kinh doanh</v>
      </c>
      <c r="G66" s="14" t="str">
        <f>INDEX(Danhsachnhanvien[Vị trí],MATCH(TGLV[[#This Row],[MSNV]],Danhsachnhanvien[Mã nhân viên],0),0)</f>
        <v>Giảng viên</v>
      </c>
      <c r="H66" s="14">
        <v>176</v>
      </c>
    </row>
    <row r="67" spans="1:8" s="15" customFormat="1" ht="19.5" customHeight="1" x14ac:dyDescent="0.25">
      <c r="A67" s="11">
        <f>IF(C67="","",SUBTOTAL(3,$C$4:C67))</f>
        <v>64</v>
      </c>
      <c r="B67" s="30">
        <v>44316</v>
      </c>
      <c r="C67" s="12">
        <v>1044</v>
      </c>
      <c r="D67" s="28" t="str">
        <f>INDEX(Danhsachnhanvien[Họ tên],MATCH(TGLV[[#This Row],[MSNV]],Danhsachnhanvien[Mã nhân viên],0),0)</f>
        <v>Nguyễn Việt Hà</v>
      </c>
      <c r="E67" s="13" t="str">
        <f>INDEX(Danhsachnhanvien[Chi nhánh],MATCH(TGLV[[#This Row],[MSNV]],Danhsachnhanvien[Mã nhân viên],0),0)</f>
        <v>TPHCM</v>
      </c>
      <c r="F67" s="13" t="str">
        <f>INDEX(Danhsachnhanvien[Phòng ban],MATCH(TGLV[[#This Row],[MSNV]],Danhsachnhanvien[Mã nhân viên],0),0)</f>
        <v>Đào tạo</v>
      </c>
      <c r="G67" s="14" t="str">
        <f>INDEX(Danhsachnhanvien[Vị trí],MATCH(TGLV[[#This Row],[MSNV]],Danhsachnhanvien[Mã nhân viên],0),0)</f>
        <v>Giảng viên</v>
      </c>
      <c r="H67" s="14">
        <v>168</v>
      </c>
    </row>
    <row r="68" spans="1:8" s="15" customFormat="1" ht="19.5" customHeight="1" x14ac:dyDescent="0.25">
      <c r="A68" s="11">
        <f>IF(C68="","",SUBTOTAL(3,$C$4:C68))</f>
        <v>65</v>
      </c>
      <c r="B68" s="30">
        <v>44316</v>
      </c>
      <c r="C68" s="12">
        <v>1062</v>
      </c>
      <c r="D68" s="28" t="str">
        <f>INDEX(Danhsachnhanvien[Họ tên],MATCH(TGLV[[#This Row],[MSNV]],Danhsachnhanvien[Mã nhân viên],0),0)</f>
        <v>Nguyễn Đăng Tài</v>
      </c>
      <c r="E68" s="13" t="str">
        <f>INDEX(Danhsachnhanvien[Chi nhánh],MATCH(TGLV[[#This Row],[MSNV]],Danhsachnhanvien[Mã nhân viên],0),0)</f>
        <v>Thái Nguyên</v>
      </c>
      <c r="F68" s="13" t="str">
        <f>INDEX(Danhsachnhanvien[Phòng ban],MATCH(TGLV[[#This Row],[MSNV]],Danhsachnhanvien[Mã nhân viên],0),0)</f>
        <v>Đào tạo</v>
      </c>
      <c r="G68" s="14" t="str">
        <f>INDEX(Danhsachnhanvien[Vị trí],MATCH(TGLV[[#This Row],[MSNV]],Danhsachnhanvien[Mã nhân viên],0),0)</f>
        <v>Giảng viên</v>
      </c>
      <c r="H68" s="14">
        <v>184</v>
      </c>
    </row>
    <row r="69" spans="1:8" s="15" customFormat="1" ht="19.5" customHeight="1" x14ac:dyDescent="0.25">
      <c r="A69" s="11">
        <f>IF(C69="","",SUBTOTAL(3,$C$4:C69))</f>
        <v>66</v>
      </c>
      <c r="B69" s="30">
        <v>44316</v>
      </c>
      <c r="C69" s="12">
        <v>1082</v>
      </c>
      <c r="D69" s="28" t="str">
        <f>INDEX(Danhsachnhanvien[Họ tên],MATCH(TGLV[[#This Row],[MSNV]],Danhsachnhanvien[Mã nhân viên],0),0)</f>
        <v>Nguyễn Thị Quyên</v>
      </c>
      <c r="E69" s="13" t="str">
        <f>INDEX(Danhsachnhanvien[Chi nhánh],MATCH(TGLV[[#This Row],[MSNV]],Danhsachnhanvien[Mã nhân viên],0),0)</f>
        <v>Hải Phòng</v>
      </c>
      <c r="F69" s="13" t="str">
        <f>INDEX(Danhsachnhanvien[Phòng ban],MATCH(TGLV[[#This Row],[MSNV]],Danhsachnhanvien[Mã nhân viên],0),0)</f>
        <v>Đào tạo</v>
      </c>
      <c r="G69" s="14" t="str">
        <f>INDEX(Danhsachnhanvien[Vị trí],MATCH(TGLV[[#This Row],[MSNV]],Danhsachnhanvien[Mã nhân viên],0),0)</f>
        <v>Giảng viên</v>
      </c>
      <c r="H69" s="14">
        <v>168</v>
      </c>
    </row>
    <row r="70" spans="1:8" s="15" customFormat="1" ht="19.5" customHeight="1" x14ac:dyDescent="0.25">
      <c r="A70" s="11">
        <f>IF(C70="","",SUBTOTAL(3,$C$4:C70))</f>
        <v>67</v>
      </c>
      <c r="B70" s="30">
        <v>44316</v>
      </c>
      <c r="C70" s="12">
        <v>1083</v>
      </c>
      <c r="D70" s="28" t="str">
        <f>INDEX(Danhsachnhanvien[Họ tên],MATCH(TGLV[[#This Row],[MSNV]],Danhsachnhanvien[Mã nhân viên],0),0)</f>
        <v>Đỗ Thế Tú</v>
      </c>
      <c r="E70" s="13" t="str">
        <f>INDEX(Danhsachnhanvien[Chi nhánh],MATCH(TGLV[[#This Row],[MSNV]],Danhsachnhanvien[Mã nhân viên],0),0)</f>
        <v>Hải Phòng</v>
      </c>
      <c r="F70" s="13" t="str">
        <f>INDEX(Danhsachnhanvien[Phòng ban],MATCH(TGLV[[#This Row],[MSNV]],Danhsachnhanvien[Mã nhân viên],0),0)</f>
        <v>Đào tạo</v>
      </c>
      <c r="G70" s="14" t="str">
        <f>INDEX(Danhsachnhanvien[Vị trí],MATCH(TGLV[[#This Row],[MSNV]],Danhsachnhanvien[Mã nhân viên],0),0)</f>
        <v>Giảng viên</v>
      </c>
      <c r="H70" s="14">
        <v>168</v>
      </c>
    </row>
    <row r="71" spans="1:8" s="15" customFormat="1" ht="19.5" customHeight="1" x14ac:dyDescent="0.25">
      <c r="A71" s="11">
        <f>IF(C71="","",SUBTOTAL(3,$C$4:C71))</f>
        <v>68</v>
      </c>
      <c r="B71" s="30">
        <v>44316</v>
      </c>
      <c r="C71" s="12">
        <v>1085</v>
      </c>
      <c r="D71" s="28" t="str">
        <f>INDEX(Danhsachnhanvien[Họ tên],MATCH(TGLV[[#This Row],[MSNV]],Danhsachnhanvien[Mã nhân viên],0),0)</f>
        <v>Chu Thị Thảo</v>
      </c>
      <c r="E71" s="13" t="str">
        <f>INDEX(Danhsachnhanvien[Chi nhánh],MATCH(TGLV[[#This Row],[MSNV]],Danhsachnhanvien[Mã nhân viên],0),0)</f>
        <v>Hải Phòng</v>
      </c>
      <c r="F71" s="13" t="str">
        <f>INDEX(Danhsachnhanvien[Phòng ban],MATCH(TGLV[[#This Row],[MSNV]],Danhsachnhanvien[Mã nhân viên],0),0)</f>
        <v>Đào tạo</v>
      </c>
      <c r="G71" s="14" t="str">
        <f>INDEX(Danhsachnhanvien[Vị trí],MATCH(TGLV[[#This Row],[MSNV]],Danhsachnhanvien[Mã nhân viên],0),0)</f>
        <v>Giảng viên</v>
      </c>
      <c r="H71" s="14">
        <v>184</v>
      </c>
    </row>
    <row r="72" spans="1:8" s="15" customFormat="1" ht="19.5" customHeight="1" x14ac:dyDescent="0.25">
      <c r="A72" s="11">
        <f>IF(C72="","",SUBTOTAL(3,$C$4:C72))</f>
        <v>69</v>
      </c>
      <c r="B72" s="30">
        <v>44316</v>
      </c>
      <c r="C72" s="12">
        <v>1108</v>
      </c>
      <c r="D72" s="28" t="str">
        <f>INDEX(Danhsachnhanvien[Họ tên],MATCH(TGLV[[#This Row],[MSNV]],Danhsachnhanvien[Mã nhân viên],0),0)</f>
        <v>Đào Hằng Nga</v>
      </c>
      <c r="E72" s="13" t="str">
        <f>INDEX(Danhsachnhanvien[Chi nhánh],MATCH(TGLV[[#This Row],[MSNV]],Danhsachnhanvien[Mã nhân viên],0),0)</f>
        <v>Đà Nẵng</v>
      </c>
      <c r="F72" s="13" t="str">
        <f>INDEX(Danhsachnhanvien[Phòng ban],MATCH(TGLV[[#This Row],[MSNV]],Danhsachnhanvien[Mã nhân viên],0),0)</f>
        <v>Đào tạo</v>
      </c>
      <c r="G72" s="14" t="str">
        <f>INDEX(Danhsachnhanvien[Vị trí],MATCH(TGLV[[#This Row],[MSNV]],Danhsachnhanvien[Mã nhân viên],0),0)</f>
        <v>Giảng viên</v>
      </c>
      <c r="H72" s="14">
        <v>176</v>
      </c>
    </row>
    <row r="73" spans="1:8" s="15" customFormat="1" ht="19.5" customHeight="1" x14ac:dyDescent="0.25">
      <c r="A73" s="11">
        <f>IF(C73="","",SUBTOTAL(3,$C$4:C73))</f>
        <v>70</v>
      </c>
      <c r="B73" s="30">
        <v>44316</v>
      </c>
      <c r="C73" s="12">
        <v>1109</v>
      </c>
      <c r="D73" s="28" t="str">
        <f>INDEX(Danhsachnhanvien[Họ tên],MATCH(TGLV[[#This Row],[MSNV]],Danhsachnhanvien[Mã nhân viên],0),0)</f>
        <v>Nguyễn Thị Ánh Tuyết</v>
      </c>
      <c r="E73" s="13" t="str">
        <f>INDEX(Danhsachnhanvien[Chi nhánh],MATCH(TGLV[[#This Row],[MSNV]],Danhsachnhanvien[Mã nhân viên],0),0)</f>
        <v>Đà Nẵng</v>
      </c>
      <c r="F73" s="13" t="str">
        <f>INDEX(Danhsachnhanvien[Phòng ban],MATCH(TGLV[[#This Row],[MSNV]],Danhsachnhanvien[Mã nhân viên],0),0)</f>
        <v>Đào tạo</v>
      </c>
      <c r="G73" s="14" t="str">
        <f>INDEX(Danhsachnhanvien[Vị trí],MATCH(TGLV[[#This Row],[MSNV]],Danhsachnhanvien[Mã nhân viên],0),0)</f>
        <v>Giảng viên</v>
      </c>
      <c r="H73" s="14">
        <v>168</v>
      </c>
    </row>
    <row r="74" spans="1:8" s="15" customFormat="1" ht="19.5" customHeight="1" x14ac:dyDescent="0.25">
      <c r="A74" s="11">
        <f>IF(C74="","",SUBTOTAL(3,$C$4:C74))</f>
        <v>71</v>
      </c>
      <c r="B74" s="30">
        <v>44316</v>
      </c>
      <c r="C74" s="12">
        <v>1111</v>
      </c>
      <c r="D74" s="28" t="str">
        <f>INDEX(Danhsachnhanvien[Họ tên],MATCH(TGLV[[#This Row],[MSNV]],Danhsachnhanvien[Mã nhân viên],0),0)</f>
        <v>Hoàng Thị Bích Ngọc</v>
      </c>
      <c r="E74" s="13" t="str">
        <f>INDEX(Danhsachnhanvien[Chi nhánh],MATCH(TGLV[[#This Row],[MSNV]],Danhsachnhanvien[Mã nhân viên],0),0)</f>
        <v>Đà Nẵng</v>
      </c>
      <c r="F74" s="13" t="str">
        <f>INDEX(Danhsachnhanvien[Phòng ban],MATCH(TGLV[[#This Row],[MSNV]],Danhsachnhanvien[Mã nhân viên],0),0)</f>
        <v>Đào tạo</v>
      </c>
      <c r="G74" s="14" t="str">
        <f>INDEX(Danhsachnhanvien[Vị trí],MATCH(TGLV[[#This Row],[MSNV]],Danhsachnhanvien[Mã nhân viên],0),0)</f>
        <v>Giảng viên</v>
      </c>
      <c r="H74" s="14">
        <v>176</v>
      </c>
    </row>
    <row r="75" spans="1:8" s="15" customFormat="1" ht="19.5" customHeight="1" x14ac:dyDescent="0.25">
      <c r="A75" s="11">
        <f>IF(C75="","",SUBTOTAL(3,$C$4:C75))</f>
        <v>72</v>
      </c>
      <c r="B75" s="30">
        <v>44316</v>
      </c>
      <c r="C75" s="12">
        <v>1112</v>
      </c>
      <c r="D75" s="28" t="str">
        <f>INDEX(Danhsachnhanvien[Họ tên],MATCH(TGLV[[#This Row],[MSNV]],Danhsachnhanvien[Mã nhân viên],0),0)</f>
        <v>Nguyễn Thị Anh</v>
      </c>
      <c r="E75" s="13" t="str">
        <f>INDEX(Danhsachnhanvien[Chi nhánh],MATCH(TGLV[[#This Row],[MSNV]],Danhsachnhanvien[Mã nhân viên],0),0)</f>
        <v>Đà Nẵng</v>
      </c>
      <c r="F75" s="13" t="str">
        <f>INDEX(Danhsachnhanvien[Phòng ban],MATCH(TGLV[[#This Row],[MSNV]],Danhsachnhanvien[Mã nhân viên],0),0)</f>
        <v>Đào tạo</v>
      </c>
      <c r="G75" s="14" t="str">
        <f>INDEX(Danhsachnhanvien[Vị trí],MATCH(TGLV[[#This Row],[MSNV]],Danhsachnhanvien[Mã nhân viên],0),0)</f>
        <v>Giảng viên</v>
      </c>
      <c r="H75" s="14">
        <v>192</v>
      </c>
    </row>
    <row r="76" spans="1:8" s="15" customFormat="1" ht="19.5" customHeight="1" x14ac:dyDescent="0.25">
      <c r="A76" s="11">
        <f>IF(C76="","",SUBTOTAL(3,$C$4:C76))</f>
        <v>73</v>
      </c>
      <c r="B76" s="30">
        <v>44316</v>
      </c>
      <c r="C76" s="12">
        <v>1113</v>
      </c>
      <c r="D76" s="28" t="str">
        <f>INDEX(Danhsachnhanvien[Họ tên],MATCH(TGLV[[#This Row],[MSNV]],Danhsachnhanvien[Mã nhân viên],0),0)</f>
        <v>Phạm Thị Vân Anh</v>
      </c>
      <c r="E76" s="13" t="str">
        <f>INDEX(Danhsachnhanvien[Chi nhánh],MATCH(TGLV[[#This Row],[MSNV]],Danhsachnhanvien[Mã nhân viên],0),0)</f>
        <v>Đà Nẵng</v>
      </c>
      <c r="F76" s="13" t="str">
        <f>INDEX(Danhsachnhanvien[Phòng ban],MATCH(TGLV[[#This Row],[MSNV]],Danhsachnhanvien[Mã nhân viên],0),0)</f>
        <v>Đào tạo</v>
      </c>
      <c r="G76" s="14" t="str">
        <f>INDEX(Danhsachnhanvien[Vị trí],MATCH(TGLV[[#This Row],[MSNV]],Danhsachnhanvien[Mã nhân viên],0),0)</f>
        <v>Giảng viên</v>
      </c>
      <c r="H76" s="14">
        <v>176</v>
      </c>
    </row>
    <row r="77" spans="1:8" s="15" customFormat="1" ht="19.5" customHeight="1" x14ac:dyDescent="0.25">
      <c r="A77" s="11">
        <f>IF(C77="","",SUBTOTAL(3,$C$4:C77))</f>
        <v>74</v>
      </c>
      <c r="B77" s="30">
        <v>44316</v>
      </c>
      <c r="C77" s="12">
        <v>1114</v>
      </c>
      <c r="D77" s="28" t="str">
        <f>INDEX(Danhsachnhanvien[Họ tên],MATCH(TGLV[[#This Row],[MSNV]],Danhsachnhanvien[Mã nhân viên],0),0)</f>
        <v>Nguyễn Thị Như Quỳnh</v>
      </c>
      <c r="E77" s="13" t="str">
        <f>INDEX(Danhsachnhanvien[Chi nhánh],MATCH(TGLV[[#This Row],[MSNV]],Danhsachnhanvien[Mã nhân viên],0),0)</f>
        <v>Đà Nẵng</v>
      </c>
      <c r="F77" s="13" t="str">
        <f>INDEX(Danhsachnhanvien[Phòng ban],MATCH(TGLV[[#This Row],[MSNV]],Danhsachnhanvien[Mã nhân viên],0),0)</f>
        <v>Đào tạo</v>
      </c>
      <c r="G77" s="14" t="str">
        <f>INDEX(Danhsachnhanvien[Vị trí],MATCH(TGLV[[#This Row],[MSNV]],Danhsachnhanvien[Mã nhân viên],0),0)</f>
        <v>Giảng viên</v>
      </c>
      <c r="H77" s="14">
        <v>144</v>
      </c>
    </row>
    <row r="78" spans="1:8" s="15" customFormat="1" ht="19.5" customHeight="1" x14ac:dyDescent="0.25">
      <c r="A78" s="11">
        <f>IF(C78="","",SUBTOTAL(3,$C$4:C78))</f>
        <v>75</v>
      </c>
      <c r="B78" s="30">
        <v>44316</v>
      </c>
      <c r="C78" s="12">
        <v>1042</v>
      </c>
      <c r="D78" s="28" t="str">
        <f>INDEX(Danhsachnhanvien[Họ tên],MATCH(TGLV[[#This Row],[MSNV]],Danhsachnhanvien[Mã nhân viên],0),0)</f>
        <v>Nguyễn Thị Lan</v>
      </c>
      <c r="E78" s="13" t="str">
        <f>INDEX(Danhsachnhanvien[Chi nhánh],MATCH(TGLV[[#This Row],[MSNV]],Danhsachnhanvien[Mã nhân viên],0),0)</f>
        <v>TPHCM</v>
      </c>
      <c r="F78" s="13" t="str">
        <f>INDEX(Danhsachnhanvien[Phòng ban],MATCH(TGLV[[#This Row],[MSNV]],Danhsachnhanvien[Mã nhân viên],0),0)</f>
        <v>Đào tạo</v>
      </c>
      <c r="G78" s="14" t="str">
        <f>INDEX(Danhsachnhanvien[Vị trí],MATCH(TGLV[[#This Row],[MSNV]],Danhsachnhanvien[Mã nhân viên],0),0)</f>
        <v>Giảng viên</v>
      </c>
      <c r="H78" s="14">
        <v>176</v>
      </c>
    </row>
    <row r="79" spans="1:8" s="15" customFormat="1" ht="19.5" customHeight="1" x14ac:dyDescent="0.25">
      <c r="A79" s="11">
        <f>IF(C79="","",SUBTOTAL(3,$C$4:C79))</f>
        <v>76</v>
      </c>
      <c r="B79" s="30">
        <v>44316</v>
      </c>
      <c r="C79" s="12">
        <v>1089</v>
      </c>
      <c r="D79" s="28" t="str">
        <f>INDEX(Danhsachnhanvien[Họ tên],MATCH(TGLV[[#This Row],[MSNV]],Danhsachnhanvien[Mã nhân viên],0),0)</f>
        <v>Nguyễn Thị Khánh</v>
      </c>
      <c r="E79" s="13" t="str">
        <f>INDEX(Danhsachnhanvien[Chi nhánh],MATCH(TGLV[[#This Row],[MSNV]],Danhsachnhanvien[Mã nhân viên],0),0)</f>
        <v>Hải Phòng</v>
      </c>
      <c r="F79" s="13" t="str">
        <f>INDEX(Danhsachnhanvien[Phòng ban],MATCH(TGLV[[#This Row],[MSNV]],Danhsachnhanvien[Mã nhân viên],0),0)</f>
        <v>Kinh doanh</v>
      </c>
      <c r="G79" s="14" t="str">
        <f>INDEX(Danhsachnhanvien[Vị trí],MATCH(TGLV[[#This Row],[MSNV]],Danhsachnhanvien[Mã nhân viên],0),0)</f>
        <v>Giảng viên</v>
      </c>
      <c r="H79" s="14">
        <v>184</v>
      </c>
    </row>
    <row r="80" spans="1:8" s="15" customFormat="1" ht="19.5" customHeight="1" x14ac:dyDescent="0.25">
      <c r="A80" s="11">
        <f>IF(C80="","",SUBTOTAL(3,$C$4:C80))</f>
        <v>77</v>
      </c>
      <c r="B80" s="30">
        <v>44347</v>
      </c>
      <c r="C80" s="12">
        <v>1017</v>
      </c>
      <c r="D80" s="28" t="str">
        <f>INDEX(Danhsachnhanvien[Họ tên],MATCH(TGLV[[#This Row],[MSNV]],Danhsachnhanvien[Mã nhân viên],0),0)</f>
        <v>Nguyễn Đức Nam</v>
      </c>
      <c r="E80" s="13" t="str">
        <f>INDEX(Danhsachnhanvien[Chi nhánh],MATCH(TGLV[[#This Row],[MSNV]],Danhsachnhanvien[Mã nhân viên],0),0)</f>
        <v>Trụ sở chính</v>
      </c>
      <c r="F80" s="13" t="str">
        <f>INDEX(Danhsachnhanvien[Phòng ban],MATCH(TGLV[[#This Row],[MSNV]],Danhsachnhanvien[Mã nhân viên],0),0)</f>
        <v>Nhân sự</v>
      </c>
      <c r="G80" s="14" t="str">
        <f>INDEX(Danhsachnhanvien[Vị trí],MATCH(TGLV[[#This Row],[MSNV]],Danhsachnhanvien[Mã nhân viên],0),0)</f>
        <v>Trưởng phòng nhân sự</v>
      </c>
      <c r="H80" s="14">
        <v>192</v>
      </c>
    </row>
    <row r="81" spans="1:8" s="15" customFormat="1" ht="19.5" customHeight="1" x14ac:dyDescent="0.25">
      <c r="A81" s="11">
        <f>IF(C81="","",SUBTOTAL(3,$C$4:C81))</f>
        <v>78</v>
      </c>
      <c r="B81" s="30">
        <v>44347</v>
      </c>
      <c r="C81" s="12">
        <v>1022</v>
      </c>
      <c r="D81" s="28" t="str">
        <f>INDEX(Danhsachnhanvien[Họ tên],MATCH(TGLV[[#This Row],[MSNV]],Danhsachnhanvien[Mã nhân viên],0),0)</f>
        <v>Thái Thị Huyền Trang</v>
      </c>
      <c r="E81" s="13" t="str">
        <f>INDEX(Danhsachnhanvien[Chi nhánh],MATCH(TGLV[[#This Row],[MSNV]],Danhsachnhanvien[Mã nhân viên],0),0)</f>
        <v>Trụ sở chính</v>
      </c>
      <c r="F81" s="13" t="str">
        <f>INDEX(Danhsachnhanvien[Phòng ban],MATCH(TGLV[[#This Row],[MSNV]],Danhsachnhanvien[Mã nhân viên],0),0)</f>
        <v>Dự án</v>
      </c>
      <c r="G81" s="14" t="str">
        <f>INDEX(Danhsachnhanvien[Vị trí],MATCH(TGLV[[#This Row],[MSNV]],Danhsachnhanvien[Mã nhân viên],0),0)</f>
        <v>Trưởng phòng dự án</v>
      </c>
      <c r="H81" s="14">
        <v>152</v>
      </c>
    </row>
    <row r="82" spans="1:8" s="15" customFormat="1" ht="19.5" customHeight="1" x14ac:dyDescent="0.25">
      <c r="A82" s="11">
        <f>IF(C82="","",SUBTOTAL(3,$C$4:C82))</f>
        <v>79</v>
      </c>
      <c r="B82" s="30">
        <v>44347</v>
      </c>
      <c r="C82" s="12">
        <v>1028</v>
      </c>
      <c r="D82" s="28" t="str">
        <f>INDEX(Danhsachnhanvien[Họ tên],MATCH(TGLV[[#This Row],[MSNV]],Danhsachnhanvien[Mã nhân viên],0),0)</f>
        <v>Nguyễn Văn Cương</v>
      </c>
      <c r="E82" s="13" t="str">
        <f>INDEX(Danhsachnhanvien[Chi nhánh],MATCH(TGLV[[#This Row],[MSNV]],Danhsachnhanvien[Mã nhân viên],0),0)</f>
        <v>TPHCM</v>
      </c>
      <c r="F82" s="13" t="str">
        <f>INDEX(Danhsachnhanvien[Phòng ban],MATCH(TGLV[[#This Row],[MSNV]],Danhsachnhanvien[Mã nhân viên],0),0)</f>
        <v>Kinh doanh</v>
      </c>
      <c r="G82" s="14" t="str">
        <f>INDEX(Danhsachnhanvien[Vị trí],MATCH(TGLV[[#This Row],[MSNV]],Danhsachnhanvien[Mã nhân viên],0),0)</f>
        <v>Trưởng phòng kinh doanh</v>
      </c>
      <c r="H82" s="14">
        <v>176</v>
      </c>
    </row>
    <row r="83" spans="1:8" s="15" customFormat="1" ht="19.5" customHeight="1" x14ac:dyDescent="0.25">
      <c r="A83" s="11">
        <f>IF(C83="","",SUBTOTAL(3,$C$4:C83))</f>
        <v>80</v>
      </c>
      <c r="B83" s="30">
        <v>44347</v>
      </c>
      <c r="C83" s="12">
        <v>1030</v>
      </c>
      <c r="D83" s="28" t="str">
        <f>INDEX(Danhsachnhanvien[Họ tên],MATCH(TGLV[[#This Row],[MSNV]],Danhsachnhanvien[Mã nhân viên],0),0)</f>
        <v>Tô Thị Mai</v>
      </c>
      <c r="E83" s="13" t="str">
        <f>INDEX(Danhsachnhanvien[Chi nhánh],MATCH(TGLV[[#This Row],[MSNV]],Danhsachnhanvien[Mã nhân viên],0),0)</f>
        <v>TPHCM</v>
      </c>
      <c r="F83" s="13" t="str">
        <f>INDEX(Danhsachnhanvien[Phòng ban],MATCH(TGLV[[#This Row],[MSNV]],Danhsachnhanvien[Mã nhân viên],0),0)</f>
        <v>Kinh doanh</v>
      </c>
      <c r="G83" s="14" t="str">
        <f>INDEX(Danhsachnhanvien[Vị trí],MATCH(TGLV[[#This Row],[MSNV]],Danhsachnhanvien[Mã nhân viên],0),0)</f>
        <v>Trưởng nhóm kinh doanh</v>
      </c>
      <c r="H83" s="14">
        <v>160</v>
      </c>
    </row>
    <row r="84" spans="1:8" s="15" customFormat="1" ht="19.5" customHeight="1" x14ac:dyDescent="0.25">
      <c r="A84" s="11">
        <f>IF(C84="","",SUBTOTAL(3,$C$4:C84))</f>
        <v>81</v>
      </c>
      <c r="B84" s="30">
        <v>44347</v>
      </c>
      <c r="C84" s="12">
        <v>1047</v>
      </c>
      <c r="D84" s="28" t="str">
        <f>INDEX(Danhsachnhanvien[Họ tên],MATCH(TGLV[[#This Row],[MSNV]],Danhsachnhanvien[Mã nhân viên],0),0)</f>
        <v>Hoàng Thị Thêm</v>
      </c>
      <c r="E84" s="13" t="str">
        <f>INDEX(Danhsachnhanvien[Chi nhánh],MATCH(TGLV[[#This Row],[MSNV]],Danhsachnhanvien[Mã nhân viên],0),0)</f>
        <v>Thái Nguyên</v>
      </c>
      <c r="F84" s="13" t="str">
        <f>INDEX(Danhsachnhanvien[Phòng ban],MATCH(TGLV[[#This Row],[MSNV]],Danhsachnhanvien[Mã nhân viên],0),0)</f>
        <v>Kinh doanh</v>
      </c>
      <c r="G84" s="14" t="str">
        <f>INDEX(Danhsachnhanvien[Vị trí],MATCH(TGLV[[#This Row],[MSNV]],Danhsachnhanvien[Mã nhân viên],0),0)</f>
        <v>Trưởng phòng kinh doanh</v>
      </c>
      <c r="H84" s="14">
        <v>176</v>
      </c>
    </row>
    <row r="85" spans="1:8" s="15" customFormat="1" ht="19.5" customHeight="1" x14ac:dyDescent="0.25">
      <c r="A85" s="11">
        <f>IF(C85="","",SUBTOTAL(3,$C$4:C85))</f>
        <v>82</v>
      </c>
      <c r="B85" s="30">
        <v>44347</v>
      </c>
      <c r="C85" s="12">
        <v>1049</v>
      </c>
      <c r="D85" s="28" t="str">
        <f>INDEX(Danhsachnhanvien[Họ tên],MATCH(TGLV[[#This Row],[MSNV]],Danhsachnhanvien[Mã nhân viên],0),0)</f>
        <v>Đoàn Đình Thoại</v>
      </c>
      <c r="E85" s="13" t="str">
        <f>INDEX(Danhsachnhanvien[Chi nhánh],MATCH(TGLV[[#This Row],[MSNV]],Danhsachnhanvien[Mã nhân viên],0),0)</f>
        <v>Thái Nguyên</v>
      </c>
      <c r="F85" s="13" t="str">
        <f>INDEX(Danhsachnhanvien[Phòng ban],MATCH(TGLV[[#This Row],[MSNV]],Danhsachnhanvien[Mã nhân viên],0),0)</f>
        <v>Kinh doanh</v>
      </c>
      <c r="G85" s="14" t="str">
        <f>INDEX(Danhsachnhanvien[Vị trí],MATCH(TGLV[[#This Row],[MSNV]],Danhsachnhanvien[Mã nhân viên],0),0)</f>
        <v>Trưởng nhóm kinh doanh</v>
      </c>
      <c r="H85" s="14">
        <v>152</v>
      </c>
    </row>
    <row r="86" spans="1:8" s="15" customFormat="1" ht="19.5" customHeight="1" x14ac:dyDescent="0.25">
      <c r="A86" s="11">
        <f>IF(C86="","",SUBTOTAL(3,$C$4:C86))</f>
        <v>83</v>
      </c>
      <c r="B86" s="30">
        <v>44347</v>
      </c>
      <c r="C86" s="12">
        <v>1058</v>
      </c>
      <c r="D86" s="28" t="str">
        <f>INDEX(Danhsachnhanvien[Họ tên],MATCH(TGLV[[#This Row],[MSNV]],Danhsachnhanvien[Mã nhân viên],0),0)</f>
        <v>Phan Thị Toàn</v>
      </c>
      <c r="E86" s="13" t="str">
        <f>INDEX(Danhsachnhanvien[Chi nhánh],MATCH(TGLV[[#This Row],[MSNV]],Danhsachnhanvien[Mã nhân viên],0),0)</f>
        <v>Thái Nguyên</v>
      </c>
      <c r="F86" s="13" t="str">
        <f>INDEX(Danhsachnhanvien[Phòng ban],MATCH(TGLV[[#This Row],[MSNV]],Danhsachnhanvien[Mã nhân viên],0),0)</f>
        <v>Đào tạo</v>
      </c>
      <c r="G86" s="14" t="str">
        <f>INDEX(Danhsachnhanvien[Vị trí],MATCH(TGLV[[#This Row],[MSNV]],Danhsachnhanvien[Mã nhân viên],0),0)</f>
        <v>Trưởng phòng đào tạo</v>
      </c>
      <c r="H86" s="14">
        <v>152</v>
      </c>
    </row>
    <row r="87" spans="1:8" s="15" customFormat="1" ht="19.5" customHeight="1" x14ac:dyDescent="0.25">
      <c r="A87" s="11">
        <f>IF(C87="","",SUBTOTAL(3,$C$4:C87))</f>
        <v>84</v>
      </c>
      <c r="B87" s="30">
        <v>44347</v>
      </c>
      <c r="C87" s="12">
        <v>1068</v>
      </c>
      <c r="D87" s="28" t="str">
        <f>INDEX(Danhsachnhanvien[Họ tên],MATCH(TGLV[[#This Row],[MSNV]],Danhsachnhanvien[Mã nhân viên],0),0)</f>
        <v>Đỗ Mạnh Huy</v>
      </c>
      <c r="E87" s="13" t="str">
        <f>INDEX(Danhsachnhanvien[Chi nhánh],MATCH(TGLV[[#This Row],[MSNV]],Danhsachnhanvien[Mã nhân viên],0),0)</f>
        <v>Hải Phòng</v>
      </c>
      <c r="F87" s="13" t="str">
        <f>INDEX(Danhsachnhanvien[Phòng ban],MATCH(TGLV[[#This Row],[MSNV]],Danhsachnhanvien[Mã nhân viên],0),0)</f>
        <v>Kinh doanh</v>
      </c>
      <c r="G87" s="14" t="str">
        <f>INDEX(Danhsachnhanvien[Vị trí],MATCH(TGLV[[#This Row],[MSNV]],Danhsachnhanvien[Mã nhân viên],0),0)</f>
        <v>Trưởng phòng kinh doanh</v>
      </c>
      <c r="H87" s="14">
        <v>192</v>
      </c>
    </row>
    <row r="88" spans="1:8" s="15" customFormat="1" ht="19.5" customHeight="1" x14ac:dyDescent="0.25">
      <c r="A88" s="11">
        <f>IF(C88="","",SUBTOTAL(3,$C$4:C88))</f>
        <v>85</v>
      </c>
      <c r="B88" s="30">
        <v>44347</v>
      </c>
      <c r="C88" s="12">
        <v>1069</v>
      </c>
      <c r="D88" s="28" t="str">
        <f>INDEX(Danhsachnhanvien[Họ tên],MATCH(TGLV[[#This Row],[MSNV]],Danhsachnhanvien[Mã nhân viên],0),0)</f>
        <v>Trần Thị Thuý</v>
      </c>
      <c r="E88" s="13" t="str">
        <f>INDEX(Danhsachnhanvien[Chi nhánh],MATCH(TGLV[[#This Row],[MSNV]],Danhsachnhanvien[Mã nhân viên],0),0)</f>
        <v>Hải Phòng</v>
      </c>
      <c r="F88" s="13" t="str">
        <f>INDEX(Danhsachnhanvien[Phòng ban],MATCH(TGLV[[#This Row],[MSNV]],Danhsachnhanvien[Mã nhân viên],0),0)</f>
        <v>Kinh doanh</v>
      </c>
      <c r="G88" s="14" t="str">
        <f>INDEX(Danhsachnhanvien[Vị trí],MATCH(TGLV[[#This Row],[MSNV]],Danhsachnhanvien[Mã nhân viên],0),0)</f>
        <v>Trưởng nhóm kinh doanh</v>
      </c>
      <c r="H88" s="14">
        <v>168</v>
      </c>
    </row>
    <row r="89" spans="1:8" s="15" customFormat="1" ht="19.5" customHeight="1" x14ac:dyDescent="0.25">
      <c r="A89" s="11">
        <f>IF(C89="","",SUBTOTAL(3,$C$4:C89))</f>
        <v>86</v>
      </c>
      <c r="B89" s="30">
        <v>44347</v>
      </c>
      <c r="C89" s="12">
        <v>1078</v>
      </c>
      <c r="D89" s="28" t="str">
        <f>INDEX(Danhsachnhanvien[Họ tên],MATCH(TGLV[[#This Row],[MSNV]],Danhsachnhanvien[Mã nhân viên],0),0)</f>
        <v>Trương Thị Minh Thu</v>
      </c>
      <c r="E89" s="13" t="str">
        <f>INDEX(Danhsachnhanvien[Chi nhánh],MATCH(TGLV[[#This Row],[MSNV]],Danhsachnhanvien[Mã nhân viên],0),0)</f>
        <v>Hải Phòng</v>
      </c>
      <c r="F89" s="13" t="str">
        <f>INDEX(Danhsachnhanvien[Phòng ban],MATCH(TGLV[[#This Row],[MSNV]],Danhsachnhanvien[Mã nhân viên],0),0)</f>
        <v>Đào tạo</v>
      </c>
      <c r="G89" s="14" t="str">
        <f>INDEX(Danhsachnhanvien[Vị trí],MATCH(TGLV[[#This Row],[MSNV]],Danhsachnhanvien[Mã nhân viên],0),0)</f>
        <v>Trưởng phòng đào tạo</v>
      </c>
      <c r="H89" s="14">
        <v>168</v>
      </c>
    </row>
    <row r="90" spans="1:8" s="15" customFormat="1" ht="19.5" customHeight="1" x14ac:dyDescent="0.25">
      <c r="A90" s="11">
        <f>IF(C90="","",SUBTOTAL(3,$C$4:C90))</f>
        <v>87</v>
      </c>
      <c r="B90" s="30">
        <v>44347</v>
      </c>
      <c r="C90" s="12">
        <v>1090</v>
      </c>
      <c r="D90" s="28" t="str">
        <f>INDEX(Danhsachnhanvien[Họ tên],MATCH(TGLV[[#This Row],[MSNV]],Danhsachnhanvien[Mã nhân viên],0),0)</f>
        <v>Lưu Dương Thu Trang</v>
      </c>
      <c r="E90" s="13" t="str">
        <f>INDEX(Danhsachnhanvien[Chi nhánh],MATCH(TGLV[[#This Row],[MSNV]],Danhsachnhanvien[Mã nhân viên],0),0)</f>
        <v>Hải Phòng</v>
      </c>
      <c r="F90" s="13" t="str">
        <f>INDEX(Danhsachnhanvien[Phòng ban],MATCH(TGLV[[#This Row],[MSNV]],Danhsachnhanvien[Mã nhân viên],0),0)</f>
        <v>Kinh doanh</v>
      </c>
      <c r="G90" s="14" t="str">
        <f>INDEX(Danhsachnhanvien[Vị trí],MATCH(TGLV[[#This Row],[MSNV]],Danhsachnhanvien[Mã nhân viên],0),0)</f>
        <v>Trưởng phòng kinh doanh</v>
      </c>
      <c r="H90" s="14">
        <v>176</v>
      </c>
    </row>
    <row r="91" spans="1:8" s="15" customFormat="1" ht="19.5" customHeight="1" x14ac:dyDescent="0.25">
      <c r="A91" s="11">
        <f>IF(C91="","",SUBTOTAL(3,$C$4:C91))</f>
        <v>88</v>
      </c>
      <c r="B91" s="30">
        <v>44347</v>
      </c>
      <c r="C91" s="12">
        <v>1092</v>
      </c>
      <c r="D91" s="28" t="str">
        <f>INDEX(Danhsachnhanvien[Họ tên],MATCH(TGLV[[#This Row],[MSNV]],Danhsachnhanvien[Mã nhân viên],0),0)</f>
        <v xml:space="preserve">Lê Thị Thu Phương </v>
      </c>
      <c r="E91" s="13" t="str">
        <f>INDEX(Danhsachnhanvien[Chi nhánh],MATCH(TGLV[[#This Row],[MSNV]],Danhsachnhanvien[Mã nhân viên],0),0)</f>
        <v>Hải Phòng</v>
      </c>
      <c r="F91" s="13" t="str">
        <f>INDEX(Danhsachnhanvien[Phòng ban],MATCH(TGLV[[#This Row],[MSNV]],Danhsachnhanvien[Mã nhân viên],0),0)</f>
        <v>Kinh doanh</v>
      </c>
      <c r="G91" s="14" t="str">
        <f>INDEX(Danhsachnhanvien[Vị trí],MATCH(TGLV[[#This Row],[MSNV]],Danhsachnhanvien[Mã nhân viên],0),0)</f>
        <v>Trưởng nhóm kinh doanh</v>
      </c>
      <c r="H91" s="14">
        <v>176</v>
      </c>
    </row>
    <row r="92" spans="1:8" s="15" customFormat="1" ht="19.5" customHeight="1" x14ac:dyDescent="0.25">
      <c r="A92" s="11">
        <f>IF(C92="","",SUBTOTAL(3,$C$4:C92))</f>
        <v>89</v>
      </c>
      <c r="B92" s="30">
        <v>44347</v>
      </c>
      <c r="C92" s="12">
        <v>1106</v>
      </c>
      <c r="D92" s="28" t="str">
        <f>INDEX(Danhsachnhanvien[Họ tên],MATCH(TGLV[[#This Row],[MSNV]],Danhsachnhanvien[Mã nhân viên],0),0)</f>
        <v>Bùi Thị Vân</v>
      </c>
      <c r="E92" s="13" t="str">
        <f>INDEX(Danhsachnhanvien[Chi nhánh],MATCH(TGLV[[#This Row],[MSNV]],Danhsachnhanvien[Mã nhân viên],0),0)</f>
        <v>Đà Nẵng</v>
      </c>
      <c r="F92" s="13" t="str">
        <f>INDEX(Danhsachnhanvien[Phòng ban],MATCH(TGLV[[#This Row],[MSNV]],Danhsachnhanvien[Mã nhân viên],0),0)</f>
        <v>Đào tạo</v>
      </c>
      <c r="G92" s="14" t="str">
        <f>INDEX(Danhsachnhanvien[Vị trí],MATCH(TGLV[[#This Row],[MSNV]],Danhsachnhanvien[Mã nhân viên],0),0)</f>
        <v>Trưởng phòng đào tạo</v>
      </c>
      <c r="H92" s="14">
        <v>152</v>
      </c>
    </row>
    <row r="93" spans="1:8" s="15" customFormat="1" ht="19.5" customHeight="1" x14ac:dyDescent="0.25">
      <c r="A93" s="11">
        <f>IF(C93="","",SUBTOTAL(3,$C$4:C93))</f>
        <v>90</v>
      </c>
      <c r="B93" s="30">
        <v>44347</v>
      </c>
      <c r="C93" s="12">
        <v>1115</v>
      </c>
      <c r="D93" s="28" t="str">
        <f>INDEX(Danhsachnhanvien[Họ tên],MATCH(TGLV[[#This Row],[MSNV]],Danhsachnhanvien[Mã nhân viên],0),0)</f>
        <v xml:space="preserve">Mai Thị Oanh </v>
      </c>
      <c r="E93" s="13" t="str">
        <f>INDEX(Danhsachnhanvien[Chi nhánh],MATCH(TGLV[[#This Row],[MSNV]],Danhsachnhanvien[Mã nhân viên],0),0)</f>
        <v>Đà Nẵng</v>
      </c>
      <c r="F93" s="13" t="str">
        <f>INDEX(Danhsachnhanvien[Phòng ban],MATCH(TGLV[[#This Row],[MSNV]],Danhsachnhanvien[Mã nhân viên],0),0)</f>
        <v>Kinh doanh</v>
      </c>
      <c r="G93" s="14" t="str">
        <f>INDEX(Danhsachnhanvien[Vị trí],MATCH(TGLV[[#This Row],[MSNV]],Danhsachnhanvien[Mã nhân viên],0),0)</f>
        <v>Trưởng phòng kinh doanh</v>
      </c>
      <c r="H93" s="14">
        <v>192</v>
      </c>
    </row>
    <row r="94" spans="1:8" s="15" customFormat="1" ht="19.5" customHeight="1" x14ac:dyDescent="0.25">
      <c r="A94" s="11">
        <f>IF(C94="","",SUBTOTAL(3,$C$4:C94))</f>
        <v>91</v>
      </c>
      <c r="B94" s="30">
        <v>44347</v>
      </c>
      <c r="C94" s="12">
        <v>1117</v>
      </c>
      <c r="D94" s="28" t="str">
        <f>INDEX(Danhsachnhanvien[Họ tên],MATCH(TGLV[[#This Row],[MSNV]],Danhsachnhanvien[Mã nhân viên],0),0)</f>
        <v>Lê Văn Tuân</v>
      </c>
      <c r="E94" s="13" t="str">
        <f>INDEX(Danhsachnhanvien[Chi nhánh],MATCH(TGLV[[#This Row],[MSNV]],Danhsachnhanvien[Mã nhân viên],0),0)</f>
        <v>Đà Nẵng</v>
      </c>
      <c r="F94" s="13" t="str">
        <f>INDEX(Danhsachnhanvien[Phòng ban],MATCH(TGLV[[#This Row],[MSNV]],Danhsachnhanvien[Mã nhân viên],0),0)</f>
        <v>Kinh doanh</v>
      </c>
      <c r="G94" s="14" t="str">
        <f>INDEX(Danhsachnhanvien[Vị trí],MATCH(TGLV[[#This Row],[MSNV]],Danhsachnhanvien[Mã nhân viên],0),0)</f>
        <v>Trưởng nhóm kinh doanh</v>
      </c>
      <c r="H94" s="14">
        <v>152</v>
      </c>
    </row>
    <row r="95" spans="1:8" s="15" customFormat="1" ht="19.5" customHeight="1" x14ac:dyDescent="0.25">
      <c r="A95" s="11">
        <f>IF(C95="","",SUBTOTAL(3,$C$4:C95))</f>
        <v>92</v>
      </c>
      <c r="B95" s="30">
        <v>44347</v>
      </c>
      <c r="C95" s="12">
        <v>1011</v>
      </c>
      <c r="D95" s="28" t="str">
        <f>INDEX(Danhsachnhanvien[Họ tên],MATCH(TGLV[[#This Row],[MSNV]],Danhsachnhanvien[Mã nhân viên],0),0)</f>
        <v>Trương Lệ Tuyết</v>
      </c>
      <c r="E95" s="13" t="str">
        <f>INDEX(Danhsachnhanvien[Chi nhánh],MATCH(TGLV[[#This Row],[MSNV]],Danhsachnhanvien[Mã nhân viên],0),0)</f>
        <v>Trụ sở chính</v>
      </c>
      <c r="F95" s="13" t="str">
        <f>INDEX(Danhsachnhanvien[Phòng ban],MATCH(TGLV[[#This Row],[MSNV]],Danhsachnhanvien[Mã nhân viên],0),0)</f>
        <v>Marketing</v>
      </c>
      <c r="G95" s="14" t="str">
        <f>INDEX(Danhsachnhanvien[Vị trí],MATCH(TGLV[[#This Row],[MSNV]],Danhsachnhanvien[Mã nhân viên],0),0)</f>
        <v>Trưởng phòng Marketing</v>
      </c>
      <c r="H95" s="14">
        <v>152</v>
      </c>
    </row>
    <row r="96" spans="1:8" s="15" customFormat="1" ht="19.5" customHeight="1" x14ac:dyDescent="0.25">
      <c r="A96" s="11">
        <f>IF(C96="","",SUBTOTAL(3,$C$4:C96))</f>
        <v>93</v>
      </c>
      <c r="B96" s="30">
        <v>44347</v>
      </c>
      <c r="C96" s="12">
        <v>1038</v>
      </c>
      <c r="D96" s="28" t="str">
        <f>INDEX(Danhsachnhanvien[Họ tên],MATCH(TGLV[[#This Row],[MSNV]],Danhsachnhanvien[Mã nhân viên],0),0)</f>
        <v>Trương Thị Uyên</v>
      </c>
      <c r="E96" s="13" t="str">
        <f>INDEX(Danhsachnhanvien[Chi nhánh],MATCH(TGLV[[#This Row],[MSNV]],Danhsachnhanvien[Mã nhân viên],0),0)</f>
        <v>TPHCM</v>
      </c>
      <c r="F96" s="13" t="str">
        <f>INDEX(Danhsachnhanvien[Phòng ban],MATCH(TGLV[[#This Row],[MSNV]],Danhsachnhanvien[Mã nhân viên],0),0)</f>
        <v>Đào tạo</v>
      </c>
      <c r="G96" s="14" t="str">
        <f>INDEX(Danhsachnhanvien[Vị trí],MATCH(TGLV[[#This Row],[MSNV]],Danhsachnhanvien[Mã nhân viên],0),0)</f>
        <v>Trưởng phòng đào tạo</v>
      </c>
      <c r="H96" s="14">
        <v>152</v>
      </c>
    </row>
    <row r="97" spans="1:8" s="15" customFormat="1" ht="19.5" customHeight="1" x14ac:dyDescent="0.25">
      <c r="A97" s="11">
        <f>IF(C97="","",SUBTOTAL(3,$C$4:C97))</f>
        <v>94</v>
      </c>
      <c r="B97" s="30">
        <v>44347</v>
      </c>
      <c r="C97" s="12">
        <v>1060</v>
      </c>
      <c r="D97" s="28" t="str">
        <f>INDEX(Danhsachnhanvien[Họ tên],MATCH(TGLV[[#This Row],[MSNV]],Danhsachnhanvien[Mã nhân viên],0),0)</f>
        <v>Nguyễn Thị Thuỳ Trang</v>
      </c>
      <c r="E97" s="13" t="str">
        <f>INDEX(Danhsachnhanvien[Chi nhánh],MATCH(TGLV[[#This Row],[MSNV]],Danhsachnhanvien[Mã nhân viên],0),0)</f>
        <v>Thái Nguyên</v>
      </c>
      <c r="F97" s="13" t="str">
        <f>INDEX(Danhsachnhanvien[Phòng ban],MATCH(TGLV[[#This Row],[MSNV]],Danhsachnhanvien[Mã nhân viên],0),0)</f>
        <v>Đào tạo</v>
      </c>
      <c r="G97" s="14" t="str">
        <f>INDEX(Danhsachnhanvien[Vị trí],MATCH(TGLV[[#This Row],[MSNV]],Danhsachnhanvien[Mã nhân viên],0),0)</f>
        <v>Trưởng nhóm đào tạo</v>
      </c>
      <c r="H97" s="14">
        <v>160</v>
      </c>
    </row>
    <row r="98" spans="1:8" s="15" customFormat="1" ht="19.5" customHeight="1" x14ac:dyDescent="0.25">
      <c r="A98" s="11">
        <f>IF(C98="","",SUBTOTAL(3,$C$4:C98))</f>
        <v>95</v>
      </c>
      <c r="B98" s="30">
        <v>44347</v>
      </c>
      <c r="C98" s="12">
        <v>1080</v>
      </c>
      <c r="D98" s="28" t="str">
        <f>INDEX(Danhsachnhanvien[Họ tên],MATCH(TGLV[[#This Row],[MSNV]],Danhsachnhanvien[Mã nhân viên],0),0)</f>
        <v>Đặng Thị Linh</v>
      </c>
      <c r="E98" s="13" t="str">
        <f>INDEX(Danhsachnhanvien[Chi nhánh],MATCH(TGLV[[#This Row],[MSNV]],Danhsachnhanvien[Mã nhân viên],0),0)</f>
        <v>Hải Phòng</v>
      </c>
      <c r="F98" s="13" t="str">
        <f>INDEX(Danhsachnhanvien[Phòng ban],MATCH(TGLV[[#This Row],[MSNV]],Danhsachnhanvien[Mã nhân viên],0),0)</f>
        <v>Đào tạo</v>
      </c>
      <c r="G98" s="14" t="str">
        <f>INDEX(Danhsachnhanvien[Vị trí],MATCH(TGLV[[#This Row],[MSNV]],Danhsachnhanvien[Mã nhân viên],0),0)</f>
        <v>Trưởng nhóm đào tạo</v>
      </c>
      <c r="H98" s="14">
        <v>168</v>
      </c>
    </row>
    <row r="99" spans="1:8" s="15" customFormat="1" ht="19.5" customHeight="1" x14ac:dyDescent="0.25">
      <c r="A99" s="11">
        <f>IF(C99="","",SUBTOTAL(3,$C$4:C99))</f>
        <v>96</v>
      </c>
      <c r="B99" s="30">
        <v>44347</v>
      </c>
      <c r="C99" s="12">
        <v>1012</v>
      </c>
      <c r="D99" s="28" t="str">
        <f>INDEX(Danhsachnhanvien[Họ tên],MATCH(TGLV[[#This Row],[MSNV]],Danhsachnhanvien[Mã nhân viên],0),0)</f>
        <v>Chu Thị Tuyết</v>
      </c>
      <c r="E99" s="13" t="str">
        <f>INDEX(Danhsachnhanvien[Chi nhánh],MATCH(TGLV[[#This Row],[MSNV]],Danhsachnhanvien[Mã nhân viên],0),0)</f>
        <v>Trụ sở chính</v>
      </c>
      <c r="F99" s="13" t="str">
        <f>INDEX(Danhsachnhanvien[Phòng ban],MATCH(TGLV[[#This Row],[MSNV]],Danhsachnhanvien[Mã nhân viên],0),0)</f>
        <v>Marketing</v>
      </c>
      <c r="G99" s="14" t="str">
        <f>INDEX(Danhsachnhanvien[Vị trí],MATCH(TGLV[[#This Row],[MSNV]],Danhsachnhanvien[Mã nhân viên],0),0)</f>
        <v>Nhân viên Content</v>
      </c>
      <c r="H99" s="14">
        <v>184</v>
      </c>
    </row>
    <row r="100" spans="1:8" s="15" customFormat="1" ht="19.5" customHeight="1" x14ac:dyDescent="0.25">
      <c r="A100" s="11">
        <f>IF(C100="","",SUBTOTAL(3,$C$4:C100))</f>
        <v>97</v>
      </c>
      <c r="B100" s="30">
        <v>44347</v>
      </c>
      <c r="C100" s="12">
        <v>1013</v>
      </c>
      <c r="D100" s="28" t="str">
        <f>INDEX(Danhsachnhanvien[Họ tên],MATCH(TGLV[[#This Row],[MSNV]],Danhsachnhanvien[Mã nhân viên],0),0)</f>
        <v>Trần Thị Hải Yên</v>
      </c>
      <c r="E100" s="13" t="str">
        <f>INDEX(Danhsachnhanvien[Chi nhánh],MATCH(TGLV[[#This Row],[MSNV]],Danhsachnhanvien[Mã nhân viên],0),0)</f>
        <v>Trụ sở chính</v>
      </c>
      <c r="F100" s="13" t="str">
        <f>INDEX(Danhsachnhanvien[Phòng ban],MATCH(TGLV[[#This Row],[MSNV]],Danhsachnhanvien[Mã nhân viên],0),0)</f>
        <v>Marketing</v>
      </c>
      <c r="G100" s="14" t="str">
        <f>INDEX(Danhsachnhanvien[Vị trí],MATCH(TGLV[[#This Row],[MSNV]],Danhsachnhanvien[Mã nhân viên],0),0)</f>
        <v>Nhân viên Content</v>
      </c>
      <c r="H100" s="14">
        <v>168</v>
      </c>
    </row>
    <row r="101" spans="1:8" s="15" customFormat="1" ht="19.5" customHeight="1" x14ac:dyDescent="0.25">
      <c r="A101" s="11">
        <f>IF(C101="","",SUBTOTAL(3,$C$4:C101))</f>
        <v>98</v>
      </c>
      <c r="B101" s="30">
        <v>44347</v>
      </c>
      <c r="C101" s="12">
        <v>1014</v>
      </c>
      <c r="D101" s="28" t="str">
        <f>INDEX(Danhsachnhanvien[Họ tên],MATCH(TGLV[[#This Row],[MSNV]],Danhsachnhanvien[Mã nhân viên],0),0)</f>
        <v>Đặng Quang Khánh An</v>
      </c>
      <c r="E101" s="13" t="str">
        <f>INDEX(Danhsachnhanvien[Chi nhánh],MATCH(TGLV[[#This Row],[MSNV]],Danhsachnhanvien[Mã nhân viên],0),0)</f>
        <v>Trụ sở chính</v>
      </c>
      <c r="F101" s="13" t="str">
        <f>INDEX(Danhsachnhanvien[Phòng ban],MATCH(TGLV[[#This Row],[MSNV]],Danhsachnhanvien[Mã nhân viên],0),0)</f>
        <v>Marketing</v>
      </c>
      <c r="G101" s="14" t="str">
        <f>INDEX(Danhsachnhanvien[Vị trí],MATCH(TGLV[[#This Row],[MSNV]],Danhsachnhanvien[Mã nhân viên],0),0)</f>
        <v>Nhân viên SEO</v>
      </c>
      <c r="H101" s="14">
        <v>152</v>
      </c>
    </row>
    <row r="102" spans="1:8" s="15" customFormat="1" ht="19.5" customHeight="1" x14ac:dyDescent="0.25">
      <c r="A102" s="11">
        <f>IF(C102="","",SUBTOTAL(3,$C$4:C102))</f>
        <v>99</v>
      </c>
      <c r="B102" s="30">
        <v>44347</v>
      </c>
      <c r="C102" s="12">
        <v>1016</v>
      </c>
      <c r="D102" s="28" t="str">
        <f>INDEX(Danhsachnhanvien[Họ tên],MATCH(TGLV[[#This Row],[MSNV]],Danhsachnhanvien[Mã nhân viên],0),0)</f>
        <v>Hoàng Thuý Kiều</v>
      </c>
      <c r="E102" s="13" t="str">
        <f>INDEX(Danhsachnhanvien[Chi nhánh],MATCH(TGLV[[#This Row],[MSNV]],Danhsachnhanvien[Mã nhân viên],0),0)</f>
        <v>Trụ sở chính</v>
      </c>
      <c r="F102" s="13" t="str">
        <f>INDEX(Danhsachnhanvien[Phòng ban],MATCH(TGLV[[#This Row],[MSNV]],Danhsachnhanvien[Mã nhân viên],0),0)</f>
        <v>Marketing</v>
      </c>
      <c r="G102" s="14" t="str">
        <f>INDEX(Danhsachnhanvien[Vị trí],MATCH(TGLV[[#This Row],[MSNV]],Danhsachnhanvien[Mã nhân viên],0),0)</f>
        <v>Nhân viên quay dựng</v>
      </c>
      <c r="H102" s="14">
        <v>168</v>
      </c>
    </row>
    <row r="103" spans="1:8" s="15" customFormat="1" ht="19.5" customHeight="1" x14ac:dyDescent="0.25">
      <c r="A103" s="11">
        <f>IF(C103="","",SUBTOTAL(3,$C$4:C103))</f>
        <v>100</v>
      </c>
      <c r="B103" s="30">
        <v>44347</v>
      </c>
      <c r="C103" s="12">
        <v>1015</v>
      </c>
      <c r="D103" s="28" t="str">
        <f>INDEX(Danhsachnhanvien[Họ tên],MATCH(TGLV[[#This Row],[MSNV]],Danhsachnhanvien[Mã nhân viên],0),0)</f>
        <v>Hoàng Thuý Nga</v>
      </c>
      <c r="E103" s="13" t="str">
        <f>INDEX(Danhsachnhanvien[Chi nhánh],MATCH(TGLV[[#This Row],[MSNV]],Danhsachnhanvien[Mã nhân viên],0),0)</f>
        <v>Trụ sở chính</v>
      </c>
      <c r="F103" s="13" t="str">
        <f>INDEX(Danhsachnhanvien[Phòng ban],MATCH(TGLV[[#This Row],[MSNV]],Danhsachnhanvien[Mã nhân viên],0),0)</f>
        <v>Marketing</v>
      </c>
      <c r="G103" s="14" t="str">
        <f>INDEX(Danhsachnhanvien[Vị trí],MATCH(TGLV[[#This Row],[MSNV]],Danhsachnhanvien[Mã nhân viên],0),0)</f>
        <v>Nhân viên thiết kế</v>
      </c>
      <c r="H103" s="14">
        <v>184</v>
      </c>
    </row>
    <row r="104" spans="1:8" s="15" customFormat="1" ht="19.5" customHeight="1" x14ac:dyDescent="0.25">
      <c r="A104" s="11">
        <f>IF(C104="","",SUBTOTAL(3,$C$4:C104))</f>
        <v>101</v>
      </c>
      <c r="B104" s="30">
        <v>44347</v>
      </c>
      <c r="C104" s="12">
        <v>1018</v>
      </c>
      <c r="D104" s="28" t="str">
        <f>INDEX(Danhsachnhanvien[Họ tên],MATCH(TGLV[[#This Row],[MSNV]],Danhsachnhanvien[Mã nhân viên],0),0)</f>
        <v>Trần Lệ Thu</v>
      </c>
      <c r="E104" s="13" t="str">
        <f>INDEX(Danhsachnhanvien[Chi nhánh],MATCH(TGLV[[#This Row],[MSNV]],Danhsachnhanvien[Mã nhân viên],0),0)</f>
        <v>Trụ sở chính</v>
      </c>
      <c r="F104" s="13" t="str">
        <f>INDEX(Danhsachnhanvien[Phòng ban],MATCH(TGLV[[#This Row],[MSNV]],Danhsachnhanvien[Mã nhân viên],0),0)</f>
        <v>Nhân sự</v>
      </c>
      <c r="G104" s="14" t="str">
        <f>INDEX(Danhsachnhanvien[Vị trí],MATCH(TGLV[[#This Row],[MSNV]],Danhsachnhanvien[Mã nhân viên],0),0)</f>
        <v>Nhân viên tuyển dụng</v>
      </c>
      <c r="H104" s="14">
        <v>152</v>
      </c>
    </row>
    <row r="105" spans="1:8" s="15" customFormat="1" ht="19.5" customHeight="1" x14ac:dyDescent="0.25">
      <c r="A105" s="11">
        <f>IF(C105="","",SUBTOTAL(3,$C$4:C105))</f>
        <v>102</v>
      </c>
      <c r="B105" s="30">
        <v>44347</v>
      </c>
      <c r="C105" s="12">
        <v>1019</v>
      </c>
      <c r="D105" s="28" t="str">
        <f>INDEX(Danhsachnhanvien[Họ tên],MATCH(TGLV[[#This Row],[MSNV]],Danhsachnhanvien[Mã nhân viên],0),0)</f>
        <v>Dương Kiều Trinh</v>
      </c>
      <c r="E105" s="13" t="str">
        <f>INDEX(Danhsachnhanvien[Chi nhánh],MATCH(TGLV[[#This Row],[MSNV]],Danhsachnhanvien[Mã nhân viên],0),0)</f>
        <v>Trụ sở chính</v>
      </c>
      <c r="F105" s="13" t="str">
        <f>INDEX(Danhsachnhanvien[Phòng ban],MATCH(TGLV[[#This Row],[MSNV]],Danhsachnhanvien[Mã nhân viên],0),0)</f>
        <v>Nhân sự</v>
      </c>
      <c r="G105" s="14" t="str">
        <f>INDEX(Danhsachnhanvien[Vị trí],MATCH(TGLV[[#This Row],[MSNV]],Danhsachnhanvien[Mã nhân viên],0),0)</f>
        <v>Nhân viên tuyển dụng</v>
      </c>
      <c r="H105" s="14">
        <v>160</v>
      </c>
    </row>
    <row r="106" spans="1:8" s="15" customFormat="1" ht="19.5" customHeight="1" x14ac:dyDescent="0.25">
      <c r="A106" s="11">
        <f>IF(C106="","",SUBTOTAL(3,$C$4:C106))</f>
        <v>103</v>
      </c>
      <c r="B106" s="30">
        <v>44347</v>
      </c>
      <c r="C106" s="12">
        <v>1020</v>
      </c>
      <c r="D106" s="28" t="str">
        <f>INDEX(Danhsachnhanvien[Họ tên],MATCH(TGLV[[#This Row],[MSNV]],Danhsachnhanvien[Mã nhân viên],0),0)</f>
        <v>Vũ Minh Trang</v>
      </c>
      <c r="E106" s="13" t="str">
        <f>INDEX(Danhsachnhanvien[Chi nhánh],MATCH(TGLV[[#This Row],[MSNV]],Danhsachnhanvien[Mã nhân viên],0),0)</f>
        <v>Trụ sở chính</v>
      </c>
      <c r="F106" s="13" t="str">
        <f>INDEX(Danhsachnhanvien[Phòng ban],MATCH(TGLV[[#This Row],[MSNV]],Danhsachnhanvien[Mã nhân viên],0),0)</f>
        <v>Nhân sự</v>
      </c>
      <c r="G106" s="14" t="str">
        <f>INDEX(Danhsachnhanvien[Vị trí],MATCH(TGLV[[#This Row],[MSNV]],Danhsachnhanvien[Mã nhân viên],0),0)</f>
        <v>Nhân viên C&amp;B</v>
      </c>
      <c r="H106" s="14">
        <v>192</v>
      </c>
    </row>
    <row r="107" spans="1:8" s="15" customFormat="1" ht="19.5" customHeight="1" x14ac:dyDescent="0.25">
      <c r="A107" s="11">
        <f>IF(C107="","",SUBTOTAL(3,$C$4:C107))</f>
        <v>104</v>
      </c>
      <c r="B107" s="30">
        <v>44347</v>
      </c>
      <c r="C107" s="12">
        <v>1021</v>
      </c>
      <c r="D107" s="28" t="str">
        <f>INDEX(Danhsachnhanvien[Họ tên],MATCH(TGLV[[#This Row],[MSNV]],Danhsachnhanvien[Mã nhân viên],0),0)</f>
        <v>Lê Thị Hiền</v>
      </c>
      <c r="E107" s="13" t="str">
        <f>INDEX(Danhsachnhanvien[Chi nhánh],MATCH(TGLV[[#This Row],[MSNV]],Danhsachnhanvien[Mã nhân viên],0),0)</f>
        <v>Trụ sở chính</v>
      </c>
      <c r="F107" s="13" t="str">
        <f>INDEX(Danhsachnhanvien[Phòng ban],MATCH(TGLV[[#This Row],[MSNV]],Danhsachnhanvien[Mã nhân viên],0),0)</f>
        <v>Nhân sự</v>
      </c>
      <c r="G107" s="14" t="str">
        <f>INDEX(Danhsachnhanvien[Vị trí],MATCH(TGLV[[#This Row],[MSNV]],Danhsachnhanvien[Mã nhân viên],0),0)</f>
        <v>Nhân viên HCNS tổng hợp</v>
      </c>
      <c r="H107" s="14">
        <v>168</v>
      </c>
    </row>
    <row r="108" spans="1:8" s="15" customFormat="1" ht="19.5" customHeight="1" x14ac:dyDescent="0.25">
      <c r="A108" s="11">
        <f>IF(C108="","",SUBTOTAL(3,$C$4:C108))</f>
        <v>105</v>
      </c>
      <c r="B108" s="30">
        <v>44377</v>
      </c>
      <c r="C108" s="12">
        <v>1002</v>
      </c>
      <c r="D108" s="28" t="str">
        <f>INDEX(Danhsachnhanvien[Họ tên],MATCH(TGLV[[#This Row],[MSNV]],Danhsachnhanvien[Mã nhân viên],0),0)</f>
        <v>Trương Thị Nga</v>
      </c>
      <c r="E108" s="13" t="str">
        <f>INDEX(Danhsachnhanvien[Chi nhánh],MATCH(TGLV[[#This Row],[MSNV]],Danhsachnhanvien[Mã nhân viên],0),0)</f>
        <v>Trụ sở chính</v>
      </c>
      <c r="F108" s="13" t="str">
        <f>INDEX(Danhsachnhanvien[Phòng ban],MATCH(TGLV[[#This Row],[MSNV]],Danhsachnhanvien[Mã nhân viên],0),0)</f>
        <v>Ban giám đốc</v>
      </c>
      <c r="G108" s="14" t="str">
        <f>INDEX(Danhsachnhanvien[Vị trí],MATCH(TGLV[[#This Row],[MSNV]],Danhsachnhanvien[Mã nhân viên],0),0)</f>
        <v>Phó Giám đốc</v>
      </c>
      <c r="H108" s="14">
        <v>160</v>
      </c>
    </row>
    <row r="109" spans="1:8" s="15" customFormat="1" ht="19.5" customHeight="1" x14ac:dyDescent="0.25">
      <c r="A109" s="11">
        <f>IF(C109="","",SUBTOTAL(3,$C$4:C109))</f>
        <v>106</v>
      </c>
      <c r="B109" s="30">
        <v>44377</v>
      </c>
      <c r="C109" s="12">
        <v>1011</v>
      </c>
      <c r="D109" s="28" t="str">
        <f>INDEX(Danhsachnhanvien[Họ tên],MATCH(TGLV[[#This Row],[MSNV]],Danhsachnhanvien[Mã nhân viên],0),0)</f>
        <v>Trương Lệ Tuyết</v>
      </c>
      <c r="E109" s="13" t="str">
        <f>INDEX(Danhsachnhanvien[Chi nhánh],MATCH(TGLV[[#This Row],[MSNV]],Danhsachnhanvien[Mã nhân viên],0),0)</f>
        <v>Trụ sở chính</v>
      </c>
      <c r="F109" s="13" t="str">
        <f>INDEX(Danhsachnhanvien[Phòng ban],MATCH(TGLV[[#This Row],[MSNV]],Danhsachnhanvien[Mã nhân viên],0),0)</f>
        <v>Marketing</v>
      </c>
      <c r="G109" s="14" t="str">
        <f>INDEX(Danhsachnhanvien[Vị trí],MATCH(TGLV[[#This Row],[MSNV]],Danhsachnhanvien[Mã nhân viên],0),0)</f>
        <v>Trưởng phòng Marketing</v>
      </c>
      <c r="H109" s="14">
        <v>160</v>
      </c>
    </row>
    <row r="110" spans="1:8" s="15" customFormat="1" ht="19.5" customHeight="1" x14ac:dyDescent="0.25">
      <c r="A110" s="11">
        <f>IF(C110="","",SUBTOTAL(3,$C$4:C110))</f>
        <v>107</v>
      </c>
      <c r="B110" s="30">
        <v>44377</v>
      </c>
      <c r="C110" s="12">
        <v>1017</v>
      </c>
      <c r="D110" s="28" t="str">
        <f>INDEX(Danhsachnhanvien[Họ tên],MATCH(TGLV[[#This Row],[MSNV]],Danhsachnhanvien[Mã nhân viên],0),0)</f>
        <v>Nguyễn Đức Nam</v>
      </c>
      <c r="E110" s="13" t="str">
        <f>INDEX(Danhsachnhanvien[Chi nhánh],MATCH(TGLV[[#This Row],[MSNV]],Danhsachnhanvien[Mã nhân viên],0),0)</f>
        <v>Trụ sở chính</v>
      </c>
      <c r="F110" s="13" t="str">
        <f>INDEX(Danhsachnhanvien[Phòng ban],MATCH(TGLV[[#This Row],[MSNV]],Danhsachnhanvien[Mã nhân viên],0),0)</f>
        <v>Nhân sự</v>
      </c>
      <c r="G110" s="14" t="str">
        <f>INDEX(Danhsachnhanvien[Vị trí],MATCH(TGLV[[#This Row],[MSNV]],Danhsachnhanvien[Mã nhân viên],0),0)</f>
        <v>Trưởng phòng nhân sự</v>
      </c>
      <c r="H110" s="14">
        <v>160</v>
      </c>
    </row>
    <row r="111" spans="1:8" s="15" customFormat="1" ht="19.5" customHeight="1" x14ac:dyDescent="0.25">
      <c r="A111" s="11">
        <f>IF(C111="","",SUBTOTAL(3,$C$4:C111))</f>
        <v>108</v>
      </c>
      <c r="B111" s="30">
        <v>44377</v>
      </c>
      <c r="C111" s="12">
        <v>1022</v>
      </c>
      <c r="D111" s="28" t="str">
        <f>INDEX(Danhsachnhanvien[Họ tên],MATCH(TGLV[[#This Row],[MSNV]],Danhsachnhanvien[Mã nhân viên],0),0)</f>
        <v>Thái Thị Huyền Trang</v>
      </c>
      <c r="E111" s="13" t="str">
        <f>INDEX(Danhsachnhanvien[Chi nhánh],MATCH(TGLV[[#This Row],[MSNV]],Danhsachnhanvien[Mã nhân viên],0),0)</f>
        <v>Trụ sở chính</v>
      </c>
      <c r="F111" s="13" t="str">
        <f>INDEX(Danhsachnhanvien[Phòng ban],MATCH(TGLV[[#This Row],[MSNV]],Danhsachnhanvien[Mã nhân viên],0),0)</f>
        <v>Dự án</v>
      </c>
      <c r="G111" s="14" t="str">
        <f>INDEX(Danhsachnhanvien[Vị trí],MATCH(TGLV[[#This Row],[MSNV]],Danhsachnhanvien[Mã nhân viên],0),0)</f>
        <v>Trưởng phòng dự án</v>
      </c>
      <c r="H111" s="14">
        <v>184</v>
      </c>
    </row>
    <row r="112" spans="1:8" s="15" customFormat="1" ht="19.5" customHeight="1" x14ac:dyDescent="0.25">
      <c r="A112" s="11">
        <f>IF(C112="","",SUBTOTAL(3,$C$4:C112))</f>
        <v>109</v>
      </c>
      <c r="B112" s="30">
        <v>44377</v>
      </c>
      <c r="C112" s="12">
        <v>1023</v>
      </c>
      <c r="D112" s="28" t="str">
        <f>INDEX(Danhsachnhanvien[Họ tên],MATCH(TGLV[[#This Row],[MSNV]],Danhsachnhanvien[Mã nhân viên],0),0)</f>
        <v>Võ Thị Mai</v>
      </c>
      <c r="E112" s="13" t="str">
        <f>INDEX(Danhsachnhanvien[Chi nhánh],MATCH(TGLV[[#This Row],[MSNV]],Danhsachnhanvien[Mã nhân viên],0),0)</f>
        <v>Trụ sở chính</v>
      </c>
      <c r="F112" s="13" t="str">
        <f>INDEX(Danhsachnhanvien[Phòng ban],MATCH(TGLV[[#This Row],[MSNV]],Danhsachnhanvien[Mã nhân viên],0),0)</f>
        <v>Dự án</v>
      </c>
      <c r="G112" s="14" t="str">
        <f>INDEX(Danhsachnhanvien[Vị trí],MATCH(TGLV[[#This Row],[MSNV]],Danhsachnhanvien[Mã nhân viên],0),0)</f>
        <v>Phó phòng dự án</v>
      </c>
      <c r="H112" s="14">
        <v>160</v>
      </c>
    </row>
    <row r="113" spans="1:8" s="15" customFormat="1" ht="19.5" customHeight="1" x14ac:dyDescent="0.25">
      <c r="A113" s="11">
        <f>IF(C113="","",SUBTOTAL(3,$C$4:C113))</f>
        <v>110</v>
      </c>
      <c r="B113" s="30">
        <v>44377</v>
      </c>
      <c r="C113" s="12">
        <v>1027</v>
      </c>
      <c r="D113" s="28" t="str">
        <f>INDEX(Danhsachnhanvien[Họ tên],MATCH(TGLV[[#This Row],[MSNV]],Danhsachnhanvien[Mã nhân viên],0),0)</f>
        <v>Nguyễn Văn Cương</v>
      </c>
      <c r="E113" s="13" t="str">
        <f>INDEX(Danhsachnhanvien[Chi nhánh],MATCH(TGLV[[#This Row],[MSNV]],Danhsachnhanvien[Mã nhân viên],0),0)</f>
        <v>TPHCM</v>
      </c>
      <c r="F113" s="13" t="str">
        <f>INDEX(Danhsachnhanvien[Phòng ban],MATCH(TGLV[[#This Row],[MSNV]],Danhsachnhanvien[Mã nhân viên],0),0)</f>
        <v>Ban giám đốc</v>
      </c>
      <c r="G113" s="14" t="str">
        <f>INDEX(Danhsachnhanvien[Vị trí],MATCH(TGLV[[#This Row],[MSNV]],Danhsachnhanvien[Mã nhân viên],0),0)</f>
        <v>Giám đốc chi nhánh</v>
      </c>
      <c r="H113" s="14">
        <v>152</v>
      </c>
    </row>
    <row r="114" spans="1:8" s="15" customFormat="1" ht="19.5" customHeight="1" x14ac:dyDescent="0.25">
      <c r="A114" s="11">
        <f>IF(C114="","",SUBTOTAL(3,$C$4:C114))</f>
        <v>111</v>
      </c>
      <c r="B114" s="30">
        <v>44377</v>
      </c>
      <c r="C114" s="12">
        <v>1029</v>
      </c>
      <c r="D114" s="28" t="str">
        <f>INDEX(Danhsachnhanvien[Họ tên],MATCH(TGLV[[#This Row],[MSNV]],Danhsachnhanvien[Mã nhân viên],0),0)</f>
        <v>Lê Thị Thảo</v>
      </c>
      <c r="E114" s="13" t="str">
        <f>INDEX(Danhsachnhanvien[Chi nhánh],MATCH(TGLV[[#This Row],[MSNV]],Danhsachnhanvien[Mã nhân viên],0),0)</f>
        <v>TPHCM</v>
      </c>
      <c r="F114" s="13" t="str">
        <f>INDEX(Danhsachnhanvien[Phòng ban],MATCH(TGLV[[#This Row],[MSNV]],Danhsachnhanvien[Mã nhân viên],0),0)</f>
        <v>Kinh doanh</v>
      </c>
      <c r="G114" s="14" t="str">
        <f>INDEX(Danhsachnhanvien[Vị trí],MATCH(TGLV[[#This Row],[MSNV]],Danhsachnhanvien[Mã nhân viên],0),0)</f>
        <v>Phó phòng kinh doanh</v>
      </c>
      <c r="H114" s="14">
        <v>144</v>
      </c>
    </row>
    <row r="115" spans="1:8" s="15" customFormat="1" ht="19.5" customHeight="1" x14ac:dyDescent="0.25">
      <c r="A115" s="11">
        <f>IF(C115="","",SUBTOTAL(3,$C$4:C115))</f>
        <v>112</v>
      </c>
      <c r="B115" s="30">
        <v>44377</v>
      </c>
      <c r="C115" s="12">
        <v>1030</v>
      </c>
      <c r="D115" s="28" t="str">
        <f>INDEX(Danhsachnhanvien[Họ tên],MATCH(TGLV[[#This Row],[MSNV]],Danhsachnhanvien[Mã nhân viên],0),0)</f>
        <v>Tô Thị Mai</v>
      </c>
      <c r="E115" s="13" t="str">
        <f>INDEX(Danhsachnhanvien[Chi nhánh],MATCH(TGLV[[#This Row],[MSNV]],Danhsachnhanvien[Mã nhân viên],0),0)</f>
        <v>TPHCM</v>
      </c>
      <c r="F115" s="13" t="str">
        <f>INDEX(Danhsachnhanvien[Phòng ban],MATCH(TGLV[[#This Row],[MSNV]],Danhsachnhanvien[Mã nhân viên],0),0)</f>
        <v>Kinh doanh</v>
      </c>
      <c r="G115" s="14" t="str">
        <f>INDEX(Danhsachnhanvien[Vị trí],MATCH(TGLV[[#This Row],[MSNV]],Danhsachnhanvien[Mã nhân viên],0),0)</f>
        <v>Trưởng nhóm kinh doanh</v>
      </c>
      <c r="H115" s="14">
        <v>144</v>
      </c>
    </row>
    <row r="116" spans="1:8" s="15" customFormat="1" ht="19.5" customHeight="1" x14ac:dyDescent="0.25">
      <c r="A116" s="11">
        <f>IF(C116="","",SUBTOTAL(3,$C$4:C116))</f>
        <v>113</v>
      </c>
      <c r="B116" s="30">
        <v>44377</v>
      </c>
      <c r="C116" s="12">
        <v>1038</v>
      </c>
      <c r="D116" s="28" t="str">
        <f>INDEX(Danhsachnhanvien[Họ tên],MATCH(TGLV[[#This Row],[MSNV]],Danhsachnhanvien[Mã nhân viên],0),0)</f>
        <v>Trương Thị Uyên</v>
      </c>
      <c r="E116" s="13" t="str">
        <f>INDEX(Danhsachnhanvien[Chi nhánh],MATCH(TGLV[[#This Row],[MSNV]],Danhsachnhanvien[Mã nhân viên],0),0)</f>
        <v>TPHCM</v>
      </c>
      <c r="F116" s="13" t="str">
        <f>INDEX(Danhsachnhanvien[Phòng ban],MATCH(TGLV[[#This Row],[MSNV]],Danhsachnhanvien[Mã nhân viên],0),0)</f>
        <v>Đào tạo</v>
      </c>
      <c r="G116" s="14" t="str">
        <f>INDEX(Danhsachnhanvien[Vị trí],MATCH(TGLV[[#This Row],[MSNV]],Danhsachnhanvien[Mã nhân viên],0),0)</f>
        <v>Trưởng phòng đào tạo</v>
      </c>
      <c r="H116" s="14">
        <v>152</v>
      </c>
    </row>
    <row r="117" spans="1:8" s="15" customFormat="1" ht="19.5" customHeight="1" x14ac:dyDescent="0.25">
      <c r="A117" s="11">
        <f>IF(C117="","",SUBTOTAL(3,$C$4:C117))</f>
        <v>114</v>
      </c>
      <c r="B117" s="30">
        <v>44377</v>
      </c>
      <c r="C117" s="12">
        <v>1039</v>
      </c>
      <c r="D117" s="28" t="str">
        <f>INDEX(Danhsachnhanvien[Họ tên],MATCH(TGLV[[#This Row],[MSNV]],Danhsachnhanvien[Mã nhân viên],0),0)</f>
        <v>Đỗ Thị Nguyệt</v>
      </c>
      <c r="E117" s="13" t="str">
        <f>INDEX(Danhsachnhanvien[Chi nhánh],MATCH(TGLV[[#This Row],[MSNV]],Danhsachnhanvien[Mã nhân viên],0),0)</f>
        <v>TPHCM</v>
      </c>
      <c r="F117" s="13" t="str">
        <f>INDEX(Danhsachnhanvien[Phòng ban],MATCH(TGLV[[#This Row],[MSNV]],Danhsachnhanvien[Mã nhân viên],0),0)</f>
        <v>Đào tạo</v>
      </c>
      <c r="G117" s="14" t="str">
        <f>INDEX(Danhsachnhanvien[Vị trí],MATCH(TGLV[[#This Row],[MSNV]],Danhsachnhanvien[Mã nhân viên],0),0)</f>
        <v>Phó phòng đào tạo</v>
      </c>
      <c r="H117" s="14">
        <v>160</v>
      </c>
    </row>
    <row r="118" spans="1:8" s="15" customFormat="1" ht="19.5" customHeight="1" x14ac:dyDescent="0.25">
      <c r="A118" s="11">
        <f>IF(C118="","",SUBTOTAL(3,$C$4:C118))</f>
        <v>115</v>
      </c>
      <c r="B118" s="30">
        <v>44377</v>
      </c>
      <c r="C118" s="12">
        <v>1046</v>
      </c>
      <c r="D118" s="28" t="str">
        <f>INDEX(Danhsachnhanvien[Họ tên],MATCH(TGLV[[#This Row],[MSNV]],Danhsachnhanvien[Mã nhân viên],0),0)</f>
        <v>Phạm Thị Thu Thuỷ</v>
      </c>
      <c r="E118" s="13" t="str">
        <f>INDEX(Danhsachnhanvien[Chi nhánh],MATCH(TGLV[[#This Row],[MSNV]],Danhsachnhanvien[Mã nhân viên],0),0)</f>
        <v>Thái Nguyên</v>
      </c>
      <c r="F118" s="13" t="str">
        <f>INDEX(Danhsachnhanvien[Phòng ban],MATCH(TGLV[[#This Row],[MSNV]],Danhsachnhanvien[Mã nhân viên],0),0)</f>
        <v>Ban giám đốc</v>
      </c>
      <c r="G118" s="14" t="str">
        <f>INDEX(Danhsachnhanvien[Vị trí],MATCH(TGLV[[#This Row],[MSNV]],Danhsachnhanvien[Mã nhân viên],0),0)</f>
        <v>Giám đốc chi nhánh</v>
      </c>
      <c r="H118" s="14">
        <v>152</v>
      </c>
    </row>
    <row r="119" spans="1:8" s="15" customFormat="1" ht="19.5" customHeight="1" x14ac:dyDescent="0.25">
      <c r="A119" s="11">
        <f>IF(C119="","",SUBTOTAL(3,$C$4:C119))</f>
        <v>116</v>
      </c>
      <c r="B119" s="30">
        <v>44377</v>
      </c>
      <c r="C119" s="12">
        <v>1047</v>
      </c>
      <c r="D119" s="28" t="str">
        <f>INDEX(Danhsachnhanvien[Họ tên],MATCH(TGLV[[#This Row],[MSNV]],Danhsachnhanvien[Mã nhân viên],0),0)</f>
        <v>Hoàng Thị Thêm</v>
      </c>
      <c r="E119" s="13" t="str">
        <f>INDEX(Danhsachnhanvien[Chi nhánh],MATCH(TGLV[[#This Row],[MSNV]],Danhsachnhanvien[Mã nhân viên],0),0)</f>
        <v>Thái Nguyên</v>
      </c>
      <c r="F119" s="13" t="str">
        <f>INDEX(Danhsachnhanvien[Phòng ban],MATCH(TGLV[[#This Row],[MSNV]],Danhsachnhanvien[Mã nhân viên],0),0)</f>
        <v>Kinh doanh</v>
      </c>
      <c r="G119" s="14" t="str">
        <f>INDEX(Danhsachnhanvien[Vị trí],MATCH(TGLV[[#This Row],[MSNV]],Danhsachnhanvien[Mã nhân viên],0),0)</f>
        <v>Trưởng phòng kinh doanh</v>
      </c>
      <c r="H119" s="14">
        <v>184</v>
      </c>
    </row>
    <row r="120" spans="1:8" s="15" customFormat="1" ht="19.5" customHeight="1" x14ac:dyDescent="0.25">
      <c r="A120" s="11">
        <f>IF(C120="","",SUBTOTAL(3,$C$4:C120))</f>
        <v>117</v>
      </c>
      <c r="B120" s="30">
        <v>44377</v>
      </c>
      <c r="C120" s="12">
        <v>1048</v>
      </c>
      <c r="D120" s="28" t="str">
        <f>INDEX(Danhsachnhanvien[Họ tên],MATCH(TGLV[[#This Row],[MSNV]],Danhsachnhanvien[Mã nhân viên],0),0)</f>
        <v>Phạm Văn Hiếu</v>
      </c>
      <c r="E120" s="13" t="str">
        <f>INDEX(Danhsachnhanvien[Chi nhánh],MATCH(TGLV[[#This Row],[MSNV]],Danhsachnhanvien[Mã nhân viên],0),0)</f>
        <v>Thái Nguyên</v>
      </c>
      <c r="F120" s="13" t="str">
        <f>INDEX(Danhsachnhanvien[Phòng ban],MATCH(TGLV[[#This Row],[MSNV]],Danhsachnhanvien[Mã nhân viên],0),0)</f>
        <v>Kinh doanh</v>
      </c>
      <c r="G120" s="14" t="str">
        <f>INDEX(Danhsachnhanvien[Vị trí],MATCH(TGLV[[#This Row],[MSNV]],Danhsachnhanvien[Mã nhân viên],0),0)</f>
        <v>Phó phòng kinh doanh</v>
      </c>
      <c r="H120" s="14">
        <v>160</v>
      </c>
    </row>
    <row r="121" spans="1:8" s="15" customFormat="1" ht="19.5" customHeight="1" x14ac:dyDescent="0.25">
      <c r="A121" s="11">
        <f>IF(C121="","",SUBTOTAL(3,$C$4:C121))</f>
        <v>118</v>
      </c>
      <c r="B121" s="30">
        <v>44377</v>
      </c>
      <c r="C121" s="12">
        <v>1049</v>
      </c>
      <c r="D121" s="28" t="str">
        <f>INDEX(Danhsachnhanvien[Họ tên],MATCH(TGLV[[#This Row],[MSNV]],Danhsachnhanvien[Mã nhân viên],0),0)</f>
        <v>Đoàn Đình Thoại</v>
      </c>
      <c r="E121" s="13" t="str">
        <f>INDEX(Danhsachnhanvien[Chi nhánh],MATCH(TGLV[[#This Row],[MSNV]],Danhsachnhanvien[Mã nhân viên],0),0)</f>
        <v>Thái Nguyên</v>
      </c>
      <c r="F121" s="13" t="str">
        <f>INDEX(Danhsachnhanvien[Phòng ban],MATCH(TGLV[[#This Row],[MSNV]],Danhsachnhanvien[Mã nhân viên],0),0)</f>
        <v>Kinh doanh</v>
      </c>
      <c r="G121" s="14" t="str">
        <f>INDEX(Danhsachnhanvien[Vị trí],MATCH(TGLV[[#This Row],[MSNV]],Danhsachnhanvien[Mã nhân viên],0),0)</f>
        <v>Trưởng nhóm kinh doanh</v>
      </c>
      <c r="H121" s="14">
        <v>152</v>
      </c>
    </row>
    <row r="122" spans="1:8" s="15" customFormat="1" ht="19.5" customHeight="1" x14ac:dyDescent="0.25">
      <c r="A122" s="11">
        <f>IF(C122="","",SUBTOTAL(3,$C$4:C122))</f>
        <v>119</v>
      </c>
      <c r="B122" s="30">
        <v>44377</v>
      </c>
      <c r="C122" s="12">
        <v>1059</v>
      </c>
      <c r="D122" s="28" t="str">
        <f>INDEX(Danhsachnhanvien[Họ tên],MATCH(TGLV[[#This Row],[MSNV]],Danhsachnhanvien[Mã nhân viên],0),0)</f>
        <v>Trần Thị Yến</v>
      </c>
      <c r="E122" s="13" t="str">
        <f>INDEX(Danhsachnhanvien[Chi nhánh],MATCH(TGLV[[#This Row],[MSNV]],Danhsachnhanvien[Mã nhân viên],0),0)</f>
        <v>Thái Nguyên</v>
      </c>
      <c r="F122" s="13" t="str">
        <f>INDEX(Danhsachnhanvien[Phòng ban],MATCH(TGLV[[#This Row],[MSNV]],Danhsachnhanvien[Mã nhân viên],0),0)</f>
        <v>Đào tạo</v>
      </c>
      <c r="G122" s="14" t="str">
        <f>INDEX(Danhsachnhanvien[Vị trí],MATCH(TGLV[[#This Row],[MSNV]],Danhsachnhanvien[Mã nhân viên],0),0)</f>
        <v>Phó phòng đào tạo</v>
      </c>
      <c r="H122" s="14">
        <v>168</v>
      </c>
    </row>
    <row r="123" spans="1:8" s="15" customFormat="1" ht="19.5" customHeight="1" x14ac:dyDescent="0.25">
      <c r="A123" s="11">
        <f>IF(C123="","",SUBTOTAL(3,$C$4:C123))</f>
        <v>120</v>
      </c>
      <c r="B123" s="30">
        <v>44377</v>
      </c>
      <c r="C123" s="12">
        <v>1067</v>
      </c>
      <c r="D123" s="28" t="str">
        <f>INDEX(Danhsachnhanvien[Họ tên],MATCH(TGLV[[#This Row],[MSNV]],Danhsachnhanvien[Mã nhân viên],0),0)</f>
        <v>Nguyễn Thị Hạnh</v>
      </c>
      <c r="E123" s="13" t="str">
        <f>INDEX(Danhsachnhanvien[Chi nhánh],MATCH(TGLV[[#This Row],[MSNV]],Danhsachnhanvien[Mã nhân viên],0),0)</f>
        <v>Hải Phòng</v>
      </c>
      <c r="F123" s="13" t="str">
        <f>INDEX(Danhsachnhanvien[Phòng ban],MATCH(TGLV[[#This Row],[MSNV]],Danhsachnhanvien[Mã nhân viên],0),0)</f>
        <v>Ban giám đốc</v>
      </c>
      <c r="G123" s="14" t="str">
        <f>INDEX(Danhsachnhanvien[Vị trí],MATCH(TGLV[[#This Row],[MSNV]],Danhsachnhanvien[Mã nhân viên],0),0)</f>
        <v>Giám đốc chi nhánh</v>
      </c>
      <c r="H123" s="14">
        <v>144</v>
      </c>
    </row>
    <row r="124" spans="1:8" s="15" customFormat="1" ht="19.5" customHeight="1" x14ac:dyDescent="0.25">
      <c r="A124" s="11">
        <f>IF(C124="","",SUBTOTAL(3,$C$4:C124))</f>
        <v>121</v>
      </c>
      <c r="B124" s="30">
        <v>44377</v>
      </c>
      <c r="C124" s="12">
        <v>1068</v>
      </c>
      <c r="D124" s="28" t="str">
        <f>INDEX(Danhsachnhanvien[Họ tên],MATCH(TGLV[[#This Row],[MSNV]],Danhsachnhanvien[Mã nhân viên],0),0)</f>
        <v>Đỗ Mạnh Huy</v>
      </c>
      <c r="E124" s="13" t="str">
        <f>INDEX(Danhsachnhanvien[Chi nhánh],MATCH(TGLV[[#This Row],[MSNV]],Danhsachnhanvien[Mã nhân viên],0),0)</f>
        <v>Hải Phòng</v>
      </c>
      <c r="F124" s="13" t="str">
        <f>INDEX(Danhsachnhanvien[Phòng ban],MATCH(TGLV[[#This Row],[MSNV]],Danhsachnhanvien[Mã nhân viên],0),0)</f>
        <v>Kinh doanh</v>
      </c>
      <c r="G124" s="14" t="str">
        <f>INDEX(Danhsachnhanvien[Vị trí],MATCH(TGLV[[#This Row],[MSNV]],Danhsachnhanvien[Mã nhân viên],0),0)</f>
        <v>Trưởng phòng kinh doanh</v>
      </c>
      <c r="H124" s="14">
        <v>168</v>
      </c>
    </row>
    <row r="125" spans="1:8" s="15" customFormat="1" ht="19.5" customHeight="1" x14ac:dyDescent="0.25">
      <c r="A125" s="11">
        <f>IF(C125="","",SUBTOTAL(3,$C$4:C125))</f>
        <v>122</v>
      </c>
      <c r="B125" s="30">
        <v>44377</v>
      </c>
      <c r="C125" s="12">
        <v>1003</v>
      </c>
      <c r="D125" s="28" t="str">
        <f>INDEX(Danhsachnhanvien[Họ tên],MATCH(TGLV[[#This Row],[MSNV]],Danhsachnhanvien[Mã nhân viên],0),0)</f>
        <v>Mai Thị Vy Đan</v>
      </c>
      <c r="E125" s="13" t="str">
        <f>INDEX(Danhsachnhanvien[Chi nhánh],MATCH(TGLV[[#This Row],[MSNV]],Danhsachnhanvien[Mã nhân viên],0),0)</f>
        <v>Trụ sở chính</v>
      </c>
      <c r="F125" s="13" t="str">
        <f>INDEX(Danhsachnhanvien[Phòng ban],MATCH(TGLV[[#This Row],[MSNV]],Danhsachnhanvien[Mã nhân viên],0),0)</f>
        <v>Ban giám đốc</v>
      </c>
      <c r="G125" s="14" t="str">
        <f>INDEX(Danhsachnhanvien[Vị trí],MATCH(TGLV[[#This Row],[MSNV]],Danhsachnhanvien[Mã nhân viên],0),0)</f>
        <v>Phó Giám đốc</v>
      </c>
      <c r="H125" s="14">
        <v>144</v>
      </c>
    </row>
    <row r="126" spans="1:8" s="15" customFormat="1" ht="19.5" customHeight="1" x14ac:dyDescent="0.25">
      <c r="A126" s="11">
        <f>IF(C126="","",SUBTOTAL(3,$C$4:C126))</f>
        <v>123</v>
      </c>
      <c r="B126" s="30">
        <v>44377</v>
      </c>
      <c r="C126" s="12">
        <v>1028</v>
      </c>
      <c r="D126" s="28" t="str">
        <f>INDEX(Danhsachnhanvien[Họ tên],MATCH(TGLV[[#This Row],[MSNV]],Danhsachnhanvien[Mã nhân viên],0),0)</f>
        <v>Nguyễn Văn Cương</v>
      </c>
      <c r="E126" s="13" t="str">
        <f>INDEX(Danhsachnhanvien[Chi nhánh],MATCH(TGLV[[#This Row],[MSNV]],Danhsachnhanvien[Mã nhân viên],0),0)</f>
        <v>TPHCM</v>
      </c>
      <c r="F126" s="13" t="str">
        <f>INDEX(Danhsachnhanvien[Phòng ban],MATCH(TGLV[[#This Row],[MSNV]],Danhsachnhanvien[Mã nhân viên],0),0)</f>
        <v>Kinh doanh</v>
      </c>
      <c r="G126" s="14" t="str">
        <f>INDEX(Danhsachnhanvien[Vị trí],MATCH(TGLV[[#This Row],[MSNV]],Danhsachnhanvien[Mã nhân viên],0),0)</f>
        <v>Trưởng phòng kinh doanh</v>
      </c>
      <c r="H126" s="14">
        <v>176</v>
      </c>
    </row>
    <row r="127" spans="1:8" s="15" customFormat="1" ht="19.5" customHeight="1" x14ac:dyDescent="0.25">
      <c r="A127" s="11">
        <f>IF(C127="","",SUBTOTAL(3,$C$4:C127))</f>
        <v>124</v>
      </c>
      <c r="B127" s="30">
        <v>44377</v>
      </c>
      <c r="C127" s="12">
        <v>1058</v>
      </c>
      <c r="D127" s="28" t="str">
        <f>INDEX(Danhsachnhanvien[Họ tên],MATCH(TGLV[[#This Row],[MSNV]],Danhsachnhanvien[Mã nhân viên],0),0)</f>
        <v>Phan Thị Toàn</v>
      </c>
      <c r="E127" s="13" t="str">
        <f>INDEX(Danhsachnhanvien[Chi nhánh],MATCH(TGLV[[#This Row],[MSNV]],Danhsachnhanvien[Mã nhân viên],0),0)</f>
        <v>Thái Nguyên</v>
      </c>
      <c r="F127" s="13" t="str">
        <f>INDEX(Danhsachnhanvien[Phòng ban],MATCH(TGLV[[#This Row],[MSNV]],Danhsachnhanvien[Mã nhân viên],0),0)</f>
        <v>Đào tạo</v>
      </c>
      <c r="G127" s="14" t="str">
        <f>INDEX(Danhsachnhanvien[Vị trí],MATCH(TGLV[[#This Row],[MSNV]],Danhsachnhanvien[Mã nhân viên],0),0)</f>
        <v>Trưởng phòng đào tạo</v>
      </c>
      <c r="H127" s="14">
        <v>160</v>
      </c>
    </row>
    <row r="128" spans="1:8" s="15" customFormat="1" ht="19.5" customHeight="1" x14ac:dyDescent="0.25">
      <c r="A128" s="11">
        <f>IF(C128="","",SUBTOTAL(3,$C$4:C128))</f>
        <v>125</v>
      </c>
      <c r="B128" s="30">
        <v>44377</v>
      </c>
      <c r="C128" s="12">
        <v>1090</v>
      </c>
      <c r="D128" s="28" t="str">
        <f>INDEX(Danhsachnhanvien[Họ tên],MATCH(TGLV[[#This Row],[MSNV]],Danhsachnhanvien[Mã nhân viên],0),0)</f>
        <v>Lưu Dương Thu Trang</v>
      </c>
      <c r="E128" s="13" t="str">
        <f>INDEX(Danhsachnhanvien[Chi nhánh],MATCH(TGLV[[#This Row],[MSNV]],Danhsachnhanvien[Mã nhân viên],0),0)</f>
        <v>Hải Phòng</v>
      </c>
      <c r="F128" s="13" t="str">
        <f>INDEX(Danhsachnhanvien[Phòng ban],MATCH(TGLV[[#This Row],[MSNV]],Danhsachnhanvien[Mã nhân viên],0),0)</f>
        <v>Kinh doanh</v>
      </c>
      <c r="G128" s="14" t="str">
        <f>INDEX(Danhsachnhanvien[Vị trí],MATCH(TGLV[[#This Row],[MSNV]],Danhsachnhanvien[Mã nhân viên],0),0)</f>
        <v>Trưởng phòng kinh doanh</v>
      </c>
      <c r="H128" s="14">
        <v>144</v>
      </c>
    </row>
    <row r="129" spans="1:8" s="15" customFormat="1" ht="19.5" customHeight="1" x14ac:dyDescent="0.25">
      <c r="A129" s="11">
        <f>IF(C129="","",SUBTOTAL(3,$C$4:C129))</f>
        <v>126</v>
      </c>
      <c r="B129" s="30">
        <v>44377</v>
      </c>
      <c r="C129" s="12">
        <v>1092</v>
      </c>
      <c r="D129" s="28" t="str">
        <f>INDEX(Danhsachnhanvien[Họ tên],MATCH(TGLV[[#This Row],[MSNV]],Danhsachnhanvien[Mã nhân viên],0),0)</f>
        <v xml:space="preserve">Lê Thị Thu Phương </v>
      </c>
      <c r="E129" s="13" t="str">
        <f>INDEX(Danhsachnhanvien[Chi nhánh],MATCH(TGLV[[#This Row],[MSNV]],Danhsachnhanvien[Mã nhân viên],0),0)</f>
        <v>Hải Phòng</v>
      </c>
      <c r="F129" s="13" t="str">
        <f>INDEX(Danhsachnhanvien[Phòng ban],MATCH(TGLV[[#This Row],[MSNV]],Danhsachnhanvien[Mã nhân viên],0),0)</f>
        <v>Kinh doanh</v>
      </c>
      <c r="G129" s="14" t="str">
        <f>INDEX(Danhsachnhanvien[Vị trí],MATCH(TGLV[[#This Row],[MSNV]],Danhsachnhanvien[Mã nhân viên],0),0)</f>
        <v>Trưởng nhóm kinh doanh</v>
      </c>
      <c r="H129" s="14">
        <v>176</v>
      </c>
    </row>
    <row r="130" spans="1:8" s="15" customFormat="1" ht="19.5" customHeight="1" x14ac:dyDescent="0.25">
      <c r="A130" s="11">
        <f>IF(C130="","",SUBTOTAL(3,$C$4:C130))</f>
        <v>127</v>
      </c>
      <c r="B130" s="30">
        <v>44377</v>
      </c>
      <c r="C130" s="12">
        <v>1105</v>
      </c>
      <c r="D130" s="28" t="str">
        <f>INDEX(Danhsachnhanvien[Họ tên],MATCH(TGLV[[#This Row],[MSNV]],Danhsachnhanvien[Mã nhân viên],0),0)</f>
        <v>Đỗ Thị Nguyệt</v>
      </c>
      <c r="E130" s="13" t="str">
        <f>INDEX(Danhsachnhanvien[Chi nhánh],MATCH(TGLV[[#This Row],[MSNV]],Danhsachnhanvien[Mã nhân viên],0),0)</f>
        <v>Đà Nẵng</v>
      </c>
      <c r="F130" s="13" t="str">
        <f>INDEX(Danhsachnhanvien[Phòng ban],MATCH(TGLV[[#This Row],[MSNV]],Danhsachnhanvien[Mã nhân viên],0),0)</f>
        <v>Ban giám đốc</v>
      </c>
      <c r="G130" s="14" t="str">
        <f>INDEX(Danhsachnhanvien[Vị trí],MATCH(TGLV[[#This Row],[MSNV]],Danhsachnhanvien[Mã nhân viên],0),0)</f>
        <v>Giám đốc chi nhánh</v>
      </c>
      <c r="H130" s="14">
        <v>176</v>
      </c>
    </row>
    <row r="131" spans="1:8" s="15" customFormat="1" ht="19.5" customHeight="1" x14ac:dyDescent="0.25">
      <c r="A131" s="11">
        <f>IF(C131="","",SUBTOTAL(3,$C$4:C131))</f>
        <v>128</v>
      </c>
      <c r="B131" s="30">
        <v>44377</v>
      </c>
      <c r="C131" s="12">
        <v>1117</v>
      </c>
      <c r="D131" s="28" t="str">
        <f>INDEX(Danhsachnhanvien[Họ tên],MATCH(TGLV[[#This Row],[MSNV]],Danhsachnhanvien[Mã nhân viên],0),0)</f>
        <v>Lê Văn Tuân</v>
      </c>
      <c r="E131" s="13" t="str">
        <f>INDEX(Danhsachnhanvien[Chi nhánh],MATCH(TGLV[[#This Row],[MSNV]],Danhsachnhanvien[Mã nhân viên],0),0)</f>
        <v>Đà Nẵng</v>
      </c>
      <c r="F131" s="13" t="str">
        <f>INDEX(Danhsachnhanvien[Phòng ban],MATCH(TGLV[[#This Row],[MSNV]],Danhsachnhanvien[Mã nhân viên],0),0)</f>
        <v>Kinh doanh</v>
      </c>
      <c r="G131" s="14" t="str">
        <f>INDEX(Danhsachnhanvien[Vị trí],MATCH(TGLV[[#This Row],[MSNV]],Danhsachnhanvien[Mã nhân viên],0),0)</f>
        <v>Trưởng nhóm kinh doanh</v>
      </c>
      <c r="H131" s="14">
        <v>176</v>
      </c>
    </row>
    <row r="132" spans="1:8" s="15" customFormat="1" ht="19.5" customHeight="1" x14ac:dyDescent="0.25">
      <c r="A132" s="11">
        <f>IF(C132="","",SUBTOTAL(3,$C$4:C132))</f>
        <v>129</v>
      </c>
      <c r="B132" s="30">
        <v>44377</v>
      </c>
      <c r="C132" s="12">
        <v>1069</v>
      </c>
      <c r="D132" s="28" t="str">
        <f>INDEX(Danhsachnhanvien[Họ tên],MATCH(TGLV[[#This Row],[MSNV]],Danhsachnhanvien[Mã nhân viên],0),0)</f>
        <v>Trần Thị Thuý</v>
      </c>
      <c r="E132" s="13" t="str">
        <f>INDEX(Danhsachnhanvien[Chi nhánh],MATCH(TGLV[[#This Row],[MSNV]],Danhsachnhanvien[Mã nhân viên],0),0)</f>
        <v>Hải Phòng</v>
      </c>
      <c r="F132" s="13" t="str">
        <f>INDEX(Danhsachnhanvien[Phòng ban],MATCH(TGLV[[#This Row],[MSNV]],Danhsachnhanvien[Mã nhân viên],0),0)</f>
        <v>Kinh doanh</v>
      </c>
      <c r="G132" s="14" t="str">
        <f>INDEX(Danhsachnhanvien[Vị trí],MATCH(TGLV[[#This Row],[MSNV]],Danhsachnhanvien[Mã nhân viên],0),0)</f>
        <v>Trưởng nhóm kinh doanh</v>
      </c>
      <c r="H132" s="14">
        <v>184</v>
      </c>
    </row>
    <row r="133" spans="1:8" s="15" customFormat="1" ht="19.5" customHeight="1" x14ac:dyDescent="0.25">
      <c r="A133" s="11">
        <f>IF(C133="","",SUBTOTAL(3,$C$4:C133))</f>
        <v>130</v>
      </c>
      <c r="B133" s="30">
        <v>44377</v>
      </c>
      <c r="C133" s="12">
        <v>1115</v>
      </c>
      <c r="D133" s="28" t="str">
        <f>INDEX(Danhsachnhanvien[Họ tên],MATCH(TGLV[[#This Row],[MSNV]],Danhsachnhanvien[Mã nhân viên],0),0)</f>
        <v xml:space="preserve">Mai Thị Oanh </v>
      </c>
      <c r="E133" s="13" t="str">
        <f>INDEX(Danhsachnhanvien[Chi nhánh],MATCH(TGLV[[#This Row],[MSNV]],Danhsachnhanvien[Mã nhân viên],0),0)</f>
        <v>Đà Nẵng</v>
      </c>
      <c r="F133" s="13" t="str">
        <f>INDEX(Danhsachnhanvien[Phòng ban],MATCH(TGLV[[#This Row],[MSNV]],Danhsachnhanvien[Mã nhân viên],0),0)</f>
        <v>Kinh doanh</v>
      </c>
      <c r="G133" s="14" t="str">
        <f>INDEX(Danhsachnhanvien[Vị trí],MATCH(TGLV[[#This Row],[MSNV]],Danhsachnhanvien[Mã nhân viên],0),0)</f>
        <v>Trưởng phòng kinh doanh</v>
      </c>
      <c r="H133" s="14">
        <v>184</v>
      </c>
    </row>
    <row r="134" spans="1:8" s="15" customFormat="1" ht="19.5" customHeight="1" x14ac:dyDescent="0.25">
      <c r="A134" s="11">
        <f>IF(C134="","",SUBTOTAL(3,$C$4:C134))</f>
        <v>131</v>
      </c>
      <c r="B134" s="30">
        <v>44408</v>
      </c>
      <c r="C134" s="12">
        <v>1046</v>
      </c>
      <c r="D134" s="28" t="str">
        <f>INDEX(Danhsachnhanvien[Họ tên],MATCH(TGLV[[#This Row],[MSNV]],Danhsachnhanvien[Mã nhân viên],0),0)</f>
        <v>Phạm Thị Thu Thuỷ</v>
      </c>
      <c r="E134" s="13" t="str">
        <f>INDEX(Danhsachnhanvien[Chi nhánh],MATCH(TGLV[[#This Row],[MSNV]],Danhsachnhanvien[Mã nhân viên],0),0)</f>
        <v>Thái Nguyên</v>
      </c>
      <c r="F134" s="13" t="str">
        <f>INDEX(Danhsachnhanvien[Phòng ban],MATCH(TGLV[[#This Row],[MSNV]],Danhsachnhanvien[Mã nhân viên],0),0)</f>
        <v>Ban giám đốc</v>
      </c>
      <c r="G134" s="14" t="str">
        <f>INDEX(Danhsachnhanvien[Vị trí],MATCH(TGLV[[#This Row],[MSNV]],Danhsachnhanvien[Mã nhân viên],0),0)</f>
        <v>Giám đốc chi nhánh</v>
      </c>
      <c r="H134" s="14">
        <v>192</v>
      </c>
    </row>
    <row r="135" spans="1:8" s="15" customFormat="1" ht="19.5" customHeight="1" x14ac:dyDescent="0.25">
      <c r="A135" s="11">
        <f>IF(C135="","",SUBTOTAL(3,$C$4:C135))</f>
        <v>132</v>
      </c>
      <c r="B135" s="30">
        <v>44408</v>
      </c>
      <c r="C135" s="12">
        <v>1047</v>
      </c>
      <c r="D135" s="28" t="str">
        <f>INDEX(Danhsachnhanvien[Họ tên],MATCH(TGLV[[#This Row],[MSNV]],Danhsachnhanvien[Mã nhân viên],0),0)</f>
        <v>Hoàng Thị Thêm</v>
      </c>
      <c r="E135" s="13" t="str">
        <f>INDEX(Danhsachnhanvien[Chi nhánh],MATCH(TGLV[[#This Row],[MSNV]],Danhsachnhanvien[Mã nhân viên],0),0)</f>
        <v>Thái Nguyên</v>
      </c>
      <c r="F135" s="13" t="str">
        <f>INDEX(Danhsachnhanvien[Phòng ban],MATCH(TGLV[[#This Row],[MSNV]],Danhsachnhanvien[Mã nhân viên],0),0)</f>
        <v>Kinh doanh</v>
      </c>
      <c r="G135" s="14" t="str">
        <f>INDEX(Danhsachnhanvien[Vị trí],MATCH(TGLV[[#This Row],[MSNV]],Danhsachnhanvien[Mã nhân viên],0),0)</f>
        <v>Trưởng phòng kinh doanh</v>
      </c>
      <c r="H135" s="14">
        <v>192</v>
      </c>
    </row>
    <row r="136" spans="1:8" s="15" customFormat="1" ht="19.5" customHeight="1" x14ac:dyDescent="0.25">
      <c r="A136" s="11">
        <f>IF(C136="","",SUBTOTAL(3,$C$4:C136))</f>
        <v>133</v>
      </c>
      <c r="B136" s="30">
        <v>44408</v>
      </c>
      <c r="C136" s="12">
        <v>1049</v>
      </c>
      <c r="D136" s="28" t="str">
        <f>INDEX(Danhsachnhanvien[Họ tên],MATCH(TGLV[[#This Row],[MSNV]],Danhsachnhanvien[Mã nhân viên],0),0)</f>
        <v>Đoàn Đình Thoại</v>
      </c>
      <c r="E136" s="13" t="str">
        <f>INDEX(Danhsachnhanvien[Chi nhánh],MATCH(TGLV[[#This Row],[MSNV]],Danhsachnhanvien[Mã nhân viên],0),0)</f>
        <v>Thái Nguyên</v>
      </c>
      <c r="F136" s="13" t="str">
        <f>INDEX(Danhsachnhanvien[Phòng ban],MATCH(TGLV[[#This Row],[MSNV]],Danhsachnhanvien[Mã nhân viên],0),0)</f>
        <v>Kinh doanh</v>
      </c>
      <c r="G136" s="14" t="str">
        <f>INDEX(Danhsachnhanvien[Vị trí],MATCH(TGLV[[#This Row],[MSNV]],Danhsachnhanvien[Mã nhân viên],0),0)</f>
        <v>Trưởng nhóm kinh doanh</v>
      </c>
      <c r="H136" s="14">
        <v>192</v>
      </c>
    </row>
    <row r="137" spans="1:8" s="15" customFormat="1" ht="19.5" customHeight="1" x14ac:dyDescent="0.25">
      <c r="A137" s="11">
        <f>IF(C137="","",SUBTOTAL(3,$C$4:C137))</f>
        <v>134</v>
      </c>
      <c r="B137" s="30">
        <v>44408</v>
      </c>
      <c r="C137" s="12">
        <v>1068</v>
      </c>
      <c r="D137" s="28" t="str">
        <f>INDEX(Danhsachnhanvien[Họ tên],MATCH(TGLV[[#This Row],[MSNV]],Danhsachnhanvien[Mã nhân viên],0),0)</f>
        <v>Đỗ Mạnh Huy</v>
      </c>
      <c r="E137" s="13" t="str">
        <f>INDEX(Danhsachnhanvien[Chi nhánh],MATCH(TGLV[[#This Row],[MSNV]],Danhsachnhanvien[Mã nhân viên],0),0)</f>
        <v>Hải Phòng</v>
      </c>
      <c r="F137" s="13" t="str">
        <f>INDEX(Danhsachnhanvien[Phòng ban],MATCH(TGLV[[#This Row],[MSNV]],Danhsachnhanvien[Mã nhân viên],0),0)</f>
        <v>Kinh doanh</v>
      </c>
      <c r="G137" s="14" t="str">
        <f>INDEX(Danhsachnhanvien[Vị trí],MATCH(TGLV[[#This Row],[MSNV]],Danhsachnhanvien[Mã nhân viên],0),0)</f>
        <v>Trưởng phòng kinh doanh</v>
      </c>
      <c r="H137" s="14">
        <v>192</v>
      </c>
    </row>
    <row r="138" spans="1:8" s="15" customFormat="1" ht="19.5" customHeight="1" x14ac:dyDescent="0.25">
      <c r="A138" s="11">
        <f>IF(C138="","",SUBTOTAL(3,$C$4:C138))</f>
        <v>135</v>
      </c>
      <c r="B138" s="30">
        <v>44408</v>
      </c>
      <c r="C138" s="12">
        <v>1069</v>
      </c>
      <c r="D138" s="28" t="str">
        <f>INDEX(Danhsachnhanvien[Họ tên],MATCH(TGLV[[#This Row],[MSNV]],Danhsachnhanvien[Mã nhân viên],0),0)</f>
        <v>Trần Thị Thuý</v>
      </c>
      <c r="E138" s="13" t="str">
        <f>INDEX(Danhsachnhanvien[Chi nhánh],MATCH(TGLV[[#This Row],[MSNV]],Danhsachnhanvien[Mã nhân viên],0),0)</f>
        <v>Hải Phòng</v>
      </c>
      <c r="F138" s="13" t="str">
        <f>INDEX(Danhsachnhanvien[Phòng ban],MATCH(TGLV[[#This Row],[MSNV]],Danhsachnhanvien[Mã nhân viên],0),0)</f>
        <v>Kinh doanh</v>
      </c>
      <c r="G138" s="14" t="str">
        <f>INDEX(Danhsachnhanvien[Vị trí],MATCH(TGLV[[#This Row],[MSNV]],Danhsachnhanvien[Mã nhân viên],0),0)</f>
        <v>Trưởng nhóm kinh doanh</v>
      </c>
      <c r="H138" s="14">
        <v>176</v>
      </c>
    </row>
    <row r="139" spans="1:8" s="15" customFormat="1" ht="19.5" customHeight="1" x14ac:dyDescent="0.25">
      <c r="A139" s="11">
        <f>IF(C139="","",SUBTOTAL(3,$C$4:C139))</f>
        <v>136</v>
      </c>
      <c r="B139" s="30">
        <v>44408</v>
      </c>
      <c r="C139" s="12">
        <v>1090</v>
      </c>
      <c r="D139" s="28" t="str">
        <f>INDEX(Danhsachnhanvien[Họ tên],MATCH(TGLV[[#This Row],[MSNV]],Danhsachnhanvien[Mã nhân viên],0),0)</f>
        <v>Lưu Dương Thu Trang</v>
      </c>
      <c r="E139" s="13" t="str">
        <f>INDEX(Danhsachnhanvien[Chi nhánh],MATCH(TGLV[[#This Row],[MSNV]],Danhsachnhanvien[Mã nhân viên],0),0)</f>
        <v>Hải Phòng</v>
      </c>
      <c r="F139" s="13" t="str">
        <f>INDEX(Danhsachnhanvien[Phòng ban],MATCH(TGLV[[#This Row],[MSNV]],Danhsachnhanvien[Mã nhân viên],0),0)</f>
        <v>Kinh doanh</v>
      </c>
      <c r="G139" s="14" t="str">
        <f>INDEX(Danhsachnhanvien[Vị trí],MATCH(TGLV[[#This Row],[MSNV]],Danhsachnhanvien[Mã nhân viên],0),0)</f>
        <v>Trưởng phòng kinh doanh</v>
      </c>
      <c r="H139" s="14">
        <v>184</v>
      </c>
    </row>
    <row r="140" spans="1:8" s="15" customFormat="1" ht="19.5" customHeight="1" x14ac:dyDescent="0.25">
      <c r="A140" s="11">
        <f>IF(C140="","",SUBTOTAL(3,$C$4:C140))</f>
        <v>137</v>
      </c>
      <c r="B140" s="30">
        <v>44408</v>
      </c>
      <c r="C140" s="12">
        <v>1105</v>
      </c>
      <c r="D140" s="28" t="str">
        <f>INDEX(Danhsachnhanvien[Họ tên],MATCH(TGLV[[#This Row],[MSNV]],Danhsachnhanvien[Mã nhân viên],0),0)</f>
        <v>Đỗ Thị Nguyệt</v>
      </c>
      <c r="E140" s="13" t="str">
        <f>INDEX(Danhsachnhanvien[Chi nhánh],MATCH(TGLV[[#This Row],[MSNV]],Danhsachnhanvien[Mã nhân viên],0),0)</f>
        <v>Đà Nẵng</v>
      </c>
      <c r="F140" s="13" t="str">
        <f>INDEX(Danhsachnhanvien[Phòng ban],MATCH(TGLV[[#This Row],[MSNV]],Danhsachnhanvien[Mã nhân viên],0),0)</f>
        <v>Ban giám đốc</v>
      </c>
      <c r="G140" s="14" t="str">
        <f>INDEX(Danhsachnhanvien[Vị trí],MATCH(TGLV[[#This Row],[MSNV]],Danhsachnhanvien[Mã nhân viên],0),0)</f>
        <v>Giám đốc chi nhánh</v>
      </c>
      <c r="H140" s="14">
        <v>192</v>
      </c>
    </row>
    <row r="141" spans="1:8" s="15" customFormat="1" ht="19.5" customHeight="1" x14ac:dyDescent="0.25">
      <c r="A141" s="11">
        <f>IF(C141="","",SUBTOTAL(3,$C$4:C141))</f>
        <v>138</v>
      </c>
      <c r="B141" s="30">
        <v>44408</v>
      </c>
      <c r="C141" s="12">
        <v>1115</v>
      </c>
      <c r="D141" s="28" t="str">
        <f>INDEX(Danhsachnhanvien[Họ tên],MATCH(TGLV[[#This Row],[MSNV]],Danhsachnhanvien[Mã nhân viên],0),0)</f>
        <v xml:space="preserve">Mai Thị Oanh </v>
      </c>
      <c r="E141" s="13" t="str">
        <f>INDEX(Danhsachnhanvien[Chi nhánh],MATCH(TGLV[[#This Row],[MSNV]],Danhsachnhanvien[Mã nhân viên],0),0)</f>
        <v>Đà Nẵng</v>
      </c>
      <c r="F141" s="13" t="str">
        <f>INDEX(Danhsachnhanvien[Phòng ban],MATCH(TGLV[[#This Row],[MSNV]],Danhsachnhanvien[Mã nhân viên],0),0)</f>
        <v>Kinh doanh</v>
      </c>
      <c r="G141" s="14" t="str">
        <f>INDEX(Danhsachnhanvien[Vị trí],MATCH(TGLV[[#This Row],[MSNV]],Danhsachnhanvien[Mã nhân viên],0),0)</f>
        <v>Trưởng phòng kinh doanh</v>
      </c>
      <c r="H141" s="14">
        <v>184</v>
      </c>
    </row>
    <row r="142" spans="1:8" s="15" customFormat="1" ht="19.5" customHeight="1" x14ac:dyDescent="0.25">
      <c r="A142" s="11">
        <f>IF(C142="","",SUBTOTAL(3,$C$4:C142))</f>
        <v>139</v>
      </c>
      <c r="B142" s="30">
        <v>44408</v>
      </c>
      <c r="C142" s="12">
        <v>1004</v>
      </c>
      <c r="D142" s="28" t="str">
        <f>INDEX(Danhsachnhanvien[Họ tên],MATCH(TGLV[[#This Row],[MSNV]],Danhsachnhanvien[Mã nhân viên],0),0)</f>
        <v>Đỗ Thị Kim Anh</v>
      </c>
      <c r="E142" s="13" t="str">
        <f>INDEX(Danhsachnhanvien[Chi nhánh],MATCH(TGLV[[#This Row],[MSNV]],Danhsachnhanvien[Mã nhân viên],0),0)</f>
        <v>Trụ sở chính</v>
      </c>
      <c r="F142" s="13" t="str">
        <f>INDEX(Danhsachnhanvien[Phòng ban],MATCH(TGLV[[#This Row],[MSNV]],Danhsachnhanvien[Mã nhân viên],0),0)</f>
        <v>Kế toán</v>
      </c>
      <c r="G142" s="14" t="str">
        <f>INDEX(Danhsachnhanvien[Vị trí],MATCH(TGLV[[#This Row],[MSNV]],Danhsachnhanvien[Mã nhân viên],0),0)</f>
        <v>Kế toán trưởng</v>
      </c>
      <c r="H142" s="14">
        <v>184</v>
      </c>
    </row>
    <row r="143" spans="1:8" s="15" customFormat="1" ht="19.5" customHeight="1" x14ac:dyDescent="0.25">
      <c r="A143" s="11">
        <f>IF(C143="","",SUBTOTAL(3,$C$4:C143))</f>
        <v>140</v>
      </c>
      <c r="B143" s="30">
        <v>44408</v>
      </c>
      <c r="C143" s="12">
        <v>1011</v>
      </c>
      <c r="D143" s="28" t="str">
        <f>INDEX(Danhsachnhanvien[Họ tên],MATCH(TGLV[[#This Row],[MSNV]],Danhsachnhanvien[Mã nhân viên],0),0)</f>
        <v>Trương Lệ Tuyết</v>
      </c>
      <c r="E143" s="13" t="str">
        <f>INDEX(Danhsachnhanvien[Chi nhánh],MATCH(TGLV[[#This Row],[MSNV]],Danhsachnhanvien[Mã nhân viên],0),0)</f>
        <v>Trụ sở chính</v>
      </c>
      <c r="F143" s="13" t="str">
        <f>INDEX(Danhsachnhanvien[Phòng ban],MATCH(TGLV[[#This Row],[MSNV]],Danhsachnhanvien[Mã nhân viên],0),0)</f>
        <v>Marketing</v>
      </c>
      <c r="G143" s="14" t="str">
        <f>INDEX(Danhsachnhanvien[Vị trí],MATCH(TGLV[[#This Row],[MSNV]],Danhsachnhanvien[Mã nhân viên],0),0)</f>
        <v>Trưởng phòng Marketing</v>
      </c>
      <c r="H143" s="14">
        <v>176</v>
      </c>
    </row>
    <row r="144" spans="1:8" s="15" customFormat="1" ht="19.5" customHeight="1" x14ac:dyDescent="0.25">
      <c r="A144" s="11">
        <f>IF(C144="","",SUBTOTAL(3,$C$4:C144))</f>
        <v>141</v>
      </c>
      <c r="B144" s="30">
        <v>44408</v>
      </c>
      <c r="C144" s="12">
        <v>1017</v>
      </c>
      <c r="D144" s="28" t="str">
        <f>INDEX(Danhsachnhanvien[Họ tên],MATCH(TGLV[[#This Row],[MSNV]],Danhsachnhanvien[Mã nhân viên],0),0)</f>
        <v>Nguyễn Đức Nam</v>
      </c>
      <c r="E144" s="13" t="str">
        <f>INDEX(Danhsachnhanvien[Chi nhánh],MATCH(TGLV[[#This Row],[MSNV]],Danhsachnhanvien[Mã nhân viên],0),0)</f>
        <v>Trụ sở chính</v>
      </c>
      <c r="F144" s="13" t="str">
        <f>INDEX(Danhsachnhanvien[Phòng ban],MATCH(TGLV[[#This Row],[MSNV]],Danhsachnhanvien[Mã nhân viên],0),0)</f>
        <v>Nhân sự</v>
      </c>
      <c r="G144" s="14" t="str">
        <f>INDEX(Danhsachnhanvien[Vị trí],MATCH(TGLV[[#This Row],[MSNV]],Danhsachnhanvien[Mã nhân viên],0),0)</f>
        <v>Trưởng phòng nhân sự</v>
      </c>
      <c r="H144" s="14">
        <v>176</v>
      </c>
    </row>
    <row r="145" spans="1:8" s="15" customFormat="1" ht="19.5" customHeight="1" x14ac:dyDescent="0.25">
      <c r="A145" s="11">
        <f>IF(C145="","",SUBTOTAL(3,$C$4:C145))</f>
        <v>142</v>
      </c>
      <c r="B145" s="30">
        <v>44408</v>
      </c>
      <c r="C145" s="12">
        <v>1022</v>
      </c>
      <c r="D145" s="28" t="str">
        <f>INDEX(Danhsachnhanvien[Họ tên],MATCH(TGLV[[#This Row],[MSNV]],Danhsachnhanvien[Mã nhân viên],0),0)</f>
        <v>Thái Thị Huyền Trang</v>
      </c>
      <c r="E145" s="13" t="str">
        <f>INDEX(Danhsachnhanvien[Chi nhánh],MATCH(TGLV[[#This Row],[MSNV]],Danhsachnhanvien[Mã nhân viên],0),0)</f>
        <v>Trụ sở chính</v>
      </c>
      <c r="F145" s="13" t="str">
        <f>INDEX(Danhsachnhanvien[Phòng ban],MATCH(TGLV[[#This Row],[MSNV]],Danhsachnhanvien[Mã nhân viên],0),0)</f>
        <v>Dự án</v>
      </c>
      <c r="G145" s="14" t="str">
        <f>INDEX(Danhsachnhanvien[Vị trí],MATCH(TGLV[[#This Row],[MSNV]],Danhsachnhanvien[Mã nhân viên],0),0)</f>
        <v>Trưởng phòng dự án</v>
      </c>
      <c r="H145" s="14">
        <v>160</v>
      </c>
    </row>
    <row r="146" spans="1:8" s="15" customFormat="1" ht="19.5" customHeight="1" x14ac:dyDescent="0.25">
      <c r="A146" s="11">
        <f>IF(C146="","",SUBTOTAL(3,$C$4:C146))</f>
        <v>143</v>
      </c>
      <c r="B146" s="30">
        <v>44408</v>
      </c>
      <c r="C146" s="12">
        <v>1028</v>
      </c>
      <c r="D146" s="28" t="str">
        <f>INDEX(Danhsachnhanvien[Họ tên],MATCH(TGLV[[#This Row],[MSNV]],Danhsachnhanvien[Mã nhân viên],0),0)</f>
        <v>Nguyễn Văn Cương</v>
      </c>
      <c r="E146" s="13" t="str">
        <f>INDEX(Danhsachnhanvien[Chi nhánh],MATCH(TGLV[[#This Row],[MSNV]],Danhsachnhanvien[Mã nhân viên],0),0)</f>
        <v>TPHCM</v>
      </c>
      <c r="F146" s="13" t="str">
        <f>INDEX(Danhsachnhanvien[Phòng ban],MATCH(TGLV[[#This Row],[MSNV]],Danhsachnhanvien[Mã nhân viên],0),0)</f>
        <v>Kinh doanh</v>
      </c>
      <c r="G146" s="14" t="str">
        <f>INDEX(Danhsachnhanvien[Vị trí],MATCH(TGLV[[#This Row],[MSNV]],Danhsachnhanvien[Mã nhân viên],0),0)</f>
        <v>Trưởng phòng kinh doanh</v>
      </c>
      <c r="H146" s="14">
        <v>184</v>
      </c>
    </row>
    <row r="147" spans="1:8" s="15" customFormat="1" ht="19.5" customHeight="1" x14ac:dyDescent="0.25">
      <c r="A147" s="11">
        <f>IF(C147="","",SUBTOTAL(3,$C$4:C147))</f>
        <v>144</v>
      </c>
      <c r="B147" s="30">
        <v>44408</v>
      </c>
      <c r="C147" s="12">
        <v>1001</v>
      </c>
      <c r="D147" s="28" t="str">
        <f>INDEX(Danhsachnhanvien[Họ tên],MATCH(TGLV[[#This Row],[MSNV]],Danhsachnhanvien[Mã nhân viên],0),0)</f>
        <v>Phạm Văn Công</v>
      </c>
      <c r="E147" s="13" t="str">
        <f>INDEX(Danhsachnhanvien[Chi nhánh],MATCH(TGLV[[#This Row],[MSNV]],Danhsachnhanvien[Mã nhân viên],0),0)</f>
        <v>Trụ sở chính</v>
      </c>
      <c r="F147" s="13" t="str">
        <f>INDEX(Danhsachnhanvien[Phòng ban],MATCH(TGLV[[#This Row],[MSNV]],Danhsachnhanvien[Mã nhân viên],0),0)</f>
        <v>Ban giám đốc</v>
      </c>
      <c r="G147" s="14" t="str">
        <f>INDEX(Danhsachnhanvien[Vị trí],MATCH(TGLV[[#This Row],[MSNV]],Danhsachnhanvien[Mã nhân viên],0),0)</f>
        <v>Tổng giám đốc</v>
      </c>
      <c r="H147" s="14">
        <v>192</v>
      </c>
    </row>
    <row r="148" spans="1:8" s="15" customFormat="1" ht="19.5" customHeight="1" x14ac:dyDescent="0.25">
      <c r="A148" s="11">
        <f>IF(C148="","",SUBTOTAL(3,$C$4:C148))</f>
        <v>145</v>
      </c>
      <c r="B148" s="30">
        <v>44408</v>
      </c>
      <c r="C148" s="12">
        <v>1002</v>
      </c>
      <c r="D148" s="28" t="str">
        <f>INDEX(Danhsachnhanvien[Họ tên],MATCH(TGLV[[#This Row],[MSNV]],Danhsachnhanvien[Mã nhân viên],0),0)</f>
        <v>Trương Thị Nga</v>
      </c>
      <c r="E148" s="13" t="str">
        <f>INDEX(Danhsachnhanvien[Chi nhánh],MATCH(TGLV[[#This Row],[MSNV]],Danhsachnhanvien[Mã nhân viên],0),0)</f>
        <v>Trụ sở chính</v>
      </c>
      <c r="F148" s="13" t="str">
        <f>INDEX(Danhsachnhanvien[Phòng ban],MATCH(TGLV[[#This Row],[MSNV]],Danhsachnhanvien[Mã nhân viên],0),0)</f>
        <v>Ban giám đốc</v>
      </c>
      <c r="G148" s="14" t="str">
        <f>INDEX(Danhsachnhanvien[Vị trí],MATCH(TGLV[[#This Row],[MSNV]],Danhsachnhanvien[Mã nhân viên],0),0)</f>
        <v>Phó Giám đốc</v>
      </c>
      <c r="H148" s="14">
        <v>192</v>
      </c>
    </row>
    <row r="149" spans="1:8" s="15" customFormat="1" ht="19.5" customHeight="1" x14ac:dyDescent="0.25">
      <c r="A149" s="11">
        <f>IF(C149="","",SUBTOTAL(3,$C$4:C149))</f>
        <v>146</v>
      </c>
      <c r="B149" s="30">
        <v>44408</v>
      </c>
      <c r="C149" s="12">
        <v>1027</v>
      </c>
      <c r="D149" s="28" t="str">
        <f>INDEX(Danhsachnhanvien[Họ tên],MATCH(TGLV[[#This Row],[MSNV]],Danhsachnhanvien[Mã nhân viên],0),0)</f>
        <v>Nguyễn Văn Cương</v>
      </c>
      <c r="E149" s="13" t="str">
        <f>INDEX(Danhsachnhanvien[Chi nhánh],MATCH(TGLV[[#This Row],[MSNV]],Danhsachnhanvien[Mã nhân viên],0),0)</f>
        <v>TPHCM</v>
      </c>
      <c r="F149" s="13" t="str">
        <f>INDEX(Danhsachnhanvien[Phòng ban],MATCH(TGLV[[#This Row],[MSNV]],Danhsachnhanvien[Mã nhân viên],0),0)</f>
        <v>Ban giám đốc</v>
      </c>
      <c r="G149" s="14" t="str">
        <f>INDEX(Danhsachnhanvien[Vị trí],MATCH(TGLV[[#This Row],[MSNV]],Danhsachnhanvien[Mã nhân viên],0),0)</f>
        <v>Giám đốc chi nhánh</v>
      </c>
      <c r="H149" s="14">
        <v>152</v>
      </c>
    </row>
    <row r="150" spans="1:8" s="15" customFormat="1" ht="19.5" customHeight="1" x14ac:dyDescent="0.25">
      <c r="A150" s="11">
        <f>IF(C150="","",SUBTOTAL(3,$C$4:C150))</f>
        <v>147</v>
      </c>
      <c r="B150" s="30">
        <v>44408</v>
      </c>
      <c r="C150" s="12">
        <v>1067</v>
      </c>
      <c r="D150" s="28" t="str">
        <f>INDEX(Danhsachnhanvien[Họ tên],MATCH(TGLV[[#This Row],[MSNV]],Danhsachnhanvien[Mã nhân viên],0),0)</f>
        <v>Nguyễn Thị Hạnh</v>
      </c>
      <c r="E150" s="13" t="str">
        <f>INDEX(Danhsachnhanvien[Chi nhánh],MATCH(TGLV[[#This Row],[MSNV]],Danhsachnhanvien[Mã nhân viên],0),0)</f>
        <v>Hải Phòng</v>
      </c>
      <c r="F150" s="13" t="str">
        <f>INDEX(Danhsachnhanvien[Phòng ban],MATCH(TGLV[[#This Row],[MSNV]],Danhsachnhanvien[Mã nhân viên],0),0)</f>
        <v>Ban giám đốc</v>
      </c>
      <c r="G150" s="14" t="str">
        <f>INDEX(Danhsachnhanvien[Vị trí],MATCH(TGLV[[#This Row],[MSNV]],Danhsachnhanvien[Mã nhân viên],0),0)</f>
        <v>Giám đốc chi nhánh</v>
      </c>
      <c r="H150" s="14">
        <v>160</v>
      </c>
    </row>
    <row r="151" spans="1:8" s="15" customFormat="1" ht="19.5" customHeight="1" x14ac:dyDescent="0.25">
      <c r="A151" s="11">
        <f>IF(C151="","",SUBTOTAL(3,$C$4:C151))</f>
        <v>148</v>
      </c>
      <c r="B151" s="30">
        <v>44408</v>
      </c>
      <c r="C151" s="12">
        <v>1003</v>
      </c>
      <c r="D151" s="28" t="str">
        <f>INDEX(Danhsachnhanvien[Họ tên],MATCH(TGLV[[#This Row],[MSNV]],Danhsachnhanvien[Mã nhân viên],0),0)</f>
        <v>Mai Thị Vy Đan</v>
      </c>
      <c r="E151" s="13" t="str">
        <f>INDEX(Danhsachnhanvien[Chi nhánh],MATCH(TGLV[[#This Row],[MSNV]],Danhsachnhanvien[Mã nhân viên],0),0)</f>
        <v>Trụ sở chính</v>
      </c>
      <c r="F151" s="13" t="str">
        <f>INDEX(Danhsachnhanvien[Phòng ban],MATCH(TGLV[[#This Row],[MSNV]],Danhsachnhanvien[Mã nhân viên],0),0)</f>
        <v>Ban giám đốc</v>
      </c>
      <c r="G151" s="14" t="str">
        <f>INDEX(Danhsachnhanvien[Vị trí],MATCH(TGLV[[#This Row],[MSNV]],Danhsachnhanvien[Mã nhân viên],0),0)</f>
        <v>Phó Giám đốc</v>
      </c>
      <c r="H151" s="14">
        <v>176</v>
      </c>
    </row>
    <row r="152" spans="1:8" s="15" customFormat="1" ht="19.5" customHeight="1" x14ac:dyDescent="0.25">
      <c r="A152" s="11">
        <f>IF(C152="","",SUBTOTAL(3,$C$4:C152))</f>
        <v>149</v>
      </c>
      <c r="B152" s="30">
        <v>44439</v>
      </c>
      <c r="C152" s="12">
        <v>1001</v>
      </c>
      <c r="D152" s="28" t="str">
        <f>INDEX(Danhsachnhanvien[Họ tên],MATCH(TGLV[[#This Row],[MSNV]],Danhsachnhanvien[Mã nhân viên],0),0)</f>
        <v>Phạm Văn Công</v>
      </c>
      <c r="E152" s="13" t="str">
        <f>INDEX(Danhsachnhanvien[Chi nhánh],MATCH(TGLV[[#This Row],[MSNV]],Danhsachnhanvien[Mã nhân viên],0),0)</f>
        <v>Trụ sở chính</v>
      </c>
      <c r="F152" s="13" t="str">
        <f>INDEX(Danhsachnhanvien[Phòng ban],MATCH(TGLV[[#This Row],[MSNV]],Danhsachnhanvien[Mã nhân viên],0),0)</f>
        <v>Ban giám đốc</v>
      </c>
      <c r="G152" s="14" t="str">
        <f>INDEX(Danhsachnhanvien[Vị trí],MATCH(TGLV[[#This Row],[MSNV]],Danhsachnhanvien[Mã nhân viên],0),0)</f>
        <v>Tổng giám đốc</v>
      </c>
      <c r="H152" s="14">
        <v>160</v>
      </c>
    </row>
    <row r="153" spans="1:8" s="15" customFormat="1" ht="19.5" customHeight="1" x14ac:dyDescent="0.25">
      <c r="A153" s="11">
        <f>IF(C153="","",SUBTOTAL(3,$C$4:C153))</f>
        <v>150</v>
      </c>
      <c r="B153" s="30">
        <v>44439</v>
      </c>
      <c r="C153" s="12">
        <v>1002</v>
      </c>
      <c r="D153" s="28" t="str">
        <f>INDEX(Danhsachnhanvien[Họ tên],MATCH(TGLV[[#This Row],[MSNV]],Danhsachnhanvien[Mã nhân viên],0),0)</f>
        <v>Trương Thị Nga</v>
      </c>
      <c r="E153" s="13" t="str">
        <f>INDEX(Danhsachnhanvien[Chi nhánh],MATCH(TGLV[[#This Row],[MSNV]],Danhsachnhanvien[Mã nhân viên],0),0)</f>
        <v>Trụ sở chính</v>
      </c>
      <c r="F153" s="13" t="str">
        <f>INDEX(Danhsachnhanvien[Phòng ban],MATCH(TGLV[[#This Row],[MSNV]],Danhsachnhanvien[Mã nhân viên],0),0)</f>
        <v>Ban giám đốc</v>
      </c>
      <c r="G153" s="14" t="str">
        <f>INDEX(Danhsachnhanvien[Vị trí],MATCH(TGLV[[#This Row],[MSNV]],Danhsachnhanvien[Mã nhân viên],0),0)</f>
        <v>Phó Giám đốc</v>
      </c>
      <c r="H153" s="14">
        <v>184</v>
      </c>
    </row>
    <row r="154" spans="1:8" s="15" customFormat="1" ht="19.5" customHeight="1" x14ac:dyDescent="0.25">
      <c r="A154" s="11">
        <f>IF(C154="","",SUBTOTAL(3,$C$4:C154))</f>
        <v>151</v>
      </c>
      <c r="B154" s="30">
        <v>44439</v>
      </c>
      <c r="C154" s="12">
        <v>1003</v>
      </c>
      <c r="D154" s="28" t="str">
        <f>INDEX(Danhsachnhanvien[Họ tên],MATCH(TGLV[[#This Row],[MSNV]],Danhsachnhanvien[Mã nhân viên],0),0)</f>
        <v>Mai Thị Vy Đan</v>
      </c>
      <c r="E154" s="13" t="str">
        <f>INDEX(Danhsachnhanvien[Chi nhánh],MATCH(TGLV[[#This Row],[MSNV]],Danhsachnhanvien[Mã nhân viên],0),0)</f>
        <v>Trụ sở chính</v>
      </c>
      <c r="F154" s="13" t="str">
        <f>INDEX(Danhsachnhanvien[Phòng ban],MATCH(TGLV[[#This Row],[MSNV]],Danhsachnhanvien[Mã nhân viên],0),0)</f>
        <v>Ban giám đốc</v>
      </c>
      <c r="G154" s="14" t="str">
        <f>INDEX(Danhsachnhanvien[Vị trí],MATCH(TGLV[[#This Row],[MSNV]],Danhsachnhanvien[Mã nhân viên],0),0)</f>
        <v>Phó Giám đốc</v>
      </c>
      <c r="H154" s="14">
        <v>184</v>
      </c>
    </row>
    <row r="155" spans="1:8" s="15" customFormat="1" ht="19.5" customHeight="1" x14ac:dyDescent="0.25">
      <c r="A155" s="11">
        <f>IF(C155="","",SUBTOTAL(3,$C$4:C155))</f>
        <v>152</v>
      </c>
      <c r="B155" s="30">
        <v>44439</v>
      </c>
      <c r="C155" s="12">
        <v>1017</v>
      </c>
      <c r="D155" s="28" t="str">
        <f>INDEX(Danhsachnhanvien[Họ tên],MATCH(TGLV[[#This Row],[MSNV]],Danhsachnhanvien[Mã nhân viên],0),0)</f>
        <v>Nguyễn Đức Nam</v>
      </c>
      <c r="E155" s="13" t="str">
        <f>INDEX(Danhsachnhanvien[Chi nhánh],MATCH(TGLV[[#This Row],[MSNV]],Danhsachnhanvien[Mã nhân viên],0),0)</f>
        <v>Trụ sở chính</v>
      </c>
      <c r="F155" s="13" t="str">
        <f>INDEX(Danhsachnhanvien[Phòng ban],MATCH(TGLV[[#This Row],[MSNV]],Danhsachnhanvien[Mã nhân viên],0),0)</f>
        <v>Nhân sự</v>
      </c>
      <c r="G155" s="14" t="str">
        <f>INDEX(Danhsachnhanvien[Vị trí],MATCH(TGLV[[#This Row],[MSNV]],Danhsachnhanvien[Mã nhân viên],0),0)</f>
        <v>Trưởng phòng nhân sự</v>
      </c>
      <c r="H155" s="14">
        <v>192</v>
      </c>
    </row>
    <row r="156" spans="1:8" s="15" customFormat="1" ht="19.5" customHeight="1" x14ac:dyDescent="0.25">
      <c r="A156" s="11">
        <f>IF(C156="","",SUBTOTAL(3,$C$4:C156))</f>
        <v>153</v>
      </c>
      <c r="B156" s="30">
        <v>44439</v>
      </c>
      <c r="C156" s="12">
        <v>1027</v>
      </c>
      <c r="D156" s="28" t="str">
        <f>INDEX(Danhsachnhanvien[Họ tên],MATCH(TGLV[[#This Row],[MSNV]],Danhsachnhanvien[Mã nhân viên],0),0)</f>
        <v>Nguyễn Văn Cương</v>
      </c>
      <c r="E156" s="13" t="str">
        <f>INDEX(Danhsachnhanvien[Chi nhánh],MATCH(TGLV[[#This Row],[MSNV]],Danhsachnhanvien[Mã nhân viên],0),0)</f>
        <v>TPHCM</v>
      </c>
      <c r="F156" s="13" t="str">
        <f>INDEX(Danhsachnhanvien[Phòng ban],MATCH(TGLV[[#This Row],[MSNV]],Danhsachnhanvien[Mã nhân viên],0),0)</f>
        <v>Ban giám đốc</v>
      </c>
      <c r="G156" s="14" t="str">
        <f>INDEX(Danhsachnhanvien[Vị trí],MATCH(TGLV[[#This Row],[MSNV]],Danhsachnhanvien[Mã nhân viên],0),0)</f>
        <v>Giám đốc chi nhánh</v>
      </c>
      <c r="H156" s="14">
        <v>192</v>
      </c>
    </row>
    <row r="157" spans="1:8" s="15" customFormat="1" ht="19.5" customHeight="1" x14ac:dyDescent="0.25">
      <c r="A157" s="11">
        <f>IF(C157="","",SUBTOTAL(3,$C$4:C157))</f>
        <v>154</v>
      </c>
      <c r="B157" s="30">
        <v>44439</v>
      </c>
      <c r="C157" s="12">
        <v>1046</v>
      </c>
      <c r="D157" s="28" t="str">
        <f>INDEX(Danhsachnhanvien[Họ tên],MATCH(TGLV[[#This Row],[MSNV]],Danhsachnhanvien[Mã nhân viên],0),0)</f>
        <v>Phạm Thị Thu Thuỷ</v>
      </c>
      <c r="E157" s="13" t="str">
        <f>INDEX(Danhsachnhanvien[Chi nhánh],MATCH(TGLV[[#This Row],[MSNV]],Danhsachnhanvien[Mã nhân viên],0),0)</f>
        <v>Thái Nguyên</v>
      </c>
      <c r="F157" s="13" t="str">
        <f>INDEX(Danhsachnhanvien[Phòng ban],MATCH(TGLV[[#This Row],[MSNV]],Danhsachnhanvien[Mã nhân viên],0),0)</f>
        <v>Ban giám đốc</v>
      </c>
      <c r="G157" s="14" t="str">
        <f>INDEX(Danhsachnhanvien[Vị trí],MATCH(TGLV[[#This Row],[MSNV]],Danhsachnhanvien[Mã nhân viên],0),0)</f>
        <v>Giám đốc chi nhánh</v>
      </c>
      <c r="H157" s="14">
        <v>152</v>
      </c>
    </row>
    <row r="158" spans="1:8" s="15" customFormat="1" ht="19.5" customHeight="1" x14ac:dyDescent="0.25">
      <c r="A158" s="16">
        <f>IF(C158="","",SUBTOTAL(3,$C$4:C158))</f>
        <v>155</v>
      </c>
      <c r="B158" s="35">
        <v>44439</v>
      </c>
      <c r="C158" s="17">
        <v>1067</v>
      </c>
      <c r="D158" s="33" t="str">
        <f>INDEX(Danhsachnhanvien[Họ tên],MATCH(TGLV[[#This Row],[MSNV]],Danhsachnhanvien[Mã nhân viên],0),0)</f>
        <v>Nguyễn Thị Hạnh</v>
      </c>
      <c r="E158" s="18" t="str">
        <f>INDEX(Danhsachnhanvien[Chi nhánh],MATCH(TGLV[[#This Row],[MSNV]],Danhsachnhanvien[Mã nhân viên],0),0)</f>
        <v>Hải Phòng</v>
      </c>
      <c r="F158" s="18" t="str">
        <f>INDEX(Danhsachnhanvien[Phòng ban],MATCH(TGLV[[#This Row],[MSNV]],Danhsachnhanvien[Mã nhân viên],0),0)</f>
        <v>Ban giám đốc</v>
      </c>
      <c r="G158" s="19" t="str">
        <f>INDEX(Danhsachnhanvien[Vị trí],MATCH(TGLV[[#This Row],[MSNV]],Danhsachnhanvien[Mã nhân viên],0),0)</f>
        <v>Giám đốc chi nhánh</v>
      </c>
      <c r="H158" s="19">
        <v>152</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88590-0E3A-4DB0-99E6-3CCBDC5D64E2}">
  <sheetPr codeName="Sheet4"/>
  <dimension ref="A1:H79"/>
  <sheetViews>
    <sheetView showGridLines="0" workbookViewId="0">
      <pane xSplit="2" ySplit="3" topLeftCell="C4" activePane="bottomRight" state="frozen"/>
      <selection pane="topRight" activeCell="C1" sqref="C1"/>
      <selection pane="bottomLeft" activeCell="A3" sqref="A3"/>
      <selection pane="bottomRight" activeCell="H4" sqref="H4"/>
    </sheetView>
  </sheetViews>
  <sheetFormatPr defaultRowHeight="15" x14ac:dyDescent="0.25"/>
  <cols>
    <col min="2" max="2" width="17.85546875" style="20" customWidth="1"/>
    <col min="3" max="3" width="19.140625" customWidth="1"/>
    <col min="4" max="4" width="42.42578125" style="46" customWidth="1"/>
    <col min="5" max="7" width="22.5703125" customWidth="1"/>
    <col min="8" max="8" width="22.5703125" style="47" customWidth="1"/>
  </cols>
  <sheetData>
    <row r="1" spans="1:8" ht="36.75" customHeight="1" x14ac:dyDescent="0.25">
      <c r="A1" s="1" t="s">
        <v>0</v>
      </c>
      <c r="B1" s="2"/>
      <c r="C1" s="3"/>
      <c r="D1" s="3"/>
      <c r="E1" s="3"/>
      <c r="F1" s="3"/>
      <c r="G1" s="3"/>
      <c r="H1" s="3"/>
    </row>
    <row r="2" spans="1:8" ht="29.25" customHeight="1" x14ac:dyDescent="0.25">
      <c r="A2" s="4" t="s">
        <v>232</v>
      </c>
      <c r="B2" s="5"/>
      <c r="C2" s="6"/>
      <c r="D2" s="6"/>
      <c r="E2" s="6"/>
      <c r="F2" s="6"/>
      <c r="G2" s="6"/>
      <c r="H2" s="6"/>
    </row>
    <row r="3" spans="1:8" s="10" customFormat="1" ht="28.5" customHeight="1" x14ac:dyDescent="0.25">
      <c r="A3" s="7" t="s">
        <v>2</v>
      </c>
      <c r="B3" s="8" t="s">
        <v>240</v>
      </c>
      <c r="C3" s="8" t="s">
        <v>174</v>
      </c>
      <c r="D3" s="24" t="s">
        <v>241</v>
      </c>
      <c r="E3" s="8" t="s">
        <v>5</v>
      </c>
      <c r="F3" s="8" t="s">
        <v>6</v>
      </c>
      <c r="G3" s="8" t="s">
        <v>254</v>
      </c>
      <c r="H3" s="42" t="s">
        <v>242</v>
      </c>
    </row>
    <row r="4" spans="1:8" s="15" customFormat="1" ht="30" customHeight="1" x14ac:dyDescent="0.25">
      <c r="A4" s="11">
        <f>IF(B4="","",SUBTOTAL(3,$B$4:B4))</f>
        <v>1</v>
      </c>
      <c r="B4" s="40">
        <v>44202</v>
      </c>
      <c r="C4" s="30" t="s">
        <v>182</v>
      </c>
      <c r="D4" s="29" t="s">
        <v>183</v>
      </c>
      <c r="E4" s="13" t="s">
        <v>11</v>
      </c>
      <c r="F4" s="13" t="s">
        <v>55</v>
      </c>
      <c r="G4" s="13" t="str">
        <f>INDEX(Thong_tin_khoa_hoc[Phân loại],MATCH(Chiphidaotao[[#This Row],[Mã khóa học]],Thong_tin_khoa_hoc[Mã khóa học],0),0)</f>
        <v>Đào tạo hệ thống</v>
      </c>
      <c r="H4" s="43">
        <v>500000</v>
      </c>
    </row>
    <row r="5" spans="1:8" s="15" customFormat="1" ht="30" customHeight="1" x14ac:dyDescent="0.25">
      <c r="A5" s="11">
        <f>IF(B5="","",SUBTOTAL(3,$B$4:B5))</f>
        <v>2</v>
      </c>
      <c r="B5" s="40">
        <v>44202</v>
      </c>
      <c r="C5" s="30" t="s">
        <v>182</v>
      </c>
      <c r="D5" s="29" t="s">
        <v>183</v>
      </c>
      <c r="E5" s="13" t="s">
        <v>11</v>
      </c>
      <c r="F5" s="13" t="s">
        <v>45</v>
      </c>
      <c r="G5" s="13" t="str">
        <f>INDEX(Thong_tin_khoa_hoc[Phân loại],MATCH(Chiphidaotao[[#This Row],[Mã khóa học]],Thong_tin_khoa_hoc[Mã khóa học],0),0)</f>
        <v>Đào tạo hệ thống</v>
      </c>
      <c r="H5" s="43">
        <v>500000</v>
      </c>
    </row>
    <row r="6" spans="1:8" s="15" customFormat="1" ht="30" customHeight="1" x14ac:dyDescent="0.25">
      <c r="A6" s="11">
        <f>IF(B6="","",SUBTOTAL(3,$B$4:B6))</f>
        <v>3</v>
      </c>
      <c r="B6" s="40">
        <v>44202</v>
      </c>
      <c r="C6" s="30" t="s">
        <v>182</v>
      </c>
      <c r="D6" s="29" t="s">
        <v>183</v>
      </c>
      <c r="E6" s="13" t="s">
        <v>11</v>
      </c>
      <c r="F6" s="13" t="s">
        <v>18</v>
      </c>
      <c r="G6" s="13" t="str">
        <f>INDEX(Thong_tin_khoa_hoc[Phân loại],MATCH(Chiphidaotao[[#This Row],[Mã khóa học]],Thong_tin_khoa_hoc[Mã khóa học],0),0)</f>
        <v>Đào tạo hệ thống</v>
      </c>
      <c r="H6" s="43">
        <v>500000</v>
      </c>
    </row>
    <row r="7" spans="1:8" s="15" customFormat="1" ht="30" customHeight="1" x14ac:dyDescent="0.25">
      <c r="A7" s="11">
        <f>IF(B7="","",SUBTOTAL(3,$B$4:B7))</f>
        <v>4</v>
      </c>
      <c r="B7" s="40">
        <v>44202</v>
      </c>
      <c r="C7" s="30" t="s">
        <v>182</v>
      </c>
      <c r="D7" s="29" t="s">
        <v>183</v>
      </c>
      <c r="E7" s="13" t="s">
        <v>11</v>
      </c>
      <c r="F7" s="13" t="s">
        <v>33</v>
      </c>
      <c r="G7" s="13" t="str">
        <f>INDEX(Thong_tin_khoa_hoc[Phân loại],MATCH(Chiphidaotao[[#This Row],[Mã khóa học]],Thong_tin_khoa_hoc[Mã khóa học],0),0)</f>
        <v>Đào tạo hệ thống</v>
      </c>
      <c r="H7" s="43">
        <v>500000</v>
      </c>
    </row>
    <row r="8" spans="1:8" s="15" customFormat="1" ht="30" customHeight="1" x14ac:dyDescent="0.25">
      <c r="A8" s="11">
        <f>IF(B8="","",SUBTOTAL(3,$B$4:B8))</f>
        <v>5</v>
      </c>
      <c r="B8" s="40">
        <v>44202</v>
      </c>
      <c r="C8" s="30" t="s">
        <v>182</v>
      </c>
      <c r="D8" s="29" t="s">
        <v>183</v>
      </c>
      <c r="E8" s="13" t="s">
        <v>152</v>
      </c>
      <c r="F8" s="13" t="s">
        <v>81</v>
      </c>
      <c r="G8" s="13" t="str">
        <f>INDEX(Thong_tin_khoa_hoc[Phân loại],MATCH(Chiphidaotao[[#This Row],[Mã khóa học]],Thong_tin_khoa_hoc[Mã khóa học],0),0)</f>
        <v>Đào tạo hệ thống</v>
      </c>
      <c r="H8" s="43">
        <v>1000000</v>
      </c>
    </row>
    <row r="9" spans="1:8" s="15" customFormat="1" ht="30" customHeight="1" x14ac:dyDescent="0.25">
      <c r="A9" s="11">
        <f>IF(B9="","",SUBTOTAL(3,$B$4:B9))</f>
        <v>6</v>
      </c>
      <c r="B9" s="40">
        <v>44202</v>
      </c>
      <c r="C9" s="30" t="s">
        <v>182</v>
      </c>
      <c r="D9" s="29" t="s">
        <v>183</v>
      </c>
      <c r="E9" s="13" t="s">
        <v>152</v>
      </c>
      <c r="F9" s="13" t="s">
        <v>66</v>
      </c>
      <c r="G9" s="13" t="str">
        <f>INDEX(Thong_tin_khoa_hoc[Phân loại],MATCH(Chiphidaotao[[#This Row],[Mã khóa học]],Thong_tin_khoa_hoc[Mã khóa học],0),0)</f>
        <v>Đào tạo hệ thống</v>
      </c>
      <c r="H9" s="43">
        <v>1000000</v>
      </c>
    </row>
    <row r="10" spans="1:8" s="15" customFormat="1" ht="30" customHeight="1" x14ac:dyDescent="0.25">
      <c r="A10" s="11">
        <f>IF(B10="","",SUBTOTAL(3,$B$4:B10))</f>
        <v>7</v>
      </c>
      <c r="B10" s="40">
        <v>44247</v>
      </c>
      <c r="C10" s="30" t="s">
        <v>191</v>
      </c>
      <c r="D10" s="29" t="s">
        <v>192</v>
      </c>
      <c r="E10" s="13" t="s">
        <v>152</v>
      </c>
      <c r="F10" s="13" t="s">
        <v>66</v>
      </c>
      <c r="G10" s="13" t="str">
        <f>INDEX(Thong_tin_khoa_hoc[Phân loại],MATCH(Chiphidaotao[[#This Row],[Mã khóa học]],Thong_tin_khoa_hoc[Mã khóa học],0),0)</f>
        <v>Đào tạo bổ trợ</v>
      </c>
      <c r="H10" s="43">
        <v>2000000</v>
      </c>
    </row>
    <row r="11" spans="1:8" s="15" customFormat="1" ht="30" customHeight="1" x14ac:dyDescent="0.25">
      <c r="A11" s="11">
        <f>IF(B11="","",SUBTOTAL(3,$B$4:B11))</f>
        <v>8</v>
      </c>
      <c r="B11" s="40">
        <v>44276</v>
      </c>
      <c r="C11" s="30" t="s">
        <v>194</v>
      </c>
      <c r="D11" s="29" t="s">
        <v>195</v>
      </c>
      <c r="E11" s="13" t="s">
        <v>152</v>
      </c>
      <c r="F11" s="13" t="s">
        <v>66</v>
      </c>
      <c r="G11" s="13" t="str">
        <f>INDEX(Thong_tin_khoa_hoc[Phân loại],MATCH(Chiphidaotao[[#This Row],[Mã khóa học]],Thong_tin_khoa_hoc[Mã khóa học],0),0)</f>
        <v>Đào tạo hệ thống</v>
      </c>
      <c r="H11" s="43">
        <v>1500000</v>
      </c>
    </row>
    <row r="12" spans="1:8" s="15" customFormat="1" ht="30" customHeight="1" x14ac:dyDescent="0.25">
      <c r="A12" s="11">
        <f>IF(B12="","",SUBTOTAL(3,$B$4:B12))</f>
        <v>9</v>
      </c>
      <c r="B12" s="40">
        <v>44286</v>
      </c>
      <c r="C12" s="30" t="s">
        <v>196</v>
      </c>
      <c r="D12" s="29" t="s">
        <v>197</v>
      </c>
      <c r="E12" s="13" t="s">
        <v>152</v>
      </c>
      <c r="F12" s="13" t="s">
        <v>81</v>
      </c>
      <c r="G12" s="13" t="str">
        <f>INDEX(Thong_tin_khoa_hoc[Phân loại],MATCH(Chiphidaotao[[#This Row],[Mã khóa học]],Thong_tin_khoa_hoc[Mã khóa học],0),0)</f>
        <v>Đào tạo hệ thống</v>
      </c>
      <c r="H12" s="43">
        <v>600000</v>
      </c>
    </row>
    <row r="13" spans="1:8" s="15" customFormat="1" ht="30" customHeight="1" x14ac:dyDescent="0.25">
      <c r="A13" s="11">
        <f>IF(B13="","",SUBTOTAL(3,$B$4:B13))</f>
        <v>10</v>
      </c>
      <c r="B13" s="40">
        <v>44286</v>
      </c>
      <c r="C13" s="30" t="s">
        <v>196</v>
      </c>
      <c r="D13" s="29" t="s">
        <v>197</v>
      </c>
      <c r="E13" s="13" t="s">
        <v>152</v>
      </c>
      <c r="F13" s="13" t="s">
        <v>66</v>
      </c>
      <c r="G13" s="13" t="str">
        <f>INDEX(Thong_tin_khoa_hoc[Phân loại],MATCH(Chiphidaotao[[#This Row],[Mã khóa học]],Thong_tin_khoa_hoc[Mã khóa học],0),0)</f>
        <v>Đào tạo hệ thống</v>
      </c>
      <c r="H13" s="43">
        <v>600000</v>
      </c>
    </row>
    <row r="14" spans="1:8" s="15" customFormat="1" ht="30" customHeight="1" x14ac:dyDescent="0.25">
      <c r="A14" s="11">
        <f>IF(B14="","",SUBTOTAL(3,$B$4:B14))</f>
        <v>11</v>
      </c>
      <c r="B14" s="40">
        <v>44291</v>
      </c>
      <c r="C14" s="30" t="s">
        <v>198</v>
      </c>
      <c r="D14" s="29" t="s">
        <v>199</v>
      </c>
      <c r="E14" s="13" t="s">
        <v>152</v>
      </c>
      <c r="F14" s="13" t="s">
        <v>81</v>
      </c>
      <c r="G14" s="13" t="str">
        <f>INDEX(Thong_tin_khoa_hoc[Phân loại],MATCH(Chiphidaotao[[#This Row],[Mã khóa học]],Thong_tin_khoa_hoc[Mã khóa học],0),0)</f>
        <v>Đào tạo bổ trợ</v>
      </c>
      <c r="H14" s="43">
        <v>500000</v>
      </c>
    </row>
    <row r="15" spans="1:8" s="15" customFormat="1" ht="30" customHeight="1" x14ac:dyDescent="0.25">
      <c r="A15" s="11">
        <f>IF(B15="","",SUBTOTAL(3,$B$4:B15))</f>
        <v>12</v>
      </c>
      <c r="B15" s="40">
        <v>44301</v>
      </c>
      <c r="C15" s="30" t="s">
        <v>200</v>
      </c>
      <c r="D15" s="29" t="s">
        <v>201</v>
      </c>
      <c r="E15" s="13" t="s">
        <v>152</v>
      </c>
      <c r="F15" s="13" t="s">
        <v>81</v>
      </c>
      <c r="G15" s="13" t="str">
        <f>INDEX(Thong_tin_khoa_hoc[Phân loại],MATCH(Chiphidaotao[[#This Row],[Mã khóa học]],Thong_tin_khoa_hoc[Mã khóa học],0),0)</f>
        <v>Đào tạo bổ trợ</v>
      </c>
      <c r="H15" s="43">
        <v>400000</v>
      </c>
    </row>
    <row r="16" spans="1:8" s="15" customFormat="1" ht="30" customHeight="1" x14ac:dyDescent="0.25">
      <c r="A16" s="11">
        <f>IF(B16="","",SUBTOTAL(3,$B$4:B16))</f>
        <v>13</v>
      </c>
      <c r="B16" s="40">
        <v>44211</v>
      </c>
      <c r="C16" s="30" t="s">
        <v>187</v>
      </c>
      <c r="D16" s="29" t="s">
        <v>188</v>
      </c>
      <c r="E16" s="13" t="s">
        <v>11</v>
      </c>
      <c r="F16" s="13" t="s">
        <v>55</v>
      </c>
      <c r="G16" s="13" t="str">
        <f>INDEX(Thong_tin_khoa_hoc[Phân loại],MATCH(Chiphidaotao[[#This Row],[Mã khóa học]],Thong_tin_khoa_hoc[Mã khóa học],0),0)</f>
        <v>Đào tạo bổ trợ</v>
      </c>
      <c r="H16" s="43">
        <v>4000000</v>
      </c>
    </row>
    <row r="17" spans="1:8" s="15" customFormat="1" ht="30" customHeight="1" x14ac:dyDescent="0.25">
      <c r="A17" s="11">
        <f>IF(B17="","",SUBTOTAL(3,$B$4:B17))</f>
        <v>14</v>
      </c>
      <c r="B17" s="40">
        <v>44301</v>
      </c>
      <c r="C17" s="30" t="s">
        <v>200</v>
      </c>
      <c r="D17" s="29" t="s">
        <v>201</v>
      </c>
      <c r="E17" s="13" t="s">
        <v>152</v>
      </c>
      <c r="F17" s="13" t="s">
        <v>66</v>
      </c>
      <c r="G17" s="13" t="str">
        <f>INDEX(Thong_tin_khoa_hoc[Phân loại],MATCH(Chiphidaotao[[#This Row],[Mã khóa học]],Thong_tin_khoa_hoc[Mã khóa học],0),0)</f>
        <v>Đào tạo bổ trợ</v>
      </c>
      <c r="H17" s="43">
        <v>400000</v>
      </c>
    </row>
    <row r="18" spans="1:8" s="15" customFormat="1" ht="30" customHeight="1" x14ac:dyDescent="0.25">
      <c r="A18" s="11">
        <f>IF(B18="","",SUBTOTAL(3,$B$4:B18))</f>
        <v>15</v>
      </c>
      <c r="B18" s="40">
        <v>44380</v>
      </c>
      <c r="C18" s="30" t="s">
        <v>208</v>
      </c>
      <c r="D18" s="29" t="s">
        <v>209</v>
      </c>
      <c r="E18" s="13" t="s">
        <v>152</v>
      </c>
      <c r="F18" s="13" t="s">
        <v>12</v>
      </c>
      <c r="G18" s="13" t="str">
        <f>INDEX(Thong_tin_khoa_hoc[Phân loại],MATCH(Chiphidaotao[[#This Row],[Mã khóa học]],Thong_tin_khoa_hoc[Mã khóa học],0),0)</f>
        <v>Leadership</v>
      </c>
      <c r="H18" s="43">
        <v>600000</v>
      </c>
    </row>
    <row r="19" spans="1:8" s="15" customFormat="1" ht="30" customHeight="1" x14ac:dyDescent="0.25">
      <c r="A19" s="11">
        <f>IF(B19="","",SUBTOTAL(3,$B$4:B19))</f>
        <v>16</v>
      </c>
      <c r="B19" s="40">
        <v>44382</v>
      </c>
      <c r="C19" s="30" t="s">
        <v>208</v>
      </c>
      <c r="D19" s="29" t="s">
        <v>209</v>
      </c>
      <c r="E19" s="13" t="s">
        <v>152</v>
      </c>
      <c r="F19" s="13" t="s">
        <v>66</v>
      </c>
      <c r="G19" s="13" t="str">
        <f>INDEX(Thong_tin_khoa_hoc[Phân loại],MATCH(Chiphidaotao[[#This Row],[Mã khóa học]],Thong_tin_khoa_hoc[Mã khóa học],0),0)</f>
        <v>Leadership</v>
      </c>
      <c r="H19" s="43">
        <v>600000</v>
      </c>
    </row>
    <row r="20" spans="1:8" s="15" customFormat="1" ht="30" customHeight="1" x14ac:dyDescent="0.25">
      <c r="A20" s="11">
        <f>IF(B20="","",SUBTOTAL(3,$B$4:B20))</f>
        <v>17</v>
      </c>
      <c r="B20" s="40">
        <v>44392</v>
      </c>
      <c r="C20" s="30" t="s">
        <v>211</v>
      </c>
      <c r="D20" s="29" t="s">
        <v>212</v>
      </c>
      <c r="E20" s="13" t="s">
        <v>152</v>
      </c>
      <c r="F20" s="13" t="s">
        <v>66</v>
      </c>
      <c r="G20" s="13" t="str">
        <f>INDEX(Thong_tin_khoa_hoc[Phân loại],MATCH(Chiphidaotao[[#This Row],[Mã khóa học]],Thong_tin_khoa_hoc[Mã khóa học],0),0)</f>
        <v>Leadership</v>
      </c>
      <c r="H20" s="43">
        <v>700000</v>
      </c>
    </row>
    <row r="21" spans="1:8" s="15" customFormat="1" ht="30" customHeight="1" x14ac:dyDescent="0.25">
      <c r="A21" s="11">
        <f>IF(B21="","",SUBTOTAL(3,$B$4:B21))</f>
        <v>18</v>
      </c>
      <c r="B21" s="40">
        <v>44397</v>
      </c>
      <c r="C21" s="30" t="s">
        <v>213</v>
      </c>
      <c r="D21" s="29" t="s">
        <v>214</v>
      </c>
      <c r="E21" s="13" t="s">
        <v>152</v>
      </c>
      <c r="F21" s="13" t="s">
        <v>12</v>
      </c>
      <c r="G21" s="13" t="str">
        <f>INDEX(Thong_tin_khoa_hoc[Phân loại],MATCH(Chiphidaotao[[#This Row],[Mã khóa học]],Thong_tin_khoa_hoc[Mã khóa học],0),0)</f>
        <v>Đào tạo hệ thống</v>
      </c>
      <c r="H21" s="43">
        <v>1000000</v>
      </c>
    </row>
    <row r="22" spans="1:8" s="15" customFormat="1" ht="30" customHeight="1" x14ac:dyDescent="0.25">
      <c r="A22" s="11">
        <f>IF(B22="","",SUBTOTAL(3,$B$4:B22))</f>
        <v>19</v>
      </c>
      <c r="B22" s="40">
        <v>44202</v>
      </c>
      <c r="C22" s="30" t="s">
        <v>182</v>
      </c>
      <c r="D22" s="29" t="s">
        <v>183</v>
      </c>
      <c r="E22" s="13" t="s">
        <v>116</v>
      </c>
      <c r="F22" s="13" t="s">
        <v>81</v>
      </c>
      <c r="G22" s="13" t="str">
        <f>INDEX(Thong_tin_khoa_hoc[Phân loại],MATCH(Chiphidaotao[[#This Row],[Mã khóa học]],Thong_tin_khoa_hoc[Mã khóa học],0),0)</f>
        <v>Đào tạo hệ thống</v>
      </c>
      <c r="H22" s="43">
        <v>500000</v>
      </c>
    </row>
    <row r="23" spans="1:8" s="15" customFormat="1" ht="30" customHeight="1" x14ac:dyDescent="0.25">
      <c r="A23" s="11">
        <f>IF(B23="","",SUBTOTAL(3,$B$4:B23))</f>
        <v>20</v>
      </c>
      <c r="B23" s="40">
        <v>44202</v>
      </c>
      <c r="C23" s="30" t="s">
        <v>182</v>
      </c>
      <c r="D23" s="29" t="s">
        <v>183</v>
      </c>
      <c r="E23" s="13" t="s">
        <v>116</v>
      </c>
      <c r="F23" s="13" t="s">
        <v>66</v>
      </c>
      <c r="G23" s="13" t="str">
        <f>INDEX(Thong_tin_khoa_hoc[Phân loại],MATCH(Chiphidaotao[[#This Row],[Mã khóa học]],Thong_tin_khoa_hoc[Mã khóa học],0),0)</f>
        <v>Đào tạo hệ thống</v>
      </c>
      <c r="H23" s="43">
        <v>500000</v>
      </c>
    </row>
    <row r="24" spans="1:8" s="15" customFormat="1" ht="30" customHeight="1" x14ac:dyDescent="0.25">
      <c r="A24" s="11">
        <f>IF(B24="","",SUBTOTAL(3,$B$4:B24))</f>
        <v>21</v>
      </c>
      <c r="B24" s="40">
        <v>44247</v>
      </c>
      <c r="C24" s="30" t="s">
        <v>191</v>
      </c>
      <c r="D24" s="29" t="s">
        <v>192</v>
      </c>
      <c r="E24" s="13" t="s">
        <v>116</v>
      </c>
      <c r="F24" s="13" t="s">
        <v>66</v>
      </c>
      <c r="G24" s="13" t="str">
        <f>INDEX(Thong_tin_khoa_hoc[Phân loại],MATCH(Chiphidaotao[[#This Row],[Mã khóa học]],Thong_tin_khoa_hoc[Mã khóa học],0),0)</f>
        <v>Đào tạo bổ trợ</v>
      </c>
      <c r="H24" s="43">
        <v>2000000</v>
      </c>
    </row>
    <row r="25" spans="1:8" s="15" customFormat="1" ht="30" customHeight="1" x14ac:dyDescent="0.25">
      <c r="A25" s="11">
        <f>IF(B25="","",SUBTOTAL(3,$B$4:B25))</f>
        <v>22</v>
      </c>
      <c r="B25" s="40">
        <v>44286</v>
      </c>
      <c r="C25" s="30" t="s">
        <v>196</v>
      </c>
      <c r="D25" s="29" t="s">
        <v>197</v>
      </c>
      <c r="E25" s="13" t="s">
        <v>11</v>
      </c>
      <c r="F25" s="13" t="s">
        <v>45</v>
      </c>
      <c r="G25" s="13" t="str">
        <f>INDEX(Thong_tin_khoa_hoc[Phân loại],MATCH(Chiphidaotao[[#This Row],[Mã khóa học]],Thong_tin_khoa_hoc[Mã khóa học],0),0)</f>
        <v>Đào tạo hệ thống</v>
      </c>
      <c r="H25" s="43">
        <v>600000</v>
      </c>
    </row>
    <row r="26" spans="1:8" s="15" customFormat="1" ht="30" customHeight="1" x14ac:dyDescent="0.25">
      <c r="A26" s="11">
        <f>IF(B26="","",SUBTOTAL(3,$B$4:B26))</f>
        <v>23</v>
      </c>
      <c r="B26" s="40">
        <v>44286</v>
      </c>
      <c r="C26" s="30" t="s">
        <v>196</v>
      </c>
      <c r="D26" s="29" t="s">
        <v>197</v>
      </c>
      <c r="E26" s="13" t="s">
        <v>11</v>
      </c>
      <c r="F26" s="13" t="s">
        <v>18</v>
      </c>
      <c r="G26" s="13" t="str">
        <f>INDEX(Thong_tin_khoa_hoc[Phân loại],MATCH(Chiphidaotao[[#This Row],[Mã khóa học]],Thong_tin_khoa_hoc[Mã khóa học],0),0)</f>
        <v>Đào tạo hệ thống</v>
      </c>
      <c r="H26" s="43">
        <v>600000</v>
      </c>
    </row>
    <row r="27" spans="1:8" s="15" customFormat="1" ht="30" customHeight="1" x14ac:dyDescent="0.25">
      <c r="A27" s="11">
        <f>IF(B27="","",SUBTOTAL(3,$B$4:B27))</f>
        <v>24</v>
      </c>
      <c r="B27" s="40">
        <v>44286</v>
      </c>
      <c r="C27" s="30" t="s">
        <v>196</v>
      </c>
      <c r="D27" s="29" t="s">
        <v>197</v>
      </c>
      <c r="E27" s="13" t="s">
        <v>11</v>
      </c>
      <c r="F27" s="13" t="s">
        <v>33</v>
      </c>
      <c r="G27" s="13" t="str">
        <f>INDEX(Thong_tin_khoa_hoc[Phân loại],MATCH(Chiphidaotao[[#This Row],[Mã khóa học]],Thong_tin_khoa_hoc[Mã khóa học],0),0)</f>
        <v>Đào tạo hệ thống</v>
      </c>
      <c r="H27" s="43">
        <v>600000</v>
      </c>
    </row>
    <row r="28" spans="1:8" s="15" customFormat="1" ht="30" customHeight="1" x14ac:dyDescent="0.25">
      <c r="A28" s="11">
        <f>IF(B28="","",SUBTOTAL(3,$B$4:B28))</f>
        <v>25</v>
      </c>
      <c r="B28" s="40">
        <v>44276</v>
      </c>
      <c r="C28" s="30" t="s">
        <v>194</v>
      </c>
      <c r="D28" s="29" t="s">
        <v>195</v>
      </c>
      <c r="E28" s="13" t="s">
        <v>116</v>
      </c>
      <c r="F28" s="13" t="s">
        <v>66</v>
      </c>
      <c r="G28" s="13" t="str">
        <f>INDEX(Thong_tin_khoa_hoc[Phân loại],MATCH(Chiphidaotao[[#This Row],[Mã khóa học]],Thong_tin_khoa_hoc[Mã khóa học],0),0)</f>
        <v>Đào tạo hệ thống</v>
      </c>
      <c r="H28" s="43">
        <v>1500000</v>
      </c>
    </row>
    <row r="29" spans="1:8" s="15" customFormat="1" ht="30" customHeight="1" x14ac:dyDescent="0.25">
      <c r="A29" s="11">
        <f>IF(B29="","",SUBTOTAL(3,$B$4:B29))</f>
        <v>26</v>
      </c>
      <c r="B29" s="40">
        <v>44286</v>
      </c>
      <c r="C29" s="30" t="s">
        <v>196</v>
      </c>
      <c r="D29" s="29" t="s">
        <v>197</v>
      </c>
      <c r="E29" s="13" t="s">
        <v>116</v>
      </c>
      <c r="F29" s="13" t="s">
        <v>81</v>
      </c>
      <c r="G29" s="13" t="str">
        <f>INDEX(Thong_tin_khoa_hoc[Phân loại],MATCH(Chiphidaotao[[#This Row],[Mã khóa học]],Thong_tin_khoa_hoc[Mã khóa học],0),0)</f>
        <v>Đào tạo hệ thống</v>
      </c>
      <c r="H29" s="43">
        <v>600000</v>
      </c>
    </row>
    <row r="30" spans="1:8" s="15" customFormat="1" ht="30" customHeight="1" x14ac:dyDescent="0.25">
      <c r="A30" s="11">
        <f>IF(B30="","",SUBTOTAL(3,$B$4:B30))</f>
        <v>27</v>
      </c>
      <c r="B30" s="40">
        <v>44286</v>
      </c>
      <c r="C30" s="30" t="s">
        <v>196</v>
      </c>
      <c r="D30" s="29" t="s">
        <v>197</v>
      </c>
      <c r="E30" s="13" t="s">
        <v>116</v>
      </c>
      <c r="F30" s="13" t="s">
        <v>66</v>
      </c>
      <c r="G30" s="13" t="str">
        <f>INDEX(Thong_tin_khoa_hoc[Phân loại],MATCH(Chiphidaotao[[#This Row],[Mã khóa học]],Thong_tin_khoa_hoc[Mã khóa học],0),0)</f>
        <v>Đào tạo hệ thống</v>
      </c>
      <c r="H30" s="43">
        <v>1000000</v>
      </c>
    </row>
    <row r="31" spans="1:8" s="15" customFormat="1" ht="30" customHeight="1" x14ac:dyDescent="0.25">
      <c r="A31" s="11">
        <f>IF(B31="","",SUBTOTAL(3,$B$4:B31))</f>
        <v>28</v>
      </c>
      <c r="B31" s="40">
        <v>44291</v>
      </c>
      <c r="C31" s="30" t="s">
        <v>198</v>
      </c>
      <c r="D31" s="29" t="s">
        <v>199</v>
      </c>
      <c r="E31" s="13" t="s">
        <v>116</v>
      </c>
      <c r="F31" s="13" t="s">
        <v>81</v>
      </c>
      <c r="G31" s="13" t="str">
        <f>INDEX(Thong_tin_khoa_hoc[Phân loại],MATCH(Chiphidaotao[[#This Row],[Mã khóa học]],Thong_tin_khoa_hoc[Mã khóa học],0),0)</f>
        <v>Đào tạo bổ trợ</v>
      </c>
      <c r="H31" s="43">
        <v>200000</v>
      </c>
    </row>
    <row r="32" spans="1:8" s="15" customFormat="1" ht="30" customHeight="1" x14ac:dyDescent="0.25">
      <c r="A32" s="11">
        <f>IF(B32="","",SUBTOTAL(3,$B$4:B32))</f>
        <v>29</v>
      </c>
      <c r="B32" s="40">
        <v>44301</v>
      </c>
      <c r="C32" s="30" t="s">
        <v>200</v>
      </c>
      <c r="D32" s="29" t="s">
        <v>201</v>
      </c>
      <c r="E32" s="13" t="s">
        <v>116</v>
      </c>
      <c r="F32" s="13" t="s">
        <v>81</v>
      </c>
      <c r="G32" s="13" t="str">
        <f>INDEX(Thong_tin_khoa_hoc[Phân loại],MATCH(Chiphidaotao[[#This Row],[Mã khóa học]],Thong_tin_khoa_hoc[Mã khóa học],0),0)</f>
        <v>Đào tạo bổ trợ</v>
      </c>
      <c r="H32" s="43">
        <v>400000</v>
      </c>
    </row>
    <row r="33" spans="1:8" s="15" customFormat="1" ht="30" customHeight="1" x14ac:dyDescent="0.25">
      <c r="A33" s="11">
        <f>IF(B33="","",SUBTOTAL(3,$B$4:B33))</f>
        <v>30</v>
      </c>
      <c r="B33" s="40">
        <v>44301</v>
      </c>
      <c r="C33" s="30" t="s">
        <v>200</v>
      </c>
      <c r="D33" s="29" t="s">
        <v>201</v>
      </c>
      <c r="E33" s="13" t="s">
        <v>116</v>
      </c>
      <c r="F33" s="13" t="s">
        <v>66</v>
      </c>
      <c r="G33" s="13" t="str">
        <f>INDEX(Thong_tin_khoa_hoc[Phân loại],MATCH(Chiphidaotao[[#This Row],[Mã khóa học]],Thong_tin_khoa_hoc[Mã khóa học],0),0)</f>
        <v>Đào tạo bổ trợ</v>
      </c>
      <c r="H33" s="43">
        <v>500000</v>
      </c>
    </row>
    <row r="34" spans="1:8" s="15" customFormat="1" ht="30" customHeight="1" x14ac:dyDescent="0.25">
      <c r="A34" s="11">
        <f>IF(B34="","",SUBTOTAL(3,$B$4:B34))</f>
        <v>31</v>
      </c>
      <c r="B34" s="40">
        <v>44386</v>
      </c>
      <c r="C34" s="30" t="s">
        <v>208</v>
      </c>
      <c r="D34" s="29" t="s">
        <v>209</v>
      </c>
      <c r="E34" s="13" t="s">
        <v>116</v>
      </c>
      <c r="F34" s="13" t="s">
        <v>12</v>
      </c>
      <c r="G34" s="13" t="str">
        <f>INDEX(Thong_tin_khoa_hoc[Phân loại],MATCH(Chiphidaotao[[#This Row],[Mã khóa học]],Thong_tin_khoa_hoc[Mã khóa học],0),0)</f>
        <v>Leadership</v>
      </c>
      <c r="H34" s="43">
        <v>600000</v>
      </c>
    </row>
    <row r="35" spans="1:8" s="15" customFormat="1" ht="30" customHeight="1" x14ac:dyDescent="0.25">
      <c r="A35" s="11">
        <f>IF(B35="","",SUBTOTAL(3,$B$4:B35))</f>
        <v>32</v>
      </c>
      <c r="B35" s="40">
        <v>44388</v>
      </c>
      <c r="C35" s="30" t="s">
        <v>208</v>
      </c>
      <c r="D35" s="29" t="s">
        <v>209</v>
      </c>
      <c r="E35" s="13" t="s">
        <v>116</v>
      </c>
      <c r="F35" s="13" t="s">
        <v>66</v>
      </c>
      <c r="G35" s="13" t="str">
        <f>INDEX(Thong_tin_khoa_hoc[Phân loại],MATCH(Chiphidaotao[[#This Row],[Mã khóa học]],Thong_tin_khoa_hoc[Mã khóa học],0),0)</f>
        <v>Leadership</v>
      </c>
      <c r="H35" s="43">
        <v>600000</v>
      </c>
    </row>
    <row r="36" spans="1:8" s="15" customFormat="1" ht="30" customHeight="1" x14ac:dyDescent="0.25">
      <c r="A36" s="11">
        <f>IF(B36="","",SUBTOTAL(3,$B$4:B36))</f>
        <v>33</v>
      </c>
      <c r="B36" s="40">
        <v>44392</v>
      </c>
      <c r="C36" s="30" t="s">
        <v>211</v>
      </c>
      <c r="D36" s="29" t="s">
        <v>212</v>
      </c>
      <c r="E36" s="13" t="s">
        <v>116</v>
      </c>
      <c r="F36" s="13" t="s">
        <v>66</v>
      </c>
      <c r="G36" s="13" t="str">
        <f>INDEX(Thong_tin_khoa_hoc[Phân loại],MATCH(Chiphidaotao[[#This Row],[Mã khóa học]],Thong_tin_khoa_hoc[Mã khóa học],0),0)</f>
        <v>Leadership</v>
      </c>
      <c r="H36" s="43">
        <v>700000</v>
      </c>
    </row>
    <row r="37" spans="1:8" s="15" customFormat="1" ht="30" customHeight="1" x14ac:dyDescent="0.25">
      <c r="A37" s="11">
        <f>IF(B37="","",SUBTOTAL(3,$B$4:B37))</f>
        <v>34</v>
      </c>
      <c r="B37" s="40">
        <v>44397</v>
      </c>
      <c r="C37" s="30" t="s">
        <v>213</v>
      </c>
      <c r="D37" s="29" t="s">
        <v>214</v>
      </c>
      <c r="E37" s="13" t="s">
        <v>116</v>
      </c>
      <c r="F37" s="13" t="s">
        <v>12</v>
      </c>
      <c r="G37" s="13" t="str">
        <f>INDEX(Thong_tin_khoa_hoc[Phân loại],MATCH(Chiphidaotao[[#This Row],[Mã khóa học]],Thong_tin_khoa_hoc[Mã khóa học],0),0)</f>
        <v>Đào tạo hệ thống</v>
      </c>
      <c r="H37" s="43">
        <v>1000000</v>
      </c>
    </row>
    <row r="38" spans="1:8" s="15" customFormat="1" ht="30" customHeight="1" x14ac:dyDescent="0.25">
      <c r="A38" s="11">
        <f>IF(B38="","",SUBTOTAL(3,$B$4:B38))</f>
        <v>35</v>
      </c>
      <c r="B38" s="40">
        <v>44202</v>
      </c>
      <c r="C38" s="30" t="s">
        <v>182</v>
      </c>
      <c r="D38" s="29" t="s">
        <v>183</v>
      </c>
      <c r="E38" s="13" t="s">
        <v>93</v>
      </c>
      <c r="F38" s="13" t="s">
        <v>81</v>
      </c>
      <c r="G38" s="13" t="str">
        <f>INDEX(Thong_tin_khoa_hoc[Phân loại],MATCH(Chiphidaotao[[#This Row],[Mã khóa học]],Thong_tin_khoa_hoc[Mã khóa học],0),0)</f>
        <v>Đào tạo hệ thống</v>
      </c>
      <c r="H38" s="43">
        <v>500000</v>
      </c>
    </row>
    <row r="39" spans="1:8" s="15" customFormat="1" ht="30" customHeight="1" x14ac:dyDescent="0.25">
      <c r="A39" s="11">
        <f>IF(B39="","",SUBTOTAL(3,$B$4:B39))</f>
        <v>36</v>
      </c>
      <c r="B39" s="40">
        <v>44202</v>
      </c>
      <c r="C39" s="30" t="s">
        <v>182</v>
      </c>
      <c r="D39" s="29" t="s">
        <v>183</v>
      </c>
      <c r="E39" s="13" t="s">
        <v>93</v>
      </c>
      <c r="F39" s="13" t="s">
        <v>66</v>
      </c>
      <c r="G39" s="13" t="str">
        <f>INDEX(Thong_tin_khoa_hoc[Phân loại],MATCH(Chiphidaotao[[#This Row],[Mã khóa học]],Thong_tin_khoa_hoc[Mã khóa học],0),0)</f>
        <v>Đào tạo hệ thống</v>
      </c>
      <c r="H39" s="43">
        <v>500000</v>
      </c>
    </row>
    <row r="40" spans="1:8" s="15" customFormat="1" ht="30" customHeight="1" x14ac:dyDescent="0.25">
      <c r="A40" s="11">
        <f>IF(B40="","",SUBTOTAL(3,$B$4:B40))</f>
        <v>37</v>
      </c>
      <c r="B40" s="40">
        <v>44301</v>
      </c>
      <c r="C40" s="30" t="s">
        <v>200</v>
      </c>
      <c r="D40" s="29" t="s">
        <v>201</v>
      </c>
      <c r="E40" s="13" t="s">
        <v>11</v>
      </c>
      <c r="F40" s="13" t="s">
        <v>55</v>
      </c>
      <c r="G40" s="13" t="str">
        <f>INDEX(Thong_tin_khoa_hoc[Phân loại],MATCH(Chiphidaotao[[#This Row],[Mã khóa học]],Thong_tin_khoa_hoc[Mã khóa học],0),0)</f>
        <v>Đào tạo bổ trợ</v>
      </c>
      <c r="H40" s="43">
        <v>400000</v>
      </c>
    </row>
    <row r="41" spans="1:8" s="15" customFormat="1" ht="30" customHeight="1" x14ac:dyDescent="0.25">
      <c r="A41" s="11">
        <f>IF(B41="","",SUBTOTAL(3,$B$4:B41))</f>
        <v>38</v>
      </c>
      <c r="B41" s="40">
        <v>44301</v>
      </c>
      <c r="C41" s="30" t="s">
        <v>200</v>
      </c>
      <c r="D41" s="29" t="s">
        <v>201</v>
      </c>
      <c r="E41" s="13" t="s">
        <v>11</v>
      </c>
      <c r="F41" s="13" t="s">
        <v>45</v>
      </c>
      <c r="G41" s="13" t="str">
        <f>INDEX(Thong_tin_khoa_hoc[Phân loại],MATCH(Chiphidaotao[[#This Row],[Mã khóa học]],Thong_tin_khoa_hoc[Mã khóa học],0),0)</f>
        <v>Đào tạo bổ trợ</v>
      </c>
      <c r="H41" s="43">
        <v>400000</v>
      </c>
    </row>
    <row r="42" spans="1:8" s="15" customFormat="1" ht="30" customHeight="1" x14ac:dyDescent="0.25">
      <c r="A42" s="11">
        <f>IF(B42="","",SUBTOTAL(3,$B$4:B42))</f>
        <v>39</v>
      </c>
      <c r="B42" s="40">
        <v>44301</v>
      </c>
      <c r="C42" s="30" t="s">
        <v>200</v>
      </c>
      <c r="D42" s="29" t="s">
        <v>201</v>
      </c>
      <c r="E42" s="13" t="s">
        <v>11</v>
      </c>
      <c r="F42" s="13" t="s">
        <v>18</v>
      </c>
      <c r="G42" s="13" t="str">
        <f>INDEX(Thong_tin_khoa_hoc[Phân loại],MATCH(Chiphidaotao[[#This Row],[Mã khóa học]],Thong_tin_khoa_hoc[Mã khóa học],0),0)</f>
        <v>Đào tạo bổ trợ</v>
      </c>
      <c r="H42" s="43">
        <v>400000</v>
      </c>
    </row>
    <row r="43" spans="1:8" s="15" customFormat="1" ht="30" customHeight="1" x14ac:dyDescent="0.25">
      <c r="A43" s="11">
        <f>IF(B43="","",SUBTOTAL(3,$B$4:B43))</f>
        <v>40</v>
      </c>
      <c r="B43" s="40">
        <v>44301</v>
      </c>
      <c r="C43" s="30" t="s">
        <v>200</v>
      </c>
      <c r="D43" s="29" t="s">
        <v>201</v>
      </c>
      <c r="E43" s="13" t="s">
        <v>11</v>
      </c>
      <c r="F43" s="13" t="s">
        <v>33</v>
      </c>
      <c r="G43" s="13" t="str">
        <f>INDEX(Thong_tin_khoa_hoc[Phân loại],MATCH(Chiphidaotao[[#This Row],[Mã khóa học]],Thong_tin_khoa_hoc[Mã khóa học],0),0)</f>
        <v>Đào tạo bổ trợ</v>
      </c>
      <c r="H43" s="43">
        <v>400000</v>
      </c>
    </row>
    <row r="44" spans="1:8" s="15" customFormat="1" ht="30" customHeight="1" x14ac:dyDescent="0.25">
      <c r="A44" s="11">
        <f>IF(B44="","",SUBTOTAL(3,$B$4:B44))</f>
        <v>41</v>
      </c>
      <c r="B44" s="40">
        <v>44247</v>
      </c>
      <c r="C44" s="30" t="s">
        <v>191</v>
      </c>
      <c r="D44" s="29" t="s">
        <v>192</v>
      </c>
      <c r="E44" s="13" t="s">
        <v>93</v>
      </c>
      <c r="F44" s="13" t="s">
        <v>66</v>
      </c>
      <c r="G44" s="13" t="str">
        <f>INDEX(Thong_tin_khoa_hoc[Phân loại],MATCH(Chiphidaotao[[#This Row],[Mã khóa học]],Thong_tin_khoa_hoc[Mã khóa học],0),0)</f>
        <v>Đào tạo bổ trợ</v>
      </c>
      <c r="H44" s="43">
        <v>2000000</v>
      </c>
    </row>
    <row r="45" spans="1:8" s="15" customFormat="1" ht="30" customHeight="1" x14ac:dyDescent="0.25">
      <c r="A45" s="11">
        <f>IF(B45="","",SUBTOTAL(3,$B$4:B45))</f>
        <v>42</v>
      </c>
      <c r="B45" s="40">
        <v>44276</v>
      </c>
      <c r="C45" s="30" t="s">
        <v>194</v>
      </c>
      <c r="D45" s="29" t="s">
        <v>195</v>
      </c>
      <c r="E45" s="13" t="s">
        <v>93</v>
      </c>
      <c r="F45" s="13" t="s">
        <v>66</v>
      </c>
      <c r="G45" s="13" t="str">
        <f>INDEX(Thong_tin_khoa_hoc[Phân loại],MATCH(Chiphidaotao[[#This Row],[Mã khóa học]],Thong_tin_khoa_hoc[Mã khóa học],0),0)</f>
        <v>Đào tạo hệ thống</v>
      </c>
      <c r="H45" s="43">
        <v>1500000</v>
      </c>
    </row>
    <row r="46" spans="1:8" s="15" customFormat="1" ht="30" customHeight="1" x14ac:dyDescent="0.25">
      <c r="A46" s="11">
        <f>IF(B46="","",SUBTOTAL(3,$B$4:B46))</f>
        <v>43</v>
      </c>
      <c r="B46" s="40">
        <v>44286</v>
      </c>
      <c r="C46" s="30" t="s">
        <v>196</v>
      </c>
      <c r="D46" s="29" t="s">
        <v>197</v>
      </c>
      <c r="E46" s="13" t="s">
        <v>93</v>
      </c>
      <c r="F46" s="13" t="s">
        <v>81</v>
      </c>
      <c r="G46" s="13" t="str">
        <f>INDEX(Thong_tin_khoa_hoc[Phân loại],MATCH(Chiphidaotao[[#This Row],[Mã khóa học]],Thong_tin_khoa_hoc[Mã khóa học],0),0)</f>
        <v>Đào tạo hệ thống</v>
      </c>
      <c r="H46" s="43">
        <v>600000</v>
      </c>
    </row>
    <row r="47" spans="1:8" s="15" customFormat="1" ht="30" customHeight="1" x14ac:dyDescent="0.25">
      <c r="A47" s="11">
        <f>IF(B47="","",SUBTOTAL(3,$B$4:B47))</f>
        <v>44</v>
      </c>
      <c r="B47" s="40">
        <v>44286</v>
      </c>
      <c r="C47" s="30" t="s">
        <v>196</v>
      </c>
      <c r="D47" s="29" t="s">
        <v>197</v>
      </c>
      <c r="E47" s="13" t="s">
        <v>93</v>
      </c>
      <c r="F47" s="13" t="s">
        <v>66</v>
      </c>
      <c r="G47" s="13" t="str">
        <f>INDEX(Thong_tin_khoa_hoc[Phân loại],MATCH(Chiphidaotao[[#This Row],[Mã khóa học]],Thong_tin_khoa_hoc[Mã khóa học],0),0)</f>
        <v>Đào tạo hệ thống</v>
      </c>
      <c r="H47" s="43">
        <v>600000</v>
      </c>
    </row>
    <row r="48" spans="1:8" s="15" customFormat="1" ht="30" customHeight="1" x14ac:dyDescent="0.25">
      <c r="A48" s="11">
        <f>IF(B48="","",SUBTOTAL(3,$B$4:B48))</f>
        <v>45</v>
      </c>
      <c r="B48" s="40">
        <v>44291</v>
      </c>
      <c r="C48" s="30" t="s">
        <v>198</v>
      </c>
      <c r="D48" s="29" t="s">
        <v>199</v>
      </c>
      <c r="E48" s="13" t="s">
        <v>93</v>
      </c>
      <c r="F48" s="13" t="s">
        <v>81</v>
      </c>
      <c r="G48" s="13" t="str">
        <f>INDEX(Thong_tin_khoa_hoc[Phân loại],MATCH(Chiphidaotao[[#This Row],[Mã khóa học]],Thong_tin_khoa_hoc[Mã khóa học],0),0)</f>
        <v>Đào tạo bổ trợ</v>
      </c>
      <c r="H48" s="43">
        <v>200000</v>
      </c>
    </row>
    <row r="49" spans="1:8" s="15" customFormat="1" ht="30" customHeight="1" x14ac:dyDescent="0.25">
      <c r="A49" s="11">
        <f>IF(B49="","",SUBTOTAL(3,$B$4:B49))</f>
        <v>46</v>
      </c>
      <c r="B49" s="40">
        <v>44301</v>
      </c>
      <c r="C49" s="30" t="s">
        <v>200</v>
      </c>
      <c r="D49" s="29" t="s">
        <v>201</v>
      </c>
      <c r="E49" s="13" t="s">
        <v>93</v>
      </c>
      <c r="F49" s="13" t="s">
        <v>81</v>
      </c>
      <c r="G49" s="13" t="str">
        <f>INDEX(Thong_tin_khoa_hoc[Phân loại],MATCH(Chiphidaotao[[#This Row],[Mã khóa học]],Thong_tin_khoa_hoc[Mã khóa học],0),0)</f>
        <v>Đào tạo bổ trợ</v>
      </c>
      <c r="H49" s="43">
        <v>400000</v>
      </c>
    </row>
    <row r="50" spans="1:8" s="15" customFormat="1" ht="30" customHeight="1" x14ac:dyDescent="0.25">
      <c r="A50" s="11">
        <f>IF(B50="","",SUBTOTAL(3,$B$4:B50))</f>
        <v>47</v>
      </c>
      <c r="B50" s="40">
        <v>44301</v>
      </c>
      <c r="C50" s="30" t="s">
        <v>200</v>
      </c>
      <c r="D50" s="29" t="s">
        <v>201</v>
      </c>
      <c r="E50" s="13" t="s">
        <v>93</v>
      </c>
      <c r="F50" s="13" t="s">
        <v>66</v>
      </c>
      <c r="G50" s="13" t="str">
        <f>INDEX(Thong_tin_khoa_hoc[Phân loại],MATCH(Chiphidaotao[[#This Row],[Mã khóa học]],Thong_tin_khoa_hoc[Mã khóa học],0),0)</f>
        <v>Đào tạo bổ trợ</v>
      </c>
      <c r="H50" s="43">
        <v>400000</v>
      </c>
    </row>
    <row r="51" spans="1:8" s="15" customFormat="1" ht="30" customHeight="1" x14ac:dyDescent="0.25">
      <c r="A51" s="11">
        <f>IF(B51="","",SUBTOTAL(3,$B$4:B51))</f>
        <v>48</v>
      </c>
      <c r="B51" s="40">
        <v>44383</v>
      </c>
      <c r="C51" s="30" t="s">
        <v>208</v>
      </c>
      <c r="D51" s="29" t="s">
        <v>209</v>
      </c>
      <c r="E51" s="13" t="s">
        <v>93</v>
      </c>
      <c r="F51" s="13" t="s">
        <v>12</v>
      </c>
      <c r="G51" s="13" t="str">
        <f>INDEX(Thong_tin_khoa_hoc[Phân loại],MATCH(Chiphidaotao[[#This Row],[Mã khóa học]],Thong_tin_khoa_hoc[Mã khóa học],0),0)</f>
        <v>Leadership</v>
      </c>
      <c r="H51" s="43">
        <v>600000</v>
      </c>
    </row>
    <row r="52" spans="1:8" s="15" customFormat="1" ht="30" customHeight="1" x14ac:dyDescent="0.25">
      <c r="A52" s="11">
        <f>IF(B52="","",SUBTOTAL(3,$B$4:B52))</f>
        <v>49</v>
      </c>
      <c r="B52" s="40">
        <v>44321</v>
      </c>
      <c r="C52" s="30" t="s">
        <v>202</v>
      </c>
      <c r="D52" s="29" t="s">
        <v>203</v>
      </c>
      <c r="E52" s="13" t="s">
        <v>11</v>
      </c>
      <c r="F52" s="13" t="s">
        <v>33</v>
      </c>
      <c r="G52" s="13" t="str">
        <f>INDEX(Thong_tin_khoa_hoc[Phân loại],MATCH(Chiphidaotao[[#This Row],[Mã khóa học]],Thong_tin_khoa_hoc[Mã khóa học],0),0)</f>
        <v>Đào tạo bổ trợ</v>
      </c>
      <c r="H52" s="43">
        <v>6000000</v>
      </c>
    </row>
    <row r="53" spans="1:8" s="15" customFormat="1" ht="30" customHeight="1" x14ac:dyDescent="0.25">
      <c r="A53" s="11">
        <f>IF(B53="","",SUBTOTAL(3,$B$4:B53))</f>
        <v>50</v>
      </c>
      <c r="B53" s="40">
        <v>44325</v>
      </c>
      <c r="C53" s="28" t="s">
        <v>204</v>
      </c>
      <c r="D53" s="29" t="s">
        <v>205</v>
      </c>
      <c r="E53" s="13" t="s">
        <v>11</v>
      </c>
      <c r="F53" s="13" t="s">
        <v>45</v>
      </c>
      <c r="G53" s="13" t="str">
        <f>INDEX(Thong_tin_khoa_hoc[Phân loại],MATCH(Chiphidaotao[[#This Row],[Mã khóa học]],Thong_tin_khoa_hoc[Mã khóa học],0),0)</f>
        <v>Đào tạo bổ trợ</v>
      </c>
      <c r="H53" s="43">
        <v>1000000</v>
      </c>
    </row>
    <row r="54" spans="1:8" s="15" customFormat="1" ht="30" customHeight="1" x14ac:dyDescent="0.25">
      <c r="A54" s="11">
        <f>IF(B54="","",SUBTOTAL(3,$B$4:B54))</f>
        <v>51</v>
      </c>
      <c r="B54" s="40">
        <v>44357</v>
      </c>
      <c r="C54" s="30" t="s">
        <v>206</v>
      </c>
      <c r="D54" s="29" t="s">
        <v>207</v>
      </c>
      <c r="E54" s="13" t="s">
        <v>11</v>
      </c>
      <c r="F54" s="13" t="s">
        <v>55</v>
      </c>
      <c r="G54" s="13" t="str">
        <f>INDEX(Thong_tin_khoa_hoc[Phân loại],MATCH(Chiphidaotao[[#This Row],[Mã khóa học]],Thong_tin_khoa_hoc[Mã khóa học],0),0)</f>
        <v>Đào tạo bổ trợ</v>
      </c>
      <c r="H54" s="43">
        <v>2000000</v>
      </c>
    </row>
    <row r="55" spans="1:8" s="15" customFormat="1" ht="30" customHeight="1" x14ac:dyDescent="0.25">
      <c r="A55" s="11">
        <f>IF(B55="","",SUBTOTAL(3,$B$4:B55))</f>
        <v>52</v>
      </c>
      <c r="B55" s="40">
        <v>44375</v>
      </c>
      <c r="C55" s="30" t="s">
        <v>208</v>
      </c>
      <c r="D55" s="29" t="s">
        <v>209</v>
      </c>
      <c r="E55" s="13" t="s">
        <v>11</v>
      </c>
      <c r="F55" s="13" t="s">
        <v>12</v>
      </c>
      <c r="G55" s="13" t="str">
        <f>INDEX(Thong_tin_khoa_hoc[Phân loại],MATCH(Chiphidaotao[[#This Row],[Mã khóa học]],Thong_tin_khoa_hoc[Mã khóa học],0),0)</f>
        <v>Leadership</v>
      </c>
      <c r="H55" s="43">
        <v>600000</v>
      </c>
    </row>
    <row r="56" spans="1:8" s="15" customFormat="1" ht="30" customHeight="1" x14ac:dyDescent="0.25">
      <c r="A56" s="11">
        <f>IF(B56="","",SUBTOTAL(3,$B$4:B56))</f>
        <v>53</v>
      </c>
      <c r="B56" s="40">
        <v>44385</v>
      </c>
      <c r="C56" s="30" t="s">
        <v>208</v>
      </c>
      <c r="D56" s="29" t="s">
        <v>209</v>
      </c>
      <c r="E56" s="13" t="s">
        <v>93</v>
      </c>
      <c r="F56" s="13" t="s">
        <v>66</v>
      </c>
      <c r="G56" s="13" t="str">
        <f>INDEX(Thong_tin_khoa_hoc[Phân loại],MATCH(Chiphidaotao[[#This Row],[Mã khóa học]],Thong_tin_khoa_hoc[Mã khóa học],0),0)</f>
        <v>Leadership</v>
      </c>
      <c r="H56" s="43">
        <v>600000</v>
      </c>
    </row>
    <row r="57" spans="1:8" s="15" customFormat="1" ht="30" customHeight="1" x14ac:dyDescent="0.25">
      <c r="A57" s="11">
        <f>IF(B57="","",SUBTOTAL(3,$B$4:B57))</f>
        <v>54</v>
      </c>
      <c r="B57" s="40">
        <v>44392</v>
      </c>
      <c r="C57" s="30" t="s">
        <v>211</v>
      </c>
      <c r="D57" s="29" t="s">
        <v>212</v>
      </c>
      <c r="E57" s="13" t="s">
        <v>93</v>
      </c>
      <c r="F57" s="13" t="s">
        <v>66</v>
      </c>
      <c r="G57" s="13" t="str">
        <f>INDEX(Thong_tin_khoa_hoc[Phân loại],MATCH(Chiphidaotao[[#This Row],[Mã khóa học]],Thong_tin_khoa_hoc[Mã khóa học],0),0)</f>
        <v>Leadership</v>
      </c>
      <c r="H57" s="43">
        <v>700000</v>
      </c>
    </row>
    <row r="58" spans="1:8" s="15" customFormat="1" ht="30" customHeight="1" x14ac:dyDescent="0.25">
      <c r="A58" s="11">
        <f>IF(B58="","",SUBTOTAL(3,$B$4:B58))</f>
        <v>55</v>
      </c>
      <c r="B58" s="40">
        <v>44397</v>
      </c>
      <c r="C58" s="30" t="s">
        <v>213</v>
      </c>
      <c r="D58" s="29" t="s">
        <v>214</v>
      </c>
      <c r="E58" s="13" t="s">
        <v>93</v>
      </c>
      <c r="F58" s="13" t="s">
        <v>12</v>
      </c>
      <c r="G58" s="13" t="str">
        <f>INDEX(Thong_tin_khoa_hoc[Phân loại],MATCH(Chiphidaotao[[#This Row],[Mã khóa học]],Thong_tin_khoa_hoc[Mã khóa học],0),0)</f>
        <v>Đào tạo hệ thống</v>
      </c>
      <c r="H58" s="43">
        <v>1000000</v>
      </c>
    </row>
    <row r="59" spans="1:8" s="15" customFormat="1" ht="30" customHeight="1" x14ac:dyDescent="0.25">
      <c r="A59" s="11">
        <f>IF(B59="","",SUBTOTAL(3,$B$4:B59))</f>
        <v>56</v>
      </c>
      <c r="B59" s="40">
        <v>44202</v>
      </c>
      <c r="C59" s="30" t="s">
        <v>182</v>
      </c>
      <c r="D59" s="29" t="s">
        <v>183</v>
      </c>
      <c r="E59" s="13" t="s">
        <v>64</v>
      </c>
      <c r="F59" s="13" t="s">
        <v>81</v>
      </c>
      <c r="G59" s="13" t="str">
        <f>INDEX(Thong_tin_khoa_hoc[Phân loại],MATCH(Chiphidaotao[[#This Row],[Mã khóa học]],Thong_tin_khoa_hoc[Mã khóa học],0),0)</f>
        <v>Đào tạo hệ thống</v>
      </c>
      <c r="H59" s="43">
        <v>500000</v>
      </c>
    </row>
    <row r="60" spans="1:8" s="15" customFormat="1" ht="30" customHeight="1" x14ac:dyDescent="0.25">
      <c r="A60" s="11">
        <f>IF(B60="","",SUBTOTAL(3,$B$4:B60))</f>
        <v>57</v>
      </c>
      <c r="B60" s="40">
        <v>44202</v>
      </c>
      <c r="C60" s="30" t="s">
        <v>182</v>
      </c>
      <c r="D60" s="29" t="s">
        <v>183</v>
      </c>
      <c r="E60" s="13" t="s">
        <v>64</v>
      </c>
      <c r="F60" s="13" t="s">
        <v>66</v>
      </c>
      <c r="G60" s="13" t="str">
        <f>INDEX(Thong_tin_khoa_hoc[Phân loại],MATCH(Chiphidaotao[[#This Row],[Mã khóa học]],Thong_tin_khoa_hoc[Mã khóa học],0),0)</f>
        <v>Đào tạo hệ thống</v>
      </c>
      <c r="H60" s="43">
        <v>500000</v>
      </c>
    </row>
    <row r="61" spans="1:8" s="15" customFormat="1" ht="30" customHeight="1" x14ac:dyDescent="0.25">
      <c r="A61" s="11">
        <f>IF(B61="","",SUBTOTAL(3,$B$4:B61))</f>
        <v>58</v>
      </c>
      <c r="B61" s="40">
        <v>44247</v>
      </c>
      <c r="C61" s="30" t="s">
        <v>191</v>
      </c>
      <c r="D61" s="29" t="s">
        <v>192</v>
      </c>
      <c r="E61" s="13" t="s">
        <v>64</v>
      </c>
      <c r="F61" s="13" t="s">
        <v>66</v>
      </c>
      <c r="G61" s="13" t="str">
        <f>INDEX(Thong_tin_khoa_hoc[Phân loại],MATCH(Chiphidaotao[[#This Row],[Mã khóa học]],Thong_tin_khoa_hoc[Mã khóa học],0),0)</f>
        <v>Đào tạo bổ trợ</v>
      </c>
      <c r="H61" s="43">
        <v>2000000</v>
      </c>
    </row>
    <row r="62" spans="1:8" s="15" customFormat="1" ht="30" customHeight="1" x14ac:dyDescent="0.25">
      <c r="A62" s="11">
        <f>IF(B62="","",SUBTOTAL(3,$B$4:B62))</f>
        <v>59</v>
      </c>
      <c r="B62" s="40">
        <v>44276</v>
      </c>
      <c r="C62" s="30" t="s">
        <v>194</v>
      </c>
      <c r="D62" s="29" t="s">
        <v>195</v>
      </c>
      <c r="E62" s="13" t="s">
        <v>64</v>
      </c>
      <c r="F62" s="13" t="s">
        <v>66</v>
      </c>
      <c r="G62" s="13" t="str">
        <f>INDEX(Thong_tin_khoa_hoc[Phân loại],MATCH(Chiphidaotao[[#This Row],[Mã khóa học]],Thong_tin_khoa_hoc[Mã khóa học],0),0)</f>
        <v>Đào tạo hệ thống</v>
      </c>
      <c r="H62" s="43">
        <v>1500000</v>
      </c>
    </row>
    <row r="63" spans="1:8" s="15" customFormat="1" ht="30" customHeight="1" x14ac:dyDescent="0.25">
      <c r="A63" s="11">
        <f>IF(B63="","",SUBTOTAL(3,$B$4:B63))</f>
        <v>60</v>
      </c>
      <c r="B63" s="40">
        <v>44286</v>
      </c>
      <c r="C63" s="30" t="s">
        <v>196</v>
      </c>
      <c r="D63" s="29" t="s">
        <v>197</v>
      </c>
      <c r="E63" s="13" t="s">
        <v>64</v>
      </c>
      <c r="F63" s="13" t="s">
        <v>81</v>
      </c>
      <c r="G63" s="13" t="str">
        <f>INDEX(Thong_tin_khoa_hoc[Phân loại],MATCH(Chiphidaotao[[#This Row],[Mã khóa học]],Thong_tin_khoa_hoc[Mã khóa học],0),0)</f>
        <v>Đào tạo hệ thống</v>
      </c>
      <c r="H63" s="43">
        <v>600000</v>
      </c>
    </row>
    <row r="64" spans="1:8" s="15" customFormat="1" ht="30" customHeight="1" x14ac:dyDescent="0.25">
      <c r="A64" s="11">
        <f>IF(B64="","",SUBTOTAL(3,$B$4:B64))</f>
        <v>61</v>
      </c>
      <c r="B64" s="40">
        <v>44392</v>
      </c>
      <c r="C64" s="30" t="s">
        <v>211</v>
      </c>
      <c r="D64" s="29" t="s">
        <v>212</v>
      </c>
      <c r="E64" s="13" t="s">
        <v>11</v>
      </c>
      <c r="F64" s="13" t="s">
        <v>55</v>
      </c>
      <c r="G64" s="13" t="str">
        <f>INDEX(Thong_tin_khoa_hoc[Phân loại],MATCH(Chiphidaotao[[#This Row],[Mã khóa học]],Thong_tin_khoa_hoc[Mã khóa học],0),0)</f>
        <v>Leadership</v>
      </c>
      <c r="H64" s="43">
        <v>700000</v>
      </c>
    </row>
    <row r="65" spans="1:8" s="15" customFormat="1" ht="30" customHeight="1" x14ac:dyDescent="0.25">
      <c r="A65" s="11">
        <f>IF(B65="","",SUBTOTAL(3,$B$4:B65))</f>
        <v>62</v>
      </c>
      <c r="B65" s="40">
        <v>44392</v>
      </c>
      <c r="C65" s="30" t="s">
        <v>211</v>
      </c>
      <c r="D65" s="29" t="s">
        <v>212</v>
      </c>
      <c r="E65" s="13" t="s">
        <v>11</v>
      </c>
      <c r="F65" s="13" t="s">
        <v>45</v>
      </c>
      <c r="G65" s="13" t="str">
        <f>INDEX(Thong_tin_khoa_hoc[Phân loại],MATCH(Chiphidaotao[[#This Row],[Mã khóa học]],Thong_tin_khoa_hoc[Mã khóa học],0),0)</f>
        <v>Leadership</v>
      </c>
      <c r="H65" s="43">
        <v>700000</v>
      </c>
    </row>
    <row r="66" spans="1:8" s="15" customFormat="1" ht="30" customHeight="1" x14ac:dyDescent="0.25">
      <c r="A66" s="11">
        <f>IF(B66="","",SUBTOTAL(3,$B$4:B66))</f>
        <v>63</v>
      </c>
      <c r="B66" s="40">
        <v>44392</v>
      </c>
      <c r="C66" s="30" t="s">
        <v>211</v>
      </c>
      <c r="D66" s="29" t="s">
        <v>212</v>
      </c>
      <c r="E66" s="13" t="s">
        <v>11</v>
      </c>
      <c r="F66" s="13" t="s">
        <v>18</v>
      </c>
      <c r="G66" s="13" t="str">
        <f>INDEX(Thong_tin_khoa_hoc[Phân loại],MATCH(Chiphidaotao[[#This Row],[Mã khóa học]],Thong_tin_khoa_hoc[Mã khóa học],0),0)</f>
        <v>Leadership</v>
      </c>
      <c r="H66" s="43">
        <v>700000</v>
      </c>
    </row>
    <row r="67" spans="1:8" s="15" customFormat="1" ht="30" customHeight="1" x14ac:dyDescent="0.25">
      <c r="A67" s="11">
        <f>IF(B67="","",SUBTOTAL(3,$B$4:B67))</f>
        <v>64</v>
      </c>
      <c r="B67" s="40">
        <v>44392</v>
      </c>
      <c r="C67" s="30" t="s">
        <v>211</v>
      </c>
      <c r="D67" s="29" t="s">
        <v>212</v>
      </c>
      <c r="E67" s="13" t="s">
        <v>11</v>
      </c>
      <c r="F67" s="13" t="s">
        <v>33</v>
      </c>
      <c r="G67" s="13" t="str">
        <f>INDEX(Thong_tin_khoa_hoc[Phân loại],MATCH(Chiphidaotao[[#This Row],[Mã khóa học]],Thong_tin_khoa_hoc[Mã khóa học],0),0)</f>
        <v>Leadership</v>
      </c>
      <c r="H67" s="43">
        <v>700000</v>
      </c>
    </row>
    <row r="68" spans="1:8" s="15" customFormat="1" ht="30" customHeight="1" x14ac:dyDescent="0.25">
      <c r="A68" s="11">
        <f>IF(B68="","",SUBTOTAL(3,$B$4:B68))</f>
        <v>65</v>
      </c>
      <c r="B68" s="40">
        <v>44286</v>
      </c>
      <c r="C68" s="30" t="s">
        <v>196</v>
      </c>
      <c r="D68" s="29" t="s">
        <v>197</v>
      </c>
      <c r="E68" s="13" t="s">
        <v>64</v>
      </c>
      <c r="F68" s="13" t="s">
        <v>66</v>
      </c>
      <c r="G68" s="13" t="str">
        <f>INDEX(Thong_tin_khoa_hoc[Phân loại],MATCH(Chiphidaotao[[#This Row],[Mã khóa học]],Thong_tin_khoa_hoc[Mã khóa học],0),0)</f>
        <v>Đào tạo hệ thống</v>
      </c>
      <c r="H68" s="43">
        <v>600000</v>
      </c>
    </row>
    <row r="69" spans="1:8" s="15" customFormat="1" ht="30" customHeight="1" x14ac:dyDescent="0.25">
      <c r="A69" s="11">
        <f>IF(B69="","",SUBTOTAL(3,$B$4:B69))</f>
        <v>66</v>
      </c>
      <c r="B69" s="40">
        <v>44291</v>
      </c>
      <c r="C69" s="30" t="s">
        <v>198</v>
      </c>
      <c r="D69" s="29" t="s">
        <v>199</v>
      </c>
      <c r="E69" s="13" t="s">
        <v>64</v>
      </c>
      <c r="F69" s="13" t="s">
        <v>81</v>
      </c>
      <c r="G69" s="13" t="str">
        <f>INDEX(Thong_tin_khoa_hoc[Phân loại],MATCH(Chiphidaotao[[#This Row],[Mã khóa học]],Thong_tin_khoa_hoc[Mã khóa học],0),0)</f>
        <v>Đào tạo bổ trợ</v>
      </c>
      <c r="H69" s="43">
        <v>200000</v>
      </c>
    </row>
    <row r="70" spans="1:8" s="15" customFormat="1" ht="30" customHeight="1" x14ac:dyDescent="0.25">
      <c r="A70" s="11">
        <f>IF(B70="","",SUBTOTAL(3,$B$4:B70))</f>
        <v>67</v>
      </c>
      <c r="B70" s="40">
        <v>44301</v>
      </c>
      <c r="C70" s="30" t="s">
        <v>200</v>
      </c>
      <c r="D70" s="29" t="s">
        <v>201</v>
      </c>
      <c r="E70" s="13" t="s">
        <v>64</v>
      </c>
      <c r="F70" s="13" t="s">
        <v>81</v>
      </c>
      <c r="G70" s="13" t="str">
        <f>INDEX(Thong_tin_khoa_hoc[Phân loại],MATCH(Chiphidaotao[[#This Row],[Mã khóa học]],Thong_tin_khoa_hoc[Mã khóa học],0),0)</f>
        <v>Đào tạo bổ trợ</v>
      </c>
      <c r="H70" s="43">
        <v>400000</v>
      </c>
    </row>
    <row r="71" spans="1:8" s="15" customFormat="1" ht="30" customHeight="1" x14ac:dyDescent="0.25">
      <c r="A71" s="11">
        <f>IF(B71="","",SUBTOTAL(3,$B$4:B71))</f>
        <v>68</v>
      </c>
      <c r="B71" s="40">
        <v>44301</v>
      </c>
      <c r="C71" s="30" t="s">
        <v>200</v>
      </c>
      <c r="D71" s="29" t="s">
        <v>201</v>
      </c>
      <c r="E71" s="13" t="s">
        <v>64</v>
      </c>
      <c r="F71" s="13" t="s">
        <v>66</v>
      </c>
      <c r="G71" s="13" t="str">
        <f>INDEX(Thong_tin_khoa_hoc[Phân loại],MATCH(Chiphidaotao[[#This Row],[Mã khóa học]],Thong_tin_khoa_hoc[Mã khóa học],0),0)</f>
        <v>Đào tạo bổ trợ</v>
      </c>
      <c r="H71" s="43">
        <v>400000</v>
      </c>
    </row>
    <row r="72" spans="1:8" s="15" customFormat="1" ht="30" customHeight="1" x14ac:dyDescent="0.25">
      <c r="A72" s="11">
        <f>IF(B72="","",SUBTOTAL(3,$B$4:B72))</f>
        <v>69</v>
      </c>
      <c r="B72" s="40">
        <v>44397</v>
      </c>
      <c r="C72" s="30" t="s">
        <v>213</v>
      </c>
      <c r="D72" s="29" t="s">
        <v>214</v>
      </c>
      <c r="E72" s="13" t="s">
        <v>11</v>
      </c>
      <c r="F72" s="13" t="s">
        <v>12</v>
      </c>
      <c r="G72" s="13" t="str">
        <f>INDEX(Thong_tin_khoa_hoc[Phân loại],MATCH(Chiphidaotao[[#This Row],[Mã khóa học]],Thong_tin_khoa_hoc[Mã khóa học],0),0)</f>
        <v>Đào tạo hệ thống</v>
      </c>
      <c r="H72" s="43">
        <v>1000000</v>
      </c>
    </row>
    <row r="73" spans="1:8" s="15" customFormat="1" ht="30" customHeight="1" x14ac:dyDescent="0.25">
      <c r="A73" s="11">
        <f>IF(B73="","",SUBTOTAL(3,$B$4:B73))</f>
        <v>70</v>
      </c>
      <c r="B73" s="40">
        <v>44397</v>
      </c>
      <c r="C73" s="30" t="s">
        <v>213</v>
      </c>
      <c r="D73" s="29" t="s">
        <v>214</v>
      </c>
      <c r="E73" s="13" t="s">
        <v>11</v>
      </c>
      <c r="F73" s="13" t="s">
        <v>45</v>
      </c>
      <c r="G73" s="13" t="str">
        <f>INDEX(Thong_tin_khoa_hoc[Phân loại],MATCH(Chiphidaotao[[#This Row],[Mã khóa học]],Thong_tin_khoa_hoc[Mã khóa học],0),0)</f>
        <v>Đào tạo hệ thống</v>
      </c>
      <c r="H73" s="43">
        <v>1000000</v>
      </c>
    </row>
    <row r="74" spans="1:8" s="15" customFormat="1" ht="30" customHeight="1" x14ac:dyDescent="0.25">
      <c r="A74" s="11">
        <f>IF(B74="","",SUBTOTAL(3,$B$4:B74))</f>
        <v>71</v>
      </c>
      <c r="B74" s="40">
        <v>44397</v>
      </c>
      <c r="C74" s="30" t="s">
        <v>213</v>
      </c>
      <c r="D74" s="29" t="s">
        <v>214</v>
      </c>
      <c r="E74" s="13" t="s">
        <v>11</v>
      </c>
      <c r="F74" s="13" t="s">
        <v>18</v>
      </c>
      <c r="G74" s="13" t="str">
        <f>INDEX(Thong_tin_khoa_hoc[Phân loại],MATCH(Chiphidaotao[[#This Row],[Mã khóa học]],Thong_tin_khoa_hoc[Mã khóa học],0),0)</f>
        <v>Đào tạo hệ thống</v>
      </c>
      <c r="H74" s="43">
        <v>1000000</v>
      </c>
    </row>
    <row r="75" spans="1:8" s="15" customFormat="1" ht="30" customHeight="1" x14ac:dyDescent="0.25">
      <c r="A75" s="11">
        <f>IF(B75="","",SUBTOTAL(3,$B$4:B75))</f>
        <v>72</v>
      </c>
      <c r="B75" s="40">
        <v>44389</v>
      </c>
      <c r="C75" s="30" t="s">
        <v>208</v>
      </c>
      <c r="D75" s="29" t="s">
        <v>209</v>
      </c>
      <c r="E75" s="13" t="s">
        <v>64</v>
      </c>
      <c r="F75" s="13" t="s">
        <v>12</v>
      </c>
      <c r="G75" s="13" t="str">
        <f>INDEX(Thong_tin_khoa_hoc[Phân loại],MATCH(Chiphidaotao[[#This Row],[Mã khóa học]],Thong_tin_khoa_hoc[Mã khóa học],0),0)</f>
        <v>Leadership</v>
      </c>
      <c r="H75" s="43">
        <v>1000000</v>
      </c>
    </row>
    <row r="76" spans="1:8" s="15" customFormat="1" ht="30" customHeight="1" x14ac:dyDescent="0.25">
      <c r="A76" s="11">
        <f>IF(B76="","",SUBTOTAL(3,$B$4:B76))</f>
        <v>73</v>
      </c>
      <c r="B76" s="40">
        <v>44391</v>
      </c>
      <c r="C76" s="30" t="s">
        <v>208</v>
      </c>
      <c r="D76" s="29" t="s">
        <v>209</v>
      </c>
      <c r="E76" s="13" t="s">
        <v>64</v>
      </c>
      <c r="F76" s="13" t="s">
        <v>66</v>
      </c>
      <c r="G76" s="13" t="str">
        <f>INDEX(Thong_tin_khoa_hoc[Phân loại],MATCH(Chiphidaotao[[#This Row],[Mã khóa học]],Thong_tin_khoa_hoc[Mã khóa học],0),0)</f>
        <v>Leadership</v>
      </c>
      <c r="H76" s="43">
        <v>1000000</v>
      </c>
    </row>
    <row r="77" spans="1:8" s="15" customFormat="1" ht="30" customHeight="1" x14ac:dyDescent="0.25">
      <c r="A77" s="11">
        <f>IF(B77="","",SUBTOTAL(3,$B$4:B77))</f>
        <v>74</v>
      </c>
      <c r="B77" s="40">
        <v>44392</v>
      </c>
      <c r="C77" s="30" t="s">
        <v>211</v>
      </c>
      <c r="D77" s="29" t="s">
        <v>212</v>
      </c>
      <c r="E77" s="13" t="s">
        <v>64</v>
      </c>
      <c r="F77" s="13" t="s">
        <v>66</v>
      </c>
      <c r="G77" s="13" t="str">
        <f>INDEX(Thong_tin_khoa_hoc[Phân loại],MATCH(Chiphidaotao[[#This Row],[Mã khóa học]],Thong_tin_khoa_hoc[Mã khóa học],0),0)</f>
        <v>Leadership</v>
      </c>
      <c r="H77" s="43">
        <v>700000</v>
      </c>
    </row>
    <row r="78" spans="1:8" s="15" customFormat="1" ht="30" customHeight="1" x14ac:dyDescent="0.25">
      <c r="A78" s="11">
        <f>IF(B78="","",SUBTOTAL(3,$B$4:B78))</f>
        <v>75</v>
      </c>
      <c r="B78" s="40">
        <v>44397</v>
      </c>
      <c r="C78" s="30" t="s">
        <v>213</v>
      </c>
      <c r="D78" s="29" t="s">
        <v>214</v>
      </c>
      <c r="E78" s="13" t="s">
        <v>64</v>
      </c>
      <c r="F78" s="13" t="s">
        <v>12</v>
      </c>
      <c r="G78" s="13" t="str">
        <f>INDEX(Thong_tin_khoa_hoc[Phân loại],MATCH(Chiphidaotao[[#This Row],[Mã khóa học]],Thong_tin_khoa_hoc[Mã khóa học],0),0)</f>
        <v>Đào tạo hệ thống</v>
      </c>
      <c r="H78" s="43">
        <v>1000000</v>
      </c>
    </row>
    <row r="79" spans="1:8" s="15" customFormat="1" ht="30" customHeight="1" x14ac:dyDescent="0.25">
      <c r="A79" s="16">
        <f>IF(B79="","",SUBTOTAL(3,$B$4:B79))</f>
        <v>76</v>
      </c>
      <c r="B79" s="44">
        <v>44420</v>
      </c>
      <c r="C79" s="33" t="s">
        <v>215</v>
      </c>
      <c r="D79" s="34" t="s">
        <v>216</v>
      </c>
      <c r="E79" s="18" t="s">
        <v>11</v>
      </c>
      <c r="F79" s="18" t="s">
        <v>18</v>
      </c>
      <c r="G79" s="13" t="str">
        <f>INDEX(Thong_tin_khoa_hoc[Phân loại],MATCH(Chiphidaotao[[#This Row],[Mã khóa học]],Thong_tin_khoa_hoc[Mã khóa học],0),0)</f>
        <v>Leadership</v>
      </c>
      <c r="H79" s="45">
        <v>2000000</v>
      </c>
    </row>
  </sheetData>
  <dataValidations count="1">
    <dataValidation type="list" allowBlank="1" showInputMessage="1" showErrorMessage="1" sqref="C4:C79" xr:uid="{617EC6EF-8109-4191-B225-FC234806917B}">
      <formula1>QĐKH</formula1>
    </dataValidation>
  </dataValidations>
  <pageMargins left="0.7" right="0.7" top="0.75" bottom="0.75" header="0.3" footer="0.3"/>
  <pageSetup paperSize="9" orientation="portrait" verticalDpi="0"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2E744-DEBE-4CB6-88C3-D60AA42E07A8}">
  <sheetPr codeName="Sheet3"/>
  <dimension ref="A1:M378"/>
  <sheetViews>
    <sheetView showGridLines="0" workbookViewId="0">
      <pane xSplit="3" ySplit="3" topLeftCell="D4" activePane="bottomRight" state="frozen"/>
      <selection pane="topRight" activeCell="D1" sqref="D1"/>
      <selection pane="bottomLeft" activeCell="A2" sqref="A2"/>
      <selection pane="bottomRight" activeCell="A4" sqref="A4"/>
    </sheetView>
  </sheetViews>
  <sheetFormatPr defaultRowHeight="15" x14ac:dyDescent="0.25"/>
  <cols>
    <col min="1" max="1" width="15" style="20" customWidth="1"/>
    <col min="2" max="2" width="13.5703125" style="20" customWidth="1"/>
    <col min="3" max="3" width="12" style="20" customWidth="1"/>
    <col min="4" max="4" width="26.7109375" style="80" customWidth="1"/>
    <col min="5" max="5" width="9.7109375" style="20" customWidth="1"/>
    <col min="6" max="6" width="16.7109375" style="62" customWidth="1"/>
    <col min="7" max="8" width="16.7109375" style="20" customWidth="1"/>
    <col min="9" max="9" width="22.7109375" style="20" customWidth="1"/>
    <col min="10" max="10" width="21" style="20" customWidth="1"/>
    <col min="11" max="11" width="16.7109375" customWidth="1"/>
    <col min="12" max="12" width="10.5703125" style="20" customWidth="1"/>
    <col min="13" max="13" width="10.5703125" customWidth="1"/>
  </cols>
  <sheetData>
    <row r="1" spans="1:13" ht="30" customHeight="1" x14ac:dyDescent="0.25">
      <c r="A1" s="1" t="s">
        <v>0</v>
      </c>
      <c r="B1" s="2"/>
      <c r="C1" s="3"/>
      <c r="D1" s="76"/>
      <c r="E1" s="3"/>
      <c r="F1" s="64"/>
      <c r="G1" s="3"/>
      <c r="H1" s="3"/>
      <c r="I1" s="3"/>
      <c r="J1" s="3"/>
      <c r="K1" s="21"/>
      <c r="L1" s="37"/>
      <c r="M1" s="21"/>
    </row>
    <row r="2" spans="1:13" ht="30" customHeight="1" x14ac:dyDescent="0.25">
      <c r="A2" s="4" t="s">
        <v>232</v>
      </c>
      <c r="B2" s="5"/>
      <c r="C2" s="6"/>
      <c r="D2" s="77"/>
      <c r="E2" s="6"/>
      <c r="F2" s="65"/>
      <c r="G2" s="6"/>
      <c r="H2" s="6"/>
      <c r="I2" s="6"/>
      <c r="J2" s="6"/>
      <c r="K2" s="22"/>
      <c r="L2" s="38"/>
      <c r="M2" s="22"/>
    </row>
    <row r="3" spans="1:13" ht="42.75" x14ac:dyDescent="0.25">
      <c r="A3" s="7" t="s">
        <v>2</v>
      </c>
      <c r="B3" s="24" t="s">
        <v>233</v>
      </c>
      <c r="C3" s="8" t="s">
        <v>174</v>
      </c>
      <c r="D3" s="24" t="s">
        <v>270</v>
      </c>
      <c r="E3" s="8" t="s">
        <v>234</v>
      </c>
      <c r="F3" s="8" t="s">
        <v>4</v>
      </c>
      <c r="G3" s="8" t="s">
        <v>5</v>
      </c>
      <c r="H3" s="8" t="s">
        <v>6</v>
      </c>
      <c r="I3" s="8" t="s">
        <v>7</v>
      </c>
      <c r="J3" s="8" t="s">
        <v>254</v>
      </c>
      <c r="K3" s="8" t="s">
        <v>235</v>
      </c>
      <c r="L3" s="8" t="s">
        <v>236</v>
      </c>
      <c r="M3" s="9" t="s">
        <v>237</v>
      </c>
    </row>
    <row r="4" spans="1:13" s="15" customFormat="1" ht="26.25" customHeight="1" x14ac:dyDescent="0.25">
      <c r="A4" s="11">
        <f>IF(E4="","",SUBTOTAL(3,$E$4:E4))</f>
        <v>1</v>
      </c>
      <c r="B4" s="39">
        <v>44202</v>
      </c>
      <c r="C4" s="12" t="s">
        <v>182</v>
      </c>
      <c r="D4" s="78" t="str">
        <f>INDEX(Thong_tin_khoa_hoc[Khóa đào tạo],MATCH(Danhsachdaotao[[#This Row],[Mã khóa học]],Thong_tin_khoa_hoc[Mã khóa học],0),0)</f>
        <v>Lập Kế hoạch đào tạo</v>
      </c>
      <c r="E4" s="12">
        <v>1011</v>
      </c>
      <c r="F4" s="28" t="str">
        <f>INDEX(Danhsachnhanvien[Họ tên],MATCH(Danhsachdaotao[[#This Row],[MSNV]],Danhsachnhanvien[Mã nhân viên],0),0)</f>
        <v>Trương Lệ Tuyết</v>
      </c>
      <c r="G4" s="28" t="str">
        <f>INDEX(Danhsachnhanvien[Chi nhánh],MATCH(Danhsachdaotao[[#This Row],[MSNV]],Danhsachnhanvien[Mã nhân viên],0),0)</f>
        <v>Trụ sở chính</v>
      </c>
      <c r="H4" s="13" t="str">
        <f>INDEX(Danhsachnhanvien[Phòng ban],MATCH(Danhsachdaotao[[#This Row],[MSNV]],Danhsachnhanvien[Mã nhân viên],0),0)</f>
        <v>Marketing</v>
      </c>
      <c r="I4" s="13" t="str">
        <f>INDEX(Danhsachnhanvien[Vị trí],MATCH(Danhsachdaotao[[#This Row],[MSNV]],Danhsachnhanvien[Mã nhân viên],0),0)</f>
        <v>Trưởng phòng Marketing</v>
      </c>
      <c r="J4" s="13" t="str">
        <f>INDEX(Thong_tin_khoa_hoc[Phân loại],MATCH(Danhsachdaotao[[#This Row],[Mã khóa học]],Thong_tin_khoa_hoc[Mã khóa học],0),0)</f>
        <v>Đào tạo hệ thống</v>
      </c>
      <c r="K4" s="13" t="s">
        <v>238</v>
      </c>
      <c r="L4" s="12">
        <v>2</v>
      </c>
      <c r="M4" s="14">
        <v>10</v>
      </c>
    </row>
    <row r="5" spans="1:13" s="15" customFormat="1" ht="26.25" customHeight="1" x14ac:dyDescent="0.25">
      <c r="A5" s="11">
        <f>IF(E5="","",SUBTOTAL(3,$E$4:E5))</f>
        <v>2</v>
      </c>
      <c r="B5" s="39">
        <v>44202</v>
      </c>
      <c r="C5" s="12" t="s">
        <v>182</v>
      </c>
      <c r="D5" s="78" t="str">
        <f>INDEX(Thong_tin_khoa_hoc[Khóa đào tạo],MATCH(Danhsachdaotao[[#This Row],[Mã khóa học]],Thong_tin_khoa_hoc[Mã khóa học],0),0)</f>
        <v>Lập Kế hoạch đào tạo</v>
      </c>
      <c r="E5" s="12">
        <v>1017</v>
      </c>
      <c r="F5" s="28" t="str">
        <f>INDEX(Danhsachnhanvien[Họ tên],MATCH(Danhsachdaotao[[#This Row],[MSNV]],Danhsachnhanvien[Mã nhân viên],0),0)</f>
        <v>Nguyễn Đức Nam</v>
      </c>
      <c r="G5" s="28" t="str">
        <f>INDEX(Danhsachnhanvien[Chi nhánh],MATCH(Danhsachdaotao[[#This Row],[MSNV]],Danhsachnhanvien[Mã nhân viên],0),0)</f>
        <v>Trụ sở chính</v>
      </c>
      <c r="H5" s="13" t="str">
        <f>INDEX(Danhsachnhanvien[Phòng ban],MATCH(Danhsachdaotao[[#This Row],[MSNV]],Danhsachnhanvien[Mã nhân viên],0),0)</f>
        <v>Nhân sự</v>
      </c>
      <c r="I5" s="13" t="str">
        <f>INDEX(Danhsachnhanvien[Vị trí],MATCH(Danhsachdaotao[[#This Row],[MSNV]],Danhsachnhanvien[Mã nhân viên],0),0)</f>
        <v>Trưởng phòng nhân sự</v>
      </c>
      <c r="J5" s="13" t="str">
        <f>INDEX(Thong_tin_khoa_hoc[Phân loại],MATCH(Danhsachdaotao[[#This Row],[Mã khóa học]],Thong_tin_khoa_hoc[Mã khóa học],0),0)</f>
        <v>Đào tạo hệ thống</v>
      </c>
      <c r="K5" s="13" t="s">
        <v>238</v>
      </c>
      <c r="L5" s="12">
        <v>2</v>
      </c>
      <c r="M5" s="14">
        <v>8</v>
      </c>
    </row>
    <row r="6" spans="1:13" s="15" customFormat="1" ht="26.25" customHeight="1" x14ac:dyDescent="0.25">
      <c r="A6" s="11">
        <f>IF(E6="","",SUBTOTAL(3,$E$4:E6))</f>
        <v>3</v>
      </c>
      <c r="B6" s="39">
        <v>44202</v>
      </c>
      <c r="C6" s="12" t="s">
        <v>182</v>
      </c>
      <c r="D6" s="78" t="str">
        <f>INDEX(Thong_tin_khoa_hoc[Khóa đào tạo],MATCH(Danhsachdaotao[[#This Row],[Mã khóa học]],Thong_tin_khoa_hoc[Mã khóa học],0),0)</f>
        <v>Lập Kế hoạch đào tạo</v>
      </c>
      <c r="E6" s="12">
        <v>1022</v>
      </c>
      <c r="F6" s="28" t="str">
        <f>INDEX(Danhsachnhanvien[Họ tên],MATCH(Danhsachdaotao[[#This Row],[MSNV]],Danhsachnhanvien[Mã nhân viên],0),0)</f>
        <v>Thái Thị Huyền Trang</v>
      </c>
      <c r="G6" s="28" t="str">
        <f>INDEX(Danhsachnhanvien[Chi nhánh],MATCH(Danhsachdaotao[[#This Row],[MSNV]],Danhsachnhanvien[Mã nhân viên],0),0)</f>
        <v>Trụ sở chính</v>
      </c>
      <c r="H6" s="13" t="str">
        <f>INDEX(Danhsachnhanvien[Phòng ban],MATCH(Danhsachdaotao[[#This Row],[MSNV]],Danhsachnhanvien[Mã nhân viên],0),0)</f>
        <v>Dự án</v>
      </c>
      <c r="I6" s="13" t="str">
        <f>INDEX(Danhsachnhanvien[Vị trí],MATCH(Danhsachdaotao[[#This Row],[MSNV]],Danhsachnhanvien[Mã nhân viên],0),0)</f>
        <v>Trưởng phòng dự án</v>
      </c>
      <c r="J6" s="13" t="str">
        <f>INDEX(Thong_tin_khoa_hoc[Phân loại],MATCH(Danhsachdaotao[[#This Row],[Mã khóa học]],Thong_tin_khoa_hoc[Mã khóa học],0),0)</f>
        <v>Đào tạo hệ thống</v>
      </c>
      <c r="K6" s="13" t="s">
        <v>238</v>
      </c>
      <c r="L6" s="12">
        <v>2</v>
      </c>
      <c r="M6" s="14">
        <v>10</v>
      </c>
    </row>
    <row r="7" spans="1:13" s="15" customFormat="1" ht="26.25" customHeight="1" x14ac:dyDescent="0.25">
      <c r="A7" s="11">
        <f>IF(E7="","",SUBTOTAL(3,$E$4:E7))</f>
        <v>4</v>
      </c>
      <c r="B7" s="39">
        <v>44202</v>
      </c>
      <c r="C7" s="12" t="s">
        <v>182</v>
      </c>
      <c r="D7" s="78" t="str">
        <f>INDEX(Thong_tin_khoa_hoc[Khóa đào tạo],MATCH(Danhsachdaotao[[#This Row],[Mã khóa học]],Thong_tin_khoa_hoc[Mã khóa học],0),0)</f>
        <v>Lập Kế hoạch đào tạo</v>
      </c>
      <c r="E7" s="12">
        <v>1028</v>
      </c>
      <c r="F7" s="28" t="str">
        <f>INDEX(Danhsachnhanvien[Họ tên],MATCH(Danhsachdaotao[[#This Row],[MSNV]],Danhsachnhanvien[Mã nhân viên],0),0)</f>
        <v>Nguyễn Văn Cương</v>
      </c>
      <c r="G7" s="28" t="str">
        <f>INDEX(Danhsachnhanvien[Chi nhánh],MATCH(Danhsachdaotao[[#This Row],[MSNV]],Danhsachnhanvien[Mã nhân viên],0),0)</f>
        <v>TPHCM</v>
      </c>
      <c r="H7" s="13" t="str">
        <f>INDEX(Danhsachnhanvien[Phòng ban],MATCH(Danhsachdaotao[[#This Row],[MSNV]],Danhsachnhanvien[Mã nhân viên],0),0)</f>
        <v>Kinh doanh</v>
      </c>
      <c r="I7" s="13" t="str">
        <f>INDEX(Danhsachnhanvien[Vị trí],MATCH(Danhsachdaotao[[#This Row],[MSNV]],Danhsachnhanvien[Mã nhân viên],0),0)</f>
        <v>Trưởng phòng kinh doanh</v>
      </c>
      <c r="J7" s="13" t="str">
        <f>INDEX(Thong_tin_khoa_hoc[Phân loại],MATCH(Danhsachdaotao[[#This Row],[Mã khóa học]],Thong_tin_khoa_hoc[Mã khóa học],0),0)</f>
        <v>Đào tạo hệ thống</v>
      </c>
      <c r="K7" s="13" t="s">
        <v>238</v>
      </c>
      <c r="L7" s="12">
        <v>2</v>
      </c>
      <c r="M7" s="14">
        <v>6</v>
      </c>
    </row>
    <row r="8" spans="1:13" s="15" customFormat="1" ht="26.25" customHeight="1" x14ac:dyDescent="0.25">
      <c r="A8" s="11">
        <f>IF(E8="","",SUBTOTAL(3,$E$4:E8))</f>
        <v>5</v>
      </c>
      <c r="B8" s="39">
        <v>44202</v>
      </c>
      <c r="C8" s="12" t="s">
        <v>182</v>
      </c>
      <c r="D8" s="78" t="str">
        <f>INDEX(Thong_tin_khoa_hoc[Khóa đào tạo],MATCH(Danhsachdaotao[[#This Row],[Mã khóa học]],Thong_tin_khoa_hoc[Mã khóa học],0),0)</f>
        <v>Lập Kế hoạch đào tạo</v>
      </c>
      <c r="E8" s="12">
        <v>1038</v>
      </c>
      <c r="F8" s="28" t="str">
        <f>INDEX(Danhsachnhanvien[Họ tên],MATCH(Danhsachdaotao[[#This Row],[MSNV]],Danhsachnhanvien[Mã nhân viên],0),0)</f>
        <v>Trương Thị Uyên</v>
      </c>
      <c r="G8" s="28" t="str">
        <f>INDEX(Danhsachnhanvien[Chi nhánh],MATCH(Danhsachdaotao[[#This Row],[MSNV]],Danhsachnhanvien[Mã nhân viên],0),0)</f>
        <v>TPHCM</v>
      </c>
      <c r="H8" s="13" t="str">
        <f>INDEX(Danhsachnhanvien[Phòng ban],MATCH(Danhsachdaotao[[#This Row],[MSNV]],Danhsachnhanvien[Mã nhân viên],0),0)</f>
        <v>Đào tạo</v>
      </c>
      <c r="I8" s="13" t="str">
        <f>INDEX(Danhsachnhanvien[Vị trí],MATCH(Danhsachdaotao[[#This Row],[MSNV]],Danhsachnhanvien[Mã nhân viên],0),0)</f>
        <v>Trưởng phòng đào tạo</v>
      </c>
      <c r="J8" s="13" t="str">
        <f>INDEX(Thong_tin_khoa_hoc[Phân loại],MATCH(Danhsachdaotao[[#This Row],[Mã khóa học]],Thong_tin_khoa_hoc[Mã khóa học],0),0)</f>
        <v>Đào tạo hệ thống</v>
      </c>
      <c r="K8" s="13" t="s">
        <v>238</v>
      </c>
      <c r="L8" s="12">
        <v>2</v>
      </c>
      <c r="M8" s="14">
        <v>8</v>
      </c>
    </row>
    <row r="9" spans="1:13" s="15" customFormat="1" ht="26.25" customHeight="1" x14ac:dyDescent="0.25">
      <c r="A9" s="11">
        <f>IF(E9="","",SUBTOTAL(3,$E$4:E9))</f>
        <v>6</v>
      </c>
      <c r="B9" s="39">
        <v>44202</v>
      </c>
      <c r="C9" s="12" t="s">
        <v>182</v>
      </c>
      <c r="D9" s="78" t="str">
        <f>INDEX(Thong_tin_khoa_hoc[Khóa đào tạo],MATCH(Danhsachdaotao[[#This Row],[Mã khóa học]],Thong_tin_khoa_hoc[Mã khóa học],0),0)</f>
        <v>Lập Kế hoạch đào tạo</v>
      </c>
      <c r="E9" s="12">
        <v>1047</v>
      </c>
      <c r="F9" s="28" t="str">
        <f>INDEX(Danhsachnhanvien[Họ tên],MATCH(Danhsachdaotao[[#This Row],[MSNV]],Danhsachnhanvien[Mã nhân viên],0),0)</f>
        <v>Hoàng Thị Thêm</v>
      </c>
      <c r="G9" s="28" t="str">
        <f>INDEX(Danhsachnhanvien[Chi nhánh],MATCH(Danhsachdaotao[[#This Row],[MSNV]],Danhsachnhanvien[Mã nhân viên],0),0)</f>
        <v>Thái Nguyên</v>
      </c>
      <c r="H9" s="13" t="str">
        <f>INDEX(Danhsachnhanvien[Phòng ban],MATCH(Danhsachdaotao[[#This Row],[MSNV]],Danhsachnhanvien[Mã nhân viên],0),0)</f>
        <v>Kinh doanh</v>
      </c>
      <c r="I9" s="13" t="str">
        <f>INDEX(Danhsachnhanvien[Vị trí],MATCH(Danhsachdaotao[[#This Row],[MSNV]],Danhsachnhanvien[Mã nhân viên],0),0)</f>
        <v>Trưởng phòng kinh doanh</v>
      </c>
      <c r="J9" s="13" t="str">
        <f>INDEX(Thong_tin_khoa_hoc[Phân loại],MATCH(Danhsachdaotao[[#This Row],[Mã khóa học]],Thong_tin_khoa_hoc[Mã khóa học],0),0)</f>
        <v>Đào tạo hệ thống</v>
      </c>
      <c r="K9" s="13" t="s">
        <v>239</v>
      </c>
      <c r="L9" s="12">
        <v>2</v>
      </c>
      <c r="M9" s="14"/>
    </row>
    <row r="10" spans="1:13" s="15" customFormat="1" ht="26.25" customHeight="1" x14ac:dyDescent="0.25">
      <c r="A10" s="11">
        <f>IF(E10="","",SUBTOTAL(3,$E$4:E10))</f>
        <v>7</v>
      </c>
      <c r="B10" s="39">
        <v>44202</v>
      </c>
      <c r="C10" s="12" t="s">
        <v>182</v>
      </c>
      <c r="D10" s="78" t="str">
        <f>INDEX(Thong_tin_khoa_hoc[Khóa đào tạo],MATCH(Danhsachdaotao[[#This Row],[Mã khóa học]],Thong_tin_khoa_hoc[Mã khóa học],0),0)</f>
        <v>Lập Kế hoạch đào tạo</v>
      </c>
      <c r="E10" s="12">
        <v>1058</v>
      </c>
      <c r="F10" s="28" t="str">
        <f>INDEX(Danhsachnhanvien[Họ tên],MATCH(Danhsachdaotao[[#This Row],[MSNV]],Danhsachnhanvien[Mã nhân viên],0),0)</f>
        <v>Phan Thị Toàn</v>
      </c>
      <c r="G10" s="28" t="str">
        <f>INDEX(Danhsachnhanvien[Chi nhánh],MATCH(Danhsachdaotao[[#This Row],[MSNV]],Danhsachnhanvien[Mã nhân viên],0),0)</f>
        <v>Thái Nguyên</v>
      </c>
      <c r="H10" s="13" t="str">
        <f>INDEX(Danhsachnhanvien[Phòng ban],MATCH(Danhsachdaotao[[#This Row],[MSNV]],Danhsachnhanvien[Mã nhân viên],0),0)</f>
        <v>Đào tạo</v>
      </c>
      <c r="I10" s="13" t="str">
        <f>INDEX(Danhsachnhanvien[Vị trí],MATCH(Danhsachdaotao[[#This Row],[MSNV]],Danhsachnhanvien[Mã nhân viên],0),0)</f>
        <v>Trưởng phòng đào tạo</v>
      </c>
      <c r="J10" s="13" t="str">
        <f>INDEX(Thong_tin_khoa_hoc[Phân loại],MATCH(Danhsachdaotao[[#This Row],[Mã khóa học]],Thong_tin_khoa_hoc[Mã khóa học],0),0)</f>
        <v>Đào tạo hệ thống</v>
      </c>
      <c r="K10" s="13" t="s">
        <v>238</v>
      </c>
      <c r="L10" s="12">
        <v>2</v>
      </c>
      <c r="M10" s="14">
        <v>6</v>
      </c>
    </row>
    <row r="11" spans="1:13" s="15" customFormat="1" ht="26.25" customHeight="1" x14ac:dyDescent="0.25">
      <c r="A11" s="11">
        <f>IF(E11="","",SUBTOTAL(3,$E$4:E11))</f>
        <v>8</v>
      </c>
      <c r="B11" s="39">
        <v>44202</v>
      </c>
      <c r="C11" s="12" t="s">
        <v>182</v>
      </c>
      <c r="D11" s="78" t="str">
        <f>INDEX(Thong_tin_khoa_hoc[Khóa đào tạo],MATCH(Danhsachdaotao[[#This Row],[Mã khóa học]],Thong_tin_khoa_hoc[Mã khóa học],0),0)</f>
        <v>Lập Kế hoạch đào tạo</v>
      </c>
      <c r="E11" s="12">
        <v>1068</v>
      </c>
      <c r="F11" s="28" t="str">
        <f>INDEX(Danhsachnhanvien[Họ tên],MATCH(Danhsachdaotao[[#This Row],[MSNV]],Danhsachnhanvien[Mã nhân viên],0),0)</f>
        <v>Đỗ Mạnh Huy</v>
      </c>
      <c r="G11" s="28" t="str">
        <f>INDEX(Danhsachnhanvien[Chi nhánh],MATCH(Danhsachdaotao[[#This Row],[MSNV]],Danhsachnhanvien[Mã nhân viên],0),0)</f>
        <v>Hải Phòng</v>
      </c>
      <c r="H11" s="13" t="str">
        <f>INDEX(Danhsachnhanvien[Phòng ban],MATCH(Danhsachdaotao[[#This Row],[MSNV]],Danhsachnhanvien[Mã nhân viên],0),0)</f>
        <v>Kinh doanh</v>
      </c>
      <c r="I11" s="13" t="str">
        <f>INDEX(Danhsachnhanvien[Vị trí],MATCH(Danhsachdaotao[[#This Row],[MSNV]],Danhsachnhanvien[Mã nhân viên],0),0)</f>
        <v>Trưởng phòng kinh doanh</v>
      </c>
      <c r="J11" s="13" t="str">
        <f>INDEX(Thong_tin_khoa_hoc[Phân loại],MATCH(Danhsachdaotao[[#This Row],[Mã khóa học]],Thong_tin_khoa_hoc[Mã khóa học],0),0)</f>
        <v>Đào tạo hệ thống</v>
      </c>
      <c r="K11" s="13" t="s">
        <v>238</v>
      </c>
      <c r="L11" s="12">
        <v>2</v>
      </c>
      <c r="M11" s="14">
        <v>8</v>
      </c>
    </row>
    <row r="12" spans="1:13" s="15" customFormat="1" ht="26.25" customHeight="1" x14ac:dyDescent="0.25">
      <c r="A12" s="11">
        <f>IF(E12="","",SUBTOTAL(3,$E$4:E12))</f>
        <v>9</v>
      </c>
      <c r="B12" s="39">
        <v>44202</v>
      </c>
      <c r="C12" s="12" t="s">
        <v>182</v>
      </c>
      <c r="D12" s="78" t="str">
        <f>INDEX(Thong_tin_khoa_hoc[Khóa đào tạo],MATCH(Danhsachdaotao[[#This Row],[Mã khóa học]],Thong_tin_khoa_hoc[Mã khóa học],0),0)</f>
        <v>Lập Kế hoạch đào tạo</v>
      </c>
      <c r="E12" s="12">
        <v>1078</v>
      </c>
      <c r="F12" s="28" t="str">
        <f>INDEX(Danhsachnhanvien[Họ tên],MATCH(Danhsachdaotao[[#This Row],[MSNV]],Danhsachnhanvien[Mã nhân viên],0),0)</f>
        <v>Trương Thị Minh Thu</v>
      </c>
      <c r="G12" s="28" t="str">
        <f>INDEX(Danhsachnhanvien[Chi nhánh],MATCH(Danhsachdaotao[[#This Row],[MSNV]],Danhsachnhanvien[Mã nhân viên],0),0)</f>
        <v>Hải Phòng</v>
      </c>
      <c r="H12" s="13" t="str">
        <f>INDEX(Danhsachnhanvien[Phòng ban],MATCH(Danhsachdaotao[[#This Row],[MSNV]],Danhsachnhanvien[Mã nhân viên],0),0)</f>
        <v>Đào tạo</v>
      </c>
      <c r="I12" s="13" t="str">
        <f>INDEX(Danhsachnhanvien[Vị trí],MATCH(Danhsachdaotao[[#This Row],[MSNV]],Danhsachnhanvien[Mã nhân viên],0),0)</f>
        <v>Trưởng phòng đào tạo</v>
      </c>
      <c r="J12" s="13" t="str">
        <f>INDEX(Thong_tin_khoa_hoc[Phân loại],MATCH(Danhsachdaotao[[#This Row],[Mã khóa học]],Thong_tin_khoa_hoc[Mã khóa học],0),0)</f>
        <v>Đào tạo hệ thống</v>
      </c>
      <c r="K12" s="13" t="s">
        <v>238</v>
      </c>
      <c r="L12" s="12">
        <v>2</v>
      </c>
      <c r="M12" s="14">
        <v>10</v>
      </c>
    </row>
    <row r="13" spans="1:13" s="15" customFormat="1" ht="26.25" customHeight="1" x14ac:dyDescent="0.25">
      <c r="A13" s="11">
        <f>IF(E13="","",SUBTOTAL(3,$E$4:E13))</f>
        <v>10</v>
      </c>
      <c r="B13" s="39">
        <v>44202</v>
      </c>
      <c r="C13" s="12" t="s">
        <v>182</v>
      </c>
      <c r="D13" s="78" t="str">
        <f>INDEX(Thong_tin_khoa_hoc[Khóa đào tạo],MATCH(Danhsachdaotao[[#This Row],[Mã khóa học]],Thong_tin_khoa_hoc[Mã khóa học],0),0)</f>
        <v>Lập Kế hoạch đào tạo</v>
      </c>
      <c r="E13" s="12">
        <v>1090</v>
      </c>
      <c r="F13" s="28" t="str">
        <f>INDEX(Danhsachnhanvien[Họ tên],MATCH(Danhsachdaotao[[#This Row],[MSNV]],Danhsachnhanvien[Mã nhân viên],0),0)</f>
        <v>Lưu Dương Thu Trang</v>
      </c>
      <c r="G13" s="28" t="str">
        <f>INDEX(Danhsachnhanvien[Chi nhánh],MATCH(Danhsachdaotao[[#This Row],[MSNV]],Danhsachnhanvien[Mã nhân viên],0),0)</f>
        <v>Hải Phòng</v>
      </c>
      <c r="H13" s="13" t="str">
        <f>INDEX(Danhsachnhanvien[Phòng ban],MATCH(Danhsachdaotao[[#This Row],[MSNV]],Danhsachnhanvien[Mã nhân viên],0),0)</f>
        <v>Kinh doanh</v>
      </c>
      <c r="I13" s="13" t="str">
        <f>INDEX(Danhsachnhanvien[Vị trí],MATCH(Danhsachdaotao[[#This Row],[MSNV]],Danhsachnhanvien[Mã nhân viên],0),0)</f>
        <v>Trưởng phòng kinh doanh</v>
      </c>
      <c r="J13" s="13" t="str">
        <f>INDEX(Thong_tin_khoa_hoc[Phân loại],MATCH(Danhsachdaotao[[#This Row],[Mã khóa học]],Thong_tin_khoa_hoc[Mã khóa học],0),0)</f>
        <v>Đào tạo hệ thống</v>
      </c>
      <c r="K13" s="13" t="s">
        <v>238</v>
      </c>
      <c r="L13" s="12">
        <v>2</v>
      </c>
      <c r="M13" s="14">
        <v>6</v>
      </c>
    </row>
    <row r="14" spans="1:13" s="15" customFormat="1" ht="26.25" customHeight="1" x14ac:dyDescent="0.25">
      <c r="A14" s="11">
        <f>IF(E14="","",SUBTOTAL(3,$E$4:E14))</f>
        <v>11</v>
      </c>
      <c r="B14" s="39">
        <v>44202</v>
      </c>
      <c r="C14" s="12" t="s">
        <v>182</v>
      </c>
      <c r="D14" s="78" t="str">
        <f>INDEX(Thong_tin_khoa_hoc[Khóa đào tạo],MATCH(Danhsachdaotao[[#This Row],[Mã khóa học]],Thong_tin_khoa_hoc[Mã khóa học],0),0)</f>
        <v>Lập Kế hoạch đào tạo</v>
      </c>
      <c r="E14" s="12">
        <v>1106</v>
      </c>
      <c r="F14" s="28" t="str">
        <f>INDEX(Danhsachnhanvien[Họ tên],MATCH(Danhsachdaotao[[#This Row],[MSNV]],Danhsachnhanvien[Mã nhân viên],0),0)</f>
        <v>Bùi Thị Vân</v>
      </c>
      <c r="G14" s="28" t="str">
        <f>INDEX(Danhsachnhanvien[Chi nhánh],MATCH(Danhsachdaotao[[#This Row],[MSNV]],Danhsachnhanvien[Mã nhân viên],0),0)</f>
        <v>Đà Nẵng</v>
      </c>
      <c r="H14" s="13" t="str">
        <f>INDEX(Danhsachnhanvien[Phòng ban],MATCH(Danhsachdaotao[[#This Row],[MSNV]],Danhsachnhanvien[Mã nhân viên],0),0)</f>
        <v>Đào tạo</v>
      </c>
      <c r="I14" s="13" t="str">
        <f>INDEX(Danhsachnhanvien[Vị trí],MATCH(Danhsachdaotao[[#This Row],[MSNV]],Danhsachnhanvien[Mã nhân viên],0),0)</f>
        <v>Trưởng phòng đào tạo</v>
      </c>
      <c r="J14" s="13" t="str">
        <f>INDEX(Thong_tin_khoa_hoc[Phân loại],MATCH(Danhsachdaotao[[#This Row],[Mã khóa học]],Thong_tin_khoa_hoc[Mã khóa học],0),0)</f>
        <v>Đào tạo hệ thống</v>
      </c>
      <c r="K14" s="13" t="s">
        <v>238</v>
      </c>
      <c r="L14" s="12">
        <v>2</v>
      </c>
      <c r="M14" s="14">
        <v>8</v>
      </c>
    </row>
    <row r="15" spans="1:13" s="15" customFormat="1" ht="26.25" customHeight="1" x14ac:dyDescent="0.25">
      <c r="A15" s="11">
        <f>IF(E15="","",SUBTOTAL(3,$E$4:E15))</f>
        <v>12</v>
      </c>
      <c r="B15" s="39">
        <v>44202</v>
      </c>
      <c r="C15" s="12" t="s">
        <v>182</v>
      </c>
      <c r="D15" s="78" t="str">
        <f>INDEX(Thong_tin_khoa_hoc[Khóa đào tạo],MATCH(Danhsachdaotao[[#This Row],[Mã khóa học]],Thong_tin_khoa_hoc[Mã khóa học],0),0)</f>
        <v>Lập Kế hoạch đào tạo</v>
      </c>
      <c r="E15" s="12">
        <v>1115</v>
      </c>
      <c r="F15" s="28" t="str">
        <f>INDEX(Danhsachnhanvien[Họ tên],MATCH(Danhsachdaotao[[#This Row],[MSNV]],Danhsachnhanvien[Mã nhân viên],0),0)</f>
        <v xml:space="preserve">Mai Thị Oanh </v>
      </c>
      <c r="G15" s="28" t="str">
        <f>INDEX(Danhsachnhanvien[Chi nhánh],MATCH(Danhsachdaotao[[#This Row],[MSNV]],Danhsachnhanvien[Mã nhân viên],0),0)</f>
        <v>Đà Nẵng</v>
      </c>
      <c r="H15" s="13" t="str">
        <f>INDEX(Danhsachnhanvien[Phòng ban],MATCH(Danhsachdaotao[[#This Row],[MSNV]],Danhsachnhanvien[Mã nhân viên],0),0)</f>
        <v>Kinh doanh</v>
      </c>
      <c r="I15" s="13" t="str">
        <f>INDEX(Danhsachnhanvien[Vị trí],MATCH(Danhsachdaotao[[#This Row],[MSNV]],Danhsachnhanvien[Mã nhân viên],0),0)</f>
        <v>Trưởng phòng kinh doanh</v>
      </c>
      <c r="J15" s="13" t="str">
        <f>INDEX(Thong_tin_khoa_hoc[Phân loại],MATCH(Danhsachdaotao[[#This Row],[Mã khóa học]],Thong_tin_khoa_hoc[Mã khóa học],0),0)</f>
        <v>Đào tạo hệ thống</v>
      </c>
      <c r="K15" s="13" t="s">
        <v>239</v>
      </c>
      <c r="L15" s="12">
        <v>2</v>
      </c>
      <c r="M15" s="14"/>
    </row>
    <row r="16" spans="1:13" s="15" customFormat="1" ht="26.25" customHeight="1" x14ac:dyDescent="0.25">
      <c r="A16" s="11">
        <f>IF(E16="","",SUBTOTAL(3,$E$4:E16))</f>
        <v>13</v>
      </c>
      <c r="B16" s="39">
        <v>44202</v>
      </c>
      <c r="C16" s="12" t="s">
        <v>182</v>
      </c>
      <c r="D16" s="78" t="str">
        <f>INDEX(Thong_tin_khoa_hoc[Khóa đào tạo],MATCH(Danhsachdaotao[[#This Row],[Mã khóa học]],Thong_tin_khoa_hoc[Mã khóa học],0),0)</f>
        <v>Lập Kế hoạch đào tạo</v>
      </c>
      <c r="E16" s="12">
        <v>1004</v>
      </c>
      <c r="F16" s="28" t="str">
        <f>INDEX(Danhsachnhanvien[Họ tên],MATCH(Danhsachdaotao[[#This Row],[MSNV]],Danhsachnhanvien[Mã nhân viên],0),0)</f>
        <v>Đỗ Thị Kim Anh</v>
      </c>
      <c r="G16" s="28" t="str">
        <f>INDEX(Danhsachnhanvien[Chi nhánh],MATCH(Danhsachdaotao[[#This Row],[MSNV]],Danhsachnhanvien[Mã nhân viên],0),0)</f>
        <v>Trụ sở chính</v>
      </c>
      <c r="H16" s="13" t="str">
        <f>INDEX(Danhsachnhanvien[Phòng ban],MATCH(Danhsachdaotao[[#This Row],[MSNV]],Danhsachnhanvien[Mã nhân viên],0),0)</f>
        <v>Kế toán</v>
      </c>
      <c r="I16" s="13" t="str">
        <f>INDEX(Danhsachnhanvien[Vị trí],MATCH(Danhsachdaotao[[#This Row],[MSNV]],Danhsachnhanvien[Mã nhân viên],0),0)</f>
        <v>Kế toán trưởng</v>
      </c>
      <c r="J16" s="13" t="str">
        <f>INDEX(Thong_tin_khoa_hoc[Phân loại],MATCH(Danhsachdaotao[[#This Row],[Mã khóa học]],Thong_tin_khoa_hoc[Mã khóa học],0),0)</f>
        <v>Đào tạo hệ thống</v>
      </c>
      <c r="K16" s="13" t="s">
        <v>238</v>
      </c>
      <c r="L16" s="12">
        <v>2</v>
      </c>
      <c r="M16" s="14">
        <v>8</v>
      </c>
    </row>
    <row r="17" spans="1:13" s="15" customFormat="1" ht="26.25" customHeight="1" x14ac:dyDescent="0.25">
      <c r="A17" s="11">
        <f>IF(E17="","",SUBTOTAL(3,$E$4:E17))</f>
        <v>14</v>
      </c>
      <c r="B17" s="39">
        <v>44202</v>
      </c>
      <c r="C17" s="12" t="s">
        <v>182</v>
      </c>
      <c r="D17" s="78" t="str">
        <f>INDEX(Thong_tin_khoa_hoc[Khóa đào tạo],MATCH(Danhsachdaotao[[#This Row],[Mã khóa học]],Thong_tin_khoa_hoc[Mã khóa học],0),0)</f>
        <v>Lập Kế hoạch đào tạo</v>
      </c>
      <c r="E17" s="12">
        <v>1006</v>
      </c>
      <c r="F17" s="28" t="str">
        <f>INDEX(Danhsachnhanvien[Họ tên],MATCH(Danhsachdaotao[[#This Row],[MSNV]],Danhsachnhanvien[Mã nhân viên],0),0)</f>
        <v>Nguyễn Thị Thanh Trúc</v>
      </c>
      <c r="G17" s="28" t="str">
        <f>INDEX(Danhsachnhanvien[Chi nhánh],MATCH(Danhsachdaotao[[#This Row],[MSNV]],Danhsachnhanvien[Mã nhân viên],0),0)</f>
        <v>Trụ sở chính</v>
      </c>
      <c r="H17" s="13" t="str">
        <f>INDEX(Danhsachnhanvien[Phòng ban],MATCH(Danhsachdaotao[[#This Row],[MSNV]],Danhsachnhanvien[Mã nhân viên],0),0)</f>
        <v>Kế toán</v>
      </c>
      <c r="I17" s="13" t="str">
        <f>INDEX(Danhsachnhanvien[Vị trí],MATCH(Danhsachdaotao[[#This Row],[MSNV]],Danhsachnhanvien[Mã nhân viên],0),0)</f>
        <v>Kế toán thuế</v>
      </c>
      <c r="J17" s="13" t="str">
        <f>INDEX(Thong_tin_khoa_hoc[Phân loại],MATCH(Danhsachdaotao[[#This Row],[Mã khóa học]],Thong_tin_khoa_hoc[Mã khóa học],0),0)</f>
        <v>Đào tạo hệ thống</v>
      </c>
      <c r="K17" s="13" t="s">
        <v>238</v>
      </c>
      <c r="L17" s="12">
        <v>2</v>
      </c>
      <c r="M17" s="14">
        <v>8</v>
      </c>
    </row>
    <row r="18" spans="1:13" s="15" customFormat="1" ht="26.25" customHeight="1" x14ac:dyDescent="0.25">
      <c r="A18" s="11">
        <f>IF(E18="","",SUBTOTAL(3,$E$4:E18))</f>
        <v>15</v>
      </c>
      <c r="B18" s="39">
        <v>44206</v>
      </c>
      <c r="C18" s="12" t="s">
        <v>182</v>
      </c>
      <c r="D18" s="78" t="str">
        <f>INDEX(Thong_tin_khoa_hoc[Khóa đào tạo],MATCH(Danhsachdaotao[[#This Row],[Mã khóa học]],Thong_tin_khoa_hoc[Mã khóa học],0),0)</f>
        <v>Lập Kế hoạch đào tạo</v>
      </c>
      <c r="E18" s="12">
        <v>1011</v>
      </c>
      <c r="F18" s="28" t="str">
        <f>INDEX(Danhsachnhanvien[Họ tên],MATCH(Danhsachdaotao[[#This Row],[MSNV]],Danhsachnhanvien[Mã nhân viên],0),0)</f>
        <v>Trương Lệ Tuyết</v>
      </c>
      <c r="G18" s="28" t="str">
        <f>INDEX(Danhsachnhanvien[Chi nhánh],MATCH(Danhsachdaotao[[#This Row],[MSNV]],Danhsachnhanvien[Mã nhân viên],0),0)</f>
        <v>Trụ sở chính</v>
      </c>
      <c r="H18" s="13" t="str">
        <f>INDEX(Danhsachnhanvien[Phòng ban],MATCH(Danhsachdaotao[[#This Row],[MSNV]],Danhsachnhanvien[Mã nhân viên],0),0)</f>
        <v>Marketing</v>
      </c>
      <c r="I18" s="13" t="str">
        <f>INDEX(Danhsachnhanvien[Vị trí],MATCH(Danhsachdaotao[[#This Row],[MSNV]],Danhsachnhanvien[Mã nhân viên],0),0)</f>
        <v>Trưởng phòng Marketing</v>
      </c>
      <c r="J18" s="13" t="str">
        <f>INDEX(Thong_tin_khoa_hoc[Phân loại],MATCH(Danhsachdaotao[[#This Row],[Mã khóa học]],Thong_tin_khoa_hoc[Mã khóa học],0),0)</f>
        <v>Đào tạo hệ thống</v>
      </c>
      <c r="K18" s="13" t="s">
        <v>238</v>
      </c>
      <c r="L18" s="12">
        <v>2</v>
      </c>
      <c r="M18" s="14">
        <v>4</v>
      </c>
    </row>
    <row r="19" spans="1:13" s="15" customFormat="1" ht="26.25" customHeight="1" x14ac:dyDescent="0.25">
      <c r="A19" s="11">
        <f>IF(E19="","",SUBTOTAL(3,$E$4:E19))</f>
        <v>16</v>
      </c>
      <c r="B19" s="39">
        <v>44206</v>
      </c>
      <c r="C19" s="12" t="s">
        <v>182</v>
      </c>
      <c r="D19" s="78" t="str">
        <f>INDEX(Thong_tin_khoa_hoc[Khóa đào tạo],MATCH(Danhsachdaotao[[#This Row],[Mã khóa học]],Thong_tin_khoa_hoc[Mã khóa học],0),0)</f>
        <v>Lập Kế hoạch đào tạo</v>
      </c>
      <c r="E19" s="12">
        <v>1017</v>
      </c>
      <c r="F19" s="28" t="str">
        <f>INDEX(Danhsachnhanvien[Họ tên],MATCH(Danhsachdaotao[[#This Row],[MSNV]],Danhsachnhanvien[Mã nhân viên],0),0)</f>
        <v>Nguyễn Đức Nam</v>
      </c>
      <c r="G19" s="28" t="str">
        <f>INDEX(Danhsachnhanvien[Chi nhánh],MATCH(Danhsachdaotao[[#This Row],[MSNV]],Danhsachnhanvien[Mã nhân viên],0),0)</f>
        <v>Trụ sở chính</v>
      </c>
      <c r="H19" s="13" t="str">
        <f>INDEX(Danhsachnhanvien[Phòng ban],MATCH(Danhsachdaotao[[#This Row],[MSNV]],Danhsachnhanvien[Mã nhân viên],0),0)</f>
        <v>Nhân sự</v>
      </c>
      <c r="I19" s="13" t="str">
        <f>INDEX(Danhsachnhanvien[Vị trí],MATCH(Danhsachdaotao[[#This Row],[MSNV]],Danhsachnhanvien[Mã nhân viên],0),0)</f>
        <v>Trưởng phòng nhân sự</v>
      </c>
      <c r="J19" s="13" t="str">
        <f>INDEX(Thong_tin_khoa_hoc[Phân loại],MATCH(Danhsachdaotao[[#This Row],[Mã khóa học]],Thong_tin_khoa_hoc[Mã khóa học],0),0)</f>
        <v>Đào tạo hệ thống</v>
      </c>
      <c r="K19" s="13" t="s">
        <v>238</v>
      </c>
      <c r="L19" s="12">
        <v>2</v>
      </c>
      <c r="M19" s="14">
        <v>4</v>
      </c>
    </row>
    <row r="20" spans="1:13" s="15" customFormat="1" ht="26.25" customHeight="1" x14ac:dyDescent="0.25">
      <c r="A20" s="11">
        <f>IF(E20="","",SUBTOTAL(3,$E$4:E20))</f>
        <v>17</v>
      </c>
      <c r="B20" s="39">
        <v>44206</v>
      </c>
      <c r="C20" s="12" t="s">
        <v>182</v>
      </c>
      <c r="D20" s="78" t="str">
        <f>INDEX(Thong_tin_khoa_hoc[Khóa đào tạo],MATCH(Danhsachdaotao[[#This Row],[Mã khóa học]],Thong_tin_khoa_hoc[Mã khóa học],0),0)</f>
        <v>Lập Kế hoạch đào tạo</v>
      </c>
      <c r="E20" s="12">
        <v>1022</v>
      </c>
      <c r="F20" s="28" t="str">
        <f>INDEX(Danhsachnhanvien[Họ tên],MATCH(Danhsachdaotao[[#This Row],[MSNV]],Danhsachnhanvien[Mã nhân viên],0),0)</f>
        <v>Thái Thị Huyền Trang</v>
      </c>
      <c r="G20" s="28" t="str">
        <f>INDEX(Danhsachnhanvien[Chi nhánh],MATCH(Danhsachdaotao[[#This Row],[MSNV]],Danhsachnhanvien[Mã nhân viên],0),0)</f>
        <v>Trụ sở chính</v>
      </c>
      <c r="H20" s="13" t="str">
        <f>INDEX(Danhsachnhanvien[Phòng ban],MATCH(Danhsachdaotao[[#This Row],[MSNV]],Danhsachnhanvien[Mã nhân viên],0),0)</f>
        <v>Dự án</v>
      </c>
      <c r="I20" s="13" t="str">
        <f>INDEX(Danhsachnhanvien[Vị trí],MATCH(Danhsachdaotao[[#This Row],[MSNV]],Danhsachnhanvien[Mã nhân viên],0),0)</f>
        <v>Trưởng phòng dự án</v>
      </c>
      <c r="J20" s="13" t="str">
        <f>INDEX(Thong_tin_khoa_hoc[Phân loại],MATCH(Danhsachdaotao[[#This Row],[Mã khóa học]],Thong_tin_khoa_hoc[Mã khóa học],0),0)</f>
        <v>Đào tạo hệ thống</v>
      </c>
      <c r="K20" s="13" t="s">
        <v>238</v>
      </c>
      <c r="L20" s="12">
        <v>2</v>
      </c>
      <c r="M20" s="14">
        <v>10</v>
      </c>
    </row>
    <row r="21" spans="1:13" s="15" customFormat="1" ht="26.25" customHeight="1" x14ac:dyDescent="0.25">
      <c r="A21" s="11">
        <f>IF(E21="","",SUBTOTAL(3,$E$4:E21))</f>
        <v>18</v>
      </c>
      <c r="B21" s="39">
        <v>44206</v>
      </c>
      <c r="C21" s="12" t="s">
        <v>182</v>
      </c>
      <c r="D21" s="78" t="str">
        <f>INDEX(Thong_tin_khoa_hoc[Khóa đào tạo],MATCH(Danhsachdaotao[[#This Row],[Mã khóa học]],Thong_tin_khoa_hoc[Mã khóa học],0),0)</f>
        <v>Lập Kế hoạch đào tạo</v>
      </c>
      <c r="E21" s="12">
        <v>1028</v>
      </c>
      <c r="F21" s="28" t="str">
        <f>INDEX(Danhsachnhanvien[Họ tên],MATCH(Danhsachdaotao[[#This Row],[MSNV]],Danhsachnhanvien[Mã nhân viên],0),0)</f>
        <v>Nguyễn Văn Cương</v>
      </c>
      <c r="G21" s="28" t="str">
        <f>INDEX(Danhsachnhanvien[Chi nhánh],MATCH(Danhsachdaotao[[#This Row],[MSNV]],Danhsachnhanvien[Mã nhân viên],0),0)</f>
        <v>TPHCM</v>
      </c>
      <c r="H21" s="13" t="str">
        <f>INDEX(Danhsachnhanvien[Phòng ban],MATCH(Danhsachdaotao[[#This Row],[MSNV]],Danhsachnhanvien[Mã nhân viên],0),0)</f>
        <v>Kinh doanh</v>
      </c>
      <c r="I21" s="13" t="str">
        <f>INDEX(Danhsachnhanvien[Vị trí],MATCH(Danhsachdaotao[[#This Row],[MSNV]],Danhsachnhanvien[Mã nhân viên],0),0)</f>
        <v>Trưởng phòng kinh doanh</v>
      </c>
      <c r="J21" s="13" t="str">
        <f>INDEX(Thong_tin_khoa_hoc[Phân loại],MATCH(Danhsachdaotao[[#This Row],[Mã khóa học]],Thong_tin_khoa_hoc[Mã khóa học],0),0)</f>
        <v>Đào tạo hệ thống</v>
      </c>
      <c r="K21" s="13" t="s">
        <v>238</v>
      </c>
      <c r="L21" s="12">
        <v>2</v>
      </c>
      <c r="M21" s="14">
        <v>10</v>
      </c>
    </row>
    <row r="22" spans="1:13" s="15" customFormat="1" ht="26.25" customHeight="1" x14ac:dyDescent="0.25">
      <c r="A22" s="11">
        <f>IF(E22="","",SUBTOTAL(3,$E$4:E22))</f>
        <v>19</v>
      </c>
      <c r="B22" s="39">
        <v>44206</v>
      </c>
      <c r="C22" s="12" t="s">
        <v>182</v>
      </c>
      <c r="D22" s="78" t="str">
        <f>INDEX(Thong_tin_khoa_hoc[Khóa đào tạo],MATCH(Danhsachdaotao[[#This Row],[Mã khóa học]],Thong_tin_khoa_hoc[Mã khóa học],0),0)</f>
        <v>Lập Kế hoạch đào tạo</v>
      </c>
      <c r="E22" s="12">
        <v>1038</v>
      </c>
      <c r="F22" s="28" t="str">
        <f>INDEX(Danhsachnhanvien[Họ tên],MATCH(Danhsachdaotao[[#This Row],[MSNV]],Danhsachnhanvien[Mã nhân viên],0),0)</f>
        <v>Trương Thị Uyên</v>
      </c>
      <c r="G22" s="28" t="str">
        <f>INDEX(Danhsachnhanvien[Chi nhánh],MATCH(Danhsachdaotao[[#This Row],[MSNV]],Danhsachnhanvien[Mã nhân viên],0),0)</f>
        <v>TPHCM</v>
      </c>
      <c r="H22" s="13" t="str">
        <f>INDEX(Danhsachnhanvien[Phòng ban],MATCH(Danhsachdaotao[[#This Row],[MSNV]],Danhsachnhanvien[Mã nhân viên],0),0)</f>
        <v>Đào tạo</v>
      </c>
      <c r="I22" s="13" t="str">
        <f>INDEX(Danhsachnhanvien[Vị trí],MATCH(Danhsachdaotao[[#This Row],[MSNV]],Danhsachnhanvien[Mã nhân viên],0),0)</f>
        <v>Trưởng phòng đào tạo</v>
      </c>
      <c r="J22" s="13" t="str">
        <f>INDEX(Thong_tin_khoa_hoc[Phân loại],MATCH(Danhsachdaotao[[#This Row],[Mã khóa học]],Thong_tin_khoa_hoc[Mã khóa học],0),0)</f>
        <v>Đào tạo hệ thống</v>
      </c>
      <c r="K22" s="13" t="s">
        <v>238</v>
      </c>
      <c r="L22" s="12">
        <v>2</v>
      </c>
      <c r="M22" s="14">
        <v>10</v>
      </c>
    </row>
    <row r="23" spans="1:13" s="15" customFormat="1" ht="26.25" customHeight="1" x14ac:dyDescent="0.25">
      <c r="A23" s="11">
        <f>IF(E23="","",SUBTOTAL(3,$E$4:E23))</f>
        <v>20</v>
      </c>
      <c r="B23" s="39">
        <v>44206</v>
      </c>
      <c r="C23" s="12" t="s">
        <v>182</v>
      </c>
      <c r="D23" s="78" t="str">
        <f>INDEX(Thong_tin_khoa_hoc[Khóa đào tạo],MATCH(Danhsachdaotao[[#This Row],[Mã khóa học]],Thong_tin_khoa_hoc[Mã khóa học],0),0)</f>
        <v>Lập Kế hoạch đào tạo</v>
      </c>
      <c r="E23" s="12">
        <v>1047</v>
      </c>
      <c r="F23" s="28" t="str">
        <f>INDEX(Danhsachnhanvien[Họ tên],MATCH(Danhsachdaotao[[#This Row],[MSNV]],Danhsachnhanvien[Mã nhân viên],0),0)</f>
        <v>Hoàng Thị Thêm</v>
      </c>
      <c r="G23" s="28" t="str">
        <f>INDEX(Danhsachnhanvien[Chi nhánh],MATCH(Danhsachdaotao[[#This Row],[MSNV]],Danhsachnhanvien[Mã nhân viên],0),0)</f>
        <v>Thái Nguyên</v>
      </c>
      <c r="H23" s="13" t="str">
        <f>INDEX(Danhsachnhanvien[Phòng ban],MATCH(Danhsachdaotao[[#This Row],[MSNV]],Danhsachnhanvien[Mã nhân viên],0),0)</f>
        <v>Kinh doanh</v>
      </c>
      <c r="I23" s="13" t="str">
        <f>INDEX(Danhsachnhanvien[Vị trí],MATCH(Danhsachdaotao[[#This Row],[MSNV]],Danhsachnhanvien[Mã nhân viên],0),0)</f>
        <v>Trưởng phòng kinh doanh</v>
      </c>
      <c r="J23" s="13" t="str">
        <f>INDEX(Thong_tin_khoa_hoc[Phân loại],MATCH(Danhsachdaotao[[#This Row],[Mã khóa học]],Thong_tin_khoa_hoc[Mã khóa học],0),0)</f>
        <v>Đào tạo hệ thống</v>
      </c>
      <c r="K23" s="13" t="s">
        <v>238</v>
      </c>
      <c r="L23" s="12">
        <v>2</v>
      </c>
      <c r="M23" s="14">
        <v>8</v>
      </c>
    </row>
    <row r="24" spans="1:13" s="15" customFormat="1" ht="26.25" customHeight="1" x14ac:dyDescent="0.25">
      <c r="A24" s="11">
        <f>IF(E24="","",SUBTOTAL(3,$E$4:E24))</f>
        <v>21</v>
      </c>
      <c r="B24" s="39">
        <v>44206</v>
      </c>
      <c r="C24" s="12" t="s">
        <v>182</v>
      </c>
      <c r="D24" s="78" t="str">
        <f>INDEX(Thong_tin_khoa_hoc[Khóa đào tạo],MATCH(Danhsachdaotao[[#This Row],[Mã khóa học]],Thong_tin_khoa_hoc[Mã khóa học],0),0)</f>
        <v>Lập Kế hoạch đào tạo</v>
      </c>
      <c r="E24" s="12">
        <v>1058</v>
      </c>
      <c r="F24" s="28" t="str">
        <f>INDEX(Danhsachnhanvien[Họ tên],MATCH(Danhsachdaotao[[#This Row],[MSNV]],Danhsachnhanvien[Mã nhân viên],0),0)</f>
        <v>Phan Thị Toàn</v>
      </c>
      <c r="G24" s="28" t="str">
        <f>INDEX(Danhsachnhanvien[Chi nhánh],MATCH(Danhsachdaotao[[#This Row],[MSNV]],Danhsachnhanvien[Mã nhân viên],0),0)</f>
        <v>Thái Nguyên</v>
      </c>
      <c r="H24" s="13" t="str">
        <f>INDEX(Danhsachnhanvien[Phòng ban],MATCH(Danhsachdaotao[[#This Row],[MSNV]],Danhsachnhanvien[Mã nhân viên],0),0)</f>
        <v>Đào tạo</v>
      </c>
      <c r="I24" s="13" t="str">
        <f>INDEX(Danhsachnhanvien[Vị trí],MATCH(Danhsachdaotao[[#This Row],[MSNV]],Danhsachnhanvien[Mã nhân viên],0),0)</f>
        <v>Trưởng phòng đào tạo</v>
      </c>
      <c r="J24" s="13" t="str">
        <f>INDEX(Thong_tin_khoa_hoc[Phân loại],MATCH(Danhsachdaotao[[#This Row],[Mã khóa học]],Thong_tin_khoa_hoc[Mã khóa học],0),0)</f>
        <v>Đào tạo hệ thống</v>
      </c>
      <c r="K24" s="13" t="s">
        <v>238</v>
      </c>
      <c r="L24" s="12">
        <v>2</v>
      </c>
      <c r="M24" s="14">
        <v>6</v>
      </c>
    </row>
    <row r="25" spans="1:13" s="15" customFormat="1" ht="26.25" customHeight="1" x14ac:dyDescent="0.25">
      <c r="A25" s="11">
        <f>IF(E25="","",SUBTOTAL(3,$E$4:E25))</f>
        <v>22</v>
      </c>
      <c r="B25" s="39">
        <v>44206</v>
      </c>
      <c r="C25" s="12" t="s">
        <v>182</v>
      </c>
      <c r="D25" s="78" t="str">
        <f>INDEX(Thong_tin_khoa_hoc[Khóa đào tạo],MATCH(Danhsachdaotao[[#This Row],[Mã khóa học]],Thong_tin_khoa_hoc[Mã khóa học],0),0)</f>
        <v>Lập Kế hoạch đào tạo</v>
      </c>
      <c r="E25" s="12">
        <v>1068</v>
      </c>
      <c r="F25" s="28" t="str">
        <f>INDEX(Danhsachnhanvien[Họ tên],MATCH(Danhsachdaotao[[#This Row],[MSNV]],Danhsachnhanvien[Mã nhân viên],0),0)</f>
        <v>Đỗ Mạnh Huy</v>
      </c>
      <c r="G25" s="28" t="str">
        <f>INDEX(Danhsachnhanvien[Chi nhánh],MATCH(Danhsachdaotao[[#This Row],[MSNV]],Danhsachnhanvien[Mã nhân viên],0),0)</f>
        <v>Hải Phòng</v>
      </c>
      <c r="H25" s="13" t="str">
        <f>INDEX(Danhsachnhanvien[Phòng ban],MATCH(Danhsachdaotao[[#This Row],[MSNV]],Danhsachnhanvien[Mã nhân viên],0),0)</f>
        <v>Kinh doanh</v>
      </c>
      <c r="I25" s="13" t="str">
        <f>INDEX(Danhsachnhanvien[Vị trí],MATCH(Danhsachdaotao[[#This Row],[MSNV]],Danhsachnhanvien[Mã nhân viên],0),0)</f>
        <v>Trưởng phòng kinh doanh</v>
      </c>
      <c r="J25" s="13" t="str">
        <f>INDEX(Thong_tin_khoa_hoc[Phân loại],MATCH(Danhsachdaotao[[#This Row],[Mã khóa học]],Thong_tin_khoa_hoc[Mã khóa học],0),0)</f>
        <v>Đào tạo hệ thống</v>
      </c>
      <c r="K25" s="13" t="s">
        <v>238</v>
      </c>
      <c r="L25" s="12">
        <v>2</v>
      </c>
      <c r="M25" s="14">
        <v>8</v>
      </c>
    </row>
    <row r="26" spans="1:13" s="15" customFormat="1" ht="26.25" customHeight="1" x14ac:dyDescent="0.25">
      <c r="A26" s="11">
        <f>IF(E26="","",SUBTOTAL(3,$E$4:E26))</f>
        <v>23</v>
      </c>
      <c r="B26" s="39">
        <v>44206</v>
      </c>
      <c r="C26" s="12" t="s">
        <v>182</v>
      </c>
      <c r="D26" s="78" t="str">
        <f>INDEX(Thong_tin_khoa_hoc[Khóa đào tạo],MATCH(Danhsachdaotao[[#This Row],[Mã khóa học]],Thong_tin_khoa_hoc[Mã khóa học],0),0)</f>
        <v>Lập Kế hoạch đào tạo</v>
      </c>
      <c r="E26" s="12">
        <v>1078</v>
      </c>
      <c r="F26" s="28" t="str">
        <f>INDEX(Danhsachnhanvien[Họ tên],MATCH(Danhsachdaotao[[#This Row],[MSNV]],Danhsachnhanvien[Mã nhân viên],0),0)</f>
        <v>Trương Thị Minh Thu</v>
      </c>
      <c r="G26" s="28" t="str">
        <f>INDEX(Danhsachnhanvien[Chi nhánh],MATCH(Danhsachdaotao[[#This Row],[MSNV]],Danhsachnhanvien[Mã nhân viên],0),0)</f>
        <v>Hải Phòng</v>
      </c>
      <c r="H26" s="13" t="str">
        <f>INDEX(Danhsachnhanvien[Phòng ban],MATCH(Danhsachdaotao[[#This Row],[MSNV]],Danhsachnhanvien[Mã nhân viên],0),0)</f>
        <v>Đào tạo</v>
      </c>
      <c r="I26" s="13" t="str">
        <f>INDEX(Danhsachnhanvien[Vị trí],MATCH(Danhsachdaotao[[#This Row],[MSNV]],Danhsachnhanvien[Mã nhân viên],0),0)</f>
        <v>Trưởng phòng đào tạo</v>
      </c>
      <c r="J26" s="13" t="str">
        <f>INDEX(Thong_tin_khoa_hoc[Phân loại],MATCH(Danhsachdaotao[[#This Row],[Mã khóa học]],Thong_tin_khoa_hoc[Mã khóa học],0),0)</f>
        <v>Đào tạo hệ thống</v>
      </c>
      <c r="K26" s="13" t="s">
        <v>239</v>
      </c>
      <c r="L26" s="12">
        <v>2</v>
      </c>
      <c r="M26" s="14"/>
    </row>
    <row r="27" spans="1:13" s="15" customFormat="1" ht="26.25" customHeight="1" x14ac:dyDescent="0.25">
      <c r="A27" s="11">
        <f>IF(E27="","",SUBTOTAL(3,$E$4:E27))</f>
        <v>24</v>
      </c>
      <c r="B27" s="39">
        <v>44206</v>
      </c>
      <c r="C27" s="12" t="s">
        <v>182</v>
      </c>
      <c r="D27" s="78" t="str">
        <f>INDEX(Thong_tin_khoa_hoc[Khóa đào tạo],MATCH(Danhsachdaotao[[#This Row],[Mã khóa học]],Thong_tin_khoa_hoc[Mã khóa học],0),0)</f>
        <v>Lập Kế hoạch đào tạo</v>
      </c>
      <c r="E27" s="12">
        <v>1090</v>
      </c>
      <c r="F27" s="28" t="str">
        <f>INDEX(Danhsachnhanvien[Họ tên],MATCH(Danhsachdaotao[[#This Row],[MSNV]],Danhsachnhanvien[Mã nhân viên],0),0)</f>
        <v>Lưu Dương Thu Trang</v>
      </c>
      <c r="G27" s="28" t="str">
        <f>INDEX(Danhsachnhanvien[Chi nhánh],MATCH(Danhsachdaotao[[#This Row],[MSNV]],Danhsachnhanvien[Mã nhân viên],0),0)</f>
        <v>Hải Phòng</v>
      </c>
      <c r="H27" s="13" t="str">
        <f>INDEX(Danhsachnhanvien[Phòng ban],MATCH(Danhsachdaotao[[#This Row],[MSNV]],Danhsachnhanvien[Mã nhân viên],0),0)</f>
        <v>Kinh doanh</v>
      </c>
      <c r="I27" s="13" t="str">
        <f>INDEX(Danhsachnhanvien[Vị trí],MATCH(Danhsachdaotao[[#This Row],[MSNV]],Danhsachnhanvien[Mã nhân viên],0),0)</f>
        <v>Trưởng phòng kinh doanh</v>
      </c>
      <c r="J27" s="13" t="str">
        <f>INDEX(Thong_tin_khoa_hoc[Phân loại],MATCH(Danhsachdaotao[[#This Row],[Mã khóa học]],Thong_tin_khoa_hoc[Mã khóa học],0),0)</f>
        <v>Đào tạo hệ thống</v>
      </c>
      <c r="K27" s="13" t="s">
        <v>238</v>
      </c>
      <c r="L27" s="12">
        <v>2</v>
      </c>
      <c r="M27" s="14">
        <v>6</v>
      </c>
    </row>
    <row r="28" spans="1:13" s="15" customFormat="1" ht="26.25" customHeight="1" x14ac:dyDescent="0.25">
      <c r="A28" s="11">
        <f>IF(E28="","",SUBTOTAL(3,$E$4:E28))</f>
        <v>25</v>
      </c>
      <c r="B28" s="39">
        <v>44206</v>
      </c>
      <c r="C28" s="12" t="s">
        <v>182</v>
      </c>
      <c r="D28" s="78" t="str">
        <f>INDEX(Thong_tin_khoa_hoc[Khóa đào tạo],MATCH(Danhsachdaotao[[#This Row],[Mã khóa học]],Thong_tin_khoa_hoc[Mã khóa học],0),0)</f>
        <v>Lập Kế hoạch đào tạo</v>
      </c>
      <c r="E28" s="12">
        <v>1106</v>
      </c>
      <c r="F28" s="28" t="str">
        <f>INDEX(Danhsachnhanvien[Họ tên],MATCH(Danhsachdaotao[[#This Row],[MSNV]],Danhsachnhanvien[Mã nhân viên],0),0)</f>
        <v>Bùi Thị Vân</v>
      </c>
      <c r="G28" s="28" t="str">
        <f>INDEX(Danhsachnhanvien[Chi nhánh],MATCH(Danhsachdaotao[[#This Row],[MSNV]],Danhsachnhanvien[Mã nhân viên],0),0)</f>
        <v>Đà Nẵng</v>
      </c>
      <c r="H28" s="13" t="str">
        <f>INDEX(Danhsachnhanvien[Phòng ban],MATCH(Danhsachdaotao[[#This Row],[MSNV]],Danhsachnhanvien[Mã nhân viên],0),0)</f>
        <v>Đào tạo</v>
      </c>
      <c r="I28" s="13" t="str">
        <f>INDEX(Danhsachnhanvien[Vị trí],MATCH(Danhsachdaotao[[#This Row],[MSNV]],Danhsachnhanvien[Mã nhân viên],0),0)</f>
        <v>Trưởng phòng đào tạo</v>
      </c>
      <c r="J28" s="13" t="str">
        <f>INDEX(Thong_tin_khoa_hoc[Phân loại],MATCH(Danhsachdaotao[[#This Row],[Mã khóa học]],Thong_tin_khoa_hoc[Mã khóa học],0),0)</f>
        <v>Đào tạo hệ thống</v>
      </c>
      <c r="K28" s="13" t="s">
        <v>238</v>
      </c>
      <c r="L28" s="12">
        <v>2</v>
      </c>
      <c r="M28" s="14">
        <v>8</v>
      </c>
    </row>
    <row r="29" spans="1:13" s="15" customFormat="1" ht="26.25" customHeight="1" x14ac:dyDescent="0.25">
      <c r="A29" s="11">
        <f>IF(E29="","",SUBTOTAL(3,$E$4:E29))</f>
        <v>26</v>
      </c>
      <c r="B29" s="39">
        <v>44206</v>
      </c>
      <c r="C29" s="12" t="s">
        <v>182</v>
      </c>
      <c r="D29" s="78" t="str">
        <f>INDEX(Thong_tin_khoa_hoc[Khóa đào tạo],MATCH(Danhsachdaotao[[#This Row],[Mã khóa học]],Thong_tin_khoa_hoc[Mã khóa học],0),0)</f>
        <v>Lập Kế hoạch đào tạo</v>
      </c>
      <c r="E29" s="12">
        <v>1115</v>
      </c>
      <c r="F29" s="28" t="str">
        <f>INDEX(Danhsachnhanvien[Họ tên],MATCH(Danhsachdaotao[[#This Row],[MSNV]],Danhsachnhanvien[Mã nhân viên],0),0)</f>
        <v xml:space="preserve">Mai Thị Oanh </v>
      </c>
      <c r="G29" s="28" t="str">
        <f>INDEX(Danhsachnhanvien[Chi nhánh],MATCH(Danhsachdaotao[[#This Row],[MSNV]],Danhsachnhanvien[Mã nhân viên],0),0)</f>
        <v>Đà Nẵng</v>
      </c>
      <c r="H29" s="13" t="str">
        <f>INDEX(Danhsachnhanvien[Phòng ban],MATCH(Danhsachdaotao[[#This Row],[MSNV]],Danhsachnhanvien[Mã nhân viên],0),0)</f>
        <v>Kinh doanh</v>
      </c>
      <c r="I29" s="13" t="str">
        <f>INDEX(Danhsachnhanvien[Vị trí],MATCH(Danhsachdaotao[[#This Row],[MSNV]],Danhsachnhanvien[Mã nhân viên],0),0)</f>
        <v>Trưởng phòng kinh doanh</v>
      </c>
      <c r="J29" s="13" t="str">
        <f>INDEX(Thong_tin_khoa_hoc[Phân loại],MATCH(Danhsachdaotao[[#This Row],[Mã khóa học]],Thong_tin_khoa_hoc[Mã khóa học],0),0)</f>
        <v>Đào tạo hệ thống</v>
      </c>
      <c r="K29" s="13" t="s">
        <v>238</v>
      </c>
      <c r="L29" s="12">
        <v>2</v>
      </c>
      <c r="M29" s="14">
        <v>10</v>
      </c>
    </row>
    <row r="30" spans="1:13" s="15" customFormat="1" ht="26.25" customHeight="1" x14ac:dyDescent="0.25">
      <c r="A30" s="11">
        <f>IF(E30="","",SUBTOTAL(3,$E$4:E30))</f>
        <v>27</v>
      </c>
      <c r="B30" s="40">
        <v>44211</v>
      </c>
      <c r="C30" s="12" t="s">
        <v>187</v>
      </c>
      <c r="D30" s="78" t="str">
        <f>INDEX(Thong_tin_khoa_hoc[Khóa đào tạo],MATCH(Danhsachdaotao[[#This Row],[Mã khóa học]],Thong_tin_khoa_hoc[Mã khóa học],0),0)</f>
        <v>Kinh doanh dự án</v>
      </c>
      <c r="E30" s="12">
        <v>1022</v>
      </c>
      <c r="F30" s="28" t="str">
        <f>INDEX(Danhsachnhanvien[Họ tên],MATCH(Danhsachdaotao[[#This Row],[MSNV]],Danhsachnhanvien[Mã nhân viên],0),0)</f>
        <v>Thái Thị Huyền Trang</v>
      </c>
      <c r="G30" s="28" t="str">
        <f>INDEX(Danhsachnhanvien[Chi nhánh],MATCH(Danhsachdaotao[[#This Row],[MSNV]],Danhsachnhanvien[Mã nhân viên],0),0)</f>
        <v>Trụ sở chính</v>
      </c>
      <c r="H30" s="13" t="str">
        <f>INDEX(Danhsachnhanvien[Phòng ban],MATCH(Danhsachdaotao[[#This Row],[MSNV]],Danhsachnhanvien[Mã nhân viên],0),0)</f>
        <v>Dự án</v>
      </c>
      <c r="I30" s="13" t="str">
        <f>INDEX(Danhsachnhanvien[Vị trí],MATCH(Danhsachdaotao[[#This Row],[MSNV]],Danhsachnhanvien[Mã nhân viên],0),0)</f>
        <v>Trưởng phòng dự án</v>
      </c>
      <c r="J30" s="13" t="str">
        <f>INDEX(Thong_tin_khoa_hoc[Phân loại],MATCH(Danhsachdaotao[[#This Row],[Mã khóa học]],Thong_tin_khoa_hoc[Mã khóa học],0),0)</f>
        <v>Đào tạo bổ trợ</v>
      </c>
      <c r="K30" s="13" t="s">
        <v>238</v>
      </c>
      <c r="L30" s="12">
        <v>2</v>
      </c>
      <c r="M30" s="14">
        <v>10</v>
      </c>
    </row>
    <row r="31" spans="1:13" s="15" customFormat="1" ht="26.25" customHeight="1" x14ac:dyDescent="0.25">
      <c r="A31" s="11">
        <f>IF(E31="","",SUBTOTAL(3,$E$4:E31))</f>
        <v>28</v>
      </c>
      <c r="B31" s="40">
        <v>44211</v>
      </c>
      <c r="C31" s="12" t="s">
        <v>187</v>
      </c>
      <c r="D31" s="78" t="str">
        <f>INDEX(Thong_tin_khoa_hoc[Khóa đào tạo],MATCH(Danhsachdaotao[[#This Row],[Mã khóa học]],Thong_tin_khoa_hoc[Mã khóa học],0),0)</f>
        <v>Kinh doanh dự án</v>
      </c>
      <c r="E31" s="12">
        <v>1023</v>
      </c>
      <c r="F31" s="28" t="str">
        <f>INDEX(Danhsachnhanvien[Họ tên],MATCH(Danhsachdaotao[[#This Row],[MSNV]],Danhsachnhanvien[Mã nhân viên],0),0)</f>
        <v>Võ Thị Mai</v>
      </c>
      <c r="G31" s="28" t="str">
        <f>INDEX(Danhsachnhanvien[Chi nhánh],MATCH(Danhsachdaotao[[#This Row],[MSNV]],Danhsachnhanvien[Mã nhân viên],0),0)</f>
        <v>Trụ sở chính</v>
      </c>
      <c r="H31" s="13" t="str">
        <f>INDEX(Danhsachnhanvien[Phòng ban],MATCH(Danhsachdaotao[[#This Row],[MSNV]],Danhsachnhanvien[Mã nhân viên],0),0)</f>
        <v>Dự án</v>
      </c>
      <c r="I31" s="13" t="str">
        <f>INDEX(Danhsachnhanvien[Vị trí],MATCH(Danhsachdaotao[[#This Row],[MSNV]],Danhsachnhanvien[Mã nhân viên],0),0)</f>
        <v>Phó phòng dự án</v>
      </c>
      <c r="J31" s="13" t="str">
        <f>INDEX(Thong_tin_khoa_hoc[Phân loại],MATCH(Danhsachdaotao[[#This Row],[Mã khóa học]],Thong_tin_khoa_hoc[Mã khóa học],0),0)</f>
        <v>Đào tạo bổ trợ</v>
      </c>
      <c r="K31" s="13" t="s">
        <v>238</v>
      </c>
      <c r="L31" s="12">
        <v>2</v>
      </c>
      <c r="M31" s="14">
        <v>4</v>
      </c>
    </row>
    <row r="32" spans="1:13" s="15" customFormat="1" ht="26.25" customHeight="1" x14ac:dyDescent="0.25">
      <c r="A32" s="11">
        <f>IF(E32="","",SUBTOTAL(3,$E$4:E32))</f>
        <v>29</v>
      </c>
      <c r="B32" s="40">
        <v>44211</v>
      </c>
      <c r="C32" s="12" t="s">
        <v>187</v>
      </c>
      <c r="D32" s="78" t="str">
        <f>INDEX(Thong_tin_khoa_hoc[Khóa đào tạo],MATCH(Danhsachdaotao[[#This Row],[Mã khóa học]],Thong_tin_khoa_hoc[Mã khóa học],0),0)</f>
        <v>Kinh doanh dự án</v>
      </c>
      <c r="E32" s="12">
        <v>1024</v>
      </c>
      <c r="F32" s="28" t="str">
        <f>INDEX(Danhsachnhanvien[Họ tên],MATCH(Danhsachdaotao[[#This Row],[MSNV]],Danhsachnhanvien[Mã nhân viên],0),0)</f>
        <v>Nguyễn Thị Thu</v>
      </c>
      <c r="G32" s="28" t="str">
        <f>INDEX(Danhsachnhanvien[Chi nhánh],MATCH(Danhsachdaotao[[#This Row],[MSNV]],Danhsachnhanvien[Mã nhân viên],0),0)</f>
        <v>Trụ sở chính</v>
      </c>
      <c r="H32" s="13" t="str">
        <f>INDEX(Danhsachnhanvien[Phòng ban],MATCH(Danhsachdaotao[[#This Row],[MSNV]],Danhsachnhanvien[Mã nhân viên],0),0)</f>
        <v>Dự án</v>
      </c>
      <c r="I32" s="13" t="str">
        <f>INDEX(Danhsachnhanvien[Vị trí],MATCH(Danhsachdaotao[[#This Row],[MSNV]],Danhsachnhanvien[Mã nhân viên],0),0)</f>
        <v>Nhân viên dự án</v>
      </c>
      <c r="J32" s="13" t="str">
        <f>INDEX(Thong_tin_khoa_hoc[Phân loại],MATCH(Danhsachdaotao[[#This Row],[Mã khóa học]],Thong_tin_khoa_hoc[Mã khóa học],0),0)</f>
        <v>Đào tạo bổ trợ</v>
      </c>
      <c r="K32" s="13" t="s">
        <v>238</v>
      </c>
      <c r="L32" s="12">
        <v>2</v>
      </c>
      <c r="M32" s="14">
        <v>4</v>
      </c>
    </row>
    <row r="33" spans="1:13" s="15" customFormat="1" ht="26.25" customHeight="1" x14ac:dyDescent="0.25">
      <c r="A33" s="11">
        <f>IF(E33="","",SUBTOTAL(3,$E$4:E33))</f>
        <v>30</v>
      </c>
      <c r="B33" s="40">
        <v>44211</v>
      </c>
      <c r="C33" s="12" t="s">
        <v>187</v>
      </c>
      <c r="D33" s="78" t="str">
        <f>INDEX(Thong_tin_khoa_hoc[Khóa đào tạo],MATCH(Danhsachdaotao[[#This Row],[Mã khóa học]],Thong_tin_khoa_hoc[Mã khóa học],0),0)</f>
        <v>Kinh doanh dự án</v>
      </c>
      <c r="E33" s="12">
        <v>1025</v>
      </c>
      <c r="F33" s="28" t="str">
        <f>INDEX(Danhsachnhanvien[Họ tên],MATCH(Danhsachdaotao[[#This Row],[MSNV]],Danhsachnhanvien[Mã nhân viên],0),0)</f>
        <v>Trần Thị Minh</v>
      </c>
      <c r="G33" s="28" t="str">
        <f>INDEX(Danhsachnhanvien[Chi nhánh],MATCH(Danhsachdaotao[[#This Row],[MSNV]],Danhsachnhanvien[Mã nhân viên],0),0)</f>
        <v>Trụ sở chính</v>
      </c>
      <c r="H33" s="13" t="str">
        <f>INDEX(Danhsachnhanvien[Phòng ban],MATCH(Danhsachdaotao[[#This Row],[MSNV]],Danhsachnhanvien[Mã nhân viên],0),0)</f>
        <v>Dự án</v>
      </c>
      <c r="I33" s="13" t="str">
        <f>INDEX(Danhsachnhanvien[Vị trí],MATCH(Danhsachdaotao[[#This Row],[MSNV]],Danhsachnhanvien[Mã nhân viên],0),0)</f>
        <v>Nhân viên dự án</v>
      </c>
      <c r="J33" s="13" t="str">
        <f>INDEX(Thong_tin_khoa_hoc[Phân loại],MATCH(Danhsachdaotao[[#This Row],[Mã khóa học]],Thong_tin_khoa_hoc[Mã khóa học],0),0)</f>
        <v>Đào tạo bổ trợ</v>
      </c>
      <c r="K33" s="13" t="s">
        <v>238</v>
      </c>
      <c r="L33" s="12">
        <v>2</v>
      </c>
      <c r="M33" s="14">
        <v>6</v>
      </c>
    </row>
    <row r="34" spans="1:13" s="15" customFormat="1" ht="26.25" customHeight="1" x14ac:dyDescent="0.25">
      <c r="A34" s="11">
        <f>IF(E34="","",SUBTOTAL(3,$E$4:E34))</f>
        <v>31</v>
      </c>
      <c r="B34" s="40">
        <v>44214</v>
      </c>
      <c r="C34" s="12" t="s">
        <v>187</v>
      </c>
      <c r="D34" s="78" t="str">
        <f>INDEX(Thong_tin_khoa_hoc[Khóa đào tạo],MATCH(Danhsachdaotao[[#This Row],[Mã khóa học]],Thong_tin_khoa_hoc[Mã khóa học],0),0)</f>
        <v>Kinh doanh dự án</v>
      </c>
      <c r="E34" s="12">
        <v>1022</v>
      </c>
      <c r="F34" s="28" t="str">
        <f>INDEX(Danhsachnhanvien[Họ tên],MATCH(Danhsachdaotao[[#This Row],[MSNV]],Danhsachnhanvien[Mã nhân viên],0),0)</f>
        <v>Thái Thị Huyền Trang</v>
      </c>
      <c r="G34" s="28" t="str">
        <f>INDEX(Danhsachnhanvien[Chi nhánh],MATCH(Danhsachdaotao[[#This Row],[MSNV]],Danhsachnhanvien[Mã nhân viên],0),0)</f>
        <v>Trụ sở chính</v>
      </c>
      <c r="H34" s="13" t="str">
        <f>INDEX(Danhsachnhanvien[Phòng ban],MATCH(Danhsachdaotao[[#This Row],[MSNV]],Danhsachnhanvien[Mã nhân viên],0),0)</f>
        <v>Dự án</v>
      </c>
      <c r="I34" s="13" t="str">
        <f>INDEX(Danhsachnhanvien[Vị trí],MATCH(Danhsachdaotao[[#This Row],[MSNV]],Danhsachnhanvien[Mã nhân viên],0),0)</f>
        <v>Trưởng phòng dự án</v>
      </c>
      <c r="J34" s="13" t="str">
        <f>INDEX(Thong_tin_khoa_hoc[Phân loại],MATCH(Danhsachdaotao[[#This Row],[Mã khóa học]],Thong_tin_khoa_hoc[Mã khóa học],0),0)</f>
        <v>Đào tạo bổ trợ</v>
      </c>
      <c r="K34" s="13" t="s">
        <v>238</v>
      </c>
      <c r="L34" s="12">
        <v>2</v>
      </c>
      <c r="M34" s="14">
        <v>8</v>
      </c>
    </row>
    <row r="35" spans="1:13" s="15" customFormat="1" ht="26.25" customHeight="1" x14ac:dyDescent="0.25">
      <c r="A35" s="11">
        <f>IF(E35="","",SUBTOTAL(3,$E$4:E35))</f>
        <v>32</v>
      </c>
      <c r="B35" s="40">
        <v>44214</v>
      </c>
      <c r="C35" s="12" t="s">
        <v>187</v>
      </c>
      <c r="D35" s="78" t="str">
        <f>INDEX(Thong_tin_khoa_hoc[Khóa đào tạo],MATCH(Danhsachdaotao[[#This Row],[Mã khóa học]],Thong_tin_khoa_hoc[Mã khóa học],0),0)</f>
        <v>Kinh doanh dự án</v>
      </c>
      <c r="E35" s="12">
        <v>1023</v>
      </c>
      <c r="F35" s="28" t="str">
        <f>INDEX(Danhsachnhanvien[Họ tên],MATCH(Danhsachdaotao[[#This Row],[MSNV]],Danhsachnhanvien[Mã nhân viên],0),0)</f>
        <v>Võ Thị Mai</v>
      </c>
      <c r="G35" s="28" t="str">
        <f>INDEX(Danhsachnhanvien[Chi nhánh],MATCH(Danhsachdaotao[[#This Row],[MSNV]],Danhsachnhanvien[Mã nhân viên],0),0)</f>
        <v>Trụ sở chính</v>
      </c>
      <c r="H35" s="13" t="str">
        <f>INDEX(Danhsachnhanvien[Phòng ban],MATCH(Danhsachdaotao[[#This Row],[MSNV]],Danhsachnhanvien[Mã nhân viên],0),0)</f>
        <v>Dự án</v>
      </c>
      <c r="I35" s="13" t="str">
        <f>INDEX(Danhsachnhanvien[Vị trí],MATCH(Danhsachdaotao[[#This Row],[MSNV]],Danhsachnhanvien[Mã nhân viên],0),0)</f>
        <v>Phó phòng dự án</v>
      </c>
      <c r="J35" s="13" t="str">
        <f>INDEX(Thong_tin_khoa_hoc[Phân loại],MATCH(Danhsachdaotao[[#This Row],[Mã khóa học]],Thong_tin_khoa_hoc[Mã khóa học],0),0)</f>
        <v>Đào tạo bổ trợ</v>
      </c>
      <c r="K35" s="13" t="s">
        <v>238</v>
      </c>
      <c r="L35" s="12">
        <v>2</v>
      </c>
      <c r="M35" s="14">
        <v>10</v>
      </c>
    </row>
    <row r="36" spans="1:13" s="15" customFormat="1" ht="26.25" customHeight="1" x14ac:dyDescent="0.25">
      <c r="A36" s="11">
        <f>IF(E36="","",SUBTOTAL(3,$E$4:E36))</f>
        <v>33</v>
      </c>
      <c r="B36" s="40">
        <v>44214</v>
      </c>
      <c r="C36" s="12" t="s">
        <v>187</v>
      </c>
      <c r="D36" s="78" t="str">
        <f>INDEX(Thong_tin_khoa_hoc[Khóa đào tạo],MATCH(Danhsachdaotao[[#This Row],[Mã khóa học]],Thong_tin_khoa_hoc[Mã khóa học],0),0)</f>
        <v>Kinh doanh dự án</v>
      </c>
      <c r="E36" s="12">
        <v>1024</v>
      </c>
      <c r="F36" s="28" t="str">
        <f>INDEX(Danhsachnhanvien[Họ tên],MATCH(Danhsachdaotao[[#This Row],[MSNV]],Danhsachnhanvien[Mã nhân viên],0),0)</f>
        <v>Nguyễn Thị Thu</v>
      </c>
      <c r="G36" s="28" t="str">
        <f>INDEX(Danhsachnhanvien[Chi nhánh],MATCH(Danhsachdaotao[[#This Row],[MSNV]],Danhsachnhanvien[Mã nhân viên],0),0)</f>
        <v>Trụ sở chính</v>
      </c>
      <c r="H36" s="13" t="str">
        <f>INDEX(Danhsachnhanvien[Phòng ban],MATCH(Danhsachdaotao[[#This Row],[MSNV]],Danhsachnhanvien[Mã nhân viên],0),0)</f>
        <v>Dự án</v>
      </c>
      <c r="I36" s="13" t="str">
        <f>INDEX(Danhsachnhanvien[Vị trí],MATCH(Danhsachdaotao[[#This Row],[MSNV]],Danhsachnhanvien[Mã nhân viên],0),0)</f>
        <v>Nhân viên dự án</v>
      </c>
      <c r="J36" s="13" t="str">
        <f>INDEX(Thong_tin_khoa_hoc[Phân loại],MATCH(Danhsachdaotao[[#This Row],[Mã khóa học]],Thong_tin_khoa_hoc[Mã khóa học],0),0)</f>
        <v>Đào tạo bổ trợ</v>
      </c>
      <c r="K36" s="13" t="s">
        <v>238</v>
      </c>
      <c r="L36" s="12">
        <v>2</v>
      </c>
      <c r="M36" s="14">
        <v>4</v>
      </c>
    </row>
    <row r="37" spans="1:13" s="15" customFormat="1" ht="26.25" customHeight="1" x14ac:dyDescent="0.25">
      <c r="A37" s="11">
        <f>IF(E37="","",SUBTOTAL(3,$E$4:E37))</f>
        <v>34</v>
      </c>
      <c r="B37" s="40">
        <v>44214</v>
      </c>
      <c r="C37" s="12" t="s">
        <v>187</v>
      </c>
      <c r="D37" s="78" t="str">
        <f>INDEX(Thong_tin_khoa_hoc[Khóa đào tạo],MATCH(Danhsachdaotao[[#This Row],[Mã khóa học]],Thong_tin_khoa_hoc[Mã khóa học],0),0)</f>
        <v>Kinh doanh dự án</v>
      </c>
      <c r="E37" s="12">
        <v>1025</v>
      </c>
      <c r="F37" s="28" t="str">
        <f>INDEX(Danhsachnhanvien[Họ tên],MATCH(Danhsachdaotao[[#This Row],[MSNV]],Danhsachnhanvien[Mã nhân viên],0),0)</f>
        <v>Trần Thị Minh</v>
      </c>
      <c r="G37" s="28" t="str">
        <f>INDEX(Danhsachnhanvien[Chi nhánh],MATCH(Danhsachdaotao[[#This Row],[MSNV]],Danhsachnhanvien[Mã nhân viên],0),0)</f>
        <v>Trụ sở chính</v>
      </c>
      <c r="H37" s="13" t="str">
        <f>INDEX(Danhsachnhanvien[Phòng ban],MATCH(Danhsachdaotao[[#This Row],[MSNV]],Danhsachnhanvien[Mã nhân viên],0),0)</f>
        <v>Dự án</v>
      </c>
      <c r="I37" s="13" t="str">
        <f>INDEX(Danhsachnhanvien[Vị trí],MATCH(Danhsachdaotao[[#This Row],[MSNV]],Danhsachnhanvien[Mã nhân viên],0),0)</f>
        <v>Nhân viên dự án</v>
      </c>
      <c r="J37" s="13" t="str">
        <f>INDEX(Thong_tin_khoa_hoc[Phân loại],MATCH(Danhsachdaotao[[#This Row],[Mã khóa học]],Thong_tin_khoa_hoc[Mã khóa học],0),0)</f>
        <v>Đào tạo bổ trợ</v>
      </c>
      <c r="K37" s="13" t="s">
        <v>238</v>
      </c>
      <c r="L37" s="12">
        <v>2</v>
      </c>
      <c r="M37" s="14">
        <v>6</v>
      </c>
    </row>
    <row r="38" spans="1:13" s="15" customFormat="1" ht="26.25" customHeight="1" x14ac:dyDescent="0.25">
      <c r="A38" s="11">
        <f>IF(E38="","",SUBTOTAL(3,$E$4:E38))</f>
        <v>35</v>
      </c>
      <c r="B38" s="40">
        <v>44216</v>
      </c>
      <c r="C38" s="12" t="s">
        <v>187</v>
      </c>
      <c r="D38" s="78" t="str">
        <f>INDEX(Thong_tin_khoa_hoc[Khóa đào tạo],MATCH(Danhsachdaotao[[#This Row],[Mã khóa học]],Thong_tin_khoa_hoc[Mã khóa học],0),0)</f>
        <v>Kinh doanh dự án</v>
      </c>
      <c r="E38" s="12">
        <v>1022</v>
      </c>
      <c r="F38" s="28" t="str">
        <f>INDEX(Danhsachnhanvien[Họ tên],MATCH(Danhsachdaotao[[#This Row],[MSNV]],Danhsachnhanvien[Mã nhân viên],0),0)</f>
        <v>Thái Thị Huyền Trang</v>
      </c>
      <c r="G38" s="28" t="str">
        <f>INDEX(Danhsachnhanvien[Chi nhánh],MATCH(Danhsachdaotao[[#This Row],[MSNV]],Danhsachnhanvien[Mã nhân viên],0),0)</f>
        <v>Trụ sở chính</v>
      </c>
      <c r="H38" s="13" t="str">
        <f>INDEX(Danhsachnhanvien[Phòng ban],MATCH(Danhsachdaotao[[#This Row],[MSNV]],Danhsachnhanvien[Mã nhân viên],0),0)</f>
        <v>Dự án</v>
      </c>
      <c r="I38" s="13" t="str">
        <f>INDEX(Danhsachnhanvien[Vị trí],MATCH(Danhsachdaotao[[#This Row],[MSNV]],Danhsachnhanvien[Mã nhân viên],0),0)</f>
        <v>Trưởng phòng dự án</v>
      </c>
      <c r="J38" s="13" t="str">
        <f>INDEX(Thong_tin_khoa_hoc[Phân loại],MATCH(Danhsachdaotao[[#This Row],[Mã khóa học]],Thong_tin_khoa_hoc[Mã khóa học],0),0)</f>
        <v>Đào tạo bổ trợ</v>
      </c>
      <c r="K38" s="13" t="s">
        <v>238</v>
      </c>
      <c r="L38" s="12">
        <v>2</v>
      </c>
      <c r="M38" s="14">
        <v>6</v>
      </c>
    </row>
    <row r="39" spans="1:13" s="15" customFormat="1" ht="26.25" customHeight="1" x14ac:dyDescent="0.25">
      <c r="A39" s="11">
        <f>IF(E39="","",SUBTOTAL(3,$E$4:E39))</f>
        <v>36</v>
      </c>
      <c r="B39" s="40">
        <v>44216</v>
      </c>
      <c r="C39" s="12" t="s">
        <v>187</v>
      </c>
      <c r="D39" s="78" t="str">
        <f>INDEX(Thong_tin_khoa_hoc[Khóa đào tạo],MATCH(Danhsachdaotao[[#This Row],[Mã khóa học]],Thong_tin_khoa_hoc[Mã khóa học],0),0)</f>
        <v>Kinh doanh dự án</v>
      </c>
      <c r="E39" s="12">
        <v>1023</v>
      </c>
      <c r="F39" s="28" t="str">
        <f>INDEX(Danhsachnhanvien[Họ tên],MATCH(Danhsachdaotao[[#This Row],[MSNV]],Danhsachnhanvien[Mã nhân viên],0),0)</f>
        <v>Võ Thị Mai</v>
      </c>
      <c r="G39" s="28" t="str">
        <f>INDEX(Danhsachnhanvien[Chi nhánh],MATCH(Danhsachdaotao[[#This Row],[MSNV]],Danhsachnhanvien[Mã nhân viên],0),0)</f>
        <v>Trụ sở chính</v>
      </c>
      <c r="H39" s="13" t="str">
        <f>INDEX(Danhsachnhanvien[Phòng ban],MATCH(Danhsachdaotao[[#This Row],[MSNV]],Danhsachnhanvien[Mã nhân viên],0),0)</f>
        <v>Dự án</v>
      </c>
      <c r="I39" s="13" t="str">
        <f>INDEX(Danhsachnhanvien[Vị trí],MATCH(Danhsachdaotao[[#This Row],[MSNV]],Danhsachnhanvien[Mã nhân viên],0),0)</f>
        <v>Phó phòng dự án</v>
      </c>
      <c r="J39" s="13" t="str">
        <f>INDEX(Thong_tin_khoa_hoc[Phân loại],MATCH(Danhsachdaotao[[#This Row],[Mã khóa học]],Thong_tin_khoa_hoc[Mã khóa học],0),0)</f>
        <v>Đào tạo bổ trợ</v>
      </c>
      <c r="K39" s="13" t="s">
        <v>238</v>
      </c>
      <c r="L39" s="12">
        <v>2</v>
      </c>
      <c r="M39" s="14">
        <v>8</v>
      </c>
    </row>
    <row r="40" spans="1:13" s="15" customFormat="1" ht="26.25" customHeight="1" x14ac:dyDescent="0.25">
      <c r="A40" s="11">
        <f>IF(E40="","",SUBTOTAL(3,$E$4:E40))</f>
        <v>37</v>
      </c>
      <c r="B40" s="40">
        <v>44216</v>
      </c>
      <c r="C40" s="12" t="s">
        <v>187</v>
      </c>
      <c r="D40" s="78" t="str">
        <f>INDEX(Thong_tin_khoa_hoc[Khóa đào tạo],MATCH(Danhsachdaotao[[#This Row],[Mã khóa học]],Thong_tin_khoa_hoc[Mã khóa học],0),0)</f>
        <v>Kinh doanh dự án</v>
      </c>
      <c r="E40" s="12">
        <v>1024</v>
      </c>
      <c r="F40" s="28" t="str">
        <f>INDEX(Danhsachnhanvien[Họ tên],MATCH(Danhsachdaotao[[#This Row],[MSNV]],Danhsachnhanvien[Mã nhân viên],0),0)</f>
        <v>Nguyễn Thị Thu</v>
      </c>
      <c r="G40" s="28" t="str">
        <f>INDEX(Danhsachnhanvien[Chi nhánh],MATCH(Danhsachdaotao[[#This Row],[MSNV]],Danhsachnhanvien[Mã nhân viên],0),0)</f>
        <v>Trụ sở chính</v>
      </c>
      <c r="H40" s="13" t="str">
        <f>INDEX(Danhsachnhanvien[Phòng ban],MATCH(Danhsachdaotao[[#This Row],[MSNV]],Danhsachnhanvien[Mã nhân viên],0),0)</f>
        <v>Dự án</v>
      </c>
      <c r="I40" s="13" t="str">
        <f>INDEX(Danhsachnhanvien[Vị trí],MATCH(Danhsachdaotao[[#This Row],[MSNV]],Danhsachnhanvien[Mã nhân viên],0),0)</f>
        <v>Nhân viên dự án</v>
      </c>
      <c r="J40" s="13" t="str">
        <f>INDEX(Thong_tin_khoa_hoc[Phân loại],MATCH(Danhsachdaotao[[#This Row],[Mã khóa học]],Thong_tin_khoa_hoc[Mã khóa học],0),0)</f>
        <v>Đào tạo bổ trợ</v>
      </c>
      <c r="K40" s="13" t="s">
        <v>238</v>
      </c>
      <c r="L40" s="12">
        <v>2</v>
      </c>
      <c r="M40" s="14">
        <v>10</v>
      </c>
    </row>
    <row r="41" spans="1:13" s="15" customFormat="1" ht="26.25" customHeight="1" x14ac:dyDescent="0.25">
      <c r="A41" s="11">
        <f>IF(E41="","",SUBTOTAL(3,$E$4:E41))</f>
        <v>38</v>
      </c>
      <c r="B41" s="40">
        <v>44216</v>
      </c>
      <c r="C41" s="12" t="s">
        <v>187</v>
      </c>
      <c r="D41" s="78" t="str">
        <f>INDEX(Thong_tin_khoa_hoc[Khóa đào tạo],MATCH(Danhsachdaotao[[#This Row],[Mã khóa học]],Thong_tin_khoa_hoc[Mã khóa học],0),0)</f>
        <v>Kinh doanh dự án</v>
      </c>
      <c r="E41" s="12">
        <v>1025</v>
      </c>
      <c r="F41" s="28" t="str">
        <f>INDEX(Danhsachnhanvien[Họ tên],MATCH(Danhsachdaotao[[#This Row],[MSNV]],Danhsachnhanvien[Mã nhân viên],0),0)</f>
        <v>Trần Thị Minh</v>
      </c>
      <c r="G41" s="28" t="str">
        <f>INDEX(Danhsachnhanvien[Chi nhánh],MATCH(Danhsachdaotao[[#This Row],[MSNV]],Danhsachnhanvien[Mã nhân viên],0),0)</f>
        <v>Trụ sở chính</v>
      </c>
      <c r="H41" s="13" t="str">
        <f>INDEX(Danhsachnhanvien[Phòng ban],MATCH(Danhsachdaotao[[#This Row],[MSNV]],Danhsachnhanvien[Mã nhân viên],0),0)</f>
        <v>Dự án</v>
      </c>
      <c r="I41" s="13" t="str">
        <f>INDEX(Danhsachnhanvien[Vị trí],MATCH(Danhsachdaotao[[#This Row],[MSNV]],Danhsachnhanvien[Mã nhân viên],0),0)</f>
        <v>Nhân viên dự án</v>
      </c>
      <c r="J41" s="13" t="str">
        <f>INDEX(Thong_tin_khoa_hoc[Phân loại],MATCH(Danhsachdaotao[[#This Row],[Mã khóa học]],Thong_tin_khoa_hoc[Mã khóa học],0),0)</f>
        <v>Đào tạo bổ trợ</v>
      </c>
      <c r="K41" s="13" t="s">
        <v>238</v>
      </c>
      <c r="L41" s="12">
        <v>2</v>
      </c>
      <c r="M41" s="14">
        <v>10</v>
      </c>
    </row>
    <row r="42" spans="1:13" s="15" customFormat="1" ht="26.25" customHeight="1" x14ac:dyDescent="0.25">
      <c r="A42" s="11">
        <f>IF(E42="","",SUBTOTAL(3,$E$4:E42))</f>
        <v>39</v>
      </c>
      <c r="B42" s="40">
        <v>44247</v>
      </c>
      <c r="C42" s="12" t="s">
        <v>191</v>
      </c>
      <c r="D42" s="78" t="str">
        <f>INDEX(Thong_tin_khoa_hoc[Khóa đào tạo],MATCH(Danhsachdaotao[[#This Row],[Mã khóa học]],Thong_tin_khoa_hoc[Mã khóa học],0),0)</f>
        <v>Bán hàng chuyên nghiệp</v>
      </c>
      <c r="E42" s="12">
        <v>1028</v>
      </c>
      <c r="F42" s="28" t="str">
        <f>INDEX(Danhsachnhanvien[Họ tên],MATCH(Danhsachdaotao[[#This Row],[MSNV]],Danhsachnhanvien[Mã nhân viên],0),0)</f>
        <v>Nguyễn Văn Cương</v>
      </c>
      <c r="G42" s="28" t="str">
        <f>INDEX(Danhsachnhanvien[Chi nhánh],MATCH(Danhsachdaotao[[#This Row],[MSNV]],Danhsachnhanvien[Mã nhân viên],0),0)</f>
        <v>TPHCM</v>
      </c>
      <c r="H42" s="13" t="str">
        <f>INDEX(Danhsachnhanvien[Phòng ban],MATCH(Danhsachdaotao[[#This Row],[MSNV]],Danhsachnhanvien[Mã nhân viên],0),0)</f>
        <v>Kinh doanh</v>
      </c>
      <c r="I42" s="13" t="str">
        <f>INDEX(Danhsachnhanvien[Vị trí],MATCH(Danhsachdaotao[[#This Row],[MSNV]],Danhsachnhanvien[Mã nhân viên],0),0)</f>
        <v>Trưởng phòng kinh doanh</v>
      </c>
      <c r="J42" s="13" t="str">
        <f>INDEX(Thong_tin_khoa_hoc[Phân loại],MATCH(Danhsachdaotao[[#This Row],[Mã khóa học]],Thong_tin_khoa_hoc[Mã khóa học],0),0)</f>
        <v>Đào tạo bổ trợ</v>
      </c>
      <c r="K42" s="13" t="s">
        <v>238</v>
      </c>
      <c r="L42" s="12">
        <v>3</v>
      </c>
      <c r="M42" s="14">
        <v>4</v>
      </c>
    </row>
    <row r="43" spans="1:13" s="15" customFormat="1" ht="26.25" customHeight="1" x14ac:dyDescent="0.25">
      <c r="A43" s="11">
        <f>IF(E43="","",SUBTOTAL(3,$E$4:E43))</f>
        <v>40</v>
      </c>
      <c r="B43" s="40">
        <v>44247</v>
      </c>
      <c r="C43" s="12" t="s">
        <v>191</v>
      </c>
      <c r="D43" s="78" t="str">
        <f>INDEX(Thong_tin_khoa_hoc[Khóa đào tạo],MATCH(Danhsachdaotao[[#This Row],[Mã khóa học]],Thong_tin_khoa_hoc[Mã khóa học],0),0)</f>
        <v>Bán hàng chuyên nghiệp</v>
      </c>
      <c r="E43" s="12">
        <v>1029</v>
      </c>
      <c r="F43" s="28" t="str">
        <f>INDEX(Danhsachnhanvien[Họ tên],MATCH(Danhsachdaotao[[#This Row],[MSNV]],Danhsachnhanvien[Mã nhân viên],0),0)</f>
        <v>Lê Thị Thảo</v>
      </c>
      <c r="G43" s="28" t="str">
        <f>INDEX(Danhsachnhanvien[Chi nhánh],MATCH(Danhsachdaotao[[#This Row],[MSNV]],Danhsachnhanvien[Mã nhân viên],0),0)</f>
        <v>TPHCM</v>
      </c>
      <c r="H43" s="13" t="str">
        <f>INDEX(Danhsachnhanvien[Phòng ban],MATCH(Danhsachdaotao[[#This Row],[MSNV]],Danhsachnhanvien[Mã nhân viên],0),0)</f>
        <v>Kinh doanh</v>
      </c>
      <c r="I43" s="13" t="str">
        <f>INDEX(Danhsachnhanvien[Vị trí],MATCH(Danhsachdaotao[[#This Row],[MSNV]],Danhsachnhanvien[Mã nhân viên],0),0)</f>
        <v>Phó phòng kinh doanh</v>
      </c>
      <c r="J43" s="13" t="str">
        <f>INDEX(Thong_tin_khoa_hoc[Phân loại],MATCH(Danhsachdaotao[[#This Row],[Mã khóa học]],Thong_tin_khoa_hoc[Mã khóa học],0),0)</f>
        <v>Đào tạo bổ trợ</v>
      </c>
      <c r="K43" s="13" t="s">
        <v>238</v>
      </c>
      <c r="L43" s="12">
        <v>3</v>
      </c>
      <c r="M43" s="14">
        <v>4</v>
      </c>
    </row>
    <row r="44" spans="1:13" s="15" customFormat="1" ht="26.25" customHeight="1" x14ac:dyDescent="0.25">
      <c r="A44" s="11">
        <f>IF(E44="","",SUBTOTAL(3,$E$4:E44))</f>
        <v>41</v>
      </c>
      <c r="B44" s="40">
        <v>44247</v>
      </c>
      <c r="C44" s="12" t="s">
        <v>191</v>
      </c>
      <c r="D44" s="78" t="str">
        <f>INDEX(Thong_tin_khoa_hoc[Khóa đào tạo],MATCH(Danhsachdaotao[[#This Row],[Mã khóa học]],Thong_tin_khoa_hoc[Mã khóa học],0),0)</f>
        <v>Bán hàng chuyên nghiệp</v>
      </c>
      <c r="E44" s="12">
        <v>1030</v>
      </c>
      <c r="F44" s="28" t="str">
        <f>INDEX(Danhsachnhanvien[Họ tên],MATCH(Danhsachdaotao[[#This Row],[MSNV]],Danhsachnhanvien[Mã nhân viên],0),0)</f>
        <v>Tô Thị Mai</v>
      </c>
      <c r="G44" s="28" t="str">
        <f>INDEX(Danhsachnhanvien[Chi nhánh],MATCH(Danhsachdaotao[[#This Row],[MSNV]],Danhsachnhanvien[Mã nhân viên],0),0)</f>
        <v>TPHCM</v>
      </c>
      <c r="H44" s="13" t="str">
        <f>INDEX(Danhsachnhanvien[Phòng ban],MATCH(Danhsachdaotao[[#This Row],[MSNV]],Danhsachnhanvien[Mã nhân viên],0),0)</f>
        <v>Kinh doanh</v>
      </c>
      <c r="I44" s="13" t="str">
        <f>INDEX(Danhsachnhanvien[Vị trí],MATCH(Danhsachdaotao[[#This Row],[MSNV]],Danhsachnhanvien[Mã nhân viên],0),0)</f>
        <v>Trưởng nhóm kinh doanh</v>
      </c>
      <c r="J44" s="13" t="str">
        <f>INDEX(Thong_tin_khoa_hoc[Phân loại],MATCH(Danhsachdaotao[[#This Row],[Mã khóa học]],Thong_tin_khoa_hoc[Mã khóa học],0),0)</f>
        <v>Đào tạo bổ trợ</v>
      </c>
      <c r="K44" s="13" t="s">
        <v>238</v>
      </c>
      <c r="L44" s="12">
        <v>3</v>
      </c>
      <c r="M44" s="14">
        <v>6</v>
      </c>
    </row>
    <row r="45" spans="1:13" s="15" customFormat="1" ht="26.25" customHeight="1" x14ac:dyDescent="0.25">
      <c r="A45" s="11">
        <f>IF(E45="","",SUBTOTAL(3,$E$4:E45))</f>
        <v>42</v>
      </c>
      <c r="B45" s="40">
        <v>44247</v>
      </c>
      <c r="C45" s="12" t="s">
        <v>191</v>
      </c>
      <c r="D45" s="78" t="str">
        <f>INDEX(Thong_tin_khoa_hoc[Khóa đào tạo],MATCH(Danhsachdaotao[[#This Row],[Mã khóa học]],Thong_tin_khoa_hoc[Mã khóa học],0),0)</f>
        <v>Bán hàng chuyên nghiệp</v>
      </c>
      <c r="E45" s="12">
        <v>1031</v>
      </c>
      <c r="F45" s="28" t="str">
        <f>INDEX(Danhsachnhanvien[Họ tên],MATCH(Danhsachdaotao[[#This Row],[MSNV]],Danhsachnhanvien[Mã nhân viên],0),0)</f>
        <v>Chu Thị Huyền Trang</v>
      </c>
      <c r="G45" s="28" t="str">
        <f>INDEX(Danhsachnhanvien[Chi nhánh],MATCH(Danhsachdaotao[[#This Row],[MSNV]],Danhsachnhanvien[Mã nhân viên],0),0)</f>
        <v>TPHCM</v>
      </c>
      <c r="H45" s="13" t="str">
        <f>INDEX(Danhsachnhanvien[Phòng ban],MATCH(Danhsachdaotao[[#This Row],[MSNV]],Danhsachnhanvien[Mã nhân viên],0),0)</f>
        <v>Kinh doanh</v>
      </c>
      <c r="I45" s="13" t="str">
        <f>INDEX(Danhsachnhanvien[Vị trí],MATCH(Danhsachdaotao[[#This Row],[MSNV]],Danhsachnhanvien[Mã nhân viên],0),0)</f>
        <v>Nhân viên kinh doanh</v>
      </c>
      <c r="J45" s="13" t="str">
        <f>INDEX(Thong_tin_khoa_hoc[Phân loại],MATCH(Danhsachdaotao[[#This Row],[Mã khóa học]],Thong_tin_khoa_hoc[Mã khóa học],0),0)</f>
        <v>Đào tạo bổ trợ</v>
      </c>
      <c r="K45" s="13" t="s">
        <v>238</v>
      </c>
      <c r="L45" s="12">
        <v>3</v>
      </c>
      <c r="M45" s="14">
        <v>8</v>
      </c>
    </row>
    <row r="46" spans="1:13" s="15" customFormat="1" ht="26.25" customHeight="1" x14ac:dyDescent="0.25">
      <c r="A46" s="11">
        <f>IF(E46="","",SUBTOTAL(3,$E$4:E46))</f>
        <v>43</v>
      </c>
      <c r="B46" s="40">
        <v>44247</v>
      </c>
      <c r="C46" s="12" t="s">
        <v>191</v>
      </c>
      <c r="D46" s="78" t="str">
        <f>INDEX(Thong_tin_khoa_hoc[Khóa đào tạo],MATCH(Danhsachdaotao[[#This Row],[Mã khóa học]],Thong_tin_khoa_hoc[Mã khóa học],0),0)</f>
        <v>Bán hàng chuyên nghiệp</v>
      </c>
      <c r="E46" s="12">
        <v>1032</v>
      </c>
      <c r="F46" s="28" t="str">
        <f>INDEX(Danhsachnhanvien[Họ tên],MATCH(Danhsachdaotao[[#This Row],[MSNV]],Danhsachnhanvien[Mã nhân viên],0),0)</f>
        <v>Nguyễn Văn Phú</v>
      </c>
      <c r="G46" s="28" t="str">
        <f>INDEX(Danhsachnhanvien[Chi nhánh],MATCH(Danhsachdaotao[[#This Row],[MSNV]],Danhsachnhanvien[Mã nhân viên],0),0)</f>
        <v>TPHCM</v>
      </c>
      <c r="H46" s="13" t="str">
        <f>INDEX(Danhsachnhanvien[Phòng ban],MATCH(Danhsachdaotao[[#This Row],[MSNV]],Danhsachnhanvien[Mã nhân viên],0),0)</f>
        <v>Kinh doanh</v>
      </c>
      <c r="I46" s="13" t="str">
        <f>INDEX(Danhsachnhanvien[Vị trí],MATCH(Danhsachdaotao[[#This Row],[MSNV]],Danhsachnhanvien[Mã nhân viên],0),0)</f>
        <v>Nhân viên kinh doanh</v>
      </c>
      <c r="J46" s="13" t="str">
        <f>INDEX(Thong_tin_khoa_hoc[Phân loại],MATCH(Danhsachdaotao[[#This Row],[Mã khóa học]],Thong_tin_khoa_hoc[Mã khóa học],0),0)</f>
        <v>Đào tạo bổ trợ</v>
      </c>
      <c r="K46" s="13" t="s">
        <v>238</v>
      </c>
      <c r="L46" s="12">
        <v>3</v>
      </c>
      <c r="M46" s="14">
        <v>10</v>
      </c>
    </row>
    <row r="47" spans="1:13" s="15" customFormat="1" ht="26.25" customHeight="1" x14ac:dyDescent="0.25">
      <c r="A47" s="11">
        <f>IF(E47="","",SUBTOTAL(3,$E$4:E47))</f>
        <v>44</v>
      </c>
      <c r="B47" s="40">
        <v>44247</v>
      </c>
      <c r="C47" s="12" t="s">
        <v>191</v>
      </c>
      <c r="D47" s="78" t="str">
        <f>INDEX(Thong_tin_khoa_hoc[Khóa đào tạo],MATCH(Danhsachdaotao[[#This Row],[Mã khóa học]],Thong_tin_khoa_hoc[Mã khóa học],0),0)</f>
        <v>Bán hàng chuyên nghiệp</v>
      </c>
      <c r="E47" s="12">
        <v>1047</v>
      </c>
      <c r="F47" s="28" t="str">
        <f>INDEX(Danhsachnhanvien[Họ tên],MATCH(Danhsachdaotao[[#This Row],[MSNV]],Danhsachnhanvien[Mã nhân viên],0),0)</f>
        <v>Hoàng Thị Thêm</v>
      </c>
      <c r="G47" s="28" t="str">
        <f>INDEX(Danhsachnhanvien[Chi nhánh],MATCH(Danhsachdaotao[[#This Row],[MSNV]],Danhsachnhanvien[Mã nhân viên],0),0)</f>
        <v>Thái Nguyên</v>
      </c>
      <c r="H47" s="13" t="str">
        <f>INDEX(Danhsachnhanvien[Phòng ban],MATCH(Danhsachdaotao[[#This Row],[MSNV]],Danhsachnhanvien[Mã nhân viên],0),0)</f>
        <v>Kinh doanh</v>
      </c>
      <c r="I47" s="13" t="str">
        <f>INDEX(Danhsachnhanvien[Vị trí],MATCH(Danhsachdaotao[[#This Row],[MSNV]],Danhsachnhanvien[Mã nhân viên],0),0)</f>
        <v>Trưởng phòng kinh doanh</v>
      </c>
      <c r="J47" s="13" t="str">
        <f>INDEX(Thong_tin_khoa_hoc[Phân loại],MATCH(Danhsachdaotao[[#This Row],[Mã khóa học]],Thong_tin_khoa_hoc[Mã khóa học],0),0)</f>
        <v>Đào tạo bổ trợ</v>
      </c>
      <c r="K47" s="13" t="s">
        <v>238</v>
      </c>
      <c r="L47" s="12">
        <v>3</v>
      </c>
      <c r="M47" s="14">
        <v>4</v>
      </c>
    </row>
    <row r="48" spans="1:13" s="15" customFormat="1" ht="26.25" customHeight="1" x14ac:dyDescent="0.25">
      <c r="A48" s="11">
        <f>IF(E48="","",SUBTOTAL(3,$E$4:E48))</f>
        <v>45</v>
      </c>
      <c r="B48" s="40">
        <v>44247</v>
      </c>
      <c r="C48" s="12" t="s">
        <v>191</v>
      </c>
      <c r="D48" s="78" t="str">
        <f>INDEX(Thong_tin_khoa_hoc[Khóa đào tạo],MATCH(Danhsachdaotao[[#This Row],[Mã khóa học]],Thong_tin_khoa_hoc[Mã khóa học],0),0)</f>
        <v>Bán hàng chuyên nghiệp</v>
      </c>
      <c r="E48" s="12">
        <v>1048</v>
      </c>
      <c r="F48" s="28" t="str">
        <f>INDEX(Danhsachnhanvien[Họ tên],MATCH(Danhsachdaotao[[#This Row],[MSNV]],Danhsachnhanvien[Mã nhân viên],0),0)</f>
        <v>Phạm Văn Hiếu</v>
      </c>
      <c r="G48" s="28" t="str">
        <f>INDEX(Danhsachnhanvien[Chi nhánh],MATCH(Danhsachdaotao[[#This Row],[MSNV]],Danhsachnhanvien[Mã nhân viên],0),0)</f>
        <v>Thái Nguyên</v>
      </c>
      <c r="H48" s="13" t="str">
        <f>INDEX(Danhsachnhanvien[Phòng ban],MATCH(Danhsachdaotao[[#This Row],[MSNV]],Danhsachnhanvien[Mã nhân viên],0),0)</f>
        <v>Kinh doanh</v>
      </c>
      <c r="I48" s="13" t="str">
        <f>INDEX(Danhsachnhanvien[Vị trí],MATCH(Danhsachdaotao[[#This Row],[MSNV]],Danhsachnhanvien[Mã nhân viên],0),0)</f>
        <v>Phó phòng kinh doanh</v>
      </c>
      <c r="J48" s="13" t="str">
        <f>INDEX(Thong_tin_khoa_hoc[Phân loại],MATCH(Danhsachdaotao[[#This Row],[Mã khóa học]],Thong_tin_khoa_hoc[Mã khóa học],0),0)</f>
        <v>Đào tạo bổ trợ</v>
      </c>
      <c r="K48" s="13" t="s">
        <v>238</v>
      </c>
      <c r="L48" s="12">
        <v>3</v>
      </c>
      <c r="M48" s="14">
        <v>6</v>
      </c>
    </row>
    <row r="49" spans="1:13" s="15" customFormat="1" ht="26.25" customHeight="1" x14ac:dyDescent="0.25">
      <c r="A49" s="11">
        <f>IF(E49="","",SUBTOTAL(3,$E$4:E49))</f>
        <v>46</v>
      </c>
      <c r="B49" s="40">
        <v>44247</v>
      </c>
      <c r="C49" s="12" t="s">
        <v>191</v>
      </c>
      <c r="D49" s="78" t="str">
        <f>INDEX(Thong_tin_khoa_hoc[Khóa đào tạo],MATCH(Danhsachdaotao[[#This Row],[Mã khóa học]],Thong_tin_khoa_hoc[Mã khóa học],0),0)</f>
        <v>Bán hàng chuyên nghiệp</v>
      </c>
      <c r="E49" s="12">
        <v>1049</v>
      </c>
      <c r="F49" s="28" t="str">
        <f>INDEX(Danhsachnhanvien[Họ tên],MATCH(Danhsachdaotao[[#This Row],[MSNV]],Danhsachnhanvien[Mã nhân viên],0),0)</f>
        <v>Đoàn Đình Thoại</v>
      </c>
      <c r="G49" s="28" t="str">
        <f>INDEX(Danhsachnhanvien[Chi nhánh],MATCH(Danhsachdaotao[[#This Row],[MSNV]],Danhsachnhanvien[Mã nhân viên],0),0)</f>
        <v>Thái Nguyên</v>
      </c>
      <c r="H49" s="13" t="str">
        <f>INDEX(Danhsachnhanvien[Phòng ban],MATCH(Danhsachdaotao[[#This Row],[MSNV]],Danhsachnhanvien[Mã nhân viên],0),0)</f>
        <v>Kinh doanh</v>
      </c>
      <c r="I49" s="13" t="str">
        <f>INDEX(Danhsachnhanvien[Vị trí],MATCH(Danhsachdaotao[[#This Row],[MSNV]],Danhsachnhanvien[Mã nhân viên],0),0)</f>
        <v>Trưởng nhóm kinh doanh</v>
      </c>
      <c r="J49" s="13" t="str">
        <f>INDEX(Thong_tin_khoa_hoc[Phân loại],MATCH(Danhsachdaotao[[#This Row],[Mã khóa học]],Thong_tin_khoa_hoc[Mã khóa học],0),0)</f>
        <v>Đào tạo bổ trợ</v>
      </c>
      <c r="K49" s="13" t="s">
        <v>238</v>
      </c>
      <c r="L49" s="12">
        <v>3</v>
      </c>
      <c r="M49" s="14">
        <v>6</v>
      </c>
    </row>
    <row r="50" spans="1:13" s="15" customFormat="1" ht="26.25" customHeight="1" x14ac:dyDescent="0.25">
      <c r="A50" s="11">
        <f>IF(E50="","",SUBTOTAL(3,$E$4:E50))</f>
        <v>47</v>
      </c>
      <c r="B50" s="40">
        <v>44247</v>
      </c>
      <c r="C50" s="12" t="s">
        <v>191</v>
      </c>
      <c r="D50" s="78" t="str">
        <f>INDEX(Thong_tin_khoa_hoc[Khóa đào tạo],MATCH(Danhsachdaotao[[#This Row],[Mã khóa học]],Thong_tin_khoa_hoc[Mã khóa học],0),0)</f>
        <v>Bán hàng chuyên nghiệp</v>
      </c>
      <c r="E50" s="12">
        <v>1050</v>
      </c>
      <c r="F50" s="28" t="str">
        <f>INDEX(Danhsachnhanvien[Họ tên],MATCH(Danhsachdaotao[[#This Row],[MSNV]],Danhsachnhanvien[Mã nhân viên],0),0)</f>
        <v>Nguyễn Thị Hương Giang</v>
      </c>
      <c r="G50" s="28" t="str">
        <f>INDEX(Danhsachnhanvien[Chi nhánh],MATCH(Danhsachdaotao[[#This Row],[MSNV]],Danhsachnhanvien[Mã nhân viên],0),0)</f>
        <v>Thái Nguyên</v>
      </c>
      <c r="H50" s="13" t="str">
        <f>INDEX(Danhsachnhanvien[Phòng ban],MATCH(Danhsachdaotao[[#This Row],[MSNV]],Danhsachnhanvien[Mã nhân viên],0),0)</f>
        <v>Kinh doanh</v>
      </c>
      <c r="I50" s="13" t="str">
        <f>INDEX(Danhsachnhanvien[Vị trí],MATCH(Danhsachdaotao[[#This Row],[MSNV]],Danhsachnhanvien[Mã nhân viên],0),0)</f>
        <v>Nhân viên kinh doanh</v>
      </c>
      <c r="J50" s="13" t="str">
        <f>INDEX(Thong_tin_khoa_hoc[Phân loại],MATCH(Danhsachdaotao[[#This Row],[Mã khóa học]],Thong_tin_khoa_hoc[Mã khóa học],0),0)</f>
        <v>Đào tạo bổ trợ</v>
      </c>
      <c r="K50" s="13" t="s">
        <v>238</v>
      </c>
      <c r="L50" s="12">
        <v>3</v>
      </c>
      <c r="M50" s="14">
        <v>8</v>
      </c>
    </row>
    <row r="51" spans="1:13" s="15" customFormat="1" ht="26.25" customHeight="1" x14ac:dyDescent="0.25">
      <c r="A51" s="11">
        <f>IF(E51="","",SUBTOTAL(3,$E$4:E51))</f>
        <v>48</v>
      </c>
      <c r="B51" s="40">
        <v>44247</v>
      </c>
      <c r="C51" s="12" t="s">
        <v>191</v>
      </c>
      <c r="D51" s="78" t="str">
        <f>INDEX(Thong_tin_khoa_hoc[Khóa đào tạo],MATCH(Danhsachdaotao[[#This Row],[Mã khóa học]],Thong_tin_khoa_hoc[Mã khóa học],0),0)</f>
        <v>Bán hàng chuyên nghiệp</v>
      </c>
      <c r="E51" s="12">
        <v>1051</v>
      </c>
      <c r="F51" s="28" t="str">
        <f>INDEX(Danhsachnhanvien[Họ tên],MATCH(Danhsachdaotao[[#This Row],[MSNV]],Danhsachnhanvien[Mã nhân viên],0),0)</f>
        <v>Trần Thị Trà My</v>
      </c>
      <c r="G51" s="28" t="str">
        <f>INDEX(Danhsachnhanvien[Chi nhánh],MATCH(Danhsachdaotao[[#This Row],[MSNV]],Danhsachnhanvien[Mã nhân viên],0),0)</f>
        <v>Thái Nguyên</v>
      </c>
      <c r="H51" s="13" t="str">
        <f>INDEX(Danhsachnhanvien[Phòng ban],MATCH(Danhsachdaotao[[#This Row],[MSNV]],Danhsachnhanvien[Mã nhân viên],0),0)</f>
        <v>Kinh doanh</v>
      </c>
      <c r="I51" s="13" t="str">
        <f>INDEX(Danhsachnhanvien[Vị trí],MATCH(Danhsachdaotao[[#This Row],[MSNV]],Danhsachnhanvien[Mã nhân viên],0),0)</f>
        <v>Nhân viên kinh doanh</v>
      </c>
      <c r="J51" s="13" t="str">
        <f>INDEX(Thong_tin_khoa_hoc[Phân loại],MATCH(Danhsachdaotao[[#This Row],[Mã khóa học]],Thong_tin_khoa_hoc[Mã khóa học],0),0)</f>
        <v>Đào tạo bổ trợ</v>
      </c>
      <c r="K51" s="13" t="s">
        <v>238</v>
      </c>
      <c r="L51" s="12">
        <v>3</v>
      </c>
      <c r="M51" s="14">
        <v>10</v>
      </c>
    </row>
    <row r="52" spans="1:13" s="15" customFormat="1" ht="26.25" customHeight="1" x14ac:dyDescent="0.25">
      <c r="A52" s="11">
        <f>IF(E52="","",SUBTOTAL(3,$E$4:E52))</f>
        <v>49</v>
      </c>
      <c r="B52" s="40">
        <v>44247</v>
      </c>
      <c r="C52" s="12" t="s">
        <v>191</v>
      </c>
      <c r="D52" s="78" t="str">
        <f>INDEX(Thong_tin_khoa_hoc[Khóa đào tạo],MATCH(Danhsachdaotao[[#This Row],[Mã khóa học]],Thong_tin_khoa_hoc[Mã khóa học],0),0)</f>
        <v>Bán hàng chuyên nghiệp</v>
      </c>
      <c r="E52" s="12">
        <v>1068</v>
      </c>
      <c r="F52" s="28" t="str">
        <f>INDEX(Danhsachnhanvien[Họ tên],MATCH(Danhsachdaotao[[#This Row],[MSNV]],Danhsachnhanvien[Mã nhân viên],0),0)</f>
        <v>Đỗ Mạnh Huy</v>
      </c>
      <c r="G52" s="28" t="str">
        <f>INDEX(Danhsachnhanvien[Chi nhánh],MATCH(Danhsachdaotao[[#This Row],[MSNV]],Danhsachnhanvien[Mã nhân viên],0),0)</f>
        <v>Hải Phòng</v>
      </c>
      <c r="H52" s="13" t="str">
        <f>INDEX(Danhsachnhanvien[Phòng ban],MATCH(Danhsachdaotao[[#This Row],[MSNV]],Danhsachnhanvien[Mã nhân viên],0),0)</f>
        <v>Kinh doanh</v>
      </c>
      <c r="I52" s="13" t="str">
        <f>INDEX(Danhsachnhanvien[Vị trí],MATCH(Danhsachdaotao[[#This Row],[MSNV]],Danhsachnhanvien[Mã nhân viên],0),0)</f>
        <v>Trưởng phòng kinh doanh</v>
      </c>
      <c r="J52" s="13" t="str">
        <f>INDEX(Thong_tin_khoa_hoc[Phân loại],MATCH(Danhsachdaotao[[#This Row],[Mã khóa học]],Thong_tin_khoa_hoc[Mã khóa học],0),0)</f>
        <v>Đào tạo bổ trợ</v>
      </c>
      <c r="K52" s="13" t="s">
        <v>238</v>
      </c>
      <c r="L52" s="12">
        <v>3</v>
      </c>
      <c r="M52" s="14">
        <v>10</v>
      </c>
    </row>
    <row r="53" spans="1:13" s="15" customFormat="1" ht="26.25" customHeight="1" x14ac:dyDescent="0.25">
      <c r="A53" s="11">
        <f>IF(E53="","",SUBTOTAL(3,$E$4:E53))</f>
        <v>50</v>
      </c>
      <c r="B53" s="40">
        <v>44247</v>
      </c>
      <c r="C53" s="12" t="s">
        <v>191</v>
      </c>
      <c r="D53" s="78" t="str">
        <f>INDEX(Thong_tin_khoa_hoc[Khóa đào tạo],MATCH(Danhsachdaotao[[#This Row],[Mã khóa học]],Thong_tin_khoa_hoc[Mã khóa học],0),0)</f>
        <v>Bán hàng chuyên nghiệp</v>
      </c>
      <c r="E53" s="12">
        <v>1069</v>
      </c>
      <c r="F53" s="28" t="str">
        <f>INDEX(Danhsachnhanvien[Họ tên],MATCH(Danhsachdaotao[[#This Row],[MSNV]],Danhsachnhanvien[Mã nhân viên],0),0)</f>
        <v>Trần Thị Thuý</v>
      </c>
      <c r="G53" s="28" t="str">
        <f>INDEX(Danhsachnhanvien[Chi nhánh],MATCH(Danhsachdaotao[[#This Row],[MSNV]],Danhsachnhanvien[Mã nhân viên],0),0)</f>
        <v>Hải Phòng</v>
      </c>
      <c r="H53" s="13" t="str">
        <f>INDEX(Danhsachnhanvien[Phòng ban],MATCH(Danhsachdaotao[[#This Row],[MSNV]],Danhsachnhanvien[Mã nhân viên],0),0)</f>
        <v>Kinh doanh</v>
      </c>
      <c r="I53" s="13" t="str">
        <f>INDEX(Danhsachnhanvien[Vị trí],MATCH(Danhsachdaotao[[#This Row],[MSNV]],Danhsachnhanvien[Mã nhân viên],0),0)</f>
        <v>Trưởng nhóm kinh doanh</v>
      </c>
      <c r="J53" s="13" t="str">
        <f>INDEX(Thong_tin_khoa_hoc[Phân loại],MATCH(Danhsachdaotao[[#This Row],[Mã khóa học]],Thong_tin_khoa_hoc[Mã khóa học],0),0)</f>
        <v>Đào tạo bổ trợ</v>
      </c>
      <c r="K53" s="13" t="s">
        <v>238</v>
      </c>
      <c r="L53" s="12">
        <v>3</v>
      </c>
      <c r="M53" s="14">
        <v>4</v>
      </c>
    </row>
    <row r="54" spans="1:13" s="15" customFormat="1" ht="26.25" customHeight="1" x14ac:dyDescent="0.25">
      <c r="A54" s="11">
        <f>IF(E54="","",SUBTOTAL(3,$E$4:E54))</f>
        <v>51</v>
      </c>
      <c r="B54" s="40">
        <v>44247</v>
      </c>
      <c r="C54" s="12" t="s">
        <v>191</v>
      </c>
      <c r="D54" s="78" t="str">
        <f>INDEX(Thong_tin_khoa_hoc[Khóa đào tạo],MATCH(Danhsachdaotao[[#This Row],[Mã khóa học]],Thong_tin_khoa_hoc[Mã khóa học],0),0)</f>
        <v>Bán hàng chuyên nghiệp</v>
      </c>
      <c r="E54" s="12">
        <v>1070</v>
      </c>
      <c r="F54" s="28" t="str">
        <f>INDEX(Danhsachnhanvien[Họ tên],MATCH(Danhsachdaotao[[#This Row],[MSNV]],Danhsachnhanvien[Mã nhân viên],0),0)</f>
        <v>Nguyễn Đăng Trà</v>
      </c>
      <c r="G54" s="28" t="str">
        <f>INDEX(Danhsachnhanvien[Chi nhánh],MATCH(Danhsachdaotao[[#This Row],[MSNV]],Danhsachnhanvien[Mã nhân viên],0),0)</f>
        <v>Hải Phòng</v>
      </c>
      <c r="H54" s="13" t="str">
        <f>INDEX(Danhsachnhanvien[Phòng ban],MATCH(Danhsachdaotao[[#This Row],[MSNV]],Danhsachnhanvien[Mã nhân viên],0),0)</f>
        <v>Kinh doanh</v>
      </c>
      <c r="I54" s="13" t="str">
        <f>INDEX(Danhsachnhanvien[Vị trí],MATCH(Danhsachdaotao[[#This Row],[MSNV]],Danhsachnhanvien[Mã nhân viên],0),0)</f>
        <v>Nhân viên kinh doanh</v>
      </c>
      <c r="J54" s="13" t="str">
        <f>INDEX(Thong_tin_khoa_hoc[Phân loại],MATCH(Danhsachdaotao[[#This Row],[Mã khóa học]],Thong_tin_khoa_hoc[Mã khóa học],0),0)</f>
        <v>Đào tạo bổ trợ</v>
      </c>
      <c r="K54" s="13" t="s">
        <v>238</v>
      </c>
      <c r="L54" s="12">
        <v>3</v>
      </c>
      <c r="M54" s="14">
        <v>4</v>
      </c>
    </row>
    <row r="55" spans="1:13" s="15" customFormat="1" ht="26.25" customHeight="1" x14ac:dyDescent="0.25">
      <c r="A55" s="11">
        <f>IF(E55="","",SUBTOTAL(3,$E$4:E55))</f>
        <v>52</v>
      </c>
      <c r="B55" s="40">
        <v>44247</v>
      </c>
      <c r="C55" s="12" t="s">
        <v>191</v>
      </c>
      <c r="D55" s="78" t="str">
        <f>INDEX(Thong_tin_khoa_hoc[Khóa đào tạo],MATCH(Danhsachdaotao[[#This Row],[Mã khóa học]],Thong_tin_khoa_hoc[Mã khóa học],0),0)</f>
        <v>Bán hàng chuyên nghiệp</v>
      </c>
      <c r="E55" s="12">
        <v>1071</v>
      </c>
      <c r="F55" s="28" t="str">
        <f>INDEX(Danhsachnhanvien[Họ tên],MATCH(Danhsachdaotao[[#This Row],[MSNV]],Danhsachnhanvien[Mã nhân viên],0),0)</f>
        <v>Nguyễn Thị Thuỳ</v>
      </c>
      <c r="G55" s="28" t="str">
        <f>INDEX(Danhsachnhanvien[Chi nhánh],MATCH(Danhsachdaotao[[#This Row],[MSNV]],Danhsachnhanvien[Mã nhân viên],0),0)</f>
        <v>Hải Phòng</v>
      </c>
      <c r="H55" s="13" t="str">
        <f>INDEX(Danhsachnhanvien[Phòng ban],MATCH(Danhsachdaotao[[#This Row],[MSNV]],Danhsachnhanvien[Mã nhân viên],0),0)</f>
        <v>Kinh doanh</v>
      </c>
      <c r="I55" s="13" t="str">
        <f>INDEX(Danhsachnhanvien[Vị trí],MATCH(Danhsachdaotao[[#This Row],[MSNV]],Danhsachnhanvien[Mã nhân viên],0),0)</f>
        <v>Nhân viên kinh doanh</v>
      </c>
      <c r="J55" s="13" t="str">
        <f>INDEX(Thong_tin_khoa_hoc[Phân loại],MATCH(Danhsachdaotao[[#This Row],[Mã khóa học]],Thong_tin_khoa_hoc[Mã khóa học],0),0)</f>
        <v>Đào tạo bổ trợ</v>
      </c>
      <c r="K55" s="13" t="s">
        <v>238</v>
      </c>
      <c r="L55" s="12">
        <v>3</v>
      </c>
      <c r="M55" s="14">
        <v>6</v>
      </c>
    </row>
    <row r="56" spans="1:13" s="15" customFormat="1" ht="26.25" customHeight="1" x14ac:dyDescent="0.25">
      <c r="A56" s="11">
        <f>IF(E56="","",SUBTOTAL(3,$E$4:E56))</f>
        <v>53</v>
      </c>
      <c r="B56" s="40">
        <v>44247</v>
      </c>
      <c r="C56" s="12" t="s">
        <v>191</v>
      </c>
      <c r="D56" s="78" t="str">
        <f>INDEX(Thong_tin_khoa_hoc[Khóa đào tạo],MATCH(Danhsachdaotao[[#This Row],[Mã khóa học]],Thong_tin_khoa_hoc[Mã khóa học],0),0)</f>
        <v>Bán hàng chuyên nghiệp</v>
      </c>
      <c r="E56" s="12">
        <v>1072</v>
      </c>
      <c r="F56" s="28" t="str">
        <f>INDEX(Danhsachnhanvien[Họ tên],MATCH(Danhsachdaotao[[#This Row],[MSNV]],Danhsachnhanvien[Mã nhân viên],0),0)</f>
        <v>Hoàng Văn Giáp</v>
      </c>
      <c r="G56" s="28" t="str">
        <f>INDEX(Danhsachnhanvien[Chi nhánh],MATCH(Danhsachdaotao[[#This Row],[MSNV]],Danhsachnhanvien[Mã nhân viên],0),0)</f>
        <v>Hải Phòng</v>
      </c>
      <c r="H56" s="13" t="str">
        <f>INDEX(Danhsachnhanvien[Phòng ban],MATCH(Danhsachdaotao[[#This Row],[MSNV]],Danhsachnhanvien[Mã nhân viên],0),0)</f>
        <v>Kinh doanh</v>
      </c>
      <c r="I56" s="13" t="str">
        <f>INDEX(Danhsachnhanvien[Vị trí],MATCH(Danhsachdaotao[[#This Row],[MSNV]],Danhsachnhanvien[Mã nhân viên],0),0)</f>
        <v>Nhân viên kinh doanh</v>
      </c>
      <c r="J56" s="13" t="str">
        <f>INDEX(Thong_tin_khoa_hoc[Phân loại],MATCH(Danhsachdaotao[[#This Row],[Mã khóa học]],Thong_tin_khoa_hoc[Mã khóa học],0),0)</f>
        <v>Đào tạo bổ trợ</v>
      </c>
      <c r="K56" s="13" t="s">
        <v>238</v>
      </c>
      <c r="L56" s="12">
        <v>3</v>
      </c>
      <c r="M56" s="14">
        <v>8</v>
      </c>
    </row>
    <row r="57" spans="1:13" s="15" customFormat="1" ht="26.25" customHeight="1" x14ac:dyDescent="0.25">
      <c r="A57" s="11">
        <f>IF(E57="","",SUBTOTAL(3,$E$4:E57))</f>
        <v>54</v>
      </c>
      <c r="B57" s="40">
        <v>44247</v>
      </c>
      <c r="C57" s="12" t="s">
        <v>191</v>
      </c>
      <c r="D57" s="78" t="str">
        <f>INDEX(Thong_tin_khoa_hoc[Khóa đào tạo],MATCH(Danhsachdaotao[[#This Row],[Mã khóa học]],Thong_tin_khoa_hoc[Mã khóa học],0),0)</f>
        <v>Bán hàng chuyên nghiệp</v>
      </c>
      <c r="E57" s="12">
        <v>1090</v>
      </c>
      <c r="F57" s="28" t="str">
        <f>INDEX(Danhsachnhanvien[Họ tên],MATCH(Danhsachdaotao[[#This Row],[MSNV]],Danhsachnhanvien[Mã nhân viên],0),0)</f>
        <v>Lưu Dương Thu Trang</v>
      </c>
      <c r="G57" s="28" t="str">
        <f>INDEX(Danhsachnhanvien[Chi nhánh],MATCH(Danhsachdaotao[[#This Row],[MSNV]],Danhsachnhanvien[Mã nhân viên],0),0)</f>
        <v>Hải Phòng</v>
      </c>
      <c r="H57" s="13" t="str">
        <f>INDEX(Danhsachnhanvien[Phòng ban],MATCH(Danhsachdaotao[[#This Row],[MSNV]],Danhsachnhanvien[Mã nhân viên],0),0)</f>
        <v>Kinh doanh</v>
      </c>
      <c r="I57" s="13" t="str">
        <f>INDEX(Danhsachnhanvien[Vị trí],MATCH(Danhsachdaotao[[#This Row],[MSNV]],Danhsachnhanvien[Mã nhân viên],0),0)</f>
        <v>Trưởng phòng kinh doanh</v>
      </c>
      <c r="J57" s="13" t="str">
        <f>INDEX(Thong_tin_khoa_hoc[Phân loại],MATCH(Danhsachdaotao[[#This Row],[Mã khóa học]],Thong_tin_khoa_hoc[Mã khóa học],0),0)</f>
        <v>Đào tạo bổ trợ</v>
      </c>
      <c r="K57" s="13" t="s">
        <v>238</v>
      </c>
      <c r="L57" s="12">
        <v>3</v>
      </c>
      <c r="M57" s="14">
        <v>10</v>
      </c>
    </row>
    <row r="58" spans="1:13" s="15" customFormat="1" ht="26.25" customHeight="1" x14ac:dyDescent="0.25">
      <c r="A58" s="11">
        <f>IF(E58="","",SUBTOTAL(3,$E$4:E58))</f>
        <v>55</v>
      </c>
      <c r="B58" s="40">
        <v>44247</v>
      </c>
      <c r="C58" s="12" t="s">
        <v>191</v>
      </c>
      <c r="D58" s="78" t="str">
        <f>INDEX(Thong_tin_khoa_hoc[Khóa đào tạo],MATCH(Danhsachdaotao[[#This Row],[Mã khóa học]],Thong_tin_khoa_hoc[Mã khóa học],0),0)</f>
        <v>Bán hàng chuyên nghiệp</v>
      </c>
      <c r="E58" s="12">
        <v>1091</v>
      </c>
      <c r="F58" s="28" t="str">
        <f>INDEX(Danhsachnhanvien[Họ tên],MATCH(Danhsachdaotao[[#This Row],[MSNV]],Danhsachnhanvien[Mã nhân viên],0),0)</f>
        <v xml:space="preserve">Lê Thị Vân Anh 
</v>
      </c>
      <c r="G58" s="28" t="str">
        <f>INDEX(Danhsachnhanvien[Chi nhánh],MATCH(Danhsachdaotao[[#This Row],[MSNV]],Danhsachnhanvien[Mã nhân viên],0),0)</f>
        <v>Hải Phòng</v>
      </c>
      <c r="H58" s="13" t="str">
        <f>INDEX(Danhsachnhanvien[Phòng ban],MATCH(Danhsachdaotao[[#This Row],[MSNV]],Danhsachnhanvien[Mã nhân viên],0),0)</f>
        <v>Kinh doanh</v>
      </c>
      <c r="I58" s="13" t="str">
        <f>INDEX(Danhsachnhanvien[Vị trí],MATCH(Danhsachdaotao[[#This Row],[MSNV]],Danhsachnhanvien[Mã nhân viên],0),0)</f>
        <v>Phó phòng kinh doanh</v>
      </c>
      <c r="J58" s="13" t="str">
        <f>INDEX(Thong_tin_khoa_hoc[Phân loại],MATCH(Danhsachdaotao[[#This Row],[Mã khóa học]],Thong_tin_khoa_hoc[Mã khóa học],0),0)</f>
        <v>Đào tạo bổ trợ</v>
      </c>
      <c r="K58" s="13" t="s">
        <v>238</v>
      </c>
      <c r="L58" s="12">
        <v>3</v>
      </c>
      <c r="M58" s="14">
        <v>4</v>
      </c>
    </row>
    <row r="59" spans="1:13" s="15" customFormat="1" ht="26.25" customHeight="1" x14ac:dyDescent="0.25">
      <c r="A59" s="11">
        <f>IF(E59="","",SUBTOTAL(3,$E$4:E59))</f>
        <v>56</v>
      </c>
      <c r="B59" s="40">
        <v>44247</v>
      </c>
      <c r="C59" s="12" t="s">
        <v>191</v>
      </c>
      <c r="D59" s="78" t="str">
        <f>INDEX(Thong_tin_khoa_hoc[Khóa đào tạo],MATCH(Danhsachdaotao[[#This Row],[Mã khóa học]],Thong_tin_khoa_hoc[Mã khóa học],0),0)</f>
        <v>Bán hàng chuyên nghiệp</v>
      </c>
      <c r="E59" s="12">
        <v>1092</v>
      </c>
      <c r="F59" s="28" t="str">
        <f>INDEX(Danhsachnhanvien[Họ tên],MATCH(Danhsachdaotao[[#This Row],[MSNV]],Danhsachnhanvien[Mã nhân viên],0),0)</f>
        <v xml:space="preserve">Lê Thị Thu Phương </v>
      </c>
      <c r="G59" s="28" t="str">
        <f>INDEX(Danhsachnhanvien[Chi nhánh],MATCH(Danhsachdaotao[[#This Row],[MSNV]],Danhsachnhanvien[Mã nhân viên],0),0)</f>
        <v>Hải Phòng</v>
      </c>
      <c r="H59" s="13" t="str">
        <f>INDEX(Danhsachnhanvien[Phòng ban],MATCH(Danhsachdaotao[[#This Row],[MSNV]],Danhsachnhanvien[Mã nhân viên],0),0)</f>
        <v>Kinh doanh</v>
      </c>
      <c r="I59" s="13" t="str">
        <f>INDEX(Danhsachnhanvien[Vị trí],MATCH(Danhsachdaotao[[#This Row],[MSNV]],Danhsachnhanvien[Mã nhân viên],0),0)</f>
        <v>Trưởng nhóm kinh doanh</v>
      </c>
      <c r="J59" s="13" t="str">
        <f>INDEX(Thong_tin_khoa_hoc[Phân loại],MATCH(Danhsachdaotao[[#This Row],[Mã khóa học]],Thong_tin_khoa_hoc[Mã khóa học],0),0)</f>
        <v>Đào tạo bổ trợ</v>
      </c>
      <c r="K59" s="13" t="s">
        <v>238</v>
      </c>
      <c r="L59" s="12">
        <v>3</v>
      </c>
      <c r="M59" s="14">
        <v>6</v>
      </c>
    </row>
    <row r="60" spans="1:13" s="15" customFormat="1" ht="26.25" customHeight="1" x14ac:dyDescent="0.25">
      <c r="A60" s="11">
        <f>IF(E60="","",SUBTOTAL(3,$E$4:E60))</f>
        <v>57</v>
      </c>
      <c r="B60" s="40">
        <v>44247</v>
      </c>
      <c r="C60" s="12" t="s">
        <v>191</v>
      </c>
      <c r="D60" s="78" t="str">
        <f>INDEX(Thong_tin_khoa_hoc[Khóa đào tạo],MATCH(Danhsachdaotao[[#This Row],[Mã khóa học]],Thong_tin_khoa_hoc[Mã khóa học],0),0)</f>
        <v>Bán hàng chuyên nghiệp</v>
      </c>
      <c r="E60" s="12">
        <v>1093</v>
      </c>
      <c r="F60" s="28" t="str">
        <f>INDEX(Danhsachnhanvien[Họ tên],MATCH(Danhsachdaotao[[#This Row],[MSNV]],Danhsachnhanvien[Mã nhân viên],0),0)</f>
        <v xml:space="preserve">Hà Thị Oanh </v>
      </c>
      <c r="G60" s="28" t="str">
        <f>INDEX(Danhsachnhanvien[Chi nhánh],MATCH(Danhsachdaotao[[#This Row],[MSNV]],Danhsachnhanvien[Mã nhân viên],0),0)</f>
        <v>Hải Phòng</v>
      </c>
      <c r="H60" s="13" t="str">
        <f>INDEX(Danhsachnhanvien[Phòng ban],MATCH(Danhsachdaotao[[#This Row],[MSNV]],Danhsachnhanvien[Mã nhân viên],0),0)</f>
        <v>Kinh doanh</v>
      </c>
      <c r="I60" s="13" t="str">
        <f>INDEX(Danhsachnhanvien[Vị trí],MATCH(Danhsachdaotao[[#This Row],[MSNV]],Danhsachnhanvien[Mã nhân viên],0),0)</f>
        <v>Nhân viên kinh doanh</v>
      </c>
      <c r="J60" s="13" t="str">
        <f>INDEX(Thong_tin_khoa_hoc[Phân loại],MATCH(Danhsachdaotao[[#This Row],[Mã khóa học]],Thong_tin_khoa_hoc[Mã khóa học],0),0)</f>
        <v>Đào tạo bổ trợ</v>
      </c>
      <c r="K60" s="13" t="s">
        <v>239</v>
      </c>
      <c r="L60" s="12">
        <v>3</v>
      </c>
      <c r="M60" s="14"/>
    </row>
    <row r="61" spans="1:13" s="15" customFormat="1" ht="26.25" customHeight="1" x14ac:dyDescent="0.25">
      <c r="A61" s="11">
        <f>IF(E61="","",SUBTOTAL(3,$E$4:E61))</f>
        <v>58</v>
      </c>
      <c r="B61" s="40">
        <v>44247</v>
      </c>
      <c r="C61" s="12" t="s">
        <v>191</v>
      </c>
      <c r="D61" s="78" t="str">
        <f>INDEX(Thong_tin_khoa_hoc[Khóa đào tạo],MATCH(Danhsachdaotao[[#This Row],[Mã khóa học]],Thong_tin_khoa_hoc[Mã khóa học],0),0)</f>
        <v>Bán hàng chuyên nghiệp</v>
      </c>
      <c r="E61" s="12">
        <v>1094</v>
      </c>
      <c r="F61" s="28" t="str">
        <f>INDEX(Danhsachnhanvien[Họ tên],MATCH(Danhsachdaotao[[#This Row],[MSNV]],Danhsachnhanvien[Mã nhân viên],0),0)</f>
        <v xml:space="preserve">Lê Đức Chinh  </v>
      </c>
      <c r="G61" s="28" t="str">
        <f>INDEX(Danhsachnhanvien[Chi nhánh],MATCH(Danhsachdaotao[[#This Row],[MSNV]],Danhsachnhanvien[Mã nhân viên],0),0)</f>
        <v>Hải Phòng</v>
      </c>
      <c r="H61" s="13" t="str">
        <f>INDEX(Danhsachnhanvien[Phòng ban],MATCH(Danhsachdaotao[[#This Row],[MSNV]],Danhsachnhanvien[Mã nhân viên],0),0)</f>
        <v>Kinh doanh</v>
      </c>
      <c r="I61" s="13" t="str">
        <f>INDEX(Danhsachnhanvien[Vị trí],MATCH(Danhsachdaotao[[#This Row],[MSNV]],Danhsachnhanvien[Mã nhân viên],0),0)</f>
        <v>Nhân viên kinh doanh</v>
      </c>
      <c r="J61" s="13" t="str">
        <f>INDEX(Thong_tin_khoa_hoc[Phân loại],MATCH(Danhsachdaotao[[#This Row],[Mã khóa học]],Thong_tin_khoa_hoc[Mã khóa học],0),0)</f>
        <v>Đào tạo bổ trợ</v>
      </c>
      <c r="K61" s="13" t="s">
        <v>238</v>
      </c>
      <c r="L61" s="12">
        <v>3</v>
      </c>
      <c r="M61" s="14">
        <v>8</v>
      </c>
    </row>
    <row r="62" spans="1:13" s="15" customFormat="1" ht="26.25" customHeight="1" x14ac:dyDescent="0.25">
      <c r="A62" s="11">
        <f>IF(E62="","",SUBTOTAL(3,$E$4:E62))</f>
        <v>59</v>
      </c>
      <c r="B62" s="40">
        <v>44247</v>
      </c>
      <c r="C62" s="12" t="s">
        <v>191</v>
      </c>
      <c r="D62" s="78" t="str">
        <f>INDEX(Thong_tin_khoa_hoc[Khóa đào tạo],MATCH(Danhsachdaotao[[#This Row],[Mã khóa học]],Thong_tin_khoa_hoc[Mã khóa học],0),0)</f>
        <v>Bán hàng chuyên nghiệp</v>
      </c>
      <c r="E62" s="12">
        <v>1115</v>
      </c>
      <c r="F62" s="28" t="str">
        <f>INDEX(Danhsachnhanvien[Họ tên],MATCH(Danhsachdaotao[[#This Row],[MSNV]],Danhsachnhanvien[Mã nhân viên],0),0)</f>
        <v xml:space="preserve">Mai Thị Oanh </v>
      </c>
      <c r="G62" s="28" t="str">
        <f>INDEX(Danhsachnhanvien[Chi nhánh],MATCH(Danhsachdaotao[[#This Row],[MSNV]],Danhsachnhanvien[Mã nhân viên],0),0)</f>
        <v>Đà Nẵng</v>
      </c>
      <c r="H62" s="13" t="str">
        <f>INDEX(Danhsachnhanvien[Phòng ban],MATCH(Danhsachdaotao[[#This Row],[MSNV]],Danhsachnhanvien[Mã nhân viên],0),0)</f>
        <v>Kinh doanh</v>
      </c>
      <c r="I62" s="13" t="str">
        <f>INDEX(Danhsachnhanvien[Vị trí],MATCH(Danhsachdaotao[[#This Row],[MSNV]],Danhsachnhanvien[Mã nhân viên],0),0)</f>
        <v>Trưởng phòng kinh doanh</v>
      </c>
      <c r="J62" s="13" t="str">
        <f>INDEX(Thong_tin_khoa_hoc[Phân loại],MATCH(Danhsachdaotao[[#This Row],[Mã khóa học]],Thong_tin_khoa_hoc[Mã khóa học],0),0)</f>
        <v>Đào tạo bổ trợ</v>
      </c>
      <c r="K62" s="13" t="s">
        <v>238</v>
      </c>
      <c r="L62" s="12">
        <v>3</v>
      </c>
      <c r="M62" s="14">
        <v>10</v>
      </c>
    </row>
    <row r="63" spans="1:13" s="15" customFormat="1" ht="26.25" customHeight="1" x14ac:dyDescent="0.25">
      <c r="A63" s="11">
        <f>IF(E63="","",SUBTOTAL(3,$E$4:E63))</f>
        <v>60</v>
      </c>
      <c r="B63" s="40">
        <v>44247</v>
      </c>
      <c r="C63" s="12" t="s">
        <v>191</v>
      </c>
      <c r="D63" s="78" t="str">
        <f>INDEX(Thong_tin_khoa_hoc[Khóa đào tạo],MATCH(Danhsachdaotao[[#This Row],[Mã khóa học]],Thong_tin_khoa_hoc[Mã khóa học],0),0)</f>
        <v>Bán hàng chuyên nghiệp</v>
      </c>
      <c r="E63" s="12">
        <v>1116</v>
      </c>
      <c r="F63" s="28" t="str">
        <f>INDEX(Danhsachnhanvien[Họ tên],MATCH(Danhsachdaotao[[#This Row],[MSNV]],Danhsachnhanvien[Mã nhân viên],0),0)</f>
        <v>Cao Thị Phương Anh</v>
      </c>
      <c r="G63" s="28" t="str">
        <f>INDEX(Danhsachnhanvien[Chi nhánh],MATCH(Danhsachdaotao[[#This Row],[MSNV]],Danhsachnhanvien[Mã nhân viên],0),0)</f>
        <v>Đà Nẵng</v>
      </c>
      <c r="H63" s="13" t="str">
        <f>INDEX(Danhsachnhanvien[Phòng ban],MATCH(Danhsachdaotao[[#This Row],[MSNV]],Danhsachnhanvien[Mã nhân viên],0),0)</f>
        <v>Kinh doanh</v>
      </c>
      <c r="I63" s="13" t="str">
        <f>INDEX(Danhsachnhanvien[Vị trí],MATCH(Danhsachdaotao[[#This Row],[MSNV]],Danhsachnhanvien[Mã nhân viên],0),0)</f>
        <v>Phó phòng kinh doanh</v>
      </c>
      <c r="J63" s="13" t="str">
        <f>INDEX(Thong_tin_khoa_hoc[Phân loại],MATCH(Danhsachdaotao[[#This Row],[Mã khóa học]],Thong_tin_khoa_hoc[Mã khóa học],0),0)</f>
        <v>Đào tạo bổ trợ</v>
      </c>
      <c r="K63" s="13" t="s">
        <v>238</v>
      </c>
      <c r="L63" s="12">
        <v>3</v>
      </c>
      <c r="M63" s="14">
        <v>10</v>
      </c>
    </row>
    <row r="64" spans="1:13" s="15" customFormat="1" ht="26.25" customHeight="1" x14ac:dyDescent="0.25">
      <c r="A64" s="11">
        <f>IF(E64="","",SUBTOTAL(3,$E$4:E64))</f>
        <v>61</v>
      </c>
      <c r="B64" s="40">
        <v>44247</v>
      </c>
      <c r="C64" s="12" t="s">
        <v>191</v>
      </c>
      <c r="D64" s="78" t="str">
        <f>INDEX(Thong_tin_khoa_hoc[Khóa đào tạo],MATCH(Danhsachdaotao[[#This Row],[Mã khóa học]],Thong_tin_khoa_hoc[Mã khóa học],0),0)</f>
        <v>Bán hàng chuyên nghiệp</v>
      </c>
      <c r="E64" s="12">
        <v>1117</v>
      </c>
      <c r="F64" s="28" t="str">
        <f>INDEX(Danhsachnhanvien[Họ tên],MATCH(Danhsachdaotao[[#This Row],[MSNV]],Danhsachnhanvien[Mã nhân viên],0),0)</f>
        <v>Lê Văn Tuân</v>
      </c>
      <c r="G64" s="28" t="str">
        <f>INDEX(Danhsachnhanvien[Chi nhánh],MATCH(Danhsachdaotao[[#This Row],[MSNV]],Danhsachnhanvien[Mã nhân viên],0),0)</f>
        <v>Đà Nẵng</v>
      </c>
      <c r="H64" s="13" t="str">
        <f>INDEX(Danhsachnhanvien[Phòng ban],MATCH(Danhsachdaotao[[#This Row],[MSNV]],Danhsachnhanvien[Mã nhân viên],0),0)</f>
        <v>Kinh doanh</v>
      </c>
      <c r="I64" s="13" t="str">
        <f>INDEX(Danhsachnhanvien[Vị trí],MATCH(Danhsachdaotao[[#This Row],[MSNV]],Danhsachnhanvien[Mã nhân viên],0),0)</f>
        <v>Trưởng nhóm kinh doanh</v>
      </c>
      <c r="J64" s="13" t="str">
        <f>INDEX(Thong_tin_khoa_hoc[Phân loại],MATCH(Danhsachdaotao[[#This Row],[Mã khóa học]],Thong_tin_khoa_hoc[Mã khóa học],0),0)</f>
        <v>Đào tạo bổ trợ</v>
      </c>
      <c r="K64" s="13" t="s">
        <v>238</v>
      </c>
      <c r="L64" s="12">
        <v>3</v>
      </c>
      <c r="M64" s="14">
        <v>4</v>
      </c>
    </row>
    <row r="65" spans="1:13" s="15" customFormat="1" ht="26.25" customHeight="1" x14ac:dyDescent="0.25">
      <c r="A65" s="11">
        <f>IF(E65="","",SUBTOTAL(3,$E$4:E65))</f>
        <v>62</v>
      </c>
      <c r="B65" s="40">
        <v>44247</v>
      </c>
      <c r="C65" s="12" t="s">
        <v>191</v>
      </c>
      <c r="D65" s="78" t="str">
        <f>INDEX(Thong_tin_khoa_hoc[Khóa đào tạo],MATCH(Danhsachdaotao[[#This Row],[Mã khóa học]],Thong_tin_khoa_hoc[Mã khóa học],0),0)</f>
        <v>Bán hàng chuyên nghiệp</v>
      </c>
      <c r="E65" s="12">
        <v>1118</v>
      </c>
      <c r="F65" s="28" t="str">
        <f>INDEX(Danhsachnhanvien[Họ tên],MATCH(Danhsachdaotao[[#This Row],[MSNV]],Danhsachnhanvien[Mã nhân viên],0),0)</f>
        <v>Lê Thị Yến</v>
      </c>
      <c r="G65" s="28" t="str">
        <f>INDEX(Danhsachnhanvien[Chi nhánh],MATCH(Danhsachdaotao[[#This Row],[MSNV]],Danhsachnhanvien[Mã nhân viên],0),0)</f>
        <v>Đà Nẵng</v>
      </c>
      <c r="H65" s="13" t="str">
        <f>INDEX(Danhsachnhanvien[Phòng ban],MATCH(Danhsachdaotao[[#This Row],[MSNV]],Danhsachnhanvien[Mã nhân viên],0),0)</f>
        <v>Kinh doanh</v>
      </c>
      <c r="I65" s="13" t="str">
        <f>INDEX(Danhsachnhanvien[Vị trí],MATCH(Danhsachdaotao[[#This Row],[MSNV]],Danhsachnhanvien[Mã nhân viên],0),0)</f>
        <v>Nhân viên kinh doanh</v>
      </c>
      <c r="J65" s="13" t="str">
        <f>INDEX(Thong_tin_khoa_hoc[Phân loại],MATCH(Danhsachdaotao[[#This Row],[Mã khóa học]],Thong_tin_khoa_hoc[Mã khóa học],0),0)</f>
        <v>Đào tạo bổ trợ</v>
      </c>
      <c r="K65" s="13" t="s">
        <v>239</v>
      </c>
      <c r="L65" s="12">
        <v>3</v>
      </c>
      <c r="M65" s="14"/>
    </row>
    <row r="66" spans="1:13" s="15" customFormat="1" ht="26.25" customHeight="1" x14ac:dyDescent="0.25">
      <c r="A66" s="11">
        <f>IF(E66="","",SUBTOTAL(3,$E$4:E66))</f>
        <v>63</v>
      </c>
      <c r="B66" s="40">
        <v>44247</v>
      </c>
      <c r="C66" s="12" t="s">
        <v>191</v>
      </c>
      <c r="D66" s="78" t="str">
        <f>INDEX(Thong_tin_khoa_hoc[Khóa đào tạo],MATCH(Danhsachdaotao[[#This Row],[Mã khóa học]],Thong_tin_khoa_hoc[Mã khóa học],0),0)</f>
        <v>Bán hàng chuyên nghiệp</v>
      </c>
      <c r="E66" s="12">
        <v>1119</v>
      </c>
      <c r="F66" s="28" t="str">
        <f>INDEX(Danhsachnhanvien[Họ tên],MATCH(Danhsachdaotao[[#This Row],[MSNV]],Danhsachnhanvien[Mã nhân viên],0),0)</f>
        <v>Nguyễn Văn Sáng</v>
      </c>
      <c r="G66" s="28" t="str">
        <f>INDEX(Danhsachnhanvien[Chi nhánh],MATCH(Danhsachdaotao[[#This Row],[MSNV]],Danhsachnhanvien[Mã nhân viên],0),0)</f>
        <v>Đà Nẵng</v>
      </c>
      <c r="H66" s="13" t="str">
        <f>INDEX(Danhsachnhanvien[Phòng ban],MATCH(Danhsachdaotao[[#This Row],[MSNV]],Danhsachnhanvien[Mã nhân viên],0),0)</f>
        <v>Kinh doanh</v>
      </c>
      <c r="I66" s="13" t="str">
        <f>INDEX(Danhsachnhanvien[Vị trí],MATCH(Danhsachdaotao[[#This Row],[MSNV]],Danhsachnhanvien[Mã nhân viên],0),0)</f>
        <v>Nhân viên kinh doanh</v>
      </c>
      <c r="J66" s="13" t="str">
        <f>INDEX(Thong_tin_khoa_hoc[Phân loại],MATCH(Danhsachdaotao[[#This Row],[Mã khóa học]],Thong_tin_khoa_hoc[Mã khóa học],0),0)</f>
        <v>Đào tạo bổ trợ</v>
      </c>
      <c r="K66" s="13" t="s">
        <v>238</v>
      </c>
      <c r="L66" s="12">
        <v>3</v>
      </c>
      <c r="M66" s="14">
        <v>6</v>
      </c>
    </row>
    <row r="67" spans="1:13" s="15" customFormat="1" ht="26.25" customHeight="1" x14ac:dyDescent="0.25">
      <c r="A67" s="11">
        <f>IF(E67="","",SUBTOTAL(3,$E$4:E67))</f>
        <v>64</v>
      </c>
      <c r="B67" s="40">
        <v>44251</v>
      </c>
      <c r="C67" s="12" t="s">
        <v>191</v>
      </c>
      <c r="D67" s="78" t="str">
        <f>INDEX(Thong_tin_khoa_hoc[Khóa đào tạo],MATCH(Danhsachdaotao[[#This Row],[Mã khóa học]],Thong_tin_khoa_hoc[Mã khóa học],0),0)</f>
        <v>Bán hàng chuyên nghiệp</v>
      </c>
      <c r="E67" s="12">
        <v>1028</v>
      </c>
      <c r="F67" s="28" t="str">
        <f>INDEX(Danhsachnhanvien[Họ tên],MATCH(Danhsachdaotao[[#This Row],[MSNV]],Danhsachnhanvien[Mã nhân viên],0),0)</f>
        <v>Nguyễn Văn Cương</v>
      </c>
      <c r="G67" s="28" t="str">
        <f>INDEX(Danhsachnhanvien[Chi nhánh],MATCH(Danhsachdaotao[[#This Row],[MSNV]],Danhsachnhanvien[Mã nhân viên],0),0)</f>
        <v>TPHCM</v>
      </c>
      <c r="H67" s="13" t="str">
        <f>INDEX(Danhsachnhanvien[Phòng ban],MATCH(Danhsachdaotao[[#This Row],[MSNV]],Danhsachnhanvien[Mã nhân viên],0),0)</f>
        <v>Kinh doanh</v>
      </c>
      <c r="I67" s="13" t="str">
        <f>INDEX(Danhsachnhanvien[Vị trí],MATCH(Danhsachdaotao[[#This Row],[MSNV]],Danhsachnhanvien[Mã nhân viên],0),0)</f>
        <v>Trưởng phòng kinh doanh</v>
      </c>
      <c r="J67" s="13" t="str">
        <f>INDEX(Thong_tin_khoa_hoc[Phân loại],MATCH(Danhsachdaotao[[#This Row],[Mã khóa học]],Thong_tin_khoa_hoc[Mã khóa học],0),0)</f>
        <v>Đào tạo bổ trợ</v>
      </c>
      <c r="K67" s="13" t="s">
        <v>239</v>
      </c>
      <c r="L67" s="12">
        <v>3</v>
      </c>
      <c r="M67" s="14"/>
    </row>
    <row r="68" spans="1:13" s="15" customFormat="1" ht="26.25" customHeight="1" x14ac:dyDescent="0.25">
      <c r="A68" s="11">
        <f>IF(E68="","",SUBTOTAL(3,$E$4:E68))</f>
        <v>65</v>
      </c>
      <c r="B68" s="40">
        <v>44251</v>
      </c>
      <c r="C68" s="12" t="s">
        <v>191</v>
      </c>
      <c r="D68" s="78" t="str">
        <f>INDEX(Thong_tin_khoa_hoc[Khóa đào tạo],MATCH(Danhsachdaotao[[#This Row],[Mã khóa học]],Thong_tin_khoa_hoc[Mã khóa học],0),0)</f>
        <v>Bán hàng chuyên nghiệp</v>
      </c>
      <c r="E68" s="12">
        <v>1029</v>
      </c>
      <c r="F68" s="28" t="str">
        <f>INDEX(Danhsachnhanvien[Họ tên],MATCH(Danhsachdaotao[[#This Row],[MSNV]],Danhsachnhanvien[Mã nhân viên],0),0)</f>
        <v>Lê Thị Thảo</v>
      </c>
      <c r="G68" s="28" t="str">
        <f>INDEX(Danhsachnhanvien[Chi nhánh],MATCH(Danhsachdaotao[[#This Row],[MSNV]],Danhsachnhanvien[Mã nhân viên],0),0)</f>
        <v>TPHCM</v>
      </c>
      <c r="H68" s="13" t="str">
        <f>INDEX(Danhsachnhanvien[Phòng ban],MATCH(Danhsachdaotao[[#This Row],[MSNV]],Danhsachnhanvien[Mã nhân viên],0),0)</f>
        <v>Kinh doanh</v>
      </c>
      <c r="I68" s="13" t="str">
        <f>INDEX(Danhsachnhanvien[Vị trí],MATCH(Danhsachdaotao[[#This Row],[MSNV]],Danhsachnhanvien[Mã nhân viên],0),0)</f>
        <v>Phó phòng kinh doanh</v>
      </c>
      <c r="J68" s="13" t="str">
        <f>INDEX(Thong_tin_khoa_hoc[Phân loại],MATCH(Danhsachdaotao[[#This Row],[Mã khóa học]],Thong_tin_khoa_hoc[Mã khóa học],0),0)</f>
        <v>Đào tạo bổ trợ</v>
      </c>
      <c r="K68" s="13" t="s">
        <v>238</v>
      </c>
      <c r="L68" s="12">
        <v>3</v>
      </c>
      <c r="M68" s="14">
        <v>8</v>
      </c>
    </row>
    <row r="69" spans="1:13" s="15" customFormat="1" ht="26.25" customHeight="1" x14ac:dyDescent="0.25">
      <c r="A69" s="11">
        <f>IF(E69="","",SUBTOTAL(3,$E$4:E69))</f>
        <v>66</v>
      </c>
      <c r="B69" s="40">
        <v>44251</v>
      </c>
      <c r="C69" s="12" t="s">
        <v>191</v>
      </c>
      <c r="D69" s="78" t="str">
        <f>INDEX(Thong_tin_khoa_hoc[Khóa đào tạo],MATCH(Danhsachdaotao[[#This Row],[Mã khóa học]],Thong_tin_khoa_hoc[Mã khóa học],0),0)</f>
        <v>Bán hàng chuyên nghiệp</v>
      </c>
      <c r="E69" s="12">
        <v>1030</v>
      </c>
      <c r="F69" s="28" t="str">
        <f>INDEX(Danhsachnhanvien[Họ tên],MATCH(Danhsachdaotao[[#This Row],[MSNV]],Danhsachnhanvien[Mã nhân viên],0),0)</f>
        <v>Tô Thị Mai</v>
      </c>
      <c r="G69" s="28" t="str">
        <f>INDEX(Danhsachnhanvien[Chi nhánh],MATCH(Danhsachdaotao[[#This Row],[MSNV]],Danhsachnhanvien[Mã nhân viên],0),0)</f>
        <v>TPHCM</v>
      </c>
      <c r="H69" s="13" t="str">
        <f>INDEX(Danhsachnhanvien[Phòng ban],MATCH(Danhsachdaotao[[#This Row],[MSNV]],Danhsachnhanvien[Mã nhân viên],0),0)</f>
        <v>Kinh doanh</v>
      </c>
      <c r="I69" s="13" t="str">
        <f>INDEX(Danhsachnhanvien[Vị trí],MATCH(Danhsachdaotao[[#This Row],[MSNV]],Danhsachnhanvien[Mã nhân viên],0),0)</f>
        <v>Trưởng nhóm kinh doanh</v>
      </c>
      <c r="J69" s="13" t="str">
        <f>INDEX(Thong_tin_khoa_hoc[Phân loại],MATCH(Danhsachdaotao[[#This Row],[Mã khóa học]],Thong_tin_khoa_hoc[Mã khóa học],0),0)</f>
        <v>Đào tạo bổ trợ</v>
      </c>
      <c r="K69" s="13" t="s">
        <v>238</v>
      </c>
      <c r="L69" s="12">
        <v>3</v>
      </c>
      <c r="M69" s="14">
        <v>10</v>
      </c>
    </row>
    <row r="70" spans="1:13" s="15" customFormat="1" ht="26.25" customHeight="1" x14ac:dyDescent="0.25">
      <c r="A70" s="11">
        <f>IF(E70="","",SUBTOTAL(3,$E$4:E70))</f>
        <v>67</v>
      </c>
      <c r="B70" s="40">
        <v>44251</v>
      </c>
      <c r="C70" s="12" t="s">
        <v>191</v>
      </c>
      <c r="D70" s="78" t="str">
        <f>INDEX(Thong_tin_khoa_hoc[Khóa đào tạo],MATCH(Danhsachdaotao[[#This Row],[Mã khóa học]],Thong_tin_khoa_hoc[Mã khóa học],0),0)</f>
        <v>Bán hàng chuyên nghiệp</v>
      </c>
      <c r="E70" s="12">
        <v>1031</v>
      </c>
      <c r="F70" s="28" t="str">
        <f>INDEX(Danhsachnhanvien[Họ tên],MATCH(Danhsachdaotao[[#This Row],[MSNV]],Danhsachnhanvien[Mã nhân viên],0),0)</f>
        <v>Chu Thị Huyền Trang</v>
      </c>
      <c r="G70" s="28" t="str">
        <f>INDEX(Danhsachnhanvien[Chi nhánh],MATCH(Danhsachdaotao[[#This Row],[MSNV]],Danhsachnhanvien[Mã nhân viên],0),0)</f>
        <v>TPHCM</v>
      </c>
      <c r="H70" s="13" t="str">
        <f>INDEX(Danhsachnhanvien[Phòng ban],MATCH(Danhsachdaotao[[#This Row],[MSNV]],Danhsachnhanvien[Mã nhân viên],0),0)</f>
        <v>Kinh doanh</v>
      </c>
      <c r="I70" s="13" t="str">
        <f>INDEX(Danhsachnhanvien[Vị trí],MATCH(Danhsachdaotao[[#This Row],[MSNV]],Danhsachnhanvien[Mã nhân viên],0),0)</f>
        <v>Nhân viên kinh doanh</v>
      </c>
      <c r="J70" s="13" t="str">
        <f>INDEX(Thong_tin_khoa_hoc[Phân loại],MATCH(Danhsachdaotao[[#This Row],[Mã khóa học]],Thong_tin_khoa_hoc[Mã khóa học],0),0)</f>
        <v>Đào tạo bổ trợ</v>
      </c>
      <c r="K70" s="13" t="s">
        <v>238</v>
      </c>
      <c r="L70" s="12">
        <v>3</v>
      </c>
      <c r="M70" s="14">
        <v>10</v>
      </c>
    </row>
    <row r="71" spans="1:13" s="15" customFormat="1" ht="26.25" customHeight="1" x14ac:dyDescent="0.25">
      <c r="A71" s="11">
        <f>IF(E71="","",SUBTOTAL(3,$E$4:E71))</f>
        <v>68</v>
      </c>
      <c r="B71" s="40">
        <v>44251</v>
      </c>
      <c r="C71" s="12" t="s">
        <v>191</v>
      </c>
      <c r="D71" s="78" t="str">
        <f>INDEX(Thong_tin_khoa_hoc[Khóa đào tạo],MATCH(Danhsachdaotao[[#This Row],[Mã khóa học]],Thong_tin_khoa_hoc[Mã khóa học],0),0)</f>
        <v>Bán hàng chuyên nghiệp</v>
      </c>
      <c r="E71" s="12">
        <v>1032</v>
      </c>
      <c r="F71" s="28" t="str">
        <f>INDEX(Danhsachnhanvien[Họ tên],MATCH(Danhsachdaotao[[#This Row],[MSNV]],Danhsachnhanvien[Mã nhân viên],0),0)</f>
        <v>Nguyễn Văn Phú</v>
      </c>
      <c r="G71" s="28" t="str">
        <f>INDEX(Danhsachnhanvien[Chi nhánh],MATCH(Danhsachdaotao[[#This Row],[MSNV]],Danhsachnhanvien[Mã nhân viên],0),0)</f>
        <v>TPHCM</v>
      </c>
      <c r="H71" s="13" t="str">
        <f>INDEX(Danhsachnhanvien[Phòng ban],MATCH(Danhsachdaotao[[#This Row],[MSNV]],Danhsachnhanvien[Mã nhân viên],0),0)</f>
        <v>Kinh doanh</v>
      </c>
      <c r="I71" s="13" t="str">
        <f>INDEX(Danhsachnhanvien[Vị trí],MATCH(Danhsachdaotao[[#This Row],[MSNV]],Danhsachnhanvien[Mã nhân viên],0),0)</f>
        <v>Nhân viên kinh doanh</v>
      </c>
      <c r="J71" s="13" t="str">
        <f>INDEX(Thong_tin_khoa_hoc[Phân loại],MATCH(Danhsachdaotao[[#This Row],[Mã khóa học]],Thong_tin_khoa_hoc[Mã khóa học],0),0)</f>
        <v>Đào tạo bổ trợ</v>
      </c>
      <c r="K71" s="13" t="s">
        <v>238</v>
      </c>
      <c r="L71" s="12">
        <v>3</v>
      </c>
      <c r="M71" s="14">
        <v>4</v>
      </c>
    </row>
    <row r="72" spans="1:13" s="15" customFormat="1" ht="26.25" customHeight="1" x14ac:dyDescent="0.25">
      <c r="A72" s="11">
        <f>IF(E72="","",SUBTOTAL(3,$E$4:E72))</f>
        <v>69</v>
      </c>
      <c r="B72" s="40">
        <v>44251</v>
      </c>
      <c r="C72" s="12" t="s">
        <v>191</v>
      </c>
      <c r="D72" s="78" t="str">
        <f>INDEX(Thong_tin_khoa_hoc[Khóa đào tạo],MATCH(Danhsachdaotao[[#This Row],[Mã khóa học]],Thong_tin_khoa_hoc[Mã khóa học],0),0)</f>
        <v>Bán hàng chuyên nghiệp</v>
      </c>
      <c r="E72" s="12">
        <v>1047</v>
      </c>
      <c r="F72" s="28" t="str">
        <f>INDEX(Danhsachnhanvien[Họ tên],MATCH(Danhsachdaotao[[#This Row],[MSNV]],Danhsachnhanvien[Mã nhân viên],0),0)</f>
        <v>Hoàng Thị Thêm</v>
      </c>
      <c r="G72" s="28" t="str">
        <f>INDEX(Danhsachnhanvien[Chi nhánh],MATCH(Danhsachdaotao[[#This Row],[MSNV]],Danhsachnhanvien[Mã nhân viên],0),0)</f>
        <v>Thái Nguyên</v>
      </c>
      <c r="H72" s="13" t="str">
        <f>INDEX(Danhsachnhanvien[Phòng ban],MATCH(Danhsachdaotao[[#This Row],[MSNV]],Danhsachnhanvien[Mã nhân viên],0),0)</f>
        <v>Kinh doanh</v>
      </c>
      <c r="I72" s="13" t="str">
        <f>INDEX(Danhsachnhanvien[Vị trí],MATCH(Danhsachdaotao[[#This Row],[MSNV]],Danhsachnhanvien[Mã nhân viên],0),0)</f>
        <v>Trưởng phòng kinh doanh</v>
      </c>
      <c r="J72" s="13" t="str">
        <f>INDEX(Thong_tin_khoa_hoc[Phân loại],MATCH(Danhsachdaotao[[#This Row],[Mã khóa học]],Thong_tin_khoa_hoc[Mã khóa học],0),0)</f>
        <v>Đào tạo bổ trợ</v>
      </c>
      <c r="K72" s="13" t="s">
        <v>238</v>
      </c>
      <c r="L72" s="12">
        <v>3</v>
      </c>
      <c r="M72" s="14">
        <v>4</v>
      </c>
    </row>
    <row r="73" spans="1:13" s="15" customFormat="1" ht="26.25" customHeight="1" x14ac:dyDescent="0.25">
      <c r="A73" s="11">
        <f>IF(E73="","",SUBTOTAL(3,$E$4:E73))</f>
        <v>70</v>
      </c>
      <c r="B73" s="40">
        <v>44251</v>
      </c>
      <c r="C73" s="12" t="s">
        <v>191</v>
      </c>
      <c r="D73" s="78" t="str">
        <f>INDEX(Thong_tin_khoa_hoc[Khóa đào tạo],MATCH(Danhsachdaotao[[#This Row],[Mã khóa học]],Thong_tin_khoa_hoc[Mã khóa học],0),0)</f>
        <v>Bán hàng chuyên nghiệp</v>
      </c>
      <c r="E73" s="12">
        <v>1048</v>
      </c>
      <c r="F73" s="28" t="str">
        <f>INDEX(Danhsachnhanvien[Họ tên],MATCH(Danhsachdaotao[[#This Row],[MSNV]],Danhsachnhanvien[Mã nhân viên],0),0)</f>
        <v>Phạm Văn Hiếu</v>
      </c>
      <c r="G73" s="28" t="str">
        <f>INDEX(Danhsachnhanvien[Chi nhánh],MATCH(Danhsachdaotao[[#This Row],[MSNV]],Danhsachnhanvien[Mã nhân viên],0),0)</f>
        <v>Thái Nguyên</v>
      </c>
      <c r="H73" s="13" t="str">
        <f>INDEX(Danhsachnhanvien[Phòng ban],MATCH(Danhsachdaotao[[#This Row],[MSNV]],Danhsachnhanvien[Mã nhân viên],0),0)</f>
        <v>Kinh doanh</v>
      </c>
      <c r="I73" s="13" t="str">
        <f>INDEX(Danhsachnhanvien[Vị trí],MATCH(Danhsachdaotao[[#This Row],[MSNV]],Danhsachnhanvien[Mã nhân viên],0),0)</f>
        <v>Phó phòng kinh doanh</v>
      </c>
      <c r="J73" s="13" t="str">
        <f>INDEX(Thong_tin_khoa_hoc[Phân loại],MATCH(Danhsachdaotao[[#This Row],[Mã khóa học]],Thong_tin_khoa_hoc[Mã khóa học],0),0)</f>
        <v>Đào tạo bổ trợ</v>
      </c>
      <c r="K73" s="13" t="s">
        <v>239</v>
      </c>
      <c r="L73" s="12">
        <v>3</v>
      </c>
      <c r="M73" s="14"/>
    </row>
    <row r="74" spans="1:13" s="15" customFormat="1" ht="26.25" customHeight="1" x14ac:dyDescent="0.25">
      <c r="A74" s="11">
        <f>IF(E74="","",SUBTOTAL(3,$E$4:E74))</f>
        <v>71</v>
      </c>
      <c r="B74" s="40">
        <v>44251</v>
      </c>
      <c r="C74" s="12" t="s">
        <v>191</v>
      </c>
      <c r="D74" s="78" t="str">
        <f>INDEX(Thong_tin_khoa_hoc[Khóa đào tạo],MATCH(Danhsachdaotao[[#This Row],[Mã khóa học]],Thong_tin_khoa_hoc[Mã khóa học],0),0)</f>
        <v>Bán hàng chuyên nghiệp</v>
      </c>
      <c r="E74" s="12">
        <v>1049</v>
      </c>
      <c r="F74" s="28" t="str">
        <f>INDEX(Danhsachnhanvien[Họ tên],MATCH(Danhsachdaotao[[#This Row],[MSNV]],Danhsachnhanvien[Mã nhân viên],0),0)</f>
        <v>Đoàn Đình Thoại</v>
      </c>
      <c r="G74" s="28" t="str">
        <f>INDEX(Danhsachnhanvien[Chi nhánh],MATCH(Danhsachdaotao[[#This Row],[MSNV]],Danhsachnhanvien[Mã nhân viên],0),0)</f>
        <v>Thái Nguyên</v>
      </c>
      <c r="H74" s="13" t="str">
        <f>INDEX(Danhsachnhanvien[Phòng ban],MATCH(Danhsachdaotao[[#This Row],[MSNV]],Danhsachnhanvien[Mã nhân viên],0),0)</f>
        <v>Kinh doanh</v>
      </c>
      <c r="I74" s="13" t="str">
        <f>INDEX(Danhsachnhanvien[Vị trí],MATCH(Danhsachdaotao[[#This Row],[MSNV]],Danhsachnhanvien[Mã nhân viên],0),0)</f>
        <v>Trưởng nhóm kinh doanh</v>
      </c>
      <c r="J74" s="13" t="str">
        <f>INDEX(Thong_tin_khoa_hoc[Phân loại],MATCH(Danhsachdaotao[[#This Row],[Mã khóa học]],Thong_tin_khoa_hoc[Mã khóa học],0),0)</f>
        <v>Đào tạo bổ trợ</v>
      </c>
      <c r="K74" s="13" t="s">
        <v>238</v>
      </c>
      <c r="L74" s="12">
        <v>3</v>
      </c>
      <c r="M74" s="14">
        <v>8</v>
      </c>
    </row>
    <row r="75" spans="1:13" s="15" customFormat="1" ht="26.25" customHeight="1" x14ac:dyDescent="0.25">
      <c r="A75" s="11">
        <f>IF(E75="","",SUBTOTAL(3,$E$4:E75))</f>
        <v>72</v>
      </c>
      <c r="B75" s="40">
        <v>44251</v>
      </c>
      <c r="C75" s="12" t="s">
        <v>191</v>
      </c>
      <c r="D75" s="78" t="str">
        <f>INDEX(Thong_tin_khoa_hoc[Khóa đào tạo],MATCH(Danhsachdaotao[[#This Row],[Mã khóa học]],Thong_tin_khoa_hoc[Mã khóa học],0),0)</f>
        <v>Bán hàng chuyên nghiệp</v>
      </c>
      <c r="E75" s="12">
        <v>1050</v>
      </c>
      <c r="F75" s="28" t="str">
        <f>INDEX(Danhsachnhanvien[Họ tên],MATCH(Danhsachdaotao[[#This Row],[MSNV]],Danhsachnhanvien[Mã nhân viên],0),0)</f>
        <v>Nguyễn Thị Hương Giang</v>
      </c>
      <c r="G75" s="28" t="str">
        <f>INDEX(Danhsachnhanvien[Chi nhánh],MATCH(Danhsachdaotao[[#This Row],[MSNV]],Danhsachnhanvien[Mã nhân viên],0),0)</f>
        <v>Thái Nguyên</v>
      </c>
      <c r="H75" s="13" t="str">
        <f>INDEX(Danhsachnhanvien[Phòng ban],MATCH(Danhsachdaotao[[#This Row],[MSNV]],Danhsachnhanvien[Mã nhân viên],0),0)</f>
        <v>Kinh doanh</v>
      </c>
      <c r="I75" s="13" t="str">
        <f>INDEX(Danhsachnhanvien[Vị trí],MATCH(Danhsachdaotao[[#This Row],[MSNV]],Danhsachnhanvien[Mã nhân viên],0),0)</f>
        <v>Nhân viên kinh doanh</v>
      </c>
      <c r="J75" s="13" t="str">
        <f>INDEX(Thong_tin_khoa_hoc[Phân loại],MATCH(Danhsachdaotao[[#This Row],[Mã khóa học]],Thong_tin_khoa_hoc[Mã khóa học],0),0)</f>
        <v>Đào tạo bổ trợ</v>
      </c>
      <c r="K75" s="13" t="s">
        <v>238</v>
      </c>
      <c r="L75" s="12">
        <v>3</v>
      </c>
      <c r="M75" s="14">
        <v>10</v>
      </c>
    </row>
    <row r="76" spans="1:13" s="15" customFormat="1" ht="26.25" customHeight="1" x14ac:dyDescent="0.25">
      <c r="A76" s="11">
        <f>IF(E76="","",SUBTOTAL(3,$E$4:E76))</f>
        <v>73</v>
      </c>
      <c r="B76" s="40">
        <v>44251</v>
      </c>
      <c r="C76" s="12" t="s">
        <v>191</v>
      </c>
      <c r="D76" s="78" t="str">
        <f>INDEX(Thong_tin_khoa_hoc[Khóa đào tạo],MATCH(Danhsachdaotao[[#This Row],[Mã khóa học]],Thong_tin_khoa_hoc[Mã khóa học],0),0)</f>
        <v>Bán hàng chuyên nghiệp</v>
      </c>
      <c r="E76" s="12">
        <v>1051</v>
      </c>
      <c r="F76" s="28" t="str">
        <f>INDEX(Danhsachnhanvien[Họ tên],MATCH(Danhsachdaotao[[#This Row],[MSNV]],Danhsachnhanvien[Mã nhân viên],0),0)</f>
        <v>Trần Thị Trà My</v>
      </c>
      <c r="G76" s="28" t="str">
        <f>INDEX(Danhsachnhanvien[Chi nhánh],MATCH(Danhsachdaotao[[#This Row],[MSNV]],Danhsachnhanvien[Mã nhân viên],0),0)</f>
        <v>Thái Nguyên</v>
      </c>
      <c r="H76" s="13" t="str">
        <f>INDEX(Danhsachnhanvien[Phòng ban],MATCH(Danhsachdaotao[[#This Row],[MSNV]],Danhsachnhanvien[Mã nhân viên],0),0)</f>
        <v>Kinh doanh</v>
      </c>
      <c r="I76" s="13" t="str">
        <f>INDEX(Danhsachnhanvien[Vị trí],MATCH(Danhsachdaotao[[#This Row],[MSNV]],Danhsachnhanvien[Mã nhân viên],0),0)</f>
        <v>Nhân viên kinh doanh</v>
      </c>
      <c r="J76" s="13" t="str">
        <f>INDEX(Thong_tin_khoa_hoc[Phân loại],MATCH(Danhsachdaotao[[#This Row],[Mã khóa học]],Thong_tin_khoa_hoc[Mã khóa học],0),0)</f>
        <v>Đào tạo bổ trợ</v>
      </c>
      <c r="K76" s="13" t="s">
        <v>238</v>
      </c>
      <c r="L76" s="12">
        <v>3</v>
      </c>
      <c r="M76" s="14">
        <v>4</v>
      </c>
    </row>
    <row r="77" spans="1:13" s="15" customFormat="1" ht="26.25" customHeight="1" x14ac:dyDescent="0.25">
      <c r="A77" s="11">
        <f>IF(E77="","",SUBTOTAL(3,$E$4:E77))</f>
        <v>74</v>
      </c>
      <c r="B77" s="40">
        <v>44251</v>
      </c>
      <c r="C77" s="12" t="s">
        <v>191</v>
      </c>
      <c r="D77" s="78" t="str">
        <f>INDEX(Thong_tin_khoa_hoc[Khóa đào tạo],MATCH(Danhsachdaotao[[#This Row],[Mã khóa học]],Thong_tin_khoa_hoc[Mã khóa học],0),0)</f>
        <v>Bán hàng chuyên nghiệp</v>
      </c>
      <c r="E77" s="12">
        <v>1068</v>
      </c>
      <c r="F77" s="28" t="str">
        <f>INDEX(Danhsachnhanvien[Họ tên],MATCH(Danhsachdaotao[[#This Row],[MSNV]],Danhsachnhanvien[Mã nhân viên],0),0)</f>
        <v>Đỗ Mạnh Huy</v>
      </c>
      <c r="G77" s="28" t="str">
        <f>INDEX(Danhsachnhanvien[Chi nhánh],MATCH(Danhsachdaotao[[#This Row],[MSNV]],Danhsachnhanvien[Mã nhân viên],0),0)</f>
        <v>Hải Phòng</v>
      </c>
      <c r="H77" s="13" t="str">
        <f>INDEX(Danhsachnhanvien[Phòng ban],MATCH(Danhsachdaotao[[#This Row],[MSNV]],Danhsachnhanvien[Mã nhân viên],0),0)</f>
        <v>Kinh doanh</v>
      </c>
      <c r="I77" s="13" t="str">
        <f>INDEX(Danhsachnhanvien[Vị trí],MATCH(Danhsachdaotao[[#This Row],[MSNV]],Danhsachnhanvien[Mã nhân viên],0),0)</f>
        <v>Trưởng phòng kinh doanh</v>
      </c>
      <c r="J77" s="13" t="str">
        <f>INDEX(Thong_tin_khoa_hoc[Phân loại],MATCH(Danhsachdaotao[[#This Row],[Mã khóa học]],Thong_tin_khoa_hoc[Mã khóa học],0),0)</f>
        <v>Đào tạo bổ trợ</v>
      </c>
      <c r="K77" s="13" t="s">
        <v>238</v>
      </c>
      <c r="L77" s="12">
        <v>3</v>
      </c>
      <c r="M77" s="14">
        <v>6</v>
      </c>
    </row>
    <row r="78" spans="1:13" s="15" customFormat="1" ht="26.25" customHeight="1" x14ac:dyDescent="0.25">
      <c r="A78" s="11">
        <f>IF(E78="","",SUBTOTAL(3,$E$4:E78))</f>
        <v>75</v>
      </c>
      <c r="B78" s="40">
        <v>44251</v>
      </c>
      <c r="C78" s="12" t="s">
        <v>191</v>
      </c>
      <c r="D78" s="78" t="str">
        <f>INDEX(Thong_tin_khoa_hoc[Khóa đào tạo],MATCH(Danhsachdaotao[[#This Row],[Mã khóa học]],Thong_tin_khoa_hoc[Mã khóa học],0),0)</f>
        <v>Bán hàng chuyên nghiệp</v>
      </c>
      <c r="E78" s="12">
        <v>1069</v>
      </c>
      <c r="F78" s="28" t="str">
        <f>INDEX(Danhsachnhanvien[Họ tên],MATCH(Danhsachdaotao[[#This Row],[MSNV]],Danhsachnhanvien[Mã nhân viên],0),0)</f>
        <v>Trần Thị Thuý</v>
      </c>
      <c r="G78" s="28" t="str">
        <f>INDEX(Danhsachnhanvien[Chi nhánh],MATCH(Danhsachdaotao[[#This Row],[MSNV]],Danhsachnhanvien[Mã nhân viên],0),0)</f>
        <v>Hải Phòng</v>
      </c>
      <c r="H78" s="13" t="str">
        <f>INDEX(Danhsachnhanvien[Phòng ban],MATCH(Danhsachdaotao[[#This Row],[MSNV]],Danhsachnhanvien[Mã nhân viên],0),0)</f>
        <v>Kinh doanh</v>
      </c>
      <c r="I78" s="13" t="str">
        <f>INDEX(Danhsachnhanvien[Vị trí],MATCH(Danhsachdaotao[[#This Row],[MSNV]],Danhsachnhanvien[Mã nhân viên],0),0)</f>
        <v>Trưởng nhóm kinh doanh</v>
      </c>
      <c r="J78" s="13" t="str">
        <f>INDEX(Thong_tin_khoa_hoc[Phân loại],MATCH(Danhsachdaotao[[#This Row],[Mã khóa học]],Thong_tin_khoa_hoc[Mã khóa học],0),0)</f>
        <v>Đào tạo bổ trợ</v>
      </c>
      <c r="K78" s="13" t="s">
        <v>238</v>
      </c>
      <c r="L78" s="12">
        <v>3</v>
      </c>
      <c r="M78" s="14">
        <v>6</v>
      </c>
    </row>
    <row r="79" spans="1:13" s="15" customFormat="1" ht="26.25" customHeight="1" x14ac:dyDescent="0.25">
      <c r="A79" s="11">
        <f>IF(E79="","",SUBTOTAL(3,$E$4:E79))</f>
        <v>76</v>
      </c>
      <c r="B79" s="40">
        <v>44251</v>
      </c>
      <c r="C79" s="12" t="s">
        <v>191</v>
      </c>
      <c r="D79" s="78" t="str">
        <f>INDEX(Thong_tin_khoa_hoc[Khóa đào tạo],MATCH(Danhsachdaotao[[#This Row],[Mã khóa học]],Thong_tin_khoa_hoc[Mã khóa học],0),0)</f>
        <v>Bán hàng chuyên nghiệp</v>
      </c>
      <c r="E79" s="12">
        <v>1070</v>
      </c>
      <c r="F79" s="28" t="str">
        <f>INDEX(Danhsachnhanvien[Họ tên],MATCH(Danhsachdaotao[[#This Row],[MSNV]],Danhsachnhanvien[Mã nhân viên],0),0)</f>
        <v>Nguyễn Đăng Trà</v>
      </c>
      <c r="G79" s="28" t="str">
        <f>INDEX(Danhsachnhanvien[Chi nhánh],MATCH(Danhsachdaotao[[#This Row],[MSNV]],Danhsachnhanvien[Mã nhân viên],0),0)</f>
        <v>Hải Phòng</v>
      </c>
      <c r="H79" s="13" t="str">
        <f>INDEX(Danhsachnhanvien[Phòng ban],MATCH(Danhsachdaotao[[#This Row],[MSNV]],Danhsachnhanvien[Mã nhân viên],0),0)</f>
        <v>Kinh doanh</v>
      </c>
      <c r="I79" s="13" t="str">
        <f>INDEX(Danhsachnhanvien[Vị trí],MATCH(Danhsachdaotao[[#This Row],[MSNV]],Danhsachnhanvien[Mã nhân viên],0),0)</f>
        <v>Nhân viên kinh doanh</v>
      </c>
      <c r="J79" s="13" t="str">
        <f>INDEX(Thong_tin_khoa_hoc[Phân loại],MATCH(Danhsachdaotao[[#This Row],[Mã khóa học]],Thong_tin_khoa_hoc[Mã khóa học],0),0)</f>
        <v>Đào tạo bổ trợ</v>
      </c>
      <c r="K79" s="13" t="s">
        <v>238</v>
      </c>
      <c r="L79" s="12">
        <v>3</v>
      </c>
      <c r="M79" s="14">
        <v>8</v>
      </c>
    </row>
    <row r="80" spans="1:13" s="15" customFormat="1" ht="26.25" customHeight="1" x14ac:dyDescent="0.25">
      <c r="A80" s="11">
        <f>IF(E80="","",SUBTOTAL(3,$E$4:E80))</f>
        <v>77</v>
      </c>
      <c r="B80" s="40">
        <v>44251</v>
      </c>
      <c r="C80" s="12" t="s">
        <v>191</v>
      </c>
      <c r="D80" s="78" t="str">
        <f>INDEX(Thong_tin_khoa_hoc[Khóa đào tạo],MATCH(Danhsachdaotao[[#This Row],[Mã khóa học]],Thong_tin_khoa_hoc[Mã khóa học],0),0)</f>
        <v>Bán hàng chuyên nghiệp</v>
      </c>
      <c r="E80" s="12">
        <v>1071</v>
      </c>
      <c r="F80" s="28" t="str">
        <f>INDEX(Danhsachnhanvien[Họ tên],MATCH(Danhsachdaotao[[#This Row],[MSNV]],Danhsachnhanvien[Mã nhân viên],0),0)</f>
        <v>Nguyễn Thị Thuỳ</v>
      </c>
      <c r="G80" s="28" t="str">
        <f>INDEX(Danhsachnhanvien[Chi nhánh],MATCH(Danhsachdaotao[[#This Row],[MSNV]],Danhsachnhanvien[Mã nhân viên],0),0)</f>
        <v>Hải Phòng</v>
      </c>
      <c r="H80" s="13" t="str">
        <f>INDEX(Danhsachnhanvien[Phòng ban],MATCH(Danhsachdaotao[[#This Row],[MSNV]],Danhsachnhanvien[Mã nhân viên],0),0)</f>
        <v>Kinh doanh</v>
      </c>
      <c r="I80" s="13" t="str">
        <f>INDEX(Danhsachnhanvien[Vị trí],MATCH(Danhsachdaotao[[#This Row],[MSNV]],Danhsachnhanvien[Mã nhân viên],0),0)</f>
        <v>Nhân viên kinh doanh</v>
      </c>
      <c r="J80" s="13" t="str">
        <f>INDEX(Thong_tin_khoa_hoc[Phân loại],MATCH(Danhsachdaotao[[#This Row],[Mã khóa học]],Thong_tin_khoa_hoc[Mã khóa học],0),0)</f>
        <v>Đào tạo bổ trợ</v>
      </c>
      <c r="K80" s="13" t="s">
        <v>239</v>
      </c>
      <c r="L80" s="12">
        <v>3</v>
      </c>
      <c r="M80" s="14"/>
    </row>
    <row r="81" spans="1:13" s="15" customFormat="1" ht="26.25" customHeight="1" x14ac:dyDescent="0.25">
      <c r="A81" s="11">
        <f>IF(E81="","",SUBTOTAL(3,$E$4:E81))</f>
        <v>78</v>
      </c>
      <c r="B81" s="40">
        <v>44251</v>
      </c>
      <c r="C81" s="12" t="s">
        <v>191</v>
      </c>
      <c r="D81" s="78" t="str">
        <f>INDEX(Thong_tin_khoa_hoc[Khóa đào tạo],MATCH(Danhsachdaotao[[#This Row],[Mã khóa học]],Thong_tin_khoa_hoc[Mã khóa học],0),0)</f>
        <v>Bán hàng chuyên nghiệp</v>
      </c>
      <c r="E81" s="12">
        <v>1072</v>
      </c>
      <c r="F81" s="28" t="str">
        <f>INDEX(Danhsachnhanvien[Họ tên],MATCH(Danhsachdaotao[[#This Row],[MSNV]],Danhsachnhanvien[Mã nhân viên],0),0)</f>
        <v>Hoàng Văn Giáp</v>
      </c>
      <c r="G81" s="28" t="str">
        <f>INDEX(Danhsachnhanvien[Chi nhánh],MATCH(Danhsachdaotao[[#This Row],[MSNV]],Danhsachnhanvien[Mã nhân viên],0),0)</f>
        <v>Hải Phòng</v>
      </c>
      <c r="H81" s="13" t="str">
        <f>INDEX(Danhsachnhanvien[Phòng ban],MATCH(Danhsachdaotao[[#This Row],[MSNV]],Danhsachnhanvien[Mã nhân viên],0),0)</f>
        <v>Kinh doanh</v>
      </c>
      <c r="I81" s="13" t="str">
        <f>INDEX(Danhsachnhanvien[Vị trí],MATCH(Danhsachdaotao[[#This Row],[MSNV]],Danhsachnhanvien[Mã nhân viên],0),0)</f>
        <v>Nhân viên kinh doanh</v>
      </c>
      <c r="J81" s="13" t="str">
        <f>INDEX(Thong_tin_khoa_hoc[Phân loại],MATCH(Danhsachdaotao[[#This Row],[Mã khóa học]],Thong_tin_khoa_hoc[Mã khóa học],0),0)</f>
        <v>Đào tạo bổ trợ</v>
      </c>
      <c r="K81" s="13" t="s">
        <v>238</v>
      </c>
      <c r="L81" s="12">
        <v>3</v>
      </c>
      <c r="M81" s="14">
        <v>10</v>
      </c>
    </row>
    <row r="82" spans="1:13" s="15" customFormat="1" ht="26.25" customHeight="1" x14ac:dyDescent="0.25">
      <c r="A82" s="11">
        <f>IF(E82="","",SUBTOTAL(3,$E$4:E82))</f>
        <v>79</v>
      </c>
      <c r="B82" s="40">
        <v>44251</v>
      </c>
      <c r="C82" s="12" t="s">
        <v>191</v>
      </c>
      <c r="D82" s="78" t="str">
        <f>INDEX(Thong_tin_khoa_hoc[Khóa đào tạo],MATCH(Danhsachdaotao[[#This Row],[Mã khóa học]],Thong_tin_khoa_hoc[Mã khóa học],0),0)</f>
        <v>Bán hàng chuyên nghiệp</v>
      </c>
      <c r="E82" s="12">
        <v>1090</v>
      </c>
      <c r="F82" s="28" t="str">
        <f>INDEX(Danhsachnhanvien[Họ tên],MATCH(Danhsachdaotao[[#This Row],[MSNV]],Danhsachnhanvien[Mã nhân viên],0),0)</f>
        <v>Lưu Dương Thu Trang</v>
      </c>
      <c r="G82" s="28" t="str">
        <f>INDEX(Danhsachnhanvien[Chi nhánh],MATCH(Danhsachdaotao[[#This Row],[MSNV]],Danhsachnhanvien[Mã nhân viên],0),0)</f>
        <v>Hải Phòng</v>
      </c>
      <c r="H82" s="13" t="str">
        <f>INDEX(Danhsachnhanvien[Phòng ban],MATCH(Danhsachdaotao[[#This Row],[MSNV]],Danhsachnhanvien[Mã nhân viên],0),0)</f>
        <v>Kinh doanh</v>
      </c>
      <c r="I82" s="13" t="str">
        <f>INDEX(Danhsachnhanvien[Vị trí],MATCH(Danhsachdaotao[[#This Row],[MSNV]],Danhsachnhanvien[Mã nhân viên],0),0)</f>
        <v>Trưởng phòng kinh doanh</v>
      </c>
      <c r="J82" s="13" t="str">
        <f>INDEX(Thong_tin_khoa_hoc[Phân loại],MATCH(Danhsachdaotao[[#This Row],[Mã khóa học]],Thong_tin_khoa_hoc[Mã khóa học],0),0)</f>
        <v>Đào tạo bổ trợ</v>
      </c>
      <c r="K82" s="13" t="s">
        <v>238</v>
      </c>
      <c r="L82" s="12">
        <v>3</v>
      </c>
      <c r="M82" s="14">
        <v>4</v>
      </c>
    </row>
    <row r="83" spans="1:13" s="15" customFormat="1" ht="26.25" customHeight="1" x14ac:dyDescent="0.25">
      <c r="A83" s="11">
        <f>IF(E83="","",SUBTOTAL(3,$E$4:E83))</f>
        <v>80</v>
      </c>
      <c r="B83" s="40">
        <v>44251</v>
      </c>
      <c r="C83" s="12" t="s">
        <v>191</v>
      </c>
      <c r="D83" s="78" t="str">
        <f>INDEX(Thong_tin_khoa_hoc[Khóa đào tạo],MATCH(Danhsachdaotao[[#This Row],[Mã khóa học]],Thong_tin_khoa_hoc[Mã khóa học],0),0)</f>
        <v>Bán hàng chuyên nghiệp</v>
      </c>
      <c r="E83" s="12">
        <v>1091</v>
      </c>
      <c r="F83" s="28" t="str">
        <f>INDEX(Danhsachnhanvien[Họ tên],MATCH(Danhsachdaotao[[#This Row],[MSNV]],Danhsachnhanvien[Mã nhân viên],0),0)</f>
        <v xml:space="preserve">Lê Thị Vân Anh 
</v>
      </c>
      <c r="G83" s="28" t="str">
        <f>INDEX(Danhsachnhanvien[Chi nhánh],MATCH(Danhsachdaotao[[#This Row],[MSNV]],Danhsachnhanvien[Mã nhân viên],0),0)</f>
        <v>Hải Phòng</v>
      </c>
      <c r="H83" s="13" t="str">
        <f>INDEX(Danhsachnhanvien[Phòng ban],MATCH(Danhsachdaotao[[#This Row],[MSNV]],Danhsachnhanvien[Mã nhân viên],0),0)</f>
        <v>Kinh doanh</v>
      </c>
      <c r="I83" s="13" t="str">
        <f>INDEX(Danhsachnhanvien[Vị trí],MATCH(Danhsachdaotao[[#This Row],[MSNV]],Danhsachnhanvien[Mã nhân viên],0),0)</f>
        <v>Phó phòng kinh doanh</v>
      </c>
      <c r="J83" s="13" t="str">
        <f>INDEX(Thong_tin_khoa_hoc[Phân loại],MATCH(Danhsachdaotao[[#This Row],[Mã khóa học]],Thong_tin_khoa_hoc[Mã khóa học],0),0)</f>
        <v>Đào tạo bổ trợ</v>
      </c>
      <c r="K83" s="13" t="s">
        <v>238</v>
      </c>
      <c r="L83" s="12">
        <v>3</v>
      </c>
      <c r="M83" s="14">
        <v>4</v>
      </c>
    </row>
    <row r="84" spans="1:13" s="15" customFormat="1" ht="26.25" customHeight="1" x14ac:dyDescent="0.25">
      <c r="A84" s="11">
        <f>IF(E84="","",SUBTOTAL(3,$E$4:E84))</f>
        <v>81</v>
      </c>
      <c r="B84" s="40">
        <v>44251</v>
      </c>
      <c r="C84" s="12" t="s">
        <v>191</v>
      </c>
      <c r="D84" s="78" t="str">
        <f>INDEX(Thong_tin_khoa_hoc[Khóa đào tạo],MATCH(Danhsachdaotao[[#This Row],[Mã khóa học]],Thong_tin_khoa_hoc[Mã khóa học],0),0)</f>
        <v>Bán hàng chuyên nghiệp</v>
      </c>
      <c r="E84" s="12">
        <v>1092</v>
      </c>
      <c r="F84" s="28" t="str">
        <f>INDEX(Danhsachnhanvien[Họ tên],MATCH(Danhsachdaotao[[#This Row],[MSNV]],Danhsachnhanvien[Mã nhân viên],0),0)</f>
        <v xml:space="preserve">Lê Thị Thu Phương </v>
      </c>
      <c r="G84" s="28" t="str">
        <f>INDEX(Danhsachnhanvien[Chi nhánh],MATCH(Danhsachdaotao[[#This Row],[MSNV]],Danhsachnhanvien[Mã nhân viên],0),0)</f>
        <v>Hải Phòng</v>
      </c>
      <c r="H84" s="13" t="str">
        <f>INDEX(Danhsachnhanvien[Phòng ban],MATCH(Danhsachdaotao[[#This Row],[MSNV]],Danhsachnhanvien[Mã nhân viên],0),0)</f>
        <v>Kinh doanh</v>
      </c>
      <c r="I84" s="13" t="str">
        <f>INDEX(Danhsachnhanvien[Vị trí],MATCH(Danhsachdaotao[[#This Row],[MSNV]],Danhsachnhanvien[Mã nhân viên],0),0)</f>
        <v>Trưởng nhóm kinh doanh</v>
      </c>
      <c r="J84" s="13" t="str">
        <f>INDEX(Thong_tin_khoa_hoc[Phân loại],MATCH(Danhsachdaotao[[#This Row],[Mã khóa học]],Thong_tin_khoa_hoc[Mã khóa học],0),0)</f>
        <v>Đào tạo bổ trợ</v>
      </c>
      <c r="K84" s="13" t="s">
        <v>238</v>
      </c>
      <c r="L84" s="12">
        <v>3</v>
      </c>
      <c r="M84" s="14">
        <v>6</v>
      </c>
    </row>
    <row r="85" spans="1:13" s="15" customFormat="1" ht="26.25" customHeight="1" x14ac:dyDescent="0.25">
      <c r="A85" s="11">
        <f>IF(E85="","",SUBTOTAL(3,$E$4:E85))</f>
        <v>82</v>
      </c>
      <c r="B85" s="40">
        <v>44251</v>
      </c>
      <c r="C85" s="12" t="s">
        <v>191</v>
      </c>
      <c r="D85" s="78" t="str">
        <f>INDEX(Thong_tin_khoa_hoc[Khóa đào tạo],MATCH(Danhsachdaotao[[#This Row],[Mã khóa học]],Thong_tin_khoa_hoc[Mã khóa học],0),0)</f>
        <v>Bán hàng chuyên nghiệp</v>
      </c>
      <c r="E85" s="12">
        <v>1093</v>
      </c>
      <c r="F85" s="28" t="str">
        <f>INDEX(Danhsachnhanvien[Họ tên],MATCH(Danhsachdaotao[[#This Row],[MSNV]],Danhsachnhanvien[Mã nhân viên],0),0)</f>
        <v xml:space="preserve">Hà Thị Oanh </v>
      </c>
      <c r="G85" s="28" t="str">
        <f>INDEX(Danhsachnhanvien[Chi nhánh],MATCH(Danhsachdaotao[[#This Row],[MSNV]],Danhsachnhanvien[Mã nhân viên],0),0)</f>
        <v>Hải Phòng</v>
      </c>
      <c r="H85" s="13" t="str">
        <f>INDEX(Danhsachnhanvien[Phòng ban],MATCH(Danhsachdaotao[[#This Row],[MSNV]],Danhsachnhanvien[Mã nhân viên],0),0)</f>
        <v>Kinh doanh</v>
      </c>
      <c r="I85" s="13" t="str">
        <f>INDEX(Danhsachnhanvien[Vị trí],MATCH(Danhsachdaotao[[#This Row],[MSNV]],Danhsachnhanvien[Mã nhân viên],0),0)</f>
        <v>Nhân viên kinh doanh</v>
      </c>
      <c r="J85" s="13" t="str">
        <f>INDEX(Thong_tin_khoa_hoc[Phân loại],MATCH(Danhsachdaotao[[#This Row],[Mã khóa học]],Thong_tin_khoa_hoc[Mã khóa học],0),0)</f>
        <v>Đào tạo bổ trợ</v>
      </c>
      <c r="K85" s="13" t="s">
        <v>238</v>
      </c>
      <c r="L85" s="12">
        <v>3</v>
      </c>
      <c r="M85" s="14">
        <v>8</v>
      </c>
    </row>
    <row r="86" spans="1:13" s="15" customFormat="1" ht="26.25" customHeight="1" x14ac:dyDescent="0.25">
      <c r="A86" s="11">
        <f>IF(E86="","",SUBTOTAL(3,$E$4:E86))</f>
        <v>83</v>
      </c>
      <c r="B86" s="40">
        <v>44251</v>
      </c>
      <c r="C86" s="12" t="s">
        <v>191</v>
      </c>
      <c r="D86" s="78" t="str">
        <f>INDEX(Thong_tin_khoa_hoc[Khóa đào tạo],MATCH(Danhsachdaotao[[#This Row],[Mã khóa học]],Thong_tin_khoa_hoc[Mã khóa học],0),0)</f>
        <v>Bán hàng chuyên nghiệp</v>
      </c>
      <c r="E86" s="12">
        <v>1094</v>
      </c>
      <c r="F86" s="28" t="str">
        <f>INDEX(Danhsachnhanvien[Họ tên],MATCH(Danhsachdaotao[[#This Row],[MSNV]],Danhsachnhanvien[Mã nhân viên],0),0)</f>
        <v xml:space="preserve">Lê Đức Chinh  </v>
      </c>
      <c r="G86" s="28" t="str">
        <f>INDEX(Danhsachnhanvien[Chi nhánh],MATCH(Danhsachdaotao[[#This Row],[MSNV]],Danhsachnhanvien[Mã nhân viên],0),0)</f>
        <v>Hải Phòng</v>
      </c>
      <c r="H86" s="13" t="str">
        <f>INDEX(Danhsachnhanvien[Phòng ban],MATCH(Danhsachdaotao[[#This Row],[MSNV]],Danhsachnhanvien[Mã nhân viên],0),0)</f>
        <v>Kinh doanh</v>
      </c>
      <c r="I86" s="13" t="str">
        <f>INDEX(Danhsachnhanvien[Vị trí],MATCH(Danhsachdaotao[[#This Row],[MSNV]],Danhsachnhanvien[Mã nhân viên],0),0)</f>
        <v>Nhân viên kinh doanh</v>
      </c>
      <c r="J86" s="13" t="str">
        <f>INDEX(Thong_tin_khoa_hoc[Phân loại],MATCH(Danhsachdaotao[[#This Row],[Mã khóa học]],Thong_tin_khoa_hoc[Mã khóa học],0),0)</f>
        <v>Đào tạo bổ trợ</v>
      </c>
      <c r="K86" s="13" t="s">
        <v>238</v>
      </c>
      <c r="L86" s="12">
        <v>3</v>
      </c>
      <c r="M86" s="14">
        <v>10</v>
      </c>
    </row>
    <row r="87" spans="1:13" s="15" customFormat="1" ht="26.25" customHeight="1" x14ac:dyDescent="0.25">
      <c r="A87" s="11">
        <f>IF(E87="","",SUBTOTAL(3,$E$4:E87))</f>
        <v>84</v>
      </c>
      <c r="B87" s="40">
        <v>44251</v>
      </c>
      <c r="C87" s="12" t="s">
        <v>191</v>
      </c>
      <c r="D87" s="78" t="str">
        <f>INDEX(Thong_tin_khoa_hoc[Khóa đào tạo],MATCH(Danhsachdaotao[[#This Row],[Mã khóa học]],Thong_tin_khoa_hoc[Mã khóa học],0),0)</f>
        <v>Bán hàng chuyên nghiệp</v>
      </c>
      <c r="E87" s="12">
        <v>1115</v>
      </c>
      <c r="F87" s="28" t="str">
        <f>INDEX(Danhsachnhanvien[Họ tên],MATCH(Danhsachdaotao[[#This Row],[MSNV]],Danhsachnhanvien[Mã nhân viên],0),0)</f>
        <v xml:space="preserve">Mai Thị Oanh </v>
      </c>
      <c r="G87" s="28" t="str">
        <f>INDEX(Danhsachnhanvien[Chi nhánh],MATCH(Danhsachdaotao[[#This Row],[MSNV]],Danhsachnhanvien[Mã nhân viên],0),0)</f>
        <v>Đà Nẵng</v>
      </c>
      <c r="H87" s="13" t="str">
        <f>INDEX(Danhsachnhanvien[Phòng ban],MATCH(Danhsachdaotao[[#This Row],[MSNV]],Danhsachnhanvien[Mã nhân viên],0),0)</f>
        <v>Kinh doanh</v>
      </c>
      <c r="I87" s="13" t="str">
        <f>INDEX(Danhsachnhanvien[Vị trí],MATCH(Danhsachdaotao[[#This Row],[MSNV]],Danhsachnhanvien[Mã nhân viên],0),0)</f>
        <v>Trưởng phòng kinh doanh</v>
      </c>
      <c r="J87" s="13" t="str">
        <f>INDEX(Thong_tin_khoa_hoc[Phân loại],MATCH(Danhsachdaotao[[#This Row],[Mã khóa học]],Thong_tin_khoa_hoc[Mã khóa học],0),0)</f>
        <v>Đào tạo bổ trợ</v>
      </c>
      <c r="K87" s="13" t="s">
        <v>238</v>
      </c>
      <c r="L87" s="12">
        <v>3</v>
      </c>
      <c r="M87" s="14">
        <v>4</v>
      </c>
    </row>
    <row r="88" spans="1:13" s="15" customFormat="1" ht="26.25" customHeight="1" x14ac:dyDescent="0.25">
      <c r="A88" s="11">
        <f>IF(E88="","",SUBTOTAL(3,$E$4:E88))</f>
        <v>85</v>
      </c>
      <c r="B88" s="40">
        <v>44251</v>
      </c>
      <c r="C88" s="12" t="s">
        <v>191</v>
      </c>
      <c r="D88" s="78" t="str">
        <f>INDEX(Thong_tin_khoa_hoc[Khóa đào tạo],MATCH(Danhsachdaotao[[#This Row],[Mã khóa học]],Thong_tin_khoa_hoc[Mã khóa học],0),0)</f>
        <v>Bán hàng chuyên nghiệp</v>
      </c>
      <c r="E88" s="12">
        <v>1116</v>
      </c>
      <c r="F88" s="28" t="str">
        <f>INDEX(Danhsachnhanvien[Họ tên],MATCH(Danhsachdaotao[[#This Row],[MSNV]],Danhsachnhanvien[Mã nhân viên],0),0)</f>
        <v>Cao Thị Phương Anh</v>
      </c>
      <c r="G88" s="28" t="str">
        <f>INDEX(Danhsachnhanvien[Chi nhánh],MATCH(Danhsachdaotao[[#This Row],[MSNV]],Danhsachnhanvien[Mã nhân viên],0),0)</f>
        <v>Đà Nẵng</v>
      </c>
      <c r="H88" s="13" t="str">
        <f>INDEX(Danhsachnhanvien[Phòng ban],MATCH(Danhsachdaotao[[#This Row],[MSNV]],Danhsachnhanvien[Mã nhân viên],0),0)</f>
        <v>Kinh doanh</v>
      </c>
      <c r="I88" s="13" t="str">
        <f>INDEX(Danhsachnhanvien[Vị trí],MATCH(Danhsachdaotao[[#This Row],[MSNV]],Danhsachnhanvien[Mã nhân viên],0),0)</f>
        <v>Phó phòng kinh doanh</v>
      </c>
      <c r="J88" s="13" t="str">
        <f>INDEX(Thong_tin_khoa_hoc[Phân loại],MATCH(Danhsachdaotao[[#This Row],[Mã khóa học]],Thong_tin_khoa_hoc[Mã khóa học],0),0)</f>
        <v>Đào tạo bổ trợ</v>
      </c>
      <c r="K88" s="13" t="s">
        <v>239</v>
      </c>
      <c r="L88" s="12">
        <v>3</v>
      </c>
      <c r="M88" s="14"/>
    </row>
    <row r="89" spans="1:13" s="15" customFormat="1" ht="26.25" customHeight="1" x14ac:dyDescent="0.25">
      <c r="A89" s="11">
        <f>IF(E89="","",SUBTOTAL(3,$E$4:E89))</f>
        <v>86</v>
      </c>
      <c r="B89" s="40">
        <v>44251</v>
      </c>
      <c r="C89" s="12" t="s">
        <v>191</v>
      </c>
      <c r="D89" s="78" t="str">
        <f>INDEX(Thong_tin_khoa_hoc[Khóa đào tạo],MATCH(Danhsachdaotao[[#This Row],[Mã khóa học]],Thong_tin_khoa_hoc[Mã khóa học],0),0)</f>
        <v>Bán hàng chuyên nghiệp</v>
      </c>
      <c r="E89" s="12">
        <v>1117</v>
      </c>
      <c r="F89" s="28" t="str">
        <f>INDEX(Danhsachnhanvien[Họ tên],MATCH(Danhsachdaotao[[#This Row],[MSNV]],Danhsachnhanvien[Mã nhân viên],0),0)</f>
        <v>Lê Văn Tuân</v>
      </c>
      <c r="G89" s="28" t="str">
        <f>INDEX(Danhsachnhanvien[Chi nhánh],MATCH(Danhsachdaotao[[#This Row],[MSNV]],Danhsachnhanvien[Mã nhân viên],0),0)</f>
        <v>Đà Nẵng</v>
      </c>
      <c r="H89" s="13" t="str">
        <f>INDEX(Danhsachnhanvien[Phòng ban],MATCH(Danhsachdaotao[[#This Row],[MSNV]],Danhsachnhanvien[Mã nhân viên],0),0)</f>
        <v>Kinh doanh</v>
      </c>
      <c r="I89" s="13" t="str">
        <f>INDEX(Danhsachnhanvien[Vị trí],MATCH(Danhsachdaotao[[#This Row],[MSNV]],Danhsachnhanvien[Mã nhân viên],0),0)</f>
        <v>Trưởng nhóm kinh doanh</v>
      </c>
      <c r="J89" s="13" t="str">
        <f>INDEX(Thong_tin_khoa_hoc[Phân loại],MATCH(Danhsachdaotao[[#This Row],[Mã khóa học]],Thong_tin_khoa_hoc[Mã khóa học],0),0)</f>
        <v>Đào tạo bổ trợ</v>
      </c>
      <c r="K89" s="13" t="s">
        <v>238</v>
      </c>
      <c r="L89" s="12">
        <v>3</v>
      </c>
      <c r="M89" s="14">
        <v>6</v>
      </c>
    </row>
    <row r="90" spans="1:13" s="15" customFormat="1" ht="26.25" customHeight="1" x14ac:dyDescent="0.25">
      <c r="A90" s="11">
        <f>IF(E90="","",SUBTOTAL(3,$E$4:E90))</f>
        <v>87</v>
      </c>
      <c r="B90" s="40">
        <v>44251</v>
      </c>
      <c r="C90" s="12" t="s">
        <v>191</v>
      </c>
      <c r="D90" s="78" t="str">
        <f>INDEX(Thong_tin_khoa_hoc[Khóa đào tạo],MATCH(Danhsachdaotao[[#This Row],[Mã khóa học]],Thong_tin_khoa_hoc[Mã khóa học],0),0)</f>
        <v>Bán hàng chuyên nghiệp</v>
      </c>
      <c r="E90" s="12">
        <v>1118</v>
      </c>
      <c r="F90" s="28" t="str">
        <f>INDEX(Danhsachnhanvien[Họ tên],MATCH(Danhsachdaotao[[#This Row],[MSNV]],Danhsachnhanvien[Mã nhân viên],0),0)</f>
        <v>Lê Thị Yến</v>
      </c>
      <c r="G90" s="28" t="str">
        <f>INDEX(Danhsachnhanvien[Chi nhánh],MATCH(Danhsachdaotao[[#This Row],[MSNV]],Danhsachnhanvien[Mã nhân viên],0),0)</f>
        <v>Đà Nẵng</v>
      </c>
      <c r="H90" s="13" t="str">
        <f>INDEX(Danhsachnhanvien[Phòng ban],MATCH(Danhsachdaotao[[#This Row],[MSNV]],Danhsachnhanvien[Mã nhân viên],0),0)</f>
        <v>Kinh doanh</v>
      </c>
      <c r="I90" s="13" t="str">
        <f>INDEX(Danhsachnhanvien[Vị trí],MATCH(Danhsachdaotao[[#This Row],[MSNV]],Danhsachnhanvien[Mã nhân viên],0),0)</f>
        <v>Nhân viên kinh doanh</v>
      </c>
      <c r="J90" s="13" t="str">
        <f>INDEX(Thong_tin_khoa_hoc[Phân loại],MATCH(Danhsachdaotao[[#This Row],[Mã khóa học]],Thong_tin_khoa_hoc[Mã khóa học],0),0)</f>
        <v>Đào tạo bổ trợ</v>
      </c>
      <c r="K90" s="13" t="s">
        <v>238</v>
      </c>
      <c r="L90" s="12">
        <v>3</v>
      </c>
      <c r="M90" s="14">
        <v>8</v>
      </c>
    </row>
    <row r="91" spans="1:13" s="15" customFormat="1" ht="26.25" customHeight="1" x14ac:dyDescent="0.25">
      <c r="A91" s="11">
        <f>IF(E91="","",SUBTOTAL(3,$E$4:E91))</f>
        <v>88</v>
      </c>
      <c r="B91" s="40">
        <v>44251</v>
      </c>
      <c r="C91" s="12" t="s">
        <v>191</v>
      </c>
      <c r="D91" s="78" t="str">
        <f>INDEX(Thong_tin_khoa_hoc[Khóa đào tạo],MATCH(Danhsachdaotao[[#This Row],[Mã khóa học]],Thong_tin_khoa_hoc[Mã khóa học],0),0)</f>
        <v>Bán hàng chuyên nghiệp</v>
      </c>
      <c r="E91" s="12">
        <v>1119</v>
      </c>
      <c r="F91" s="28" t="str">
        <f>INDEX(Danhsachnhanvien[Họ tên],MATCH(Danhsachdaotao[[#This Row],[MSNV]],Danhsachnhanvien[Mã nhân viên],0),0)</f>
        <v>Nguyễn Văn Sáng</v>
      </c>
      <c r="G91" s="28" t="str">
        <f>INDEX(Danhsachnhanvien[Chi nhánh],MATCH(Danhsachdaotao[[#This Row],[MSNV]],Danhsachnhanvien[Mã nhân viên],0),0)</f>
        <v>Đà Nẵng</v>
      </c>
      <c r="H91" s="13" t="str">
        <f>INDEX(Danhsachnhanvien[Phòng ban],MATCH(Danhsachdaotao[[#This Row],[MSNV]],Danhsachnhanvien[Mã nhân viên],0),0)</f>
        <v>Kinh doanh</v>
      </c>
      <c r="I91" s="13" t="str">
        <f>INDEX(Danhsachnhanvien[Vị trí],MATCH(Danhsachdaotao[[#This Row],[MSNV]],Danhsachnhanvien[Mã nhân viên],0),0)</f>
        <v>Nhân viên kinh doanh</v>
      </c>
      <c r="J91" s="13" t="str">
        <f>INDEX(Thong_tin_khoa_hoc[Phân loại],MATCH(Danhsachdaotao[[#This Row],[Mã khóa học]],Thong_tin_khoa_hoc[Mã khóa học],0),0)</f>
        <v>Đào tạo bổ trợ</v>
      </c>
      <c r="K91" s="13" t="s">
        <v>239</v>
      </c>
      <c r="L91" s="12">
        <v>3</v>
      </c>
      <c r="M91" s="14"/>
    </row>
    <row r="92" spans="1:13" s="15" customFormat="1" ht="26.25" customHeight="1" x14ac:dyDescent="0.25">
      <c r="A92" s="11">
        <f>IF(E92="","",SUBTOTAL(3,$E$4:E92))</f>
        <v>89</v>
      </c>
      <c r="B92" s="40">
        <v>44251</v>
      </c>
      <c r="C92" s="12" t="s">
        <v>187</v>
      </c>
      <c r="D92" s="78" t="str">
        <f>INDEX(Thong_tin_khoa_hoc[Khóa đào tạo],MATCH(Danhsachdaotao[[#This Row],[Mã khóa học]],Thong_tin_khoa_hoc[Mã khóa học],0),0)</f>
        <v>Kinh doanh dự án</v>
      </c>
      <c r="E92" s="12">
        <v>1022</v>
      </c>
      <c r="F92" s="28" t="str">
        <f>INDEX(Danhsachnhanvien[Họ tên],MATCH(Danhsachdaotao[[#This Row],[MSNV]],Danhsachnhanvien[Mã nhân viên],0),0)</f>
        <v>Thái Thị Huyền Trang</v>
      </c>
      <c r="G92" s="28" t="str">
        <f>INDEX(Danhsachnhanvien[Chi nhánh],MATCH(Danhsachdaotao[[#This Row],[MSNV]],Danhsachnhanvien[Mã nhân viên],0),0)</f>
        <v>Trụ sở chính</v>
      </c>
      <c r="H92" s="13" t="str">
        <f>INDEX(Danhsachnhanvien[Phòng ban],MATCH(Danhsachdaotao[[#This Row],[MSNV]],Danhsachnhanvien[Mã nhân viên],0),0)</f>
        <v>Dự án</v>
      </c>
      <c r="I92" s="13" t="str">
        <f>INDEX(Danhsachnhanvien[Vị trí],MATCH(Danhsachdaotao[[#This Row],[MSNV]],Danhsachnhanvien[Mã nhân viên],0),0)</f>
        <v>Trưởng phòng dự án</v>
      </c>
      <c r="J92" s="13" t="str">
        <f>INDEX(Thong_tin_khoa_hoc[Phân loại],MATCH(Danhsachdaotao[[#This Row],[Mã khóa học]],Thong_tin_khoa_hoc[Mã khóa học],0),0)</f>
        <v>Đào tạo bổ trợ</v>
      </c>
      <c r="K92" s="13" t="s">
        <v>238</v>
      </c>
      <c r="L92" s="12">
        <v>3</v>
      </c>
      <c r="M92" s="14">
        <v>8</v>
      </c>
    </row>
    <row r="93" spans="1:13" s="15" customFormat="1" ht="26.25" customHeight="1" x14ac:dyDescent="0.25">
      <c r="A93" s="11">
        <f>IF(E93="","",SUBTOTAL(3,$E$4:E93))</f>
        <v>90</v>
      </c>
      <c r="B93" s="40">
        <v>44251</v>
      </c>
      <c r="C93" s="12" t="s">
        <v>187</v>
      </c>
      <c r="D93" s="78" t="str">
        <f>INDEX(Thong_tin_khoa_hoc[Khóa đào tạo],MATCH(Danhsachdaotao[[#This Row],[Mã khóa học]],Thong_tin_khoa_hoc[Mã khóa học],0),0)</f>
        <v>Kinh doanh dự án</v>
      </c>
      <c r="E93" s="12">
        <v>1023</v>
      </c>
      <c r="F93" s="28" t="str">
        <f>INDEX(Danhsachnhanvien[Họ tên],MATCH(Danhsachdaotao[[#This Row],[MSNV]],Danhsachnhanvien[Mã nhân viên],0),0)</f>
        <v>Võ Thị Mai</v>
      </c>
      <c r="G93" s="28" t="str">
        <f>INDEX(Danhsachnhanvien[Chi nhánh],MATCH(Danhsachdaotao[[#This Row],[MSNV]],Danhsachnhanvien[Mã nhân viên],0),0)</f>
        <v>Trụ sở chính</v>
      </c>
      <c r="H93" s="13" t="str">
        <f>INDEX(Danhsachnhanvien[Phòng ban],MATCH(Danhsachdaotao[[#This Row],[MSNV]],Danhsachnhanvien[Mã nhân viên],0),0)</f>
        <v>Dự án</v>
      </c>
      <c r="I93" s="13" t="str">
        <f>INDEX(Danhsachnhanvien[Vị trí],MATCH(Danhsachdaotao[[#This Row],[MSNV]],Danhsachnhanvien[Mã nhân viên],0),0)</f>
        <v>Phó phòng dự án</v>
      </c>
      <c r="J93" s="13" t="str">
        <f>INDEX(Thong_tin_khoa_hoc[Phân loại],MATCH(Danhsachdaotao[[#This Row],[Mã khóa học]],Thong_tin_khoa_hoc[Mã khóa học],0),0)</f>
        <v>Đào tạo bổ trợ</v>
      </c>
      <c r="K93" s="13" t="s">
        <v>238</v>
      </c>
      <c r="L93" s="12">
        <v>3</v>
      </c>
      <c r="M93" s="14">
        <v>10</v>
      </c>
    </row>
    <row r="94" spans="1:13" s="15" customFormat="1" ht="26.25" customHeight="1" x14ac:dyDescent="0.25">
      <c r="A94" s="11">
        <f>IF(E94="","",SUBTOTAL(3,$E$4:E94))</f>
        <v>91</v>
      </c>
      <c r="B94" s="40">
        <v>44251</v>
      </c>
      <c r="C94" s="12" t="s">
        <v>187</v>
      </c>
      <c r="D94" s="78" t="str">
        <f>INDEX(Thong_tin_khoa_hoc[Khóa đào tạo],MATCH(Danhsachdaotao[[#This Row],[Mã khóa học]],Thong_tin_khoa_hoc[Mã khóa học],0),0)</f>
        <v>Kinh doanh dự án</v>
      </c>
      <c r="E94" s="12">
        <v>1024</v>
      </c>
      <c r="F94" s="28" t="str">
        <f>INDEX(Danhsachnhanvien[Họ tên],MATCH(Danhsachdaotao[[#This Row],[MSNV]],Danhsachnhanvien[Mã nhân viên],0),0)</f>
        <v>Nguyễn Thị Thu</v>
      </c>
      <c r="G94" s="28" t="str">
        <f>INDEX(Danhsachnhanvien[Chi nhánh],MATCH(Danhsachdaotao[[#This Row],[MSNV]],Danhsachnhanvien[Mã nhân viên],0),0)</f>
        <v>Trụ sở chính</v>
      </c>
      <c r="H94" s="13" t="str">
        <f>INDEX(Danhsachnhanvien[Phòng ban],MATCH(Danhsachdaotao[[#This Row],[MSNV]],Danhsachnhanvien[Mã nhân viên],0),0)</f>
        <v>Dự án</v>
      </c>
      <c r="I94" s="13" t="str">
        <f>INDEX(Danhsachnhanvien[Vị trí],MATCH(Danhsachdaotao[[#This Row],[MSNV]],Danhsachnhanvien[Mã nhân viên],0),0)</f>
        <v>Nhân viên dự án</v>
      </c>
      <c r="J94" s="13" t="str">
        <f>INDEX(Thong_tin_khoa_hoc[Phân loại],MATCH(Danhsachdaotao[[#This Row],[Mã khóa học]],Thong_tin_khoa_hoc[Mã khóa học],0),0)</f>
        <v>Đào tạo bổ trợ</v>
      </c>
      <c r="K94" s="13" t="s">
        <v>238</v>
      </c>
      <c r="L94" s="12">
        <v>3</v>
      </c>
      <c r="M94" s="14">
        <v>4</v>
      </c>
    </row>
    <row r="95" spans="1:13" s="15" customFormat="1" ht="26.25" customHeight="1" x14ac:dyDescent="0.25">
      <c r="A95" s="11">
        <f>IF(E95="","",SUBTOTAL(3,$E$4:E95))</f>
        <v>92</v>
      </c>
      <c r="B95" s="40">
        <v>44251</v>
      </c>
      <c r="C95" s="12" t="s">
        <v>187</v>
      </c>
      <c r="D95" s="78" t="str">
        <f>INDEX(Thong_tin_khoa_hoc[Khóa đào tạo],MATCH(Danhsachdaotao[[#This Row],[Mã khóa học]],Thong_tin_khoa_hoc[Mã khóa học],0),0)</f>
        <v>Kinh doanh dự án</v>
      </c>
      <c r="E95" s="12">
        <v>1025</v>
      </c>
      <c r="F95" s="28" t="str">
        <f>INDEX(Danhsachnhanvien[Họ tên],MATCH(Danhsachdaotao[[#This Row],[MSNV]],Danhsachnhanvien[Mã nhân viên],0),0)</f>
        <v>Trần Thị Minh</v>
      </c>
      <c r="G95" s="28" t="str">
        <f>INDEX(Danhsachnhanvien[Chi nhánh],MATCH(Danhsachdaotao[[#This Row],[MSNV]],Danhsachnhanvien[Mã nhân viên],0),0)</f>
        <v>Trụ sở chính</v>
      </c>
      <c r="H95" s="13" t="str">
        <f>INDEX(Danhsachnhanvien[Phòng ban],MATCH(Danhsachdaotao[[#This Row],[MSNV]],Danhsachnhanvien[Mã nhân viên],0),0)</f>
        <v>Dự án</v>
      </c>
      <c r="I95" s="13" t="str">
        <f>INDEX(Danhsachnhanvien[Vị trí],MATCH(Danhsachdaotao[[#This Row],[MSNV]],Danhsachnhanvien[Mã nhân viên],0),0)</f>
        <v>Nhân viên dự án</v>
      </c>
      <c r="J95" s="13" t="str">
        <f>INDEX(Thong_tin_khoa_hoc[Phân loại],MATCH(Danhsachdaotao[[#This Row],[Mã khóa học]],Thong_tin_khoa_hoc[Mã khóa học],0),0)</f>
        <v>Đào tạo bổ trợ</v>
      </c>
      <c r="K95" s="13" t="s">
        <v>238</v>
      </c>
      <c r="L95" s="12">
        <v>3</v>
      </c>
      <c r="M95" s="14">
        <v>6</v>
      </c>
    </row>
    <row r="96" spans="1:13" s="15" customFormat="1" ht="26.25" customHeight="1" x14ac:dyDescent="0.25">
      <c r="A96" s="11">
        <f>IF(E96="","",SUBTOTAL(3,$E$4:E96))</f>
        <v>93</v>
      </c>
      <c r="B96" s="40">
        <v>44276</v>
      </c>
      <c r="C96" s="12" t="s">
        <v>194</v>
      </c>
      <c r="D96" s="78" t="str">
        <f>INDEX(Thong_tin_khoa_hoc[Khóa đào tạo],MATCH(Danhsachdaotao[[#This Row],[Mã khóa học]],Thong_tin_khoa_hoc[Mã khóa học],0),0)</f>
        <v>Kỹ năng chăm sóc khách hàng</v>
      </c>
      <c r="E96" s="12">
        <v>1034</v>
      </c>
      <c r="F96" s="28" t="str">
        <f>INDEX(Danhsachnhanvien[Họ tên],MATCH(Danhsachdaotao[[#This Row],[MSNV]],Danhsachnhanvien[Mã nhân viên],0),0)</f>
        <v>Quang Huy</v>
      </c>
      <c r="G96" s="28" t="str">
        <f>INDEX(Danhsachnhanvien[Chi nhánh],MATCH(Danhsachdaotao[[#This Row],[MSNV]],Danhsachnhanvien[Mã nhân viên],0),0)</f>
        <v>TPHCM</v>
      </c>
      <c r="H96" s="13" t="str">
        <f>INDEX(Danhsachnhanvien[Phòng ban],MATCH(Danhsachdaotao[[#This Row],[MSNV]],Danhsachnhanvien[Mã nhân viên],0),0)</f>
        <v>Kinh doanh</v>
      </c>
      <c r="I96" s="13" t="str">
        <f>INDEX(Danhsachnhanvien[Vị trí],MATCH(Danhsachdaotao[[#This Row],[MSNV]],Danhsachnhanvien[Mã nhân viên],0),0)</f>
        <v>Nhân viên kinh doanh</v>
      </c>
      <c r="J96" s="13" t="str">
        <f>INDEX(Thong_tin_khoa_hoc[Phân loại],MATCH(Danhsachdaotao[[#This Row],[Mã khóa học]],Thong_tin_khoa_hoc[Mã khóa học],0),0)</f>
        <v>Đào tạo hệ thống</v>
      </c>
      <c r="K96" s="13" t="s">
        <v>238</v>
      </c>
      <c r="L96" s="12">
        <v>2</v>
      </c>
      <c r="M96" s="14">
        <v>10</v>
      </c>
    </row>
    <row r="97" spans="1:13" s="15" customFormat="1" ht="26.25" customHeight="1" x14ac:dyDescent="0.25">
      <c r="A97" s="11">
        <f>IF(E97="","",SUBTOTAL(3,$E$4:E97))</f>
        <v>94</v>
      </c>
      <c r="B97" s="40">
        <v>44276</v>
      </c>
      <c r="C97" s="12" t="s">
        <v>194</v>
      </c>
      <c r="D97" s="78" t="str">
        <f>INDEX(Thong_tin_khoa_hoc[Khóa đào tạo],MATCH(Danhsachdaotao[[#This Row],[Mã khóa học]],Thong_tin_khoa_hoc[Mã khóa học],0),0)</f>
        <v>Kỹ năng chăm sóc khách hàng</v>
      </c>
      <c r="E97" s="12">
        <v>1035</v>
      </c>
      <c r="F97" s="28" t="str">
        <f>INDEX(Danhsachnhanvien[Họ tên],MATCH(Danhsachdaotao[[#This Row],[MSNV]],Danhsachnhanvien[Mã nhân viên],0),0)</f>
        <v>Đinh Thị Liên</v>
      </c>
      <c r="G97" s="28" t="str">
        <f>INDEX(Danhsachnhanvien[Chi nhánh],MATCH(Danhsachdaotao[[#This Row],[MSNV]],Danhsachnhanvien[Mã nhân viên],0),0)</f>
        <v>TPHCM</v>
      </c>
      <c r="H97" s="13" t="str">
        <f>INDEX(Danhsachnhanvien[Phòng ban],MATCH(Danhsachdaotao[[#This Row],[MSNV]],Danhsachnhanvien[Mã nhân viên],0),0)</f>
        <v>Kinh doanh</v>
      </c>
      <c r="I97" s="13" t="str">
        <f>INDEX(Danhsachnhanvien[Vị trí],MATCH(Danhsachdaotao[[#This Row],[MSNV]],Danhsachnhanvien[Mã nhân viên],0),0)</f>
        <v>Nhân viên kinh doanh</v>
      </c>
      <c r="J97" s="13" t="str">
        <f>INDEX(Thong_tin_khoa_hoc[Phân loại],MATCH(Danhsachdaotao[[#This Row],[Mã khóa học]],Thong_tin_khoa_hoc[Mã khóa học],0),0)</f>
        <v>Đào tạo hệ thống</v>
      </c>
      <c r="K97" s="13" t="s">
        <v>238</v>
      </c>
      <c r="L97" s="12">
        <v>2</v>
      </c>
      <c r="M97" s="14">
        <v>4</v>
      </c>
    </row>
    <row r="98" spans="1:13" s="15" customFormat="1" ht="26.25" customHeight="1" x14ac:dyDescent="0.25">
      <c r="A98" s="11">
        <f>IF(E98="","",SUBTOTAL(3,$E$4:E98))</f>
        <v>95</v>
      </c>
      <c r="B98" s="40">
        <v>44276</v>
      </c>
      <c r="C98" s="12" t="s">
        <v>194</v>
      </c>
      <c r="D98" s="78" t="str">
        <f>INDEX(Thong_tin_khoa_hoc[Khóa đào tạo],MATCH(Danhsachdaotao[[#This Row],[Mã khóa học]],Thong_tin_khoa_hoc[Mã khóa học],0),0)</f>
        <v>Kỹ năng chăm sóc khách hàng</v>
      </c>
      <c r="E98" s="12">
        <v>1036</v>
      </c>
      <c r="F98" s="28" t="str">
        <f>INDEX(Danhsachnhanvien[Họ tên],MATCH(Danhsachdaotao[[#This Row],[MSNV]],Danhsachnhanvien[Mã nhân viên],0),0)</f>
        <v>Bùi Thị An</v>
      </c>
      <c r="G98" s="28" t="str">
        <f>INDEX(Danhsachnhanvien[Chi nhánh],MATCH(Danhsachdaotao[[#This Row],[MSNV]],Danhsachnhanvien[Mã nhân viên],0),0)</f>
        <v>TPHCM</v>
      </c>
      <c r="H98" s="13" t="str">
        <f>INDEX(Danhsachnhanvien[Phòng ban],MATCH(Danhsachdaotao[[#This Row],[MSNV]],Danhsachnhanvien[Mã nhân viên],0),0)</f>
        <v>Kinh doanh</v>
      </c>
      <c r="I98" s="13" t="str">
        <f>INDEX(Danhsachnhanvien[Vị trí],MATCH(Danhsachdaotao[[#This Row],[MSNV]],Danhsachnhanvien[Mã nhân viên],0),0)</f>
        <v>Nhân viên kinh doanh</v>
      </c>
      <c r="J98" s="13" t="str">
        <f>INDEX(Thong_tin_khoa_hoc[Phân loại],MATCH(Danhsachdaotao[[#This Row],[Mã khóa học]],Thong_tin_khoa_hoc[Mã khóa học],0),0)</f>
        <v>Đào tạo hệ thống</v>
      </c>
      <c r="K98" s="13" t="s">
        <v>238</v>
      </c>
      <c r="L98" s="12">
        <v>2</v>
      </c>
      <c r="M98" s="14">
        <v>4</v>
      </c>
    </row>
    <row r="99" spans="1:13" s="15" customFormat="1" ht="26.25" customHeight="1" x14ac:dyDescent="0.25">
      <c r="A99" s="11">
        <f>IF(E99="","",SUBTOTAL(3,$E$4:E99))</f>
        <v>96</v>
      </c>
      <c r="B99" s="40">
        <v>44276</v>
      </c>
      <c r="C99" s="12" t="s">
        <v>194</v>
      </c>
      <c r="D99" s="78" t="str">
        <f>INDEX(Thong_tin_khoa_hoc[Khóa đào tạo],MATCH(Danhsachdaotao[[#This Row],[Mã khóa học]],Thong_tin_khoa_hoc[Mã khóa học],0),0)</f>
        <v>Kỹ năng chăm sóc khách hàng</v>
      </c>
      <c r="E99" s="12">
        <v>1055</v>
      </c>
      <c r="F99" s="28" t="str">
        <f>INDEX(Danhsachnhanvien[Họ tên],MATCH(Danhsachdaotao[[#This Row],[MSNV]],Danhsachnhanvien[Mã nhân viên],0),0)</f>
        <v>Nguyễn Xuân Thành</v>
      </c>
      <c r="G99" s="28" t="str">
        <f>INDEX(Danhsachnhanvien[Chi nhánh],MATCH(Danhsachdaotao[[#This Row],[MSNV]],Danhsachnhanvien[Mã nhân viên],0),0)</f>
        <v>Thái Nguyên</v>
      </c>
      <c r="H99" s="13" t="str">
        <f>INDEX(Danhsachnhanvien[Phòng ban],MATCH(Danhsachdaotao[[#This Row],[MSNV]],Danhsachnhanvien[Mã nhân viên],0),0)</f>
        <v>Kinh doanh</v>
      </c>
      <c r="I99" s="13" t="str">
        <f>INDEX(Danhsachnhanvien[Vị trí],MATCH(Danhsachdaotao[[#This Row],[MSNV]],Danhsachnhanvien[Mã nhân viên],0),0)</f>
        <v>Nhân viên kinh doanh</v>
      </c>
      <c r="J99" s="13" t="str">
        <f>INDEX(Thong_tin_khoa_hoc[Phân loại],MATCH(Danhsachdaotao[[#This Row],[Mã khóa học]],Thong_tin_khoa_hoc[Mã khóa học],0),0)</f>
        <v>Đào tạo hệ thống</v>
      </c>
      <c r="K99" s="13" t="s">
        <v>238</v>
      </c>
      <c r="L99" s="12">
        <v>2</v>
      </c>
      <c r="M99" s="14">
        <v>6</v>
      </c>
    </row>
    <row r="100" spans="1:13" s="15" customFormat="1" ht="26.25" customHeight="1" x14ac:dyDescent="0.25">
      <c r="A100" s="11">
        <f>IF(E100="","",SUBTOTAL(3,$E$4:E100))</f>
        <v>97</v>
      </c>
      <c r="B100" s="40">
        <v>44276</v>
      </c>
      <c r="C100" s="12" t="s">
        <v>194</v>
      </c>
      <c r="D100" s="78" t="str">
        <f>INDEX(Thong_tin_khoa_hoc[Khóa đào tạo],MATCH(Danhsachdaotao[[#This Row],[Mã khóa học]],Thong_tin_khoa_hoc[Mã khóa học],0),0)</f>
        <v>Kỹ năng chăm sóc khách hàng</v>
      </c>
      <c r="E100" s="12">
        <v>1056</v>
      </c>
      <c r="F100" s="28" t="str">
        <f>INDEX(Danhsachnhanvien[Họ tên],MATCH(Danhsachdaotao[[#This Row],[MSNV]],Danhsachnhanvien[Mã nhân viên],0),0)</f>
        <v>Lê Văn Vĩnh</v>
      </c>
      <c r="G100" s="28" t="str">
        <f>INDEX(Danhsachnhanvien[Chi nhánh],MATCH(Danhsachdaotao[[#This Row],[MSNV]],Danhsachnhanvien[Mã nhân viên],0),0)</f>
        <v>Thái Nguyên</v>
      </c>
      <c r="H100" s="13" t="str">
        <f>INDEX(Danhsachnhanvien[Phòng ban],MATCH(Danhsachdaotao[[#This Row],[MSNV]],Danhsachnhanvien[Mã nhân viên],0),0)</f>
        <v>Kinh doanh</v>
      </c>
      <c r="I100" s="13" t="str">
        <f>INDEX(Danhsachnhanvien[Vị trí],MATCH(Danhsachdaotao[[#This Row],[MSNV]],Danhsachnhanvien[Mã nhân viên],0),0)</f>
        <v>Nhân viên kinh doanh</v>
      </c>
      <c r="J100" s="13" t="str">
        <f>INDEX(Thong_tin_khoa_hoc[Phân loại],MATCH(Danhsachdaotao[[#This Row],[Mã khóa học]],Thong_tin_khoa_hoc[Mã khóa học],0),0)</f>
        <v>Đào tạo hệ thống</v>
      </c>
      <c r="K100" s="13" t="s">
        <v>239</v>
      </c>
      <c r="L100" s="12">
        <v>2</v>
      </c>
      <c r="M100" s="14"/>
    </row>
    <row r="101" spans="1:13" s="15" customFormat="1" ht="26.25" customHeight="1" x14ac:dyDescent="0.25">
      <c r="A101" s="11">
        <f>IF(E101="","",SUBTOTAL(3,$E$4:E101))</f>
        <v>98</v>
      </c>
      <c r="B101" s="40">
        <v>44276</v>
      </c>
      <c r="C101" s="12" t="s">
        <v>194</v>
      </c>
      <c r="D101" s="78" t="str">
        <f>INDEX(Thong_tin_khoa_hoc[Khóa đào tạo],MATCH(Danhsachdaotao[[#This Row],[Mã khóa học]],Thong_tin_khoa_hoc[Mã khóa học],0),0)</f>
        <v>Kỹ năng chăm sóc khách hàng</v>
      </c>
      <c r="E101" s="12">
        <v>1057</v>
      </c>
      <c r="F101" s="28" t="str">
        <f>INDEX(Danhsachnhanvien[Họ tên],MATCH(Danhsachdaotao[[#This Row],[MSNV]],Danhsachnhanvien[Mã nhân viên],0),0)</f>
        <v>Lê Thị Dung</v>
      </c>
      <c r="G101" s="28" t="str">
        <f>INDEX(Danhsachnhanvien[Chi nhánh],MATCH(Danhsachdaotao[[#This Row],[MSNV]],Danhsachnhanvien[Mã nhân viên],0),0)</f>
        <v>Thái Nguyên</v>
      </c>
      <c r="H101" s="13" t="str">
        <f>INDEX(Danhsachnhanvien[Phòng ban],MATCH(Danhsachdaotao[[#This Row],[MSNV]],Danhsachnhanvien[Mã nhân viên],0),0)</f>
        <v>Kinh doanh</v>
      </c>
      <c r="I101" s="13" t="str">
        <f>INDEX(Danhsachnhanvien[Vị trí],MATCH(Danhsachdaotao[[#This Row],[MSNV]],Danhsachnhanvien[Mã nhân viên],0),0)</f>
        <v>Nhân viên kinh doanh</v>
      </c>
      <c r="J101" s="13" t="str">
        <f>INDEX(Thong_tin_khoa_hoc[Phân loại],MATCH(Danhsachdaotao[[#This Row],[Mã khóa học]],Thong_tin_khoa_hoc[Mã khóa học],0),0)</f>
        <v>Đào tạo hệ thống</v>
      </c>
      <c r="K101" s="13" t="s">
        <v>238</v>
      </c>
      <c r="L101" s="12">
        <v>2</v>
      </c>
      <c r="M101" s="14">
        <v>10</v>
      </c>
    </row>
    <row r="102" spans="1:13" s="15" customFormat="1" ht="26.25" customHeight="1" x14ac:dyDescent="0.25">
      <c r="A102" s="11">
        <f>IF(E102="","",SUBTOTAL(3,$E$4:E102))</f>
        <v>99</v>
      </c>
      <c r="B102" s="40">
        <v>44276</v>
      </c>
      <c r="C102" s="12" t="s">
        <v>194</v>
      </c>
      <c r="D102" s="78" t="str">
        <f>INDEX(Thong_tin_khoa_hoc[Khóa đào tạo],MATCH(Danhsachdaotao[[#This Row],[Mã khóa học]],Thong_tin_khoa_hoc[Mã khóa học],0),0)</f>
        <v>Kỹ năng chăm sóc khách hàng</v>
      </c>
      <c r="E102" s="12">
        <v>1076</v>
      </c>
      <c r="F102" s="28" t="str">
        <f>INDEX(Danhsachnhanvien[Họ tên],MATCH(Danhsachdaotao[[#This Row],[MSNV]],Danhsachnhanvien[Mã nhân viên],0),0)</f>
        <v>Lê Thị Hoài Linh</v>
      </c>
      <c r="G102" s="28" t="str">
        <f>INDEX(Danhsachnhanvien[Chi nhánh],MATCH(Danhsachdaotao[[#This Row],[MSNV]],Danhsachnhanvien[Mã nhân viên],0),0)</f>
        <v>Hải Phòng</v>
      </c>
      <c r="H102" s="13" t="str">
        <f>INDEX(Danhsachnhanvien[Phòng ban],MATCH(Danhsachdaotao[[#This Row],[MSNV]],Danhsachnhanvien[Mã nhân viên],0),0)</f>
        <v>Kinh doanh</v>
      </c>
      <c r="I102" s="13" t="str">
        <f>INDEX(Danhsachnhanvien[Vị trí],MATCH(Danhsachdaotao[[#This Row],[MSNV]],Danhsachnhanvien[Mã nhân viên],0),0)</f>
        <v>Nhân viên kinh doanh</v>
      </c>
      <c r="J102" s="13" t="str">
        <f>INDEX(Thong_tin_khoa_hoc[Phân loại],MATCH(Danhsachdaotao[[#This Row],[Mã khóa học]],Thong_tin_khoa_hoc[Mã khóa học],0),0)</f>
        <v>Đào tạo hệ thống</v>
      </c>
      <c r="K102" s="13" t="s">
        <v>238</v>
      </c>
      <c r="L102" s="12">
        <v>2</v>
      </c>
      <c r="M102" s="14">
        <v>4</v>
      </c>
    </row>
    <row r="103" spans="1:13" s="15" customFormat="1" ht="26.25" customHeight="1" x14ac:dyDescent="0.25">
      <c r="A103" s="11">
        <f>IF(E103="","",SUBTOTAL(3,$E$4:E103))</f>
        <v>100</v>
      </c>
      <c r="B103" s="40">
        <v>44276</v>
      </c>
      <c r="C103" s="12" t="s">
        <v>194</v>
      </c>
      <c r="D103" s="78" t="str">
        <f>INDEX(Thong_tin_khoa_hoc[Khóa đào tạo],MATCH(Danhsachdaotao[[#This Row],[Mã khóa học]],Thong_tin_khoa_hoc[Mã khóa học],0),0)</f>
        <v>Kỹ năng chăm sóc khách hàng</v>
      </c>
      <c r="E103" s="12">
        <v>1077</v>
      </c>
      <c r="F103" s="28" t="str">
        <f>INDEX(Danhsachnhanvien[Họ tên],MATCH(Danhsachdaotao[[#This Row],[MSNV]],Danhsachnhanvien[Mã nhân viên],0),0)</f>
        <v>Hoàng Xuân Tú</v>
      </c>
      <c r="G103" s="28" t="str">
        <f>INDEX(Danhsachnhanvien[Chi nhánh],MATCH(Danhsachdaotao[[#This Row],[MSNV]],Danhsachnhanvien[Mã nhân viên],0),0)</f>
        <v>Hải Phòng</v>
      </c>
      <c r="H103" s="13" t="str">
        <f>INDEX(Danhsachnhanvien[Phòng ban],MATCH(Danhsachdaotao[[#This Row],[MSNV]],Danhsachnhanvien[Mã nhân viên],0),0)</f>
        <v>Kinh doanh</v>
      </c>
      <c r="I103" s="13" t="str">
        <f>INDEX(Danhsachnhanvien[Vị trí],MATCH(Danhsachdaotao[[#This Row],[MSNV]],Danhsachnhanvien[Mã nhân viên],0),0)</f>
        <v>Nhân viên kinh doanh</v>
      </c>
      <c r="J103" s="13" t="str">
        <f>INDEX(Thong_tin_khoa_hoc[Phân loại],MATCH(Danhsachdaotao[[#This Row],[Mã khóa học]],Thong_tin_khoa_hoc[Mã khóa học],0),0)</f>
        <v>Đào tạo hệ thống</v>
      </c>
      <c r="K103" s="13" t="s">
        <v>238</v>
      </c>
      <c r="L103" s="12">
        <v>2</v>
      </c>
      <c r="M103" s="14">
        <v>6</v>
      </c>
    </row>
    <row r="104" spans="1:13" s="15" customFormat="1" ht="26.25" customHeight="1" x14ac:dyDescent="0.25">
      <c r="A104" s="11">
        <f>IF(E104="","",SUBTOTAL(3,$E$4:E104))</f>
        <v>101</v>
      </c>
      <c r="B104" s="40">
        <v>44276</v>
      </c>
      <c r="C104" s="12" t="s">
        <v>194</v>
      </c>
      <c r="D104" s="78" t="str">
        <f>INDEX(Thong_tin_khoa_hoc[Khóa đào tạo],MATCH(Danhsachdaotao[[#This Row],[Mã khóa học]],Thong_tin_khoa_hoc[Mã khóa học],0),0)</f>
        <v>Kỹ năng chăm sóc khách hàng</v>
      </c>
      <c r="E104" s="12">
        <v>1086</v>
      </c>
      <c r="F104" s="28" t="str">
        <f>INDEX(Danhsachnhanvien[Họ tên],MATCH(Danhsachdaotao[[#This Row],[MSNV]],Danhsachnhanvien[Mã nhân viên],0),0)</f>
        <v>Nguyễn Thị Thu</v>
      </c>
      <c r="G104" s="28" t="str">
        <f>INDEX(Danhsachnhanvien[Chi nhánh],MATCH(Danhsachdaotao[[#This Row],[MSNV]],Danhsachnhanvien[Mã nhân viên],0),0)</f>
        <v>Hải Phòng</v>
      </c>
      <c r="H104" s="13" t="str">
        <f>INDEX(Danhsachnhanvien[Phòng ban],MATCH(Danhsachdaotao[[#This Row],[MSNV]],Danhsachnhanvien[Mã nhân viên],0),0)</f>
        <v>Kinh doanh</v>
      </c>
      <c r="I104" s="13" t="str">
        <f>INDEX(Danhsachnhanvien[Vị trí],MATCH(Danhsachdaotao[[#This Row],[MSNV]],Danhsachnhanvien[Mã nhân viên],0),0)</f>
        <v>Giảng viên</v>
      </c>
      <c r="J104" s="13" t="str">
        <f>INDEX(Thong_tin_khoa_hoc[Phân loại],MATCH(Danhsachdaotao[[#This Row],[Mã khóa học]],Thong_tin_khoa_hoc[Mã khóa học],0),0)</f>
        <v>Đào tạo hệ thống</v>
      </c>
      <c r="K104" s="13" t="s">
        <v>239</v>
      </c>
      <c r="L104" s="12">
        <v>2</v>
      </c>
      <c r="M104" s="14"/>
    </row>
    <row r="105" spans="1:13" s="15" customFormat="1" ht="26.25" customHeight="1" x14ac:dyDescent="0.25">
      <c r="A105" s="11">
        <f>IF(E105="","",SUBTOTAL(3,$E$4:E105))</f>
        <v>102</v>
      </c>
      <c r="B105" s="40">
        <v>44276</v>
      </c>
      <c r="C105" s="12" t="s">
        <v>194</v>
      </c>
      <c r="D105" s="78" t="str">
        <f>INDEX(Thong_tin_khoa_hoc[Khóa đào tạo],MATCH(Danhsachdaotao[[#This Row],[Mã khóa học]],Thong_tin_khoa_hoc[Mã khóa học],0),0)</f>
        <v>Kỹ năng chăm sóc khách hàng</v>
      </c>
      <c r="E105" s="12">
        <v>1101</v>
      </c>
      <c r="F105" s="28" t="str">
        <f>INDEX(Danhsachnhanvien[Họ tên],MATCH(Danhsachdaotao[[#This Row],[MSNV]],Danhsachnhanvien[Mã nhân viên],0),0)</f>
        <v>Trương Thị Thu Trang</v>
      </c>
      <c r="G105" s="28" t="str">
        <f>INDEX(Danhsachnhanvien[Chi nhánh],MATCH(Danhsachdaotao[[#This Row],[MSNV]],Danhsachnhanvien[Mã nhân viên],0),0)</f>
        <v>Hải Phòng</v>
      </c>
      <c r="H105" s="13" t="str">
        <f>INDEX(Danhsachnhanvien[Phòng ban],MATCH(Danhsachdaotao[[#This Row],[MSNV]],Danhsachnhanvien[Mã nhân viên],0),0)</f>
        <v>Kinh doanh</v>
      </c>
      <c r="I105" s="13" t="str">
        <f>INDEX(Danhsachnhanvien[Vị trí],MATCH(Danhsachdaotao[[#This Row],[MSNV]],Danhsachnhanvien[Mã nhân viên],0),0)</f>
        <v>Nhân viên kinh doanh</v>
      </c>
      <c r="J105" s="13" t="str">
        <f>INDEX(Thong_tin_khoa_hoc[Phân loại],MATCH(Danhsachdaotao[[#This Row],[Mã khóa học]],Thong_tin_khoa_hoc[Mã khóa học],0),0)</f>
        <v>Đào tạo hệ thống</v>
      </c>
      <c r="K105" s="13" t="s">
        <v>238</v>
      </c>
      <c r="L105" s="12">
        <v>2</v>
      </c>
      <c r="M105" s="14">
        <v>10</v>
      </c>
    </row>
    <row r="106" spans="1:13" s="15" customFormat="1" ht="26.25" customHeight="1" x14ac:dyDescent="0.25">
      <c r="A106" s="11">
        <f>IF(E106="","",SUBTOTAL(3,$E$4:E106))</f>
        <v>103</v>
      </c>
      <c r="B106" s="40">
        <v>44276</v>
      </c>
      <c r="C106" s="12" t="s">
        <v>194</v>
      </c>
      <c r="D106" s="78" t="str">
        <f>INDEX(Thong_tin_khoa_hoc[Khóa đào tạo],MATCH(Danhsachdaotao[[#This Row],[Mã khóa học]],Thong_tin_khoa_hoc[Mã khóa học],0),0)</f>
        <v>Kỹ năng chăm sóc khách hàng</v>
      </c>
      <c r="E106" s="12">
        <v>1102</v>
      </c>
      <c r="F106" s="28" t="str">
        <f>INDEX(Danhsachnhanvien[Họ tên],MATCH(Danhsachdaotao[[#This Row],[MSNV]],Danhsachnhanvien[Mã nhân viên],0),0)</f>
        <v>Võ Thị Hải Yến</v>
      </c>
      <c r="G106" s="28" t="str">
        <f>INDEX(Danhsachnhanvien[Chi nhánh],MATCH(Danhsachdaotao[[#This Row],[MSNV]],Danhsachnhanvien[Mã nhân viên],0),0)</f>
        <v>Hải Phòng</v>
      </c>
      <c r="H106" s="13" t="str">
        <f>INDEX(Danhsachnhanvien[Phòng ban],MATCH(Danhsachdaotao[[#This Row],[MSNV]],Danhsachnhanvien[Mã nhân viên],0),0)</f>
        <v>Kinh doanh</v>
      </c>
      <c r="I106" s="13" t="str">
        <f>INDEX(Danhsachnhanvien[Vị trí],MATCH(Danhsachdaotao[[#This Row],[MSNV]],Danhsachnhanvien[Mã nhân viên],0),0)</f>
        <v>Nhân viên kinh doanh</v>
      </c>
      <c r="J106" s="13" t="str">
        <f>INDEX(Thong_tin_khoa_hoc[Phân loại],MATCH(Danhsachdaotao[[#This Row],[Mã khóa học]],Thong_tin_khoa_hoc[Mã khóa học],0),0)</f>
        <v>Đào tạo hệ thống</v>
      </c>
      <c r="K106" s="13" t="s">
        <v>238</v>
      </c>
      <c r="L106" s="12">
        <v>2</v>
      </c>
      <c r="M106" s="14">
        <v>10</v>
      </c>
    </row>
    <row r="107" spans="1:13" s="15" customFormat="1" ht="26.25" customHeight="1" x14ac:dyDescent="0.25">
      <c r="A107" s="11">
        <f>IF(E107="","",SUBTOTAL(3,$E$4:E107))</f>
        <v>104</v>
      </c>
      <c r="B107" s="40">
        <v>44276</v>
      </c>
      <c r="C107" s="12" t="s">
        <v>194</v>
      </c>
      <c r="D107" s="78" t="str">
        <f>INDEX(Thong_tin_khoa_hoc[Khóa đào tạo],MATCH(Danhsachdaotao[[#This Row],[Mã khóa học]],Thong_tin_khoa_hoc[Mã khóa học],0),0)</f>
        <v>Kỹ năng chăm sóc khách hàng</v>
      </c>
      <c r="E107" s="12">
        <v>1103</v>
      </c>
      <c r="F107" s="28" t="str">
        <f>INDEX(Danhsachnhanvien[Họ tên],MATCH(Danhsachdaotao[[#This Row],[MSNV]],Danhsachnhanvien[Mã nhân viên],0),0)</f>
        <v>Hồ Thị Hằng</v>
      </c>
      <c r="G107" s="28" t="str">
        <f>INDEX(Danhsachnhanvien[Chi nhánh],MATCH(Danhsachdaotao[[#This Row],[MSNV]],Danhsachnhanvien[Mã nhân viên],0),0)</f>
        <v>Hải Phòng</v>
      </c>
      <c r="H107" s="13" t="str">
        <f>INDEX(Danhsachnhanvien[Phòng ban],MATCH(Danhsachdaotao[[#This Row],[MSNV]],Danhsachnhanvien[Mã nhân viên],0),0)</f>
        <v>Kinh doanh</v>
      </c>
      <c r="I107" s="13" t="str">
        <f>INDEX(Danhsachnhanvien[Vị trí],MATCH(Danhsachdaotao[[#This Row],[MSNV]],Danhsachnhanvien[Mã nhân viên],0),0)</f>
        <v>Nhân viên kinh doanh</v>
      </c>
      <c r="J107" s="13" t="str">
        <f>INDEX(Thong_tin_khoa_hoc[Phân loại],MATCH(Danhsachdaotao[[#This Row],[Mã khóa học]],Thong_tin_khoa_hoc[Mã khóa học],0),0)</f>
        <v>Đào tạo hệ thống</v>
      </c>
      <c r="K107" s="13" t="s">
        <v>238</v>
      </c>
      <c r="L107" s="12">
        <v>2</v>
      </c>
      <c r="M107" s="14">
        <v>4</v>
      </c>
    </row>
    <row r="108" spans="1:13" s="15" customFormat="1" ht="26.25" customHeight="1" x14ac:dyDescent="0.25">
      <c r="A108" s="11">
        <f>IF(E108="","",SUBTOTAL(3,$E$4:E108))</f>
        <v>105</v>
      </c>
      <c r="B108" s="40">
        <v>44276</v>
      </c>
      <c r="C108" s="12" t="s">
        <v>194</v>
      </c>
      <c r="D108" s="78" t="str">
        <f>INDEX(Thong_tin_khoa_hoc[Khóa đào tạo],MATCH(Danhsachdaotao[[#This Row],[Mã khóa học]],Thong_tin_khoa_hoc[Mã khóa học],0),0)</f>
        <v>Kỹ năng chăm sóc khách hàng</v>
      </c>
      <c r="E108" s="12">
        <v>1123</v>
      </c>
      <c r="F108" s="28" t="str">
        <f>INDEX(Danhsachnhanvien[Họ tên],MATCH(Danhsachdaotao[[#This Row],[MSNV]],Danhsachnhanvien[Mã nhân viên],0),0)</f>
        <v>Ngô Trường Giang</v>
      </c>
      <c r="G108" s="28" t="str">
        <f>INDEX(Danhsachnhanvien[Chi nhánh],MATCH(Danhsachdaotao[[#This Row],[MSNV]],Danhsachnhanvien[Mã nhân viên],0),0)</f>
        <v>Đà Nẵng</v>
      </c>
      <c r="H108" s="13" t="str">
        <f>INDEX(Danhsachnhanvien[Phòng ban],MATCH(Danhsachdaotao[[#This Row],[MSNV]],Danhsachnhanvien[Mã nhân viên],0),0)</f>
        <v>Kinh doanh</v>
      </c>
      <c r="I108" s="13" t="str">
        <f>INDEX(Danhsachnhanvien[Vị trí],MATCH(Danhsachdaotao[[#This Row],[MSNV]],Danhsachnhanvien[Mã nhân viên],0),0)</f>
        <v>Nhân viên kinh doanh</v>
      </c>
      <c r="J108" s="13" t="str">
        <f>INDEX(Thong_tin_khoa_hoc[Phân loại],MATCH(Danhsachdaotao[[#This Row],[Mã khóa học]],Thong_tin_khoa_hoc[Mã khóa học],0),0)</f>
        <v>Đào tạo hệ thống</v>
      </c>
      <c r="K108" s="13" t="s">
        <v>238</v>
      </c>
      <c r="L108" s="12">
        <v>2</v>
      </c>
      <c r="M108" s="14">
        <v>4</v>
      </c>
    </row>
    <row r="109" spans="1:13" s="15" customFormat="1" ht="26.25" customHeight="1" x14ac:dyDescent="0.25">
      <c r="A109" s="11">
        <f>IF(E109="","",SUBTOTAL(3,$E$4:E109))</f>
        <v>106</v>
      </c>
      <c r="B109" s="40">
        <v>44276</v>
      </c>
      <c r="C109" s="12" t="s">
        <v>194</v>
      </c>
      <c r="D109" s="78" t="str">
        <f>INDEX(Thong_tin_khoa_hoc[Khóa đào tạo],MATCH(Danhsachdaotao[[#This Row],[Mã khóa học]],Thong_tin_khoa_hoc[Mã khóa học],0),0)</f>
        <v>Kỹ năng chăm sóc khách hàng</v>
      </c>
      <c r="E109" s="12">
        <v>1124</v>
      </c>
      <c r="F109" s="28" t="str">
        <f>INDEX(Danhsachnhanvien[Họ tên],MATCH(Danhsachdaotao[[#This Row],[MSNV]],Danhsachnhanvien[Mã nhân viên],0),0)</f>
        <v>Đào Duy Linh</v>
      </c>
      <c r="G109" s="28" t="str">
        <f>INDEX(Danhsachnhanvien[Chi nhánh],MATCH(Danhsachdaotao[[#This Row],[MSNV]],Danhsachnhanvien[Mã nhân viên],0),0)</f>
        <v>Đà Nẵng</v>
      </c>
      <c r="H109" s="13" t="str">
        <f>INDEX(Danhsachnhanvien[Phòng ban],MATCH(Danhsachdaotao[[#This Row],[MSNV]],Danhsachnhanvien[Mã nhân viên],0),0)</f>
        <v>Kinh doanh</v>
      </c>
      <c r="I109" s="13" t="str">
        <f>INDEX(Danhsachnhanvien[Vị trí],MATCH(Danhsachdaotao[[#This Row],[MSNV]],Danhsachnhanvien[Mã nhân viên],0),0)</f>
        <v>Nhân viên kinh doanh</v>
      </c>
      <c r="J109" s="13" t="str">
        <f>INDEX(Thong_tin_khoa_hoc[Phân loại],MATCH(Danhsachdaotao[[#This Row],[Mã khóa học]],Thong_tin_khoa_hoc[Mã khóa học],0),0)</f>
        <v>Đào tạo hệ thống</v>
      </c>
      <c r="K109" s="13" t="s">
        <v>238</v>
      </c>
      <c r="L109" s="12">
        <v>2</v>
      </c>
      <c r="M109" s="14">
        <v>6</v>
      </c>
    </row>
    <row r="110" spans="1:13" s="15" customFormat="1" ht="26.25" customHeight="1" x14ac:dyDescent="0.25">
      <c r="A110" s="11">
        <f>IF(E110="","",SUBTOTAL(3,$E$4:E110))</f>
        <v>107</v>
      </c>
      <c r="B110" s="40">
        <v>44276</v>
      </c>
      <c r="C110" s="12" t="s">
        <v>194</v>
      </c>
      <c r="D110" s="78" t="str">
        <f>INDEX(Thong_tin_khoa_hoc[Khóa đào tạo],MATCH(Danhsachdaotao[[#This Row],[Mã khóa học]],Thong_tin_khoa_hoc[Mã khóa học],0),0)</f>
        <v>Kỹ năng chăm sóc khách hàng</v>
      </c>
      <c r="E110" s="12">
        <v>1125</v>
      </c>
      <c r="F110" s="28" t="str">
        <f>INDEX(Danhsachnhanvien[Họ tên],MATCH(Danhsachdaotao[[#This Row],[MSNV]],Danhsachnhanvien[Mã nhân viên],0),0)</f>
        <v>Phạm Anh Đức</v>
      </c>
      <c r="G110" s="28" t="str">
        <f>INDEX(Danhsachnhanvien[Chi nhánh],MATCH(Danhsachdaotao[[#This Row],[MSNV]],Danhsachnhanvien[Mã nhân viên],0),0)</f>
        <v>Đà Nẵng</v>
      </c>
      <c r="H110" s="13" t="str">
        <f>INDEX(Danhsachnhanvien[Phòng ban],MATCH(Danhsachdaotao[[#This Row],[MSNV]],Danhsachnhanvien[Mã nhân viên],0),0)</f>
        <v>Kinh doanh</v>
      </c>
      <c r="I110" s="13" t="str">
        <f>INDEX(Danhsachnhanvien[Vị trí],MATCH(Danhsachdaotao[[#This Row],[MSNV]],Danhsachnhanvien[Mã nhân viên],0),0)</f>
        <v>Nhân viên kinh doanh</v>
      </c>
      <c r="J110" s="13" t="str">
        <f>INDEX(Thong_tin_khoa_hoc[Phân loại],MATCH(Danhsachdaotao[[#This Row],[Mã khóa học]],Thong_tin_khoa_hoc[Mã khóa học],0),0)</f>
        <v>Đào tạo hệ thống</v>
      </c>
      <c r="K110" s="13" t="s">
        <v>238</v>
      </c>
      <c r="L110" s="12">
        <v>2</v>
      </c>
      <c r="M110" s="14">
        <v>8</v>
      </c>
    </row>
    <row r="111" spans="1:13" s="15" customFormat="1" ht="26.25" customHeight="1" x14ac:dyDescent="0.25">
      <c r="A111" s="11">
        <f>IF(E111="","",SUBTOTAL(3,$E$4:E111))</f>
        <v>108</v>
      </c>
      <c r="B111" s="40">
        <v>44279</v>
      </c>
      <c r="C111" s="12" t="s">
        <v>194</v>
      </c>
      <c r="D111" s="78" t="str">
        <f>INDEX(Thong_tin_khoa_hoc[Khóa đào tạo],MATCH(Danhsachdaotao[[#This Row],[Mã khóa học]],Thong_tin_khoa_hoc[Mã khóa học],0),0)</f>
        <v>Kỹ năng chăm sóc khách hàng</v>
      </c>
      <c r="E111" s="12">
        <v>1034</v>
      </c>
      <c r="F111" s="28" t="str">
        <f>INDEX(Danhsachnhanvien[Họ tên],MATCH(Danhsachdaotao[[#This Row],[MSNV]],Danhsachnhanvien[Mã nhân viên],0),0)</f>
        <v>Quang Huy</v>
      </c>
      <c r="G111" s="28" t="str">
        <f>INDEX(Danhsachnhanvien[Chi nhánh],MATCH(Danhsachdaotao[[#This Row],[MSNV]],Danhsachnhanvien[Mã nhân viên],0),0)</f>
        <v>TPHCM</v>
      </c>
      <c r="H111" s="13" t="str">
        <f>INDEX(Danhsachnhanvien[Phòng ban],MATCH(Danhsachdaotao[[#This Row],[MSNV]],Danhsachnhanvien[Mã nhân viên],0),0)</f>
        <v>Kinh doanh</v>
      </c>
      <c r="I111" s="13" t="str">
        <f>INDEX(Danhsachnhanvien[Vị trí],MATCH(Danhsachdaotao[[#This Row],[MSNV]],Danhsachnhanvien[Mã nhân viên],0),0)</f>
        <v>Nhân viên kinh doanh</v>
      </c>
      <c r="J111" s="13" t="str">
        <f>INDEX(Thong_tin_khoa_hoc[Phân loại],MATCH(Danhsachdaotao[[#This Row],[Mã khóa học]],Thong_tin_khoa_hoc[Mã khóa học],0),0)</f>
        <v>Đào tạo hệ thống</v>
      </c>
      <c r="K111" s="13" t="s">
        <v>238</v>
      </c>
      <c r="L111" s="12">
        <v>2</v>
      </c>
      <c r="M111" s="14">
        <v>10</v>
      </c>
    </row>
    <row r="112" spans="1:13" s="15" customFormat="1" ht="26.25" customHeight="1" x14ac:dyDescent="0.25">
      <c r="A112" s="11">
        <f>IF(E112="","",SUBTOTAL(3,$E$4:E112))</f>
        <v>109</v>
      </c>
      <c r="B112" s="40">
        <v>44279</v>
      </c>
      <c r="C112" s="12" t="s">
        <v>194</v>
      </c>
      <c r="D112" s="78" t="str">
        <f>INDEX(Thong_tin_khoa_hoc[Khóa đào tạo],MATCH(Danhsachdaotao[[#This Row],[Mã khóa học]],Thong_tin_khoa_hoc[Mã khóa học],0),0)</f>
        <v>Kỹ năng chăm sóc khách hàng</v>
      </c>
      <c r="E112" s="12">
        <v>1035</v>
      </c>
      <c r="F112" s="28" t="str">
        <f>INDEX(Danhsachnhanvien[Họ tên],MATCH(Danhsachdaotao[[#This Row],[MSNV]],Danhsachnhanvien[Mã nhân viên],0),0)</f>
        <v>Đinh Thị Liên</v>
      </c>
      <c r="G112" s="28" t="str">
        <f>INDEX(Danhsachnhanvien[Chi nhánh],MATCH(Danhsachdaotao[[#This Row],[MSNV]],Danhsachnhanvien[Mã nhân viên],0),0)</f>
        <v>TPHCM</v>
      </c>
      <c r="H112" s="13" t="str">
        <f>INDEX(Danhsachnhanvien[Phòng ban],MATCH(Danhsachdaotao[[#This Row],[MSNV]],Danhsachnhanvien[Mã nhân viên],0),0)</f>
        <v>Kinh doanh</v>
      </c>
      <c r="I112" s="13" t="str">
        <f>INDEX(Danhsachnhanvien[Vị trí],MATCH(Danhsachdaotao[[#This Row],[MSNV]],Danhsachnhanvien[Mã nhân viên],0),0)</f>
        <v>Nhân viên kinh doanh</v>
      </c>
      <c r="J112" s="13" t="str">
        <f>INDEX(Thong_tin_khoa_hoc[Phân loại],MATCH(Danhsachdaotao[[#This Row],[Mã khóa học]],Thong_tin_khoa_hoc[Mã khóa học],0),0)</f>
        <v>Đào tạo hệ thống</v>
      </c>
      <c r="K112" s="13" t="s">
        <v>239</v>
      </c>
      <c r="L112" s="12">
        <v>2</v>
      </c>
      <c r="M112" s="14"/>
    </row>
    <row r="113" spans="1:13" s="15" customFormat="1" ht="26.25" customHeight="1" x14ac:dyDescent="0.25">
      <c r="A113" s="11">
        <f>IF(E113="","",SUBTOTAL(3,$E$4:E113))</f>
        <v>110</v>
      </c>
      <c r="B113" s="40">
        <v>44279</v>
      </c>
      <c r="C113" s="12" t="s">
        <v>194</v>
      </c>
      <c r="D113" s="78" t="str">
        <f>INDEX(Thong_tin_khoa_hoc[Khóa đào tạo],MATCH(Danhsachdaotao[[#This Row],[Mã khóa học]],Thong_tin_khoa_hoc[Mã khóa học],0),0)</f>
        <v>Kỹ năng chăm sóc khách hàng</v>
      </c>
      <c r="E113" s="12">
        <v>1036</v>
      </c>
      <c r="F113" s="28" t="str">
        <f>INDEX(Danhsachnhanvien[Họ tên],MATCH(Danhsachdaotao[[#This Row],[MSNV]],Danhsachnhanvien[Mã nhân viên],0),0)</f>
        <v>Bùi Thị An</v>
      </c>
      <c r="G113" s="28" t="str">
        <f>INDEX(Danhsachnhanvien[Chi nhánh],MATCH(Danhsachdaotao[[#This Row],[MSNV]],Danhsachnhanvien[Mã nhân viên],0),0)</f>
        <v>TPHCM</v>
      </c>
      <c r="H113" s="13" t="str">
        <f>INDEX(Danhsachnhanvien[Phòng ban],MATCH(Danhsachdaotao[[#This Row],[MSNV]],Danhsachnhanvien[Mã nhân viên],0),0)</f>
        <v>Kinh doanh</v>
      </c>
      <c r="I113" s="13" t="str">
        <f>INDEX(Danhsachnhanvien[Vị trí],MATCH(Danhsachdaotao[[#This Row],[MSNV]],Danhsachnhanvien[Mã nhân viên],0),0)</f>
        <v>Nhân viên kinh doanh</v>
      </c>
      <c r="J113" s="13" t="str">
        <f>INDEX(Thong_tin_khoa_hoc[Phân loại],MATCH(Danhsachdaotao[[#This Row],[Mã khóa học]],Thong_tin_khoa_hoc[Mã khóa học],0),0)</f>
        <v>Đào tạo hệ thống</v>
      </c>
      <c r="K113" s="13" t="s">
        <v>238</v>
      </c>
      <c r="L113" s="12">
        <v>2</v>
      </c>
      <c r="M113" s="14">
        <v>6</v>
      </c>
    </row>
    <row r="114" spans="1:13" s="15" customFormat="1" ht="26.25" customHeight="1" x14ac:dyDescent="0.25">
      <c r="A114" s="11">
        <f>IF(E114="","",SUBTOTAL(3,$E$4:E114))</f>
        <v>111</v>
      </c>
      <c r="B114" s="40">
        <v>44279</v>
      </c>
      <c r="C114" s="12" t="s">
        <v>194</v>
      </c>
      <c r="D114" s="78" t="str">
        <f>INDEX(Thong_tin_khoa_hoc[Khóa đào tạo],MATCH(Danhsachdaotao[[#This Row],[Mã khóa học]],Thong_tin_khoa_hoc[Mã khóa học],0),0)</f>
        <v>Kỹ năng chăm sóc khách hàng</v>
      </c>
      <c r="E114" s="12">
        <v>1055</v>
      </c>
      <c r="F114" s="28" t="str">
        <f>INDEX(Danhsachnhanvien[Họ tên],MATCH(Danhsachdaotao[[#This Row],[MSNV]],Danhsachnhanvien[Mã nhân viên],0),0)</f>
        <v>Nguyễn Xuân Thành</v>
      </c>
      <c r="G114" s="28" t="str">
        <f>INDEX(Danhsachnhanvien[Chi nhánh],MATCH(Danhsachdaotao[[#This Row],[MSNV]],Danhsachnhanvien[Mã nhân viên],0),0)</f>
        <v>Thái Nguyên</v>
      </c>
      <c r="H114" s="13" t="str">
        <f>INDEX(Danhsachnhanvien[Phòng ban],MATCH(Danhsachdaotao[[#This Row],[MSNV]],Danhsachnhanvien[Mã nhân viên],0),0)</f>
        <v>Kinh doanh</v>
      </c>
      <c r="I114" s="13" t="str">
        <f>INDEX(Danhsachnhanvien[Vị trí],MATCH(Danhsachdaotao[[#This Row],[MSNV]],Danhsachnhanvien[Mã nhân viên],0),0)</f>
        <v>Nhân viên kinh doanh</v>
      </c>
      <c r="J114" s="13" t="str">
        <f>INDEX(Thong_tin_khoa_hoc[Phân loại],MATCH(Danhsachdaotao[[#This Row],[Mã khóa học]],Thong_tin_khoa_hoc[Mã khóa học],0),0)</f>
        <v>Đào tạo hệ thống</v>
      </c>
      <c r="K114" s="13" t="s">
        <v>238</v>
      </c>
      <c r="L114" s="12">
        <v>2</v>
      </c>
      <c r="M114" s="14">
        <v>6</v>
      </c>
    </row>
    <row r="115" spans="1:13" s="15" customFormat="1" ht="26.25" customHeight="1" x14ac:dyDescent="0.25">
      <c r="A115" s="11">
        <f>IF(E115="","",SUBTOTAL(3,$E$4:E115))</f>
        <v>112</v>
      </c>
      <c r="B115" s="40">
        <v>44279</v>
      </c>
      <c r="C115" s="12" t="s">
        <v>194</v>
      </c>
      <c r="D115" s="78" t="str">
        <f>INDEX(Thong_tin_khoa_hoc[Khóa đào tạo],MATCH(Danhsachdaotao[[#This Row],[Mã khóa học]],Thong_tin_khoa_hoc[Mã khóa học],0),0)</f>
        <v>Kỹ năng chăm sóc khách hàng</v>
      </c>
      <c r="E115" s="12">
        <v>1056</v>
      </c>
      <c r="F115" s="28" t="str">
        <f>INDEX(Danhsachnhanvien[Họ tên],MATCH(Danhsachdaotao[[#This Row],[MSNV]],Danhsachnhanvien[Mã nhân viên],0),0)</f>
        <v>Lê Văn Vĩnh</v>
      </c>
      <c r="G115" s="28" t="str">
        <f>INDEX(Danhsachnhanvien[Chi nhánh],MATCH(Danhsachdaotao[[#This Row],[MSNV]],Danhsachnhanvien[Mã nhân viên],0),0)</f>
        <v>Thái Nguyên</v>
      </c>
      <c r="H115" s="13" t="str">
        <f>INDEX(Danhsachnhanvien[Phòng ban],MATCH(Danhsachdaotao[[#This Row],[MSNV]],Danhsachnhanvien[Mã nhân viên],0),0)</f>
        <v>Kinh doanh</v>
      </c>
      <c r="I115" s="13" t="str">
        <f>INDEX(Danhsachnhanvien[Vị trí],MATCH(Danhsachdaotao[[#This Row],[MSNV]],Danhsachnhanvien[Mã nhân viên],0),0)</f>
        <v>Nhân viên kinh doanh</v>
      </c>
      <c r="J115" s="13" t="str">
        <f>INDEX(Thong_tin_khoa_hoc[Phân loại],MATCH(Danhsachdaotao[[#This Row],[Mã khóa học]],Thong_tin_khoa_hoc[Mã khóa học],0),0)</f>
        <v>Đào tạo hệ thống</v>
      </c>
      <c r="K115" s="13" t="s">
        <v>238</v>
      </c>
      <c r="L115" s="12">
        <v>2</v>
      </c>
      <c r="M115" s="14">
        <v>8</v>
      </c>
    </row>
    <row r="116" spans="1:13" s="15" customFormat="1" ht="26.25" customHeight="1" x14ac:dyDescent="0.25">
      <c r="A116" s="11">
        <f>IF(E116="","",SUBTOTAL(3,$E$4:E116))</f>
        <v>113</v>
      </c>
      <c r="B116" s="40">
        <v>44279</v>
      </c>
      <c r="C116" s="12" t="s">
        <v>194</v>
      </c>
      <c r="D116" s="78" t="str">
        <f>INDEX(Thong_tin_khoa_hoc[Khóa đào tạo],MATCH(Danhsachdaotao[[#This Row],[Mã khóa học]],Thong_tin_khoa_hoc[Mã khóa học],0),0)</f>
        <v>Kỹ năng chăm sóc khách hàng</v>
      </c>
      <c r="E116" s="12">
        <v>1057</v>
      </c>
      <c r="F116" s="28" t="str">
        <f>INDEX(Danhsachnhanvien[Họ tên],MATCH(Danhsachdaotao[[#This Row],[MSNV]],Danhsachnhanvien[Mã nhân viên],0),0)</f>
        <v>Lê Thị Dung</v>
      </c>
      <c r="G116" s="28" t="str">
        <f>INDEX(Danhsachnhanvien[Chi nhánh],MATCH(Danhsachdaotao[[#This Row],[MSNV]],Danhsachnhanvien[Mã nhân viên],0),0)</f>
        <v>Thái Nguyên</v>
      </c>
      <c r="H116" s="13" t="str">
        <f>INDEX(Danhsachnhanvien[Phòng ban],MATCH(Danhsachdaotao[[#This Row],[MSNV]],Danhsachnhanvien[Mã nhân viên],0),0)</f>
        <v>Kinh doanh</v>
      </c>
      <c r="I116" s="13" t="str">
        <f>INDEX(Danhsachnhanvien[Vị trí],MATCH(Danhsachdaotao[[#This Row],[MSNV]],Danhsachnhanvien[Mã nhân viên],0),0)</f>
        <v>Nhân viên kinh doanh</v>
      </c>
      <c r="J116" s="13" t="str">
        <f>INDEX(Thong_tin_khoa_hoc[Phân loại],MATCH(Danhsachdaotao[[#This Row],[Mã khóa học]],Thong_tin_khoa_hoc[Mã khóa học],0),0)</f>
        <v>Đào tạo hệ thống</v>
      </c>
      <c r="K116" s="13" t="s">
        <v>238</v>
      </c>
      <c r="L116" s="12">
        <v>2</v>
      </c>
      <c r="M116" s="14">
        <v>10</v>
      </c>
    </row>
    <row r="117" spans="1:13" s="15" customFormat="1" ht="26.25" customHeight="1" x14ac:dyDescent="0.25">
      <c r="A117" s="11">
        <f>IF(E117="","",SUBTOTAL(3,$E$4:E117))</f>
        <v>114</v>
      </c>
      <c r="B117" s="40">
        <v>44279</v>
      </c>
      <c r="C117" s="12" t="s">
        <v>194</v>
      </c>
      <c r="D117" s="78" t="str">
        <f>INDEX(Thong_tin_khoa_hoc[Khóa đào tạo],MATCH(Danhsachdaotao[[#This Row],[Mã khóa học]],Thong_tin_khoa_hoc[Mã khóa học],0),0)</f>
        <v>Kỹ năng chăm sóc khách hàng</v>
      </c>
      <c r="E117" s="12">
        <v>1076</v>
      </c>
      <c r="F117" s="28" t="str">
        <f>INDEX(Danhsachnhanvien[Họ tên],MATCH(Danhsachdaotao[[#This Row],[MSNV]],Danhsachnhanvien[Mã nhân viên],0),0)</f>
        <v>Lê Thị Hoài Linh</v>
      </c>
      <c r="G117" s="28" t="str">
        <f>INDEX(Danhsachnhanvien[Chi nhánh],MATCH(Danhsachdaotao[[#This Row],[MSNV]],Danhsachnhanvien[Mã nhân viên],0),0)</f>
        <v>Hải Phòng</v>
      </c>
      <c r="H117" s="13" t="str">
        <f>INDEX(Danhsachnhanvien[Phòng ban],MATCH(Danhsachdaotao[[#This Row],[MSNV]],Danhsachnhanvien[Mã nhân viên],0),0)</f>
        <v>Kinh doanh</v>
      </c>
      <c r="I117" s="13" t="str">
        <f>INDEX(Danhsachnhanvien[Vị trí],MATCH(Danhsachdaotao[[#This Row],[MSNV]],Danhsachnhanvien[Mã nhân viên],0),0)</f>
        <v>Nhân viên kinh doanh</v>
      </c>
      <c r="J117" s="13" t="str">
        <f>INDEX(Thong_tin_khoa_hoc[Phân loại],MATCH(Danhsachdaotao[[#This Row],[Mã khóa học]],Thong_tin_khoa_hoc[Mã khóa học],0),0)</f>
        <v>Đào tạo hệ thống</v>
      </c>
      <c r="K117" s="13" t="s">
        <v>238</v>
      </c>
      <c r="L117" s="12">
        <v>2</v>
      </c>
      <c r="M117" s="14">
        <v>10</v>
      </c>
    </row>
    <row r="118" spans="1:13" s="15" customFormat="1" ht="26.25" customHeight="1" x14ac:dyDescent="0.25">
      <c r="A118" s="11">
        <f>IF(E118="","",SUBTOTAL(3,$E$4:E118))</f>
        <v>115</v>
      </c>
      <c r="B118" s="40">
        <v>44279</v>
      </c>
      <c r="C118" s="12" t="s">
        <v>194</v>
      </c>
      <c r="D118" s="78" t="str">
        <f>INDEX(Thong_tin_khoa_hoc[Khóa đào tạo],MATCH(Danhsachdaotao[[#This Row],[Mã khóa học]],Thong_tin_khoa_hoc[Mã khóa học],0),0)</f>
        <v>Kỹ năng chăm sóc khách hàng</v>
      </c>
      <c r="E118" s="12">
        <v>1077</v>
      </c>
      <c r="F118" s="28" t="str">
        <f>INDEX(Danhsachnhanvien[Họ tên],MATCH(Danhsachdaotao[[#This Row],[MSNV]],Danhsachnhanvien[Mã nhân viên],0),0)</f>
        <v>Hoàng Xuân Tú</v>
      </c>
      <c r="G118" s="28" t="str">
        <f>INDEX(Danhsachnhanvien[Chi nhánh],MATCH(Danhsachdaotao[[#This Row],[MSNV]],Danhsachnhanvien[Mã nhân viên],0),0)</f>
        <v>Hải Phòng</v>
      </c>
      <c r="H118" s="13" t="str">
        <f>INDEX(Danhsachnhanvien[Phòng ban],MATCH(Danhsachdaotao[[#This Row],[MSNV]],Danhsachnhanvien[Mã nhân viên],0),0)</f>
        <v>Kinh doanh</v>
      </c>
      <c r="I118" s="13" t="str">
        <f>INDEX(Danhsachnhanvien[Vị trí],MATCH(Danhsachdaotao[[#This Row],[MSNV]],Danhsachnhanvien[Mã nhân viên],0),0)</f>
        <v>Nhân viên kinh doanh</v>
      </c>
      <c r="J118" s="13" t="str">
        <f>INDEX(Thong_tin_khoa_hoc[Phân loại],MATCH(Danhsachdaotao[[#This Row],[Mã khóa học]],Thong_tin_khoa_hoc[Mã khóa học],0),0)</f>
        <v>Đào tạo hệ thống</v>
      </c>
      <c r="K118" s="13" t="s">
        <v>238</v>
      </c>
      <c r="L118" s="12">
        <v>2</v>
      </c>
      <c r="M118" s="14">
        <v>4</v>
      </c>
    </row>
    <row r="119" spans="1:13" s="15" customFormat="1" ht="26.25" customHeight="1" x14ac:dyDescent="0.25">
      <c r="A119" s="11">
        <f>IF(E119="","",SUBTOTAL(3,$E$4:E119))</f>
        <v>116</v>
      </c>
      <c r="B119" s="40">
        <v>44279</v>
      </c>
      <c r="C119" s="12" t="s">
        <v>194</v>
      </c>
      <c r="D119" s="78" t="str">
        <f>INDEX(Thong_tin_khoa_hoc[Khóa đào tạo],MATCH(Danhsachdaotao[[#This Row],[Mã khóa học]],Thong_tin_khoa_hoc[Mã khóa học],0),0)</f>
        <v>Kỹ năng chăm sóc khách hàng</v>
      </c>
      <c r="E119" s="12">
        <v>1086</v>
      </c>
      <c r="F119" s="28" t="str">
        <f>INDEX(Danhsachnhanvien[Họ tên],MATCH(Danhsachdaotao[[#This Row],[MSNV]],Danhsachnhanvien[Mã nhân viên],0),0)</f>
        <v>Nguyễn Thị Thu</v>
      </c>
      <c r="G119" s="28" t="str">
        <f>INDEX(Danhsachnhanvien[Chi nhánh],MATCH(Danhsachdaotao[[#This Row],[MSNV]],Danhsachnhanvien[Mã nhân viên],0),0)</f>
        <v>Hải Phòng</v>
      </c>
      <c r="H119" s="13" t="str">
        <f>INDEX(Danhsachnhanvien[Phòng ban],MATCH(Danhsachdaotao[[#This Row],[MSNV]],Danhsachnhanvien[Mã nhân viên],0),0)</f>
        <v>Kinh doanh</v>
      </c>
      <c r="I119" s="13" t="str">
        <f>INDEX(Danhsachnhanvien[Vị trí],MATCH(Danhsachdaotao[[#This Row],[MSNV]],Danhsachnhanvien[Mã nhân viên],0),0)</f>
        <v>Giảng viên</v>
      </c>
      <c r="J119" s="13" t="str">
        <f>INDEX(Thong_tin_khoa_hoc[Phân loại],MATCH(Danhsachdaotao[[#This Row],[Mã khóa học]],Thong_tin_khoa_hoc[Mã khóa học],0),0)</f>
        <v>Đào tạo hệ thống</v>
      </c>
      <c r="K119" s="13" t="s">
        <v>239</v>
      </c>
      <c r="L119" s="12">
        <v>2</v>
      </c>
      <c r="M119" s="14"/>
    </row>
    <row r="120" spans="1:13" s="15" customFormat="1" ht="26.25" customHeight="1" x14ac:dyDescent="0.25">
      <c r="A120" s="11">
        <f>IF(E120="","",SUBTOTAL(3,$E$4:E120))</f>
        <v>117</v>
      </c>
      <c r="B120" s="40">
        <v>44279</v>
      </c>
      <c r="C120" s="12" t="s">
        <v>194</v>
      </c>
      <c r="D120" s="78" t="str">
        <f>INDEX(Thong_tin_khoa_hoc[Khóa đào tạo],MATCH(Danhsachdaotao[[#This Row],[Mã khóa học]],Thong_tin_khoa_hoc[Mã khóa học],0),0)</f>
        <v>Kỹ năng chăm sóc khách hàng</v>
      </c>
      <c r="E120" s="12">
        <v>1101</v>
      </c>
      <c r="F120" s="28" t="str">
        <f>INDEX(Danhsachnhanvien[Họ tên],MATCH(Danhsachdaotao[[#This Row],[MSNV]],Danhsachnhanvien[Mã nhân viên],0),0)</f>
        <v>Trương Thị Thu Trang</v>
      </c>
      <c r="G120" s="28" t="str">
        <f>INDEX(Danhsachnhanvien[Chi nhánh],MATCH(Danhsachdaotao[[#This Row],[MSNV]],Danhsachnhanvien[Mã nhân viên],0),0)</f>
        <v>Hải Phòng</v>
      </c>
      <c r="H120" s="13" t="str">
        <f>INDEX(Danhsachnhanvien[Phòng ban],MATCH(Danhsachdaotao[[#This Row],[MSNV]],Danhsachnhanvien[Mã nhân viên],0),0)</f>
        <v>Kinh doanh</v>
      </c>
      <c r="I120" s="13" t="str">
        <f>INDEX(Danhsachnhanvien[Vị trí],MATCH(Danhsachdaotao[[#This Row],[MSNV]],Danhsachnhanvien[Mã nhân viên],0),0)</f>
        <v>Nhân viên kinh doanh</v>
      </c>
      <c r="J120" s="13" t="str">
        <f>INDEX(Thong_tin_khoa_hoc[Phân loại],MATCH(Danhsachdaotao[[#This Row],[Mã khóa học]],Thong_tin_khoa_hoc[Mã khóa học],0),0)</f>
        <v>Đào tạo hệ thống</v>
      </c>
      <c r="K120" s="13" t="s">
        <v>238</v>
      </c>
      <c r="L120" s="12">
        <v>2</v>
      </c>
      <c r="M120" s="14">
        <v>6</v>
      </c>
    </row>
    <row r="121" spans="1:13" s="15" customFormat="1" ht="26.25" customHeight="1" x14ac:dyDescent="0.25">
      <c r="A121" s="11">
        <f>IF(E121="","",SUBTOTAL(3,$E$4:E121))</f>
        <v>118</v>
      </c>
      <c r="B121" s="40">
        <v>44279</v>
      </c>
      <c r="C121" s="12" t="s">
        <v>194</v>
      </c>
      <c r="D121" s="78" t="str">
        <f>INDEX(Thong_tin_khoa_hoc[Khóa đào tạo],MATCH(Danhsachdaotao[[#This Row],[Mã khóa học]],Thong_tin_khoa_hoc[Mã khóa học],0),0)</f>
        <v>Kỹ năng chăm sóc khách hàng</v>
      </c>
      <c r="E121" s="12">
        <v>1102</v>
      </c>
      <c r="F121" s="28" t="str">
        <f>INDEX(Danhsachnhanvien[Họ tên],MATCH(Danhsachdaotao[[#This Row],[MSNV]],Danhsachnhanvien[Mã nhân viên],0),0)</f>
        <v>Võ Thị Hải Yến</v>
      </c>
      <c r="G121" s="28" t="str">
        <f>INDEX(Danhsachnhanvien[Chi nhánh],MATCH(Danhsachdaotao[[#This Row],[MSNV]],Danhsachnhanvien[Mã nhân viên],0),0)</f>
        <v>Hải Phòng</v>
      </c>
      <c r="H121" s="13" t="str">
        <f>INDEX(Danhsachnhanvien[Phòng ban],MATCH(Danhsachdaotao[[#This Row],[MSNV]],Danhsachnhanvien[Mã nhân viên],0),0)</f>
        <v>Kinh doanh</v>
      </c>
      <c r="I121" s="13" t="str">
        <f>INDEX(Danhsachnhanvien[Vị trí],MATCH(Danhsachdaotao[[#This Row],[MSNV]],Danhsachnhanvien[Mã nhân viên],0),0)</f>
        <v>Nhân viên kinh doanh</v>
      </c>
      <c r="J121" s="13" t="str">
        <f>INDEX(Thong_tin_khoa_hoc[Phân loại],MATCH(Danhsachdaotao[[#This Row],[Mã khóa học]],Thong_tin_khoa_hoc[Mã khóa học],0),0)</f>
        <v>Đào tạo hệ thống</v>
      </c>
      <c r="K121" s="13" t="s">
        <v>238</v>
      </c>
      <c r="L121" s="12">
        <v>2</v>
      </c>
      <c r="M121" s="14">
        <v>8</v>
      </c>
    </row>
    <row r="122" spans="1:13" s="15" customFormat="1" ht="26.25" customHeight="1" x14ac:dyDescent="0.25">
      <c r="A122" s="11">
        <f>IF(E122="","",SUBTOTAL(3,$E$4:E122))</f>
        <v>119</v>
      </c>
      <c r="B122" s="40">
        <v>44279</v>
      </c>
      <c r="C122" s="12" t="s">
        <v>194</v>
      </c>
      <c r="D122" s="78" t="str">
        <f>INDEX(Thong_tin_khoa_hoc[Khóa đào tạo],MATCH(Danhsachdaotao[[#This Row],[Mã khóa học]],Thong_tin_khoa_hoc[Mã khóa học],0),0)</f>
        <v>Kỹ năng chăm sóc khách hàng</v>
      </c>
      <c r="E122" s="12">
        <v>1103</v>
      </c>
      <c r="F122" s="28" t="str">
        <f>INDEX(Danhsachnhanvien[Họ tên],MATCH(Danhsachdaotao[[#This Row],[MSNV]],Danhsachnhanvien[Mã nhân viên],0),0)</f>
        <v>Hồ Thị Hằng</v>
      </c>
      <c r="G122" s="28" t="str">
        <f>INDEX(Danhsachnhanvien[Chi nhánh],MATCH(Danhsachdaotao[[#This Row],[MSNV]],Danhsachnhanvien[Mã nhân viên],0),0)</f>
        <v>Hải Phòng</v>
      </c>
      <c r="H122" s="13" t="str">
        <f>INDEX(Danhsachnhanvien[Phòng ban],MATCH(Danhsachdaotao[[#This Row],[MSNV]],Danhsachnhanvien[Mã nhân viên],0),0)</f>
        <v>Kinh doanh</v>
      </c>
      <c r="I122" s="13" t="str">
        <f>INDEX(Danhsachnhanvien[Vị trí],MATCH(Danhsachdaotao[[#This Row],[MSNV]],Danhsachnhanvien[Mã nhân viên],0),0)</f>
        <v>Nhân viên kinh doanh</v>
      </c>
      <c r="J122" s="13" t="str">
        <f>INDEX(Thong_tin_khoa_hoc[Phân loại],MATCH(Danhsachdaotao[[#This Row],[Mã khóa học]],Thong_tin_khoa_hoc[Mã khóa học],0),0)</f>
        <v>Đào tạo hệ thống</v>
      </c>
      <c r="K122" s="13" t="s">
        <v>238</v>
      </c>
      <c r="L122" s="12">
        <v>2</v>
      </c>
      <c r="M122" s="14">
        <v>10</v>
      </c>
    </row>
    <row r="123" spans="1:13" s="15" customFormat="1" ht="26.25" customHeight="1" x14ac:dyDescent="0.25">
      <c r="A123" s="11">
        <f>IF(E123="","",SUBTOTAL(3,$E$4:E123))</f>
        <v>120</v>
      </c>
      <c r="B123" s="40">
        <v>44279</v>
      </c>
      <c r="C123" s="12" t="s">
        <v>194</v>
      </c>
      <c r="D123" s="78" t="str">
        <f>INDEX(Thong_tin_khoa_hoc[Khóa đào tạo],MATCH(Danhsachdaotao[[#This Row],[Mã khóa học]],Thong_tin_khoa_hoc[Mã khóa học],0),0)</f>
        <v>Kỹ năng chăm sóc khách hàng</v>
      </c>
      <c r="E123" s="12">
        <v>1123</v>
      </c>
      <c r="F123" s="28" t="str">
        <f>INDEX(Danhsachnhanvien[Họ tên],MATCH(Danhsachdaotao[[#This Row],[MSNV]],Danhsachnhanvien[Mã nhân viên],0),0)</f>
        <v>Ngô Trường Giang</v>
      </c>
      <c r="G123" s="28" t="str">
        <f>INDEX(Danhsachnhanvien[Chi nhánh],MATCH(Danhsachdaotao[[#This Row],[MSNV]],Danhsachnhanvien[Mã nhân viên],0),0)</f>
        <v>Đà Nẵng</v>
      </c>
      <c r="H123" s="13" t="str">
        <f>INDEX(Danhsachnhanvien[Phòng ban],MATCH(Danhsachdaotao[[#This Row],[MSNV]],Danhsachnhanvien[Mã nhân viên],0),0)</f>
        <v>Kinh doanh</v>
      </c>
      <c r="I123" s="13" t="str">
        <f>INDEX(Danhsachnhanvien[Vị trí],MATCH(Danhsachdaotao[[#This Row],[MSNV]],Danhsachnhanvien[Mã nhân viên],0),0)</f>
        <v>Nhân viên kinh doanh</v>
      </c>
      <c r="J123" s="13" t="str">
        <f>INDEX(Thong_tin_khoa_hoc[Phân loại],MATCH(Danhsachdaotao[[#This Row],[Mã khóa học]],Thong_tin_khoa_hoc[Mã khóa học],0),0)</f>
        <v>Đào tạo hệ thống</v>
      </c>
      <c r="K123" s="13" t="s">
        <v>238</v>
      </c>
      <c r="L123" s="12">
        <v>2</v>
      </c>
      <c r="M123" s="14">
        <v>4</v>
      </c>
    </row>
    <row r="124" spans="1:13" s="15" customFormat="1" ht="26.25" customHeight="1" x14ac:dyDescent="0.25">
      <c r="A124" s="11">
        <f>IF(E124="","",SUBTOTAL(3,$E$4:E124))</f>
        <v>121</v>
      </c>
      <c r="B124" s="40">
        <v>44279</v>
      </c>
      <c r="C124" s="12" t="s">
        <v>194</v>
      </c>
      <c r="D124" s="78" t="str">
        <f>INDEX(Thong_tin_khoa_hoc[Khóa đào tạo],MATCH(Danhsachdaotao[[#This Row],[Mã khóa học]],Thong_tin_khoa_hoc[Mã khóa học],0),0)</f>
        <v>Kỹ năng chăm sóc khách hàng</v>
      </c>
      <c r="E124" s="12">
        <v>1124</v>
      </c>
      <c r="F124" s="28" t="str">
        <f>INDEX(Danhsachnhanvien[Họ tên],MATCH(Danhsachdaotao[[#This Row],[MSNV]],Danhsachnhanvien[Mã nhân viên],0),0)</f>
        <v>Đào Duy Linh</v>
      </c>
      <c r="G124" s="28" t="str">
        <f>INDEX(Danhsachnhanvien[Chi nhánh],MATCH(Danhsachdaotao[[#This Row],[MSNV]],Danhsachnhanvien[Mã nhân viên],0),0)</f>
        <v>Đà Nẵng</v>
      </c>
      <c r="H124" s="13" t="str">
        <f>INDEX(Danhsachnhanvien[Phòng ban],MATCH(Danhsachdaotao[[#This Row],[MSNV]],Danhsachnhanvien[Mã nhân viên],0),0)</f>
        <v>Kinh doanh</v>
      </c>
      <c r="I124" s="13" t="str">
        <f>INDEX(Danhsachnhanvien[Vị trí],MATCH(Danhsachdaotao[[#This Row],[MSNV]],Danhsachnhanvien[Mã nhân viên],0),0)</f>
        <v>Nhân viên kinh doanh</v>
      </c>
      <c r="J124" s="13" t="str">
        <f>INDEX(Thong_tin_khoa_hoc[Phân loại],MATCH(Danhsachdaotao[[#This Row],[Mã khóa học]],Thong_tin_khoa_hoc[Mã khóa học],0),0)</f>
        <v>Đào tạo hệ thống</v>
      </c>
      <c r="K124" s="13" t="s">
        <v>238</v>
      </c>
      <c r="L124" s="12">
        <v>2</v>
      </c>
      <c r="M124" s="14">
        <v>6</v>
      </c>
    </row>
    <row r="125" spans="1:13" s="15" customFormat="1" ht="26.25" customHeight="1" x14ac:dyDescent="0.25">
      <c r="A125" s="11">
        <f>IF(E125="","",SUBTOTAL(3,$E$4:E125))</f>
        <v>122</v>
      </c>
      <c r="B125" s="40">
        <v>44279</v>
      </c>
      <c r="C125" s="12" t="s">
        <v>194</v>
      </c>
      <c r="D125" s="78" t="str">
        <f>INDEX(Thong_tin_khoa_hoc[Khóa đào tạo],MATCH(Danhsachdaotao[[#This Row],[Mã khóa học]],Thong_tin_khoa_hoc[Mã khóa học],0),0)</f>
        <v>Kỹ năng chăm sóc khách hàng</v>
      </c>
      <c r="E125" s="12">
        <v>1125</v>
      </c>
      <c r="F125" s="28" t="str">
        <f>INDEX(Danhsachnhanvien[Họ tên],MATCH(Danhsachdaotao[[#This Row],[MSNV]],Danhsachnhanvien[Mã nhân viên],0),0)</f>
        <v>Phạm Anh Đức</v>
      </c>
      <c r="G125" s="28" t="str">
        <f>INDEX(Danhsachnhanvien[Chi nhánh],MATCH(Danhsachdaotao[[#This Row],[MSNV]],Danhsachnhanvien[Mã nhân viên],0),0)</f>
        <v>Đà Nẵng</v>
      </c>
      <c r="H125" s="13" t="str">
        <f>INDEX(Danhsachnhanvien[Phòng ban],MATCH(Danhsachdaotao[[#This Row],[MSNV]],Danhsachnhanvien[Mã nhân viên],0),0)</f>
        <v>Kinh doanh</v>
      </c>
      <c r="I125" s="13" t="str">
        <f>INDEX(Danhsachnhanvien[Vị trí],MATCH(Danhsachdaotao[[#This Row],[MSNV]],Danhsachnhanvien[Mã nhân viên],0),0)</f>
        <v>Nhân viên kinh doanh</v>
      </c>
      <c r="J125" s="13" t="str">
        <f>INDEX(Thong_tin_khoa_hoc[Phân loại],MATCH(Danhsachdaotao[[#This Row],[Mã khóa học]],Thong_tin_khoa_hoc[Mã khóa học],0),0)</f>
        <v>Đào tạo hệ thống</v>
      </c>
      <c r="K125" s="13" t="s">
        <v>238</v>
      </c>
      <c r="L125" s="12">
        <v>2</v>
      </c>
      <c r="M125" s="14">
        <v>6</v>
      </c>
    </row>
    <row r="126" spans="1:13" s="15" customFormat="1" ht="26.25" customHeight="1" x14ac:dyDescent="0.25">
      <c r="A126" s="11">
        <f>IF(E126="","",SUBTOTAL(3,$E$4:E126))</f>
        <v>123</v>
      </c>
      <c r="B126" s="40">
        <v>44286</v>
      </c>
      <c r="C126" s="12" t="s">
        <v>196</v>
      </c>
      <c r="D126" s="78" t="str">
        <f>INDEX(Thong_tin_khoa_hoc[Khóa đào tạo],MATCH(Danhsachdaotao[[#This Row],[Mã khóa học]],Thong_tin_khoa_hoc[Mã khóa học],0),0)</f>
        <v>Kỹ năng phát triển bản thân và làm việc theo nhóm</v>
      </c>
      <c r="E126" s="12">
        <v>1012</v>
      </c>
      <c r="F126" s="28" t="str">
        <f>INDEX(Danhsachnhanvien[Họ tên],MATCH(Danhsachdaotao[[#This Row],[MSNV]],Danhsachnhanvien[Mã nhân viên],0),0)</f>
        <v>Chu Thị Tuyết</v>
      </c>
      <c r="G126" s="28" t="str">
        <f>INDEX(Danhsachnhanvien[Chi nhánh],MATCH(Danhsachdaotao[[#This Row],[MSNV]],Danhsachnhanvien[Mã nhân viên],0),0)</f>
        <v>Trụ sở chính</v>
      </c>
      <c r="H126" s="13" t="str">
        <f>INDEX(Danhsachnhanvien[Phòng ban],MATCH(Danhsachdaotao[[#This Row],[MSNV]],Danhsachnhanvien[Mã nhân viên],0),0)</f>
        <v>Marketing</v>
      </c>
      <c r="I126" s="13" t="str">
        <f>INDEX(Danhsachnhanvien[Vị trí],MATCH(Danhsachdaotao[[#This Row],[MSNV]],Danhsachnhanvien[Mã nhân viên],0),0)</f>
        <v>Nhân viên Content</v>
      </c>
      <c r="J126" s="13" t="str">
        <f>INDEX(Thong_tin_khoa_hoc[Phân loại],MATCH(Danhsachdaotao[[#This Row],[Mã khóa học]],Thong_tin_khoa_hoc[Mã khóa học],0),0)</f>
        <v>Đào tạo hệ thống</v>
      </c>
      <c r="K126" s="13" t="s">
        <v>238</v>
      </c>
      <c r="L126" s="12">
        <v>3</v>
      </c>
      <c r="M126" s="14">
        <v>8</v>
      </c>
    </row>
    <row r="127" spans="1:13" s="15" customFormat="1" ht="26.25" customHeight="1" x14ac:dyDescent="0.25">
      <c r="A127" s="11">
        <f>IF(E127="","",SUBTOTAL(3,$E$4:E127))</f>
        <v>124</v>
      </c>
      <c r="B127" s="40">
        <v>44286</v>
      </c>
      <c r="C127" s="12" t="s">
        <v>196</v>
      </c>
      <c r="D127" s="78" t="str">
        <f>INDEX(Thong_tin_khoa_hoc[Khóa đào tạo],MATCH(Danhsachdaotao[[#This Row],[Mã khóa học]],Thong_tin_khoa_hoc[Mã khóa học],0),0)</f>
        <v>Kỹ năng phát triển bản thân và làm việc theo nhóm</v>
      </c>
      <c r="E127" s="12">
        <v>1019</v>
      </c>
      <c r="F127" s="28" t="str">
        <f>INDEX(Danhsachnhanvien[Họ tên],MATCH(Danhsachdaotao[[#This Row],[MSNV]],Danhsachnhanvien[Mã nhân viên],0),0)</f>
        <v>Dương Kiều Trinh</v>
      </c>
      <c r="G127" s="28" t="str">
        <f>INDEX(Danhsachnhanvien[Chi nhánh],MATCH(Danhsachdaotao[[#This Row],[MSNV]],Danhsachnhanvien[Mã nhân viên],0),0)</f>
        <v>Trụ sở chính</v>
      </c>
      <c r="H127" s="13" t="str">
        <f>INDEX(Danhsachnhanvien[Phòng ban],MATCH(Danhsachdaotao[[#This Row],[MSNV]],Danhsachnhanvien[Mã nhân viên],0),0)</f>
        <v>Nhân sự</v>
      </c>
      <c r="I127" s="13" t="str">
        <f>INDEX(Danhsachnhanvien[Vị trí],MATCH(Danhsachdaotao[[#This Row],[MSNV]],Danhsachnhanvien[Mã nhân viên],0),0)</f>
        <v>Nhân viên tuyển dụng</v>
      </c>
      <c r="J127" s="13" t="str">
        <f>INDEX(Thong_tin_khoa_hoc[Phân loại],MATCH(Danhsachdaotao[[#This Row],[Mã khóa học]],Thong_tin_khoa_hoc[Mã khóa học],0),0)</f>
        <v>Đào tạo hệ thống</v>
      </c>
      <c r="K127" s="13" t="s">
        <v>238</v>
      </c>
      <c r="L127" s="12">
        <v>3</v>
      </c>
      <c r="M127" s="14">
        <v>10</v>
      </c>
    </row>
    <row r="128" spans="1:13" s="15" customFormat="1" ht="26.25" customHeight="1" x14ac:dyDescent="0.25">
      <c r="A128" s="11">
        <f>IF(E128="","",SUBTOTAL(3,$E$4:E128))</f>
        <v>125</v>
      </c>
      <c r="B128" s="40">
        <v>44286</v>
      </c>
      <c r="C128" s="12" t="s">
        <v>196</v>
      </c>
      <c r="D128" s="78" t="str">
        <f>INDEX(Thong_tin_khoa_hoc[Khóa đào tạo],MATCH(Danhsachdaotao[[#This Row],[Mã khóa học]],Thong_tin_khoa_hoc[Mã khóa học],0),0)</f>
        <v>Kỹ năng phát triển bản thân và làm việc theo nhóm</v>
      </c>
      <c r="E128" s="12">
        <v>1028</v>
      </c>
      <c r="F128" s="28" t="str">
        <f>INDEX(Danhsachnhanvien[Họ tên],MATCH(Danhsachdaotao[[#This Row],[MSNV]],Danhsachnhanvien[Mã nhân viên],0),0)</f>
        <v>Nguyễn Văn Cương</v>
      </c>
      <c r="G128" s="28" t="str">
        <f>INDEX(Danhsachnhanvien[Chi nhánh],MATCH(Danhsachdaotao[[#This Row],[MSNV]],Danhsachnhanvien[Mã nhân viên],0),0)</f>
        <v>TPHCM</v>
      </c>
      <c r="H128" s="13" t="str">
        <f>INDEX(Danhsachnhanvien[Phòng ban],MATCH(Danhsachdaotao[[#This Row],[MSNV]],Danhsachnhanvien[Mã nhân viên],0),0)</f>
        <v>Kinh doanh</v>
      </c>
      <c r="I128" s="13" t="str">
        <f>INDEX(Danhsachnhanvien[Vị trí],MATCH(Danhsachdaotao[[#This Row],[MSNV]],Danhsachnhanvien[Mã nhân viên],0),0)</f>
        <v>Trưởng phòng kinh doanh</v>
      </c>
      <c r="J128" s="13" t="str">
        <f>INDEX(Thong_tin_khoa_hoc[Phân loại],MATCH(Danhsachdaotao[[#This Row],[Mã khóa học]],Thong_tin_khoa_hoc[Mã khóa học],0),0)</f>
        <v>Đào tạo hệ thống</v>
      </c>
      <c r="K128" s="13" t="s">
        <v>238</v>
      </c>
      <c r="L128" s="12">
        <v>3</v>
      </c>
      <c r="M128" s="14">
        <v>10</v>
      </c>
    </row>
    <row r="129" spans="1:13" s="15" customFormat="1" ht="26.25" customHeight="1" x14ac:dyDescent="0.25">
      <c r="A129" s="11">
        <f>IF(E129="","",SUBTOTAL(3,$E$4:E129))</f>
        <v>126</v>
      </c>
      <c r="B129" s="40">
        <v>44286</v>
      </c>
      <c r="C129" s="12" t="s">
        <v>196</v>
      </c>
      <c r="D129" s="78" t="str">
        <f>INDEX(Thong_tin_khoa_hoc[Khóa đào tạo],MATCH(Danhsachdaotao[[#This Row],[Mã khóa học]],Thong_tin_khoa_hoc[Mã khóa học],0),0)</f>
        <v>Kỹ năng phát triển bản thân và làm việc theo nhóm</v>
      </c>
      <c r="E129" s="12">
        <v>1043</v>
      </c>
      <c r="F129" s="28" t="str">
        <f>INDEX(Danhsachnhanvien[Họ tên],MATCH(Danhsachdaotao[[#This Row],[MSNV]],Danhsachnhanvien[Mã nhân viên],0),0)</f>
        <v>Đỗ Thị Phương Anh</v>
      </c>
      <c r="G129" s="28" t="str">
        <f>INDEX(Danhsachnhanvien[Chi nhánh],MATCH(Danhsachdaotao[[#This Row],[MSNV]],Danhsachnhanvien[Mã nhân viên],0),0)</f>
        <v>TPHCM</v>
      </c>
      <c r="H129" s="13" t="str">
        <f>INDEX(Danhsachnhanvien[Phòng ban],MATCH(Danhsachdaotao[[#This Row],[MSNV]],Danhsachnhanvien[Mã nhân viên],0),0)</f>
        <v>Đào tạo</v>
      </c>
      <c r="I129" s="13" t="str">
        <f>INDEX(Danhsachnhanvien[Vị trí],MATCH(Danhsachdaotao[[#This Row],[MSNV]],Danhsachnhanvien[Mã nhân viên],0),0)</f>
        <v>Giảng viên</v>
      </c>
      <c r="J129" s="13" t="str">
        <f>INDEX(Thong_tin_khoa_hoc[Phân loại],MATCH(Danhsachdaotao[[#This Row],[Mã khóa học]],Thong_tin_khoa_hoc[Mã khóa học],0),0)</f>
        <v>Đào tạo hệ thống</v>
      </c>
      <c r="K129" s="13" t="s">
        <v>239</v>
      </c>
      <c r="L129" s="12">
        <v>3</v>
      </c>
      <c r="M129" s="14"/>
    </row>
    <row r="130" spans="1:13" s="15" customFormat="1" ht="26.25" customHeight="1" x14ac:dyDescent="0.25">
      <c r="A130" s="11">
        <f>IF(E130="","",SUBTOTAL(3,$E$4:E130))</f>
        <v>127</v>
      </c>
      <c r="B130" s="40">
        <v>44286</v>
      </c>
      <c r="C130" s="12" t="s">
        <v>196</v>
      </c>
      <c r="D130" s="78" t="str">
        <f>INDEX(Thong_tin_khoa_hoc[Khóa đào tạo],MATCH(Danhsachdaotao[[#This Row],[Mã khóa học]],Thong_tin_khoa_hoc[Mã khóa học],0),0)</f>
        <v>Kỹ năng phát triển bản thân và làm việc theo nhóm</v>
      </c>
      <c r="E130" s="12">
        <v>1055</v>
      </c>
      <c r="F130" s="28" t="str">
        <f>INDEX(Danhsachnhanvien[Họ tên],MATCH(Danhsachdaotao[[#This Row],[MSNV]],Danhsachnhanvien[Mã nhân viên],0),0)</f>
        <v>Nguyễn Xuân Thành</v>
      </c>
      <c r="G130" s="28" t="str">
        <f>INDEX(Danhsachnhanvien[Chi nhánh],MATCH(Danhsachdaotao[[#This Row],[MSNV]],Danhsachnhanvien[Mã nhân viên],0),0)</f>
        <v>Thái Nguyên</v>
      </c>
      <c r="H130" s="13" t="str">
        <f>INDEX(Danhsachnhanvien[Phòng ban],MATCH(Danhsachdaotao[[#This Row],[MSNV]],Danhsachnhanvien[Mã nhân viên],0),0)</f>
        <v>Kinh doanh</v>
      </c>
      <c r="I130" s="13" t="str">
        <f>INDEX(Danhsachnhanvien[Vị trí],MATCH(Danhsachdaotao[[#This Row],[MSNV]],Danhsachnhanvien[Mã nhân viên],0),0)</f>
        <v>Nhân viên kinh doanh</v>
      </c>
      <c r="J130" s="13" t="str">
        <f>INDEX(Thong_tin_khoa_hoc[Phân loại],MATCH(Danhsachdaotao[[#This Row],[Mã khóa học]],Thong_tin_khoa_hoc[Mã khóa học],0),0)</f>
        <v>Đào tạo hệ thống</v>
      </c>
      <c r="K130" s="13" t="s">
        <v>238</v>
      </c>
      <c r="L130" s="12">
        <v>3</v>
      </c>
      <c r="M130" s="14">
        <v>4</v>
      </c>
    </row>
    <row r="131" spans="1:13" s="15" customFormat="1" ht="26.25" customHeight="1" x14ac:dyDescent="0.25">
      <c r="A131" s="11">
        <f>IF(E131="","",SUBTOTAL(3,$E$4:E131))</f>
        <v>128</v>
      </c>
      <c r="B131" s="40">
        <v>44286</v>
      </c>
      <c r="C131" s="12" t="s">
        <v>196</v>
      </c>
      <c r="D131" s="78" t="str">
        <f>INDEX(Thong_tin_khoa_hoc[Khóa đào tạo],MATCH(Danhsachdaotao[[#This Row],[Mã khóa học]],Thong_tin_khoa_hoc[Mã khóa học],0),0)</f>
        <v>Kỹ năng phát triển bản thân và làm việc theo nhóm</v>
      </c>
      <c r="E131" s="12">
        <v>1065</v>
      </c>
      <c r="F131" s="28" t="str">
        <f>INDEX(Danhsachnhanvien[Họ tên],MATCH(Danhsachdaotao[[#This Row],[MSNV]],Danhsachnhanvien[Mã nhân viên],0),0)</f>
        <v>Lê Đình Hồng</v>
      </c>
      <c r="G131" s="28" t="str">
        <f>INDEX(Danhsachnhanvien[Chi nhánh],MATCH(Danhsachdaotao[[#This Row],[MSNV]],Danhsachnhanvien[Mã nhân viên],0),0)</f>
        <v>Thái Nguyên</v>
      </c>
      <c r="H131" s="13" t="str">
        <f>INDEX(Danhsachnhanvien[Phòng ban],MATCH(Danhsachdaotao[[#This Row],[MSNV]],Danhsachnhanvien[Mã nhân viên],0),0)</f>
        <v>Đào tạo</v>
      </c>
      <c r="I131" s="13" t="str">
        <f>INDEX(Danhsachnhanvien[Vị trí],MATCH(Danhsachdaotao[[#This Row],[MSNV]],Danhsachnhanvien[Mã nhân viên],0),0)</f>
        <v>Giảng viên</v>
      </c>
      <c r="J131" s="13" t="str">
        <f>INDEX(Thong_tin_khoa_hoc[Phân loại],MATCH(Danhsachdaotao[[#This Row],[Mã khóa học]],Thong_tin_khoa_hoc[Mã khóa học],0),0)</f>
        <v>Đào tạo hệ thống</v>
      </c>
      <c r="K131" s="13" t="s">
        <v>238</v>
      </c>
      <c r="L131" s="12">
        <v>3</v>
      </c>
      <c r="M131" s="14">
        <v>6</v>
      </c>
    </row>
    <row r="132" spans="1:13" s="15" customFormat="1" ht="26.25" customHeight="1" x14ac:dyDescent="0.25">
      <c r="A132" s="11">
        <f>IF(E132="","",SUBTOTAL(3,$E$4:E132))</f>
        <v>129</v>
      </c>
      <c r="B132" s="40">
        <v>44286</v>
      </c>
      <c r="C132" s="12" t="s">
        <v>196</v>
      </c>
      <c r="D132" s="78" t="str">
        <f>INDEX(Thong_tin_khoa_hoc[Khóa đào tạo],MATCH(Danhsachdaotao[[#This Row],[Mã khóa học]],Thong_tin_khoa_hoc[Mã khóa học],0),0)</f>
        <v>Kỹ năng phát triển bản thân và làm việc theo nhóm</v>
      </c>
      <c r="E132" s="12">
        <v>1077</v>
      </c>
      <c r="F132" s="28" t="str">
        <f>INDEX(Danhsachnhanvien[Họ tên],MATCH(Danhsachdaotao[[#This Row],[MSNV]],Danhsachnhanvien[Mã nhân viên],0),0)</f>
        <v>Hoàng Xuân Tú</v>
      </c>
      <c r="G132" s="28" t="str">
        <f>INDEX(Danhsachnhanvien[Chi nhánh],MATCH(Danhsachdaotao[[#This Row],[MSNV]],Danhsachnhanvien[Mã nhân viên],0),0)</f>
        <v>Hải Phòng</v>
      </c>
      <c r="H132" s="13" t="str">
        <f>INDEX(Danhsachnhanvien[Phòng ban],MATCH(Danhsachdaotao[[#This Row],[MSNV]],Danhsachnhanvien[Mã nhân viên],0),0)</f>
        <v>Kinh doanh</v>
      </c>
      <c r="I132" s="13" t="str">
        <f>INDEX(Danhsachnhanvien[Vị trí],MATCH(Danhsachdaotao[[#This Row],[MSNV]],Danhsachnhanvien[Mã nhân viên],0),0)</f>
        <v>Nhân viên kinh doanh</v>
      </c>
      <c r="J132" s="13" t="str">
        <f>INDEX(Thong_tin_khoa_hoc[Phân loại],MATCH(Danhsachdaotao[[#This Row],[Mã khóa học]],Thong_tin_khoa_hoc[Mã khóa học],0),0)</f>
        <v>Đào tạo hệ thống</v>
      </c>
      <c r="K132" s="13" t="s">
        <v>238</v>
      </c>
      <c r="L132" s="12">
        <v>3</v>
      </c>
      <c r="M132" s="14">
        <v>8</v>
      </c>
    </row>
    <row r="133" spans="1:13" s="15" customFormat="1" ht="26.25" customHeight="1" x14ac:dyDescent="0.25">
      <c r="A133" s="11">
        <f>IF(E133="","",SUBTOTAL(3,$E$4:E133))</f>
        <v>130</v>
      </c>
      <c r="B133" s="40">
        <v>44286</v>
      </c>
      <c r="C133" s="12" t="s">
        <v>196</v>
      </c>
      <c r="D133" s="78" t="str">
        <f>INDEX(Thong_tin_khoa_hoc[Khóa đào tạo],MATCH(Danhsachdaotao[[#This Row],[Mã khóa học]],Thong_tin_khoa_hoc[Mã khóa học],0),0)</f>
        <v>Kỹ năng phát triển bản thân và làm việc theo nhóm</v>
      </c>
      <c r="E133" s="12">
        <v>1087</v>
      </c>
      <c r="F133" s="28" t="str">
        <f>INDEX(Danhsachnhanvien[Họ tên],MATCH(Danhsachdaotao[[#This Row],[MSNV]],Danhsachnhanvien[Mã nhân viên],0),0)</f>
        <v>Trần Thị Ngọc Dung</v>
      </c>
      <c r="G133" s="28" t="str">
        <f>INDEX(Danhsachnhanvien[Chi nhánh],MATCH(Danhsachdaotao[[#This Row],[MSNV]],Danhsachnhanvien[Mã nhân viên],0),0)</f>
        <v>Hải Phòng</v>
      </c>
      <c r="H133" s="13" t="str">
        <f>INDEX(Danhsachnhanvien[Phòng ban],MATCH(Danhsachdaotao[[#This Row],[MSNV]],Danhsachnhanvien[Mã nhân viên],0),0)</f>
        <v>Kinh doanh</v>
      </c>
      <c r="I133" s="13" t="str">
        <f>INDEX(Danhsachnhanvien[Vị trí],MATCH(Danhsachdaotao[[#This Row],[MSNV]],Danhsachnhanvien[Mã nhân viên],0),0)</f>
        <v>Giảng viên</v>
      </c>
      <c r="J133" s="13" t="str">
        <f>INDEX(Thong_tin_khoa_hoc[Phân loại],MATCH(Danhsachdaotao[[#This Row],[Mã khóa học]],Thong_tin_khoa_hoc[Mã khóa học],0),0)</f>
        <v>Đào tạo hệ thống</v>
      </c>
      <c r="K133" s="13" t="s">
        <v>238</v>
      </c>
      <c r="L133" s="12">
        <v>3</v>
      </c>
      <c r="M133" s="14">
        <v>10</v>
      </c>
    </row>
    <row r="134" spans="1:13" s="15" customFormat="1" ht="26.25" customHeight="1" x14ac:dyDescent="0.25">
      <c r="A134" s="11">
        <f>IF(E134="","",SUBTOTAL(3,$E$4:E134))</f>
        <v>131</v>
      </c>
      <c r="B134" s="40">
        <v>44291</v>
      </c>
      <c r="C134" s="12" t="s">
        <v>198</v>
      </c>
      <c r="D134" s="78" t="str">
        <f>INDEX(Thong_tin_khoa_hoc[Khóa đào tạo],MATCH(Danhsachdaotao[[#This Row],[Mã khóa học]],Thong_tin_khoa_hoc[Mã khóa học],0),0)</f>
        <v>Kỹ năng thuyết trình</v>
      </c>
      <c r="E134" s="12">
        <v>1042</v>
      </c>
      <c r="F134" s="28" t="str">
        <f>INDEX(Danhsachnhanvien[Họ tên],MATCH(Danhsachdaotao[[#This Row],[MSNV]],Danhsachnhanvien[Mã nhân viên],0),0)</f>
        <v>Nguyễn Thị Lan</v>
      </c>
      <c r="G134" s="28" t="str">
        <f>INDEX(Danhsachnhanvien[Chi nhánh],MATCH(Danhsachdaotao[[#This Row],[MSNV]],Danhsachnhanvien[Mã nhân viên],0),0)</f>
        <v>TPHCM</v>
      </c>
      <c r="H134" s="13" t="str">
        <f>INDEX(Danhsachnhanvien[Phòng ban],MATCH(Danhsachdaotao[[#This Row],[MSNV]],Danhsachnhanvien[Mã nhân viên],0),0)</f>
        <v>Đào tạo</v>
      </c>
      <c r="I134" s="13" t="str">
        <f>INDEX(Danhsachnhanvien[Vị trí],MATCH(Danhsachdaotao[[#This Row],[MSNV]],Danhsachnhanvien[Mã nhân viên],0),0)</f>
        <v>Giảng viên</v>
      </c>
      <c r="J134" s="13" t="str">
        <f>INDEX(Thong_tin_khoa_hoc[Phân loại],MATCH(Danhsachdaotao[[#This Row],[Mã khóa học]],Thong_tin_khoa_hoc[Mã khóa học],0),0)</f>
        <v>Đào tạo bổ trợ</v>
      </c>
      <c r="K134" s="13" t="s">
        <v>239</v>
      </c>
      <c r="L134" s="12">
        <v>2</v>
      </c>
      <c r="M134" s="14"/>
    </row>
    <row r="135" spans="1:13" s="15" customFormat="1" ht="26.25" customHeight="1" x14ac:dyDescent="0.25">
      <c r="A135" s="11">
        <f>IF(E135="","",SUBTOTAL(3,$E$4:E135))</f>
        <v>132</v>
      </c>
      <c r="B135" s="40">
        <v>44291</v>
      </c>
      <c r="C135" s="12" t="s">
        <v>198</v>
      </c>
      <c r="D135" s="78" t="str">
        <f>INDEX(Thong_tin_khoa_hoc[Khóa đào tạo],MATCH(Danhsachdaotao[[#This Row],[Mã khóa học]],Thong_tin_khoa_hoc[Mã khóa học],0),0)</f>
        <v>Kỹ năng thuyết trình</v>
      </c>
      <c r="E135" s="12">
        <v>1044</v>
      </c>
      <c r="F135" s="28" t="str">
        <f>INDEX(Danhsachnhanvien[Họ tên],MATCH(Danhsachdaotao[[#This Row],[MSNV]],Danhsachnhanvien[Mã nhân viên],0),0)</f>
        <v>Nguyễn Việt Hà</v>
      </c>
      <c r="G135" s="28" t="str">
        <f>INDEX(Danhsachnhanvien[Chi nhánh],MATCH(Danhsachdaotao[[#This Row],[MSNV]],Danhsachnhanvien[Mã nhân viên],0),0)</f>
        <v>TPHCM</v>
      </c>
      <c r="H135" s="13" t="str">
        <f>INDEX(Danhsachnhanvien[Phòng ban],MATCH(Danhsachdaotao[[#This Row],[MSNV]],Danhsachnhanvien[Mã nhân viên],0),0)</f>
        <v>Đào tạo</v>
      </c>
      <c r="I135" s="13" t="str">
        <f>INDEX(Danhsachnhanvien[Vị trí],MATCH(Danhsachdaotao[[#This Row],[MSNV]],Danhsachnhanvien[Mã nhân viên],0),0)</f>
        <v>Giảng viên</v>
      </c>
      <c r="J135" s="13" t="str">
        <f>INDEX(Thong_tin_khoa_hoc[Phân loại],MATCH(Danhsachdaotao[[#This Row],[Mã khóa học]],Thong_tin_khoa_hoc[Mã khóa học],0),0)</f>
        <v>Đào tạo bổ trợ</v>
      </c>
      <c r="K135" s="13" t="s">
        <v>238</v>
      </c>
      <c r="L135" s="12">
        <v>2</v>
      </c>
      <c r="M135" s="14">
        <v>6</v>
      </c>
    </row>
    <row r="136" spans="1:13" s="15" customFormat="1" ht="26.25" customHeight="1" x14ac:dyDescent="0.25">
      <c r="A136" s="11">
        <f>IF(E136="","",SUBTOTAL(3,$E$4:E136))</f>
        <v>133</v>
      </c>
      <c r="B136" s="40">
        <v>44291</v>
      </c>
      <c r="C136" s="12" t="s">
        <v>198</v>
      </c>
      <c r="D136" s="78" t="str">
        <f>INDEX(Thong_tin_khoa_hoc[Khóa đào tạo],MATCH(Danhsachdaotao[[#This Row],[Mã khóa học]],Thong_tin_khoa_hoc[Mã khóa học],0),0)</f>
        <v>Kỹ năng thuyết trình</v>
      </c>
      <c r="E136" s="12">
        <v>1062</v>
      </c>
      <c r="F136" s="28" t="str">
        <f>INDEX(Danhsachnhanvien[Họ tên],MATCH(Danhsachdaotao[[#This Row],[MSNV]],Danhsachnhanvien[Mã nhân viên],0),0)</f>
        <v>Nguyễn Đăng Tài</v>
      </c>
      <c r="G136" s="28" t="str">
        <f>INDEX(Danhsachnhanvien[Chi nhánh],MATCH(Danhsachdaotao[[#This Row],[MSNV]],Danhsachnhanvien[Mã nhân viên],0),0)</f>
        <v>Thái Nguyên</v>
      </c>
      <c r="H136" s="13" t="str">
        <f>INDEX(Danhsachnhanvien[Phòng ban],MATCH(Danhsachdaotao[[#This Row],[MSNV]],Danhsachnhanvien[Mã nhân viên],0),0)</f>
        <v>Đào tạo</v>
      </c>
      <c r="I136" s="13" t="str">
        <f>INDEX(Danhsachnhanvien[Vị trí],MATCH(Danhsachdaotao[[#This Row],[MSNV]],Danhsachnhanvien[Mã nhân viên],0),0)</f>
        <v>Giảng viên</v>
      </c>
      <c r="J136" s="13" t="str">
        <f>INDEX(Thong_tin_khoa_hoc[Phân loại],MATCH(Danhsachdaotao[[#This Row],[Mã khóa học]],Thong_tin_khoa_hoc[Mã khóa học],0),0)</f>
        <v>Đào tạo bổ trợ</v>
      </c>
      <c r="K136" s="13" t="s">
        <v>238</v>
      </c>
      <c r="L136" s="12">
        <v>2</v>
      </c>
      <c r="M136" s="14">
        <v>6</v>
      </c>
    </row>
    <row r="137" spans="1:13" s="15" customFormat="1" ht="26.25" customHeight="1" x14ac:dyDescent="0.25">
      <c r="A137" s="11">
        <f>IF(E137="","",SUBTOTAL(3,$E$4:E137))</f>
        <v>134</v>
      </c>
      <c r="B137" s="40">
        <v>44291</v>
      </c>
      <c r="C137" s="12" t="s">
        <v>198</v>
      </c>
      <c r="D137" s="78" t="str">
        <f>INDEX(Thong_tin_khoa_hoc[Khóa đào tạo],MATCH(Danhsachdaotao[[#This Row],[Mã khóa học]],Thong_tin_khoa_hoc[Mã khóa học],0),0)</f>
        <v>Kỹ năng thuyết trình</v>
      </c>
      <c r="E137" s="12">
        <v>1082</v>
      </c>
      <c r="F137" s="28" t="str">
        <f>INDEX(Danhsachnhanvien[Họ tên],MATCH(Danhsachdaotao[[#This Row],[MSNV]],Danhsachnhanvien[Mã nhân viên],0),0)</f>
        <v>Nguyễn Thị Quyên</v>
      </c>
      <c r="G137" s="28" t="str">
        <f>INDEX(Danhsachnhanvien[Chi nhánh],MATCH(Danhsachdaotao[[#This Row],[MSNV]],Danhsachnhanvien[Mã nhân viên],0),0)</f>
        <v>Hải Phòng</v>
      </c>
      <c r="H137" s="13" t="str">
        <f>INDEX(Danhsachnhanvien[Phòng ban],MATCH(Danhsachdaotao[[#This Row],[MSNV]],Danhsachnhanvien[Mã nhân viên],0),0)</f>
        <v>Đào tạo</v>
      </c>
      <c r="I137" s="13" t="str">
        <f>INDEX(Danhsachnhanvien[Vị trí],MATCH(Danhsachdaotao[[#This Row],[MSNV]],Danhsachnhanvien[Mã nhân viên],0),0)</f>
        <v>Giảng viên</v>
      </c>
      <c r="J137" s="13" t="str">
        <f>INDEX(Thong_tin_khoa_hoc[Phân loại],MATCH(Danhsachdaotao[[#This Row],[Mã khóa học]],Thong_tin_khoa_hoc[Mã khóa học],0),0)</f>
        <v>Đào tạo bổ trợ</v>
      </c>
      <c r="K137" s="13" t="s">
        <v>238</v>
      </c>
      <c r="L137" s="12">
        <v>2</v>
      </c>
      <c r="M137" s="14">
        <v>8</v>
      </c>
    </row>
    <row r="138" spans="1:13" s="15" customFormat="1" ht="26.25" customHeight="1" x14ac:dyDescent="0.25">
      <c r="A138" s="11">
        <f>IF(E138="","",SUBTOTAL(3,$E$4:E138))</f>
        <v>135</v>
      </c>
      <c r="B138" s="40">
        <v>44291</v>
      </c>
      <c r="C138" s="12" t="s">
        <v>198</v>
      </c>
      <c r="D138" s="78" t="str">
        <f>INDEX(Thong_tin_khoa_hoc[Khóa đào tạo],MATCH(Danhsachdaotao[[#This Row],[Mã khóa học]],Thong_tin_khoa_hoc[Mã khóa học],0),0)</f>
        <v>Kỹ năng thuyết trình</v>
      </c>
      <c r="E138" s="12">
        <v>1083</v>
      </c>
      <c r="F138" s="28" t="str">
        <f>INDEX(Danhsachnhanvien[Họ tên],MATCH(Danhsachdaotao[[#This Row],[MSNV]],Danhsachnhanvien[Mã nhân viên],0),0)</f>
        <v>Đỗ Thế Tú</v>
      </c>
      <c r="G138" s="28" t="str">
        <f>INDEX(Danhsachnhanvien[Chi nhánh],MATCH(Danhsachdaotao[[#This Row],[MSNV]],Danhsachnhanvien[Mã nhân viên],0),0)</f>
        <v>Hải Phòng</v>
      </c>
      <c r="H138" s="13" t="str">
        <f>INDEX(Danhsachnhanvien[Phòng ban],MATCH(Danhsachdaotao[[#This Row],[MSNV]],Danhsachnhanvien[Mã nhân viên],0),0)</f>
        <v>Đào tạo</v>
      </c>
      <c r="I138" s="13" t="str">
        <f>INDEX(Danhsachnhanvien[Vị trí],MATCH(Danhsachdaotao[[#This Row],[MSNV]],Danhsachnhanvien[Mã nhân viên],0),0)</f>
        <v>Giảng viên</v>
      </c>
      <c r="J138" s="13" t="str">
        <f>INDEX(Thong_tin_khoa_hoc[Phân loại],MATCH(Danhsachdaotao[[#This Row],[Mã khóa học]],Thong_tin_khoa_hoc[Mã khóa học],0),0)</f>
        <v>Đào tạo bổ trợ</v>
      </c>
      <c r="K138" s="13" t="s">
        <v>238</v>
      </c>
      <c r="L138" s="12">
        <v>2</v>
      </c>
      <c r="M138" s="14">
        <v>10</v>
      </c>
    </row>
    <row r="139" spans="1:13" s="15" customFormat="1" ht="26.25" customHeight="1" x14ac:dyDescent="0.25">
      <c r="A139" s="11">
        <f>IF(E139="","",SUBTOTAL(3,$E$4:E139))</f>
        <v>136</v>
      </c>
      <c r="B139" s="40">
        <v>44291</v>
      </c>
      <c r="C139" s="12" t="s">
        <v>198</v>
      </c>
      <c r="D139" s="78" t="str">
        <f>INDEX(Thong_tin_khoa_hoc[Khóa đào tạo],MATCH(Danhsachdaotao[[#This Row],[Mã khóa học]],Thong_tin_khoa_hoc[Mã khóa học],0),0)</f>
        <v>Kỹ năng thuyết trình</v>
      </c>
      <c r="E139" s="12">
        <v>1085</v>
      </c>
      <c r="F139" s="28" t="str">
        <f>INDEX(Danhsachnhanvien[Họ tên],MATCH(Danhsachdaotao[[#This Row],[MSNV]],Danhsachnhanvien[Mã nhân viên],0),0)</f>
        <v>Chu Thị Thảo</v>
      </c>
      <c r="G139" s="28" t="str">
        <f>INDEX(Danhsachnhanvien[Chi nhánh],MATCH(Danhsachdaotao[[#This Row],[MSNV]],Danhsachnhanvien[Mã nhân viên],0),0)</f>
        <v>Hải Phòng</v>
      </c>
      <c r="H139" s="13" t="str">
        <f>INDEX(Danhsachnhanvien[Phòng ban],MATCH(Danhsachdaotao[[#This Row],[MSNV]],Danhsachnhanvien[Mã nhân viên],0),0)</f>
        <v>Đào tạo</v>
      </c>
      <c r="I139" s="13" t="str">
        <f>INDEX(Danhsachnhanvien[Vị trí],MATCH(Danhsachdaotao[[#This Row],[MSNV]],Danhsachnhanvien[Mã nhân viên],0),0)</f>
        <v>Giảng viên</v>
      </c>
      <c r="J139" s="13" t="str">
        <f>INDEX(Thong_tin_khoa_hoc[Phân loại],MATCH(Danhsachdaotao[[#This Row],[Mã khóa học]],Thong_tin_khoa_hoc[Mã khóa học],0),0)</f>
        <v>Đào tạo bổ trợ</v>
      </c>
      <c r="K139" s="13" t="s">
        <v>238</v>
      </c>
      <c r="L139" s="12">
        <v>2</v>
      </c>
      <c r="M139" s="14">
        <v>10</v>
      </c>
    </row>
    <row r="140" spans="1:13" s="15" customFormat="1" ht="26.25" customHeight="1" x14ac:dyDescent="0.25">
      <c r="A140" s="11">
        <f>IF(E140="","",SUBTOTAL(3,$E$4:E140))</f>
        <v>137</v>
      </c>
      <c r="B140" s="40">
        <v>44291</v>
      </c>
      <c r="C140" s="12" t="s">
        <v>198</v>
      </c>
      <c r="D140" s="78" t="str">
        <f>INDEX(Thong_tin_khoa_hoc[Khóa đào tạo],MATCH(Danhsachdaotao[[#This Row],[Mã khóa học]],Thong_tin_khoa_hoc[Mã khóa học],0),0)</f>
        <v>Kỹ năng thuyết trình</v>
      </c>
      <c r="E140" s="12">
        <v>1089</v>
      </c>
      <c r="F140" s="28" t="str">
        <f>INDEX(Danhsachnhanvien[Họ tên],MATCH(Danhsachdaotao[[#This Row],[MSNV]],Danhsachnhanvien[Mã nhân viên],0),0)</f>
        <v>Nguyễn Thị Khánh</v>
      </c>
      <c r="G140" s="28" t="str">
        <f>INDEX(Danhsachnhanvien[Chi nhánh],MATCH(Danhsachdaotao[[#This Row],[MSNV]],Danhsachnhanvien[Mã nhân viên],0),0)</f>
        <v>Hải Phòng</v>
      </c>
      <c r="H140" s="13" t="str">
        <f>INDEX(Danhsachnhanvien[Phòng ban],MATCH(Danhsachdaotao[[#This Row],[MSNV]],Danhsachnhanvien[Mã nhân viên],0),0)</f>
        <v>Kinh doanh</v>
      </c>
      <c r="I140" s="13" t="str">
        <f>INDEX(Danhsachnhanvien[Vị trí],MATCH(Danhsachdaotao[[#This Row],[MSNV]],Danhsachnhanvien[Mã nhân viên],0),0)</f>
        <v>Giảng viên</v>
      </c>
      <c r="J140" s="13" t="str">
        <f>INDEX(Thong_tin_khoa_hoc[Phân loại],MATCH(Danhsachdaotao[[#This Row],[Mã khóa học]],Thong_tin_khoa_hoc[Mã khóa học],0),0)</f>
        <v>Đào tạo bổ trợ</v>
      </c>
      <c r="K140" s="13" t="s">
        <v>239</v>
      </c>
      <c r="L140" s="12">
        <v>2</v>
      </c>
      <c r="M140" s="14"/>
    </row>
    <row r="141" spans="1:13" s="15" customFormat="1" ht="26.25" customHeight="1" x14ac:dyDescent="0.25">
      <c r="A141" s="11">
        <f>IF(E141="","",SUBTOTAL(3,$E$4:E141))</f>
        <v>138</v>
      </c>
      <c r="B141" s="40">
        <v>44291</v>
      </c>
      <c r="C141" s="12" t="s">
        <v>198</v>
      </c>
      <c r="D141" s="78" t="str">
        <f>INDEX(Thong_tin_khoa_hoc[Khóa đào tạo],MATCH(Danhsachdaotao[[#This Row],[Mã khóa học]],Thong_tin_khoa_hoc[Mã khóa học],0),0)</f>
        <v>Kỹ năng thuyết trình</v>
      </c>
      <c r="E141" s="12">
        <v>1108</v>
      </c>
      <c r="F141" s="28" t="str">
        <f>INDEX(Danhsachnhanvien[Họ tên],MATCH(Danhsachdaotao[[#This Row],[MSNV]],Danhsachnhanvien[Mã nhân viên],0),0)</f>
        <v>Đào Hằng Nga</v>
      </c>
      <c r="G141" s="28" t="str">
        <f>INDEX(Danhsachnhanvien[Chi nhánh],MATCH(Danhsachdaotao[[#This Row],[MSNV]],Danhsachnhanvien[Mã nhân viên],0),0)</f>
        <v>Đà Nẵng</v>
      </c>
      <c r="H141" s="13" t="str">
        <f>INDEX(Danhsachnhanvien[Phòng ban],MATCH(Danhsachdaotao[[#This Row],[MSNV]],Danhsachnhanvien[Mã nhân viên],0),0)</f>
        <v>Đào tạo</v>
      </c>
      <c r="I141" s="13" t="str">
        <f>INDEX(Danhsachnhanvien[Vị trí],MATCH(Danhsachdaotao[[#This Row],[MSNV]],Danhsachnhanvien[Mã nhân viên],0),0)</f>
        <v>Giảng viên</v>
      </c>
      <c r="J141" s="13" t="str">
        <f>INDEX(Thong_tin_khoa_hoc[Phân loại],MATCH(Danhsachdaotao[[#This Row],[Mã khóa học]],Thong_tin_khoa_hoc[Mã khóa học],0),0)</f>
        <v>Đào tạo bổ trợ</v>
      </c>
      <c r="K141" s="13" t="s">
        <v>238</v>
      </c>
      <c r="L141" s="12">
        <v>2</v>
      </c>
      <c r="M141" s="14">
        <v>4</v>
      </c>
    </row>
    <row r="142" spans="1:13" s="15" customFormat="1" ht="26.25" customHeight="1" x14ac:dyDescent="0.25">
      <c r="A142" s="11">
        <f>IF(E142="","",SUBTOTAL(3,$E$4:E142))</f>
        <v>139</v>
      </c>
      <c r="B142" s="40">
        <v>44291</v>
      </c>
      <c r="C142" s="12" t="s">
        <v>198</v>
      </c>
      <c r="D142" s="78" t="str">
        <f>INDEX(Thong_tin_khoa_hoc[Khóa đào tạo],MATCH(Danhsachdaotao[[#This Row],[Mã khóa học]],Thong_tin_khoa_hoc[Mã khóa học],0),0)</f>
        <v>Kỹ năng thuyết trình</v>
      </c>
      <c r="E142" s="12">
        <v>1109</v>
      </c>
      <c r="F142" s="28" t="str">
        <f>INDEX(Danhsachnhanvien[Họ tên],MATCH(Danhsachdaotao[[#This Row],[MSNV]],Danhsachnhanvien[Mã nhân viên],0),0)</f>
        <v>Nguyễn Thị Ánh Tuyết</v>
      </c>
      <c r="G142" s="28" t="str">
        <f>INDEX(Danhsachnhanvien[Chi nhánh],MATCH(Danhsachdaotao[[#This Row],[MSNV]],Danhsachnhanvien[Mã nhân viên],0),0)</f>
        <v>Đà Nẵng</v>
      </c>
      <c r="H142" s="13" t="str">
        <f>INDEX(Danhsachnhanvien[Phòng ban],MATCH(Danhsachdaotao[[#This Row],[MSNV]],Danhsachnhanvien[Mã nhân viên],0),0)</f>
        <v>Đào tạo</v>
      </c>
      <c r="I142" s="13" t="str">
        <f>INDEX(Danhsachnhanvien[Vị trí],MATCH(Danhsachdaotao[[#This Row],[MSNV]],Danhsachnhanvien[Mã nhân viên],0),0)</f>
        <v>Giảng viên</v>
      </c>
      <c r="J142" s="13" t="str">
        <f>INDEX(Thong_tin_khoa_hoc[Phân loại],MATCH(Danhsachdaotao[[#This Row],[Mã khóa học]],Thong_tin_khoa_hoc[Mã khóa học],0),0)</f>
        <v>Đào tạo bổ trợ</v>
      </c>
      <c r="K142" s="13" t="s">
        <v>238</v>
      </c>
      <c r="L142" s="12">
        <v>2</v>
      </c>
      <c r="M142" s="14">
        <v>6</v>
      </c>
    </row>
    <row r="143" spans="1:13" s="15" customFormat="1" ht="26.25" customHeight="1" x14ac:dyDescent="0.25">
      <c r="A143" s="11">
        <f>IF(E143="","",SUBTOTAL(3,$E$4:E143))</f>
        <v>140</v>
      </c>
      <c r="B143" s="40">
        <v>44291</v>
      </c>
      <c r="C143" s="12" t="s">
        <v>198</v>
      </c>
      <c r="D143" s="78" t="str">
        <f>INDEX(Thong_tin_khoa_hoc[Khóa đào tạo],MATCH(Danhsachdaotao[[#This Row],[Mã khóa học]],Thong_tin_khoa_hoc[Mã khóa học],0),0)</f>
        <v>Kỹ năng thuyết trình</v>
      </c>
      <c r="E143" s="12">
        <v>1111</v>
      </c>
      <c r="F143" s="28" t="str">
        <f>INDEX(Danhsachnhanvien[Họ tên],MATCH(Danhsachdaotao[[#This Row],[MSNV]],Danhsachnhanvien[Mã nhân viên],0),0)</f>
        <v>Hoàng Thị Bích Ngọc</v>
      </c>
      <c r="G143" s="28" t="str">
        <f>INDEX(Danhsachnhanvien[Chi nhánh],MATCH(Danhsachdaotao[[#This Row],[MSNV]],Danhsachnhanvien[Mã nhân viên],0),0)</f>
        <v>Đà Nẵng</v>
      </c>
      <c r="H143" s="13" t="str">
        <f>INDEX(Danhsachnhanvien[Phòng ban],MATCH(Danhsachdaotao[[#This Row],[MSNV]],Danhsachnhanvien[Mã nhân viên],0),0)</f>
        <v>Đào tạo</v>
      </c>
      <c r="I143" s="13" t="str">
        <f>INDEX(Danhsachnhanvien[Vị trí],MATCH(Danhsachdaotao[[#This Row],[MSNV]],Danhsachnhanvien[Mã nhân viên],0),0)</f>
        <v>Giảng viên</v>
      </c>
      <c r="J143" s="13" t="str">
        <f>INDEX(Thong_tin_khoa_hoc[Phân loại],MATCH(Danhsachdaotao[[#This Row],[Mã khóa học]],Thong_tin_khoa_hoc[Mã khóa học],0),0)</f>
        <v>Đào tạo bổ trợ</v>
      </c>
      <c r="K143" s="13" t="s">
        <v>238</v>
      </c>
      <c r="L143" s="12">
        <v>2</v>
      </c>
      <c r="M143" s="14">
        <v>8</v>
      </c>
    </row>
    <row r="144" spans="1:13" s="15" customFormat="1" ht="26.25" customHeight="1" x14ac:dyDescent="0.25">
      <c r="A144" s="11">
        <f>IF(E144="","",SUBTOTAL(3,$E$4:E144))</f>
        <v>141</v>
      </c>
      <c r="B144" s="40">
        <v>44291</v>
      </c>
      <c r="C144" s="12" t="s">
        <v>198</v>
      </c>
      <c r="D144" s="78" t="str">
        <f>INDEX(Thong_tin_khoa_hoc[Khóa đào tạo],MATCH(Danhsachdaotao[[#This Row],[Mã khóa học]],Thong_tin_khoa_hoc[Mã khóa học],0),0)</f>
        <v>Kỹ năng thuyết trình</v>
      </c>
      <c r="E144" s="12">
        <v>1112</v>
      </c>
      <c r="F144" s="28" t="str">
        <f>INDEX(Danhsachnhanvien[Họ tên],MATCH(Danhsachdaotao[[#This Row],[MSNV]],Danhsachnhanvien[Mã nhân viên],0),0)</f>
        <v>Nguyễn Thị Anh</v>
      </c>
      <c r="G144" s="28" t="str">
        <f>INDEX(Danhsachnhanvien[Chi nhánh],MATCH(Danhsachdaotao[[#This Row],[MSNV]],Danhsachnhanvien[Mã nhân viên],0),0)</f>
        <v>Đà Nẵng</v>
      </c>
      <c r="H144" s="13" t="str">
        <f>INDEX(Danhsachnhanvien[Phòng ban],MATCH(Danhsachdaotao[[#This Row],[MSNV]],Danhsachnhanvien[Mã nhân viên],0),0)</f>
        <v>Đào tạo</v>
      </c>
      <c r="I144" s="13" t="str">
        <f>INDEX(Danhsachnhanvien[Vị trí],MATCH(Danhsachdaotao[[#This Row],[MSNV]],Danhsachnhanvien[Mã nhân viên],0),0)</f>
        <v>Giảng viên</v>
      </c>
      <c r="J144" s="13" t="str">
        <f>INDEX(Thong_tin_khoa_hoc[Phân loại],MATCH(Danhsachdaotao[[#This Row],[Mã khóa học]],Thong_tin_khoa_hoc[Mã khóa học],0),0)</f>
        <v>Đào tạo bổ trợ</v>
      </c>
      <c r="K144" s="13" t="s">
        <v>238</v>
      </c>
      <c r="L144" s="12">
        <v>2</v>
      </c>
      <c r="M144" s="14">
        <v>10</v>
      </c>
    </row>
    <row r="145" spans="1:13" s="15" customFormat="1" ht="26.25" customHeight="1" x14ac:dyDescent="0.25">
      <c r="A145" s="11">
        <f>IF(E145="","",SUBTOTAL(3,$E$4:E145))</f>
        <v>142</v>
      </c>
      <c r="B145" s="40">
        <v>44291</v>
      </c>
      <c r="C145" s="12" t="s">
        <v>198</v>
      </c>
      <c r="D145" s="78" t="str">
        <f>INDEX(Thong_tin_khoa_hoc[Khóa đào tạo],MATCH(Danhsachdaotao[[#This Row],[Mã khóa học]],Thong_tin_khoa_hoc[Mã khóa học],0),0)</f>
        <v>Kỹ năng thuyết trình</v>
      </c>
      <c r="E145" s="12">
        <v>1113</v>
      </c>
      <c r="F145" s="28" t="str">
        <f>INDEX(Danhsachnhanvien[Họ tên],MATCH(Danhsachdaotao[[#This Row],[MSNV]],Danhsachnhanvien[Mã nhân viên],0),0)</f>
        <v>Phạm Thị Vân Anh</v>
      </c>
      <c r="G145" s="28" t="str">
        <f>INDEX(Danhsachnhanvien[Chi nhánh],MATCH(Danhsachdaotao[[#This Row],[MSNV]],Danhsachnhanvien[Mã nhân viên],0),0)</f>
        <v>Đà Nẵng</v>
      </c>
      <c r="H145" s="13" t="str">
        <f>INDEX(Danhsachnhanvien[Phòng ban],MATCH(Danhsachdaotao[[#This Row],[MSNV]],Danhsachnhanvien[Mã nhân viên],0),0)</f>
        <v>Đào tạo</v>
      </c>
      <c r="I145" s="13" t="str">
        <f>INDEX(Danhsachnhanvien[Vị trí],MATCH(Danhsachdaotao[[#This Row],[MSNV]],Danhsachnhanvien[Mã nhân viên],0),0)</f>
        <v>Giảng viên</v>
      </c>
      <c r="J145" s="13" t="str">
        <f>INDEX(Thong_tin_khoa_hoc[Phân loại],MATCH(Danhsachdaotao[[#This Row],[Mã khóa học]],Thong_tin_khoa_hoc[Mã khóa học],0),0)</f>
        <v>Đào tạo bổ trợ</v>
      </c>
      <c r="K145" s="13" t="s">
        <v>238</v>
      </c>
      <c r="L145" s="12">
        <v>2</v>
      </c>
      <c r="M145" s="14">
        <v>4</v>
      </c>
    </row>
    <row r="146" spans="1:13" s="15" customFormat="1" ht="26.25" customHeight="1" x14ac:dyDescent="0.25">
      <c r="A146" s="11">
        <f>IF(E146="","",SUBTOTAL(3,$E$4:E146))</f>
        <v>143</v>
      </c>
      <c r="B146" s="40">
        <v>44291</v>
      </c>
      <c r="C146" s="12" t="s">
        <v>198</v>
      </c>
      <c r="D146" s="78" t="str">
        <f>INDEX(Thong_tin_khoa_hoc[Khóa đào tạo],MATCH(Danhsachdaotao[[#This Row],[Mã khóa học]],Thong_tin_khoa_hoc[Mã khóa học],0),0)</f>
        <v>Kỹ năng thuyết trình</v>
      </c>
      <c r="E146" s="12">
        <v>1114</v>
      </c>
      <c r="F146" s="28" t="str">
        <f>INDEX(Danhsachnhanvien[Họ tên],MATCH(Danhsachdaotao[[#This Row],[MSNV]],Danhsachnhanvien[Mã nhân viên],0),0)</f>
        <v>Nguyễn Thị Như Quỳnh</v>
      </c>
      <c r="G146" s="28" t="str">
        <f>INDEX(Danhsachnhanvien[Chi nhánh],MATCH(Danhsachdaotao[[#This Row],[MSNV]],Danhsachnhanvien[Mã nhân viên],0),0)</f>
        <v>Đà Nẵng</v>
      </c>
      <c r="H146" s="13" t="str">
        <f>INDEX(Danhsachnhanvien[Phòng ban],MATCH(Danhsachdaotao[[#This Row],[MSNV]],Danhsachnhanvien[Mã nhân viên],0),0)</f>
        <v>Đào tạo</v>
      </c>
      <c r="I146" s="13" t="str">
        <f>INDEX(Danhsachnhanvien[Vị trí],MATCH(Danhsachdaotao[[#This Row],[MSNV]],Danhsachnhanvien[Mã nhân viên],0),0)</f>
        <v>Giảng viên</v>
      </c>
      <c r="J146" s="13" t="str">
        <f>INDEX(Thong_tin_khoa_hoc[Phân loại],MATCH(Danhsachdaotao[[#This Row],[Mã khóa học]],Thong_tin_khoa_hoc[Mã khóa học],0),0)</f>
        <v>Đào tạo bổ trợ</v>
      </c>
      <c r="K146" s="13" t="s">
        <v>238</v>
      </c>
      <c r="L146" s="12">
        <v>2</v>
      </c>
      <c r="M146" s="14">
        <v>6</v>
      </c>
    </row>
    <row r="147" spans="1:13" s="15" customFormat="1" ht="26.25" customHeight="1" x14ac:dyDescent="0.25">
      <c r="A147" s="11">
        <f>IF(E147="","",SUBTOTAL(3,$E$4:E147))</f>
        <v>144</v>
      </c>
      <c r="B147" s="40">
        <v>44296</v>
      </c>
      <c r="C147" s="12" t="s">
        <v>198</v>
      </c>
      <c r="D147" s="78" t="str">
        <f>INDEX(Thong_tin_khoa_hoc[Khóa đào tạo],MATCH(Danhsachdaotao[[#This Row],[Mã khóa học]],Thong_tin_khoa_hoc[Mã khóa học],0),0)</f>
        <v>Kỹ năng thuyết trình</v>
      </c>
      <c r="E147" s="12">
        <v>1042</v>
      </c>
      <c r="F147" s="28" t="str">
        <f>INDEX(Danhsachnhanvien[Họ tên],MATCH(Danhsachdaotao[[#This Row],[MSNV]],Danhsachnhanvien[Mã nhân viên],0),0)</f>
        <v>Nguyễn Thị Lan</v>
      </c>
      <c r="G147" s="28" t="str">
        <f>INDEX(Danhsachnhanvien[Chi nhánh],MATCH(Danhsachdaotao[[#This Row],[MSNV]],Danhsachnhanvien[Mã nhân viên],0),0)</f>
        <v>TPHCM</v>
      </c>
      <c r="H147" s="13" t="str">
        <f>INDEX(Danhsachnhanvien[Phòng ban],MATCH(Danhsachdaotao[[#This Row],[MSNV]],Danhsachnhanvien[Mã nhân viên],0),0)</f>
        <v>Đào tạo</v>
      </c>
      <c r="I147" s="13" t="str">
        <f>INDEX(Danhsachnhanvien[Vị trí],MATCH(Danhsachdaotao[[#This Row],[MSNV]],Danhsachnhanvien[Mã nhân viên],0),0)</f>
        <v>Giảng viên</v>
      </c>
      <c r="J147" s="13" t="str">
        <f>INDEX(Thong_tin_khoa_hoc[Phân loại],MATCH(Danhsachdaotao[[#This Row],[Mã khóa học]],Thong_tin_khoa_hoc[Mã khóa học],0),0)</f>
        <v>Đào tạo bổ trợ</v>
      </c>
      <c r="K147" s="13" t="s">
        <v>238</v>
      </c>
      <c r="L147" s="12">
        <v>2</v>
      </c>
      <c r="M147" s="14">
        <v>6</v>
      </c>
    </row>
    <row r="148" spans="1:13" s="15" customFormat="1" ht="26.25" customHeight="1" x14ac:dyDescent="0.25">
      <c r="A148" s="11">
        <f>IF(E148="","",SUBTOTAL(3,$E$4:E148))</f>
        <v>145</v>
      </c>
      <c r="B148" s="40">
        <v>44296</v>
      </c>
      <c r="C148" s="12" t="s">
        <v>198</v>
      </c>
      <c r="D148" s="78" t="str">
        <f>INDEX(Thong_tin_khoa_hoc[Khóa đào tạo],MATCH(Danhsachdaotao[[#This Row],[Mã khóa học]],Thong_tin_khoa_hoc[Mã khóa học],0),0)</f>
        <v>Kỹ năng thuyết trình</v>
      </c>
      <c r="E148" s="12">
        <v>1044</v>
      </c>
      <c r="F148" s="28" t="str">
        <f>INDEX(Danhsachnhanvien[Họ tên],MATCH(Danhsachdaotao[[#This Row],[MSNV]],Danhsachnhanvien[Mã nhân viên],0),0)</f>
        <v>Nguyễn Việt Hà</v>
      </c>
      <c r="G148" s="28" t="str">
        <f>INDEX(Danhsachnhanvien[Chi nhánh],MATCH(Danhsachdaotao[[#This Row],[MSNV]],Danhsachnhanvien[Mã nhân viên],0),0)</f>
        <v>TPHCM</v>
      </c>
      <c r="H148" s="13" t="str">
        <f>INDEX(Danhsachnhanvien[Phòng ban],MATCH(Danhsachdaotao[[#This Row],[MSNV]],Danhsachnhanvien[Mã nhân viên],0),0)</f>
        <v>Đào tạo</v>
      </c>
      <c r="I148" s="13" t="str">
        <f>INDEX(Danhsachnhanvien[Vị trí],MATCH(Danhsachdaotao[[#This Row],[MSNV]],Danhsachnhanvien[Mã nhân viên],0),0)</f>
        <v>Giảng viên</v>
      </c>
      <c r="J148" s="13" t="str">
        <f>INDEX(Thong_tin_khoa_hoc[Phân loại],MATCH(Danhsachdaotao[[#This Row],[Mã khóa học]],Thong_tin_khoa_hoc[Mã khóa học],0),0)</f>
        <v>Đào tạo bổ trợ</v>
      </c>
      <c r="K148" s="13" t="s">
        <v>239</v>
      </c>
      <c r="L148" s="12">
        <v>2</v>
      </c>
      <c r="M148" s="14"/>
    </row>
    <row r="149" spans="1:13" s="15" customFormat="1" ht="26.25" customHeight="1" x14ac:dyDescent="0.25">
      <c r="A149" s="11">
        <f>IF(E149="","",SUBTOTAL(3,$E$4:E149))</f>
        <v>146</v>
      </c>
      <c r="B149" s="40">
        <v>44296</v>
      </c>
      <c r="C149" s="12" t="s">
        <v>198</v>
      </c>
      <c r="D149" s="78" t="str">
        <f>INDEX(Thong_tin_khoa_hoc[Khóa đào tạo],MATCH(Danhsachdaotao[[#This Row],[Mã khóa học]],Thong_tin_khoa_hoc[Mã khóa học],0),0)</f>
        <v>Kỹ năng thuyết trình</v>
      </c>
      <c r="E149" s="12">
        <v>1062</v>
      </c>
      <c r="F149" s="28" t="str">
        <f>INDEX(Danhsachnhanvien[Họ tên],MATCH(Danhsachdaotao[[#This Row],[MSNV]],Danhsachnhanvien[Mã nhân viên],0),0)</f>
        <v>Nguyễn Đăng Tài</v>
      </c>
      <c r="G149" s="28" t="str">
        <f>INDEX(Danhsachnhanvien[Chi nhánh],MATCH(Danhsachdaotao[[#This Row],[MSNV]],Danhsachnhanvien[Mã nhân viên],0),0)</f>
        <v>Thái Nguyên</v>
      </c>
      <c r="H149" s="13" t="str">
        <f>INDEX(Danhsachnhanvien[Phòng ban],MATCH(Danhsachdaotao[[#This Row],[MSNV]],Danhsachnhanvien[Mã nhân viên],0),0)</f>
        <v>Đào tạo</v>
      </c>
      <c r="I149" s="13" t="str">
        <f>INDEX(Danhsachnhanvien[Vị trí],MATCH(Danhsachdaotao[[#This Row],[MSNV]],Danhsachnhanvien[Mã nhân viên],0),0)</f>
        <v>Giảng viên</v>
      </c>
      <c r="J149" s="13" t="str">
        <f>INDEX(Thong_tin_khoa_hoc[Phân loại],MATCH(Danhsachdaotao[[#This Row],[Mã khóa học]],Thong_tin_khoa_hoc[Mã khóa học],0),0)</f>
        <v>Đào tạo bổ trợ</v>
      </c>
      <c r="K149" s="13" t="s">
        <v>238</v>
      </c>
      <c r="L149" s="12">
        <v>2</v>
      </c>
      <c r="M149" s="14">
        <v>10</v>
      </c>
    </row>
    <row r="150" spans="1:13" s="15" customFormat="1" ht="26.25" customHeight="1" x14ac:dyDescent="0.25">
      <c r="A150" s="11">
        <f>IF(E150="","",SUBTOTAL(3,$E$4:E150))</f>
        <v>147</v>
      </c>
      <c r="B150" s="40">
        <v>44296</v>
      </c>
      <c r="C150" s="12" t="s">
        <v>198</v>
      </c>
      <c r="D150" s="78" t="str">
        <f>INDEX(Thong_tin_khoa_hoc[Khóa đào tạo],MATCH(Danhsachdaotao[[#This Row],[Mã khóa học]],Thong_tin_khoa_hoc[Mã khóa học],0),0)</f>
        <v>Kỹ năng thuyết trình</v>
      </c>
      <c r="E150" s="12">
        <v>1082</v>
      </c>
      <c r="F150" s="28" t="str">
        <f>INDEX(Danhsachnhanvien[Họ tên],MATCH(Danhsachdaotao[[#This Row],[MSNV]],Danhsachnhanvien[Mã nhân viên],0),0)</f>
        <v>Nguyễn Thị Quyên</v>
      </c>
      <c r="G150" s="28" t="str">
        <f>INDEX(Danhsachnhanvien[Chi nhánh],MATCH(Danhsachdaotao[[#This Row],[MSNV]],Danhsachnhanvien[Mã nhân viên],0),0)</f>
        <v>Hải Phòng</v>
      </c>
      <c r="H150" s="13" t="str">
        <f>INDEX(Danhsachnhanvien[Phòng ban],MATCH(Danhsachdaotao[[#This Row],[MSNV]],Danhsachnhanvien[Mã nhân viên],0),0)</f>
        <v>Đào tạo</v>
      </c>
      <c r="I150" s="13" t="str">
        <f>INDEX(Danhsachnhanvien[Vị trí],MATCH(Danhsachdaotao[[#This Row],[MSNV]],Danhsachnhanvien[Mã nhân viên],0),0)</f>
        <v>Giảng viên</v>
      </c>
      <c r="J150" s="13" t="str">
        <f>INDEX(Thong_tin_khoa_hoc[Phân loại],MATCH(Danhsachdaotao[[#This Row],[Mã khóa học]],Thong_tin_khoa_hoc[Mã khóa học],0),0)</f>
        <v>Đào tạo bổ trợ</v>
      </c>
      <c r="K150" s="13" t="s">
        <v>238</v>
      </c>
      <c r="L150" s="12">
        <v>2</v>
      </c>
      <c r="M150" s="14">
        <v>10</v>
      </c>
    </row>
    <row r="151" spans="1:13" s="15" customFormat="1" ht="26.25" customHeight="1" x14ac:dyDescent="0.25">
      <c r="A151" s="11">
        <f>IF(E151="","",SUBTOTAL(3,$E$4:E151))</f>
        <v>148</v>
      </c>
      <c r="B151" s="40">
        <v>44296</v>
      </c>
      <c r="C151" s="12" t="s">
        <v>198</v>
      </c>
      <c r="D151" s="78" t="str">
        <f>INDEX(Thong_tin_khoa_hoc[Khóa đào tạo],MATCH(Danhsachdaotao[[#This Row],[Mã khóa học]],Thong_tin_khoa_hoc[Mã khóa học],0),0)</f>
        <v>Kỹ năng thuyết trình</v>
      </c>
      <c r="E151" s="12">
        <v>1083</v>
      </c>
      <c r="F151" s="28" t="str">
        <f>INDEX(Danhsachnhanvien[Họ tên],MATCH(Danhsachdaotao[[#This Row],[MSNV]],Danhsachnhanvien[Mã nhân viên],0),0)</f>
        <v>Đỗ Thế Tú</v>
      </c>
      <c r="G151" s="28" t="str">
        <f>INDEX(Danhsachnhanvien[Chi nhánh],MATCH(Danhsachdaotao[[#This Row],[MSNV]],Danhsachnhanvien[Mã nhân viên],0),0)</f>
        <v>Hải Phòng</v>
      </c>
      <c r="H151" s="13" t="str">
        <f>INDEX(Danhsachnhanvien[Phòng ban],MATCH(Danhsachdaotao[[#This Row],[MSNV]],Danhsachnhanvien[Mã nhân viên],0),0)</f>
        <v>Đào tạo</v>
      </c>
      <c r="I151" s="13" t="str">
        <f>INDEX(Danhsachnhanvien[Vị trí],MATCH(Danhsachdaotao[[#This Row],[MSNV]],Danhsachnhanvien[Mã nhân viên],0),0)</f>
        <v>Giảng viên</v>
      </c>
      <c r="J151" s="13" t="str">
        <f>INDEX(Thong_tin_khoa_hoc[Phân loại],MATCH(Danhsachdaotao[[#This Row],[Mã khóa học]],Thong_tin_khoa_hoc[Mã khóa học],0),0)</f>
        <v>Đào tạo bổ trợ</v>
      </c>
      <c r="K151" s="13" t="s">
        <v>238</v>
      </c>
      <c r="L151" s="12">
        <v>2</v>
      </c>
      <c r="M151" s="14">
        <v>4</v>
      </c>
    </row>
    <row r="152" spans="1:13" s="15" customFormat="1" ht="26.25" customHeight="1" x14ac:dyDescent="0.25">
      <c r="A152" s="11">
        <f>IF(E152="","",SUBTOTAL(3,$E$4:E152))</f>
        <v>149</v>
      </c>
      <c r="B152" s="40">
        <v>44296</v>
      </c>
      <c r="C152" s="12" t="s">
        <v>198</v>
      </c>
      <c r="D152" s="78" t="str">
        <f>INDEX(Thong_tin_khoa_hoc[Khóa đào tạo],MATCH(Danhsachdaotao[[#This Row],[Mã khóa học]],Thong_tin_khoa_hoc[Mã khóa học],0),0)</f>
        <v>Kỹ năng thuyết trình</v>
      </c>
      <c r="E152" s="12">
        <v>1085</v>
      </c>
      <c r="F152" s="28" t="str">
        <f>INDEX(Danhsachnhanvien[Họ tên],MATCH(Danhsachdaotao[[#This Row],[MSNV]],Danhsachnhanvien[Mã nhân viên],0),0)</f>
        <v>Chu Thị Thảo</v>
      </c>
      <c r="G152" s="28" t="str">
        <f>INDEX(Danhsachnhanvien[Chi nhánh],MATCH(Danhsachdaotao[[#This Row],[MSNV]],Danhsachnhanvien[Mã nhân viên],0),0)</f>
        <v>Hải Phòng</v>
      </c>
      <c r="H152" s="13" t="str">
        <f>INDEX(Danhsachnhanvien[Phòng ban],MATCH(Danhsachdaotao[[#This Row],[MSNV]],Danhsachnhanvien[Mã nhân viên],0),0)</f>
        <v>Đào tạo</v>
      </c>
      <c r="I152" s="13" t="str">
        <f>INDEX(Danhsachnhanvien[Vị trí],MATCH(Danhsachdaotao[[#This Row],[MSNV]],Danhsachnhanvien[Mã nhân viên],0),0)</f>
        <v>Giảng viên</v>
      </c>
      <c r="J152" s="13" t="str">
        <f>INDEX(Thong_tin_khoa_hoc[Phân loại],MATCH(Danhsachdaotao[[#This Row],[Mã khóa học]],Thong_tin_khoa_hoc[Mã khóa học],0),0)</f>
        <v>Đào tạo bổ trợ</v>
      </c>
      <c r="K152" s="13" t="s">
        <v>238</v>
      </c>
      <c r="L152" s="12">
        <v>2</v>
      </c>
      <c r="M152" s="14">
        <v>4</v>
      </c>
    </row>
    <row r="153" spans="1:13" s="15" customFormat="1" ht="26.25" customHeight="1" x14ac:dyDescent="0.25">
      <c r="A153" s="11">
        <f>IF(E153="","",SUBTOTAL(3,$E$4:E153))</f>
        <v>150</v>
      </c>
      <c r="B153" s="40">
        <v>44296</v>
      </c>
      <c r="C153" s="12" t="s">
        <v>198</v>
      </c>
      <c r="D153" s="78" t="str">
        <f>INDEX(Thong_tin_khoa_hoc[Khóa đào tạo],MATCH(Danhsachdaotao[[#This Row],[Mã khóa học]],Thong_tin_khoa_hoc[Mã khóa học],0),0)</f>
        <v>Kỹ năng thuyết trình</v>
      </c>
      <c r="E153" s="12">
        <v>1089</v>
      </c>
      <c r="F153" s="28" t="str">
        <f>INDEX(Danhsachnhanvien[Họ tên],MATCH(Danhsachdaotao[[#This Row],[MSNV]],Danhsachnhanvien[Mã nhân viên],0),0)</f>
        <v>Nguyễn Thị Khánh</v>
      </c>
      <c r="G153" s="28" t="str">
        <f>INDEX(Danhsachnhanvien[Chi nhánh],MATCH(Danhsachdaotao[[#This Row],[MSNV]],Danhsachnhanvien[Mã nhân viên],0),0)</f>
        <v>Hải Phòng</v>
      </c>
      <c r="H153" s="13" t="str">
        <f>INDEX(Danhsachnhanvien[Phòng ban],MATCH(Danhsachdaotao[[#This Row],[MSNV]],Danhsachnhanvien[Mã nhân viên],0),0)</f>
        <v>Kinh doanh</v>
      </c>
      <c r="I153" s="13" t="str">
        <f>INDEX(Danhsachnhanvien[Vị trí],MATCH(Danhsachdaotao[[#This Row],[MSNV]],Danhsachnhanvien[Mã nhân viên],0),0)</f>
        <v>Giảng viên</v>
      </c>
      <c r="J153" s="13" t="str">
        <f>INDEX(Thong_tin_khoa_hoc[Phân loại],MATCH(Danhsachdaotao[[#This Row],[Mã khóa học]],Thong_tin_khoa_hoc[Mã khóa học],0),0)</f>
        <v>Đào tạo bổ trợ</v>
      </c>
      <c r="K153" s="13" t="s">
        <v>238</v>
      </c>
      <c r="L153" s="12">
        <v>2</v>
      </c>
      <c r="M153" s="14">
        <v>6</v>
      </c>
    </row>
    <row r="154" spans="1:13" s="15" customFormat="1" ht="26.25" customHeight="1" x14ac:dyDescent="0.25">
      <c r="A154" s="11">
        <f>IF(E154="","",SUBTOTAL(3,$E$4:E154))</f>
        <v>151</v>
      </c>
      <c r="B154" s="40">
        <v>44296</v>
      </c>
      <c r="C154" s="12" t="s">
        <v>198</v>
      </c>
      <c r="D154" s="78" t="str">
        <f>INDEX(Thong_tin_khoa_hoc[Khóa đào tạo],MATCH(Danhsachdaotao[[#This Row],[Mã khóa học]],Thong_tin_khoa_hoc[Mã khóa học],0),0)</f>
        <v>Kỹ năng thuyết trình</v>
      </c>
      <c r="E154" s="12">
        <v>1108</v>
      </c>
      <c r="F154" s="28" t="str">
        <f>INDEX(Danhsachnhanvien[Họ tên],MATCH(Danhsachdaotao[[#This Row],[MSNV]],Danhsachnhanvien[Mã nhân viên],0),0)</f>
        <v>Đào Hằng Nga</v>
      </c>
      <c r="G154" s="28" t="str">
        <f>INDEX(Danhsachnhanvien[Chi nhánh],MATCH(Danhsachdaotao[[#This Row],[MSNV]],Danhsachnhanvien[Mã nhân viên],0),0)</f>
        <v>Đà Nẵng</v>
      </c>
      <c r="H154" s="13" t="str">
        <f>INDEX(Danhsachnhanvien[Phòng ban],MATCH(Danhsachdaotao[[#This Row],[MSNV]],Danhsachnhanvien[Mã nhân viên],0),0)</f>
        <v>Đào tạo</v>
      </c>
      <c r="I154" s="13" t="str">
        <f>INDEX(Danhsachnhanvien[Vị trí],MATCH(Danhsachdaotao[[#This Row],[MSNV]],Danhsachnhanvien[Mã nhân viên],0),0)</f>
        <v>Giảng viên</v>
      </c>
      <c r="J154" s="13" t="str">
        <f>INDEX(Thong_tin_khoa_hoc[Phân loại],MATCH(Danhsachdaotao[[#This Row],[Mã khóa học]],Thong_tin_khoa_hoc[Mã khóa học],0),0)</f>
        <v>Đào tạo bổ trợ</v>
      </c>
      <c r="K154" s="13" t="s">
        <v>238</v>
      </c>
      <c r="L154" s="12">
        <v>2</v>
      </c>
      <c r="M154" s="14">
        <v>8</v>
      </c>
    </row>
    <row r="155" spans="1:13" s="15" customFormat="1" ht="26.25" customHeight="1" x14ac:dyDescent="0.25">
      <c r="A155" s="11">
        <f>IF(E155="","",SUBTOTAL(3,$E$4:E155))</f>
        <v>152</v>
      </c>
      <c r="B155" s="40">
        <v>44296</v>
      </c>
      <c r="C155" s="12" t="s">
        <v>198</v>
      </c>
      <c r="D155" s="78" t="str">
        <f>INDEX(Thong_tin_khoa_hoc[Khóa đào tạo],MATCH(Danhsachdaotao[[#This Row],[Mã khóa học]],Thong_tin_khoa_hoc[Mã khóa học],0),0)</f>
        <v>Kỹ năng thuyết trình</v>
      </c>
      <c r="E155" s="12">
        <v>1109</v>
      </c>
      <c r="F155" s="28" t="str">
        <f>INDEX(Danhsachnhanvien[Họ tên],MATCH(Danhsachdaotao[[#This Row],[MSNV]],Danhsachnhanvien[Mã nhân viên],0),0)</f>
        <v>Nguyễn Thị Ánh Tuyết</v>
      </c>
      <c r="G155" s="28" t="str">
        <f>INDEX(Danhsachnhanvien[Chi nhánh],MATCH(Danhsachdaotao[[#This Row],[MSNV]],Danhsachnhanvien[Mã nhân viên],0),0)</f>
        <v>Đà Nẵng</v>
      </c>
      <c r="H155" s="13" t="str">
        <f>INDEX(Danhsachnhanvien[Phòng ban],MATCH(Danhsachdaotao[[#This Row],[MSNV]],Danhsachnhanvien[Mã nhân viên],0),0)</f>
        <v>Đào tạo</v>
      </c>
      <c r="I155" s="13" t="str">
        <f>INDEX(Danhsachnhanvien[Vị trí],MATCH(Danhsachdaotao[[#This Row],[MSNV]],Danhsachnhanvien[Mã nhân viên],0),0)</f>
        <v>Giảng viên</v>
      </c>
      <c r="J155" s="13" t="str">
        <f>INDEX(Thong_tin_khoa_hoc[Phân loại],MATCH(Danhsachdaotao[[#This Row],[Mã khóa học]],Thong_tin_khoa_hoc[Mã khóa học],0),0)</f>
        <v>Đào tạo bổ trợ</v>
      </c>
      <c r="K155" s="13" t="s">
        <v>239</v>
      </c>
      <c r="L155" s="12">
        <v>2</v>
      </c>
      <c r="M155" s="14"/>
    </row>
    <row r="156" spans="1:13" s="15" customFormat="1" ht="26.25" customHeight="1" x14ac:dyDescent="0.25">
      <c r="A156" s="11">
        <f>IF(E156="","",SUBTOTAL(3,$E$4:E156))</f>
        <v>153</v>
      </c>
      <c r="B156" s="40">
        <v>44296</v>
      </c>
      <c r="C156" s="12" t="s">
        <v>198</v>
      </c>
      <c r="D156" s="78" t="str">
        <f>INDEX(Thong_tin_khoa_hoc[Khóa đào tạo],MATCH(Danhsachdaotao[[#This Row],[Mã khóa học]],Thong_tin_khoa_hoc[Mã khóa học],0),0)</f>
        <v>Kỹ năng thuyết trình</v>
      </c>
      <c r="E156" s="12">
        <v>1111</v>
      </c>
      <c r="F156" s="28" t="str">
        <f>INDEX(Danhsachnhanvien[Họ tên],MATCH(Danhsachdaotao[[#This Row],[MSNV]],Danhsachnhanvien[Mã nhân viên],0),0)</f>
        <v>Hoàng Thị Bích Ngọc</v>
      </c>
      <c r="G156" s="28" t="str">
        <f>INDEX(Danhsachnhanvien[Chi nhánh],MATCH(Danhsachdaotao[[#This Row],[MSNV]],Danhsachnhanvien[Mã nhân viên],0),0)</f>
        <v>Đà Nẵng</v>
      </c>
      <c r="H156" s="13" t="str">
        <f>INDEX(Danhsachnhanvien[Phòng ban],MATCH(Danhsachdaotao[[#This Row],[MSNV]],Danhsachnhanvien[Mã nhân viên],0),0)</f>
        <v>Đào tạo</v>
      </c>
      <c r="I156" s="13" t="str">
        <f>INDEX(Danhsachnhanvien[Vị trí],MATCH(Danhsachdaotao[[#This Row],[MSNV]],Danhsachnhanvien[Mã nhân viên],0),0)</f>
        <v>Giảng viên</v>
      </c>
      <c r="J156" s="13" t="str">
        <f>INDEX(Thong_tin_khoa_hoc[Phân loại],MATCH(Danhsachdaotao[[#This Row],[Mã khóa học]],Thong_tin_khoa_hoc[Mã khóa học],0),0)</f>
        <v>Đào tạo bổ trợ</v>
      </c>
      <c r="K156" s="13" t="s">
        <v>238</v>
      </c>
      <c r="L156" s="12">
        <v>2</v>
      </c>
      <c r="M156" s="14">
        <v>4</v>
      </c>
    </row>
    <row r="157" spans="1:13" s="15" customFormat="1" ht="26.25" customHeight="1" x14ac:dyDescent="0.25">
      <c r="A157" s="11">
        <f>IF(E157="","",SUBTOTAL(3,$E$4:E157))</f>
        <v>154</v>
      </c>
      <c r="B157" s="40">
        <v>44296</v>
      </c>
      <c r="C157" s="12" t="s">
        <v>198</v>
      </c>
      <c r="D157" s="78" t="str">
        <f>INDEX(Thong_tin_khoa_hoc[Khóa đào tạo],MATCH(Danhsachdaotao[[#This Row],[Mã khóa học]],Thong_tin_khoa_hoc[Mã khóa học],0),0)</f>
        <v>Kỹ năng thuyết trình</v>
      </c>
      <c r="E157" s="12">
        <v>1112</v>
      </c>
      <c r="F157" s="28" t="str">
        <f>INDEX(Danhsachnhanvien[Họ tên],MATCH(Danhsachdaotao[[#This Row],[MSNV]],Danhsachnhanvien[Mã nhân viên],0),0)</f>
        <v>Nguyễn Thị Anh</v>
      </c>
      <c r="G157" s="28" t="str">
        <f>INDEX(Danhsachnhanvien[Chi nhánh],MATCH(Danhsachdaotao[[#This Row],[MSNV]],Danhsachnhanvien[Mã nhân viên],0),0)</f>
        <v>Đà Nẵng</v>
      </c>
      <c r="H157" s="13" t="str">
        <f>INDEX(Danhsachnhanvien[Phòng ban],MATCH(Danhsachdaotao[[#This Row],[MSNV]],Danhsachnhanvien[Mã nhân viên],0),0)</f>
        <v>Đào tạo</v>
      </c>
      <c r="I157" s="13" t="str">
        <f>INDEX(Danhsachnhanvien[Vị trí],MATCH(Danhsachdaotao[[#This Row],[MSNV]],Danhsachnhanvien[Mã nhân viên],0),0)</f>
        <v>Giảng viên</v>
      </c>
      <c r="J157" s="13" t="str">
        <f>INDEX(Thong_tin_khoa_hoc[Phân loại],MATCH(Danhsachdaotao[[#This Row],[Mã khóa học]],Thong_tin_khoa_hoc[Mã khóa học],0),0)</f>
        <v>Đào tạo bổ trợ</v>
      </c>
      <c r="K157" s="13" t="s">
        <v>238</v>
      </c>
      <c r="L157" s="12">
        <v>2</v>
      </c>
      <c r="M157" s="14">
        <v>6</v>
      </c>
    </row>
    <row r="158" spans="1:13" s="15" customFormat="1" ht="26.25" customHeight="1" x14ac:dyDescent="0.25">
      <c r="A158" s="11">
        <f>IF(E158="","",SUBTOTAL(3,$E$4:E158))</f>
        <v>155</v>
      </c>
      <c r="B158" s="40">
        <v>44296</v>
      </c>
      <c r="C158" s="12" t="s">
        <v>198</v>
      </c>
      <c r="D158" s="78" t="str">
        <f>INDEX(Thong_tin_khoa_hoc[Khóa đào tạo],MATCH(Danhsachdaotao[[#This Row],[Mã khóa học]],Thong_tin_khoa_hoc[Mã khóa học],0),0)</f>
        <v>Kỹ năng thuyết trình</v>
      </c>
      <c r="E158" s="12">
        <v>1113</v>
      </c>
      <c r="F158" s="28" t="str">
        <f>INDEX(Danhsachnhanvien[Họ tên],MATCH(Danhsachdaotao[[#This Row],[MSNV]],Danhsachnhanvien[Mã nhân viên],0),0)</f>
        <v>Phạm Thị Vân Anh</v>
      </c>
      <c r="G158" s="28" t="str">
        <f>INDEX(Danhsachnhanvien[Chi nhánh],MATCH(Danhsachdaotao[[#This Row],[MSNV]],Danhsachnhanvien[Mã nhân viên],0),0)</f>
        <v>Đà Nẵng</v>
      </c>
      <c r="H158" s="13" t="str">
        <f>INDEX(Danhsachnhanvien[Phòng ban],MATCH(Danhsachdaotao[[#This Row],[MSNV]],Danhsachnhanvien[Mã nhân viên],0),0)</f>
        <v>Đào tạo</v>
      </c>
      <c r="I158" s="13" t="str">
        <f>INDEX(Danhsachnhanvien[Vị trí],MATCH(Danhsachdaotao[[#This Row],[MSNV]],Danhsachnhanvien[Mã nhân viên],0),0)</f>
        <v>Giảng viên</v>
      </c>
      <c r="J158" s="13" t="str">
        <f>INDEX(Thong_tin_khoa_hoc[Phân loại],MATCH(Danhsachdaotao[[#This Row],[Mã khóa học]],Thong_tin_khoa_hoc[Mã khóa học],0),0)</f>
        <v>Đào tạo bổ trợ</v>
      </c>
      <c r="K158" s="13" t="s">
        <v>238</v>
      </c>
      <c r="L158" s="12">
        <v>2</v>
      </c>
      <c r="M158" s="14">
        <v>6</v>
      </c>
    </row>
    <row r="159" spans="1:13" s="15" customFormat="1" ht="26.25" customHeight="1" x14ac:dyDescent="0.25">
      <c r="A159" s="11">
        <f>IF(E159="","",SUBTOTAL(3,$E$4:E159))</f>
        <v>156</v>
      </c>
      <c r="B159" s="40">
        <v>44296</v>
      </c>
      <c r="C159" s="12" t="s">
        <v>198</v>
      </c>
      <c r="D159" s="78" t="str">
        <f>INDEX(Thong_tin_khoa_hoc[Khóa đào tạo],MATCH(Danhsachdaotao[[#This Row],[Mã khóa học]],Thong_tin_khoa_hoc[Mã khóa học],0),0)</f>
        <v>Kỹ năng thuyết trình</v>
      </c>
      <c r="E159" s="12">
        <v>1114</v>
      </c>
      <c r="F159" s="28" t="str">
        <f>INDEX(Danhsachnhanvien[Họ tên],MATCH(Danhsachdaotao[[#This Row],[MSNV]],Danhsachnhanvien[Mã nhân viên],0),0)</f>
        <v>Nguyễn Thị Như Quỳnh</v>
      </c>
      <c r="G159" s="28" t="str">
        <f>INDEX(Danhsachnhanvien[Chi nhánh],MATCH(Danhsachdaotao[[#This Row],[MSNV]],Danhsachnhanvien[Mã nhân viên],0),0)</f>
        <v>Đà Nẵng</v>
      </c>
      <c r="H159" s="13" t="str">
        <f>INDEX(Danhsachnhanvien[Phòng ban],MATCH(Danhsachdaotao[[#This Row],[MSNV]],Danhsachnhanvien[Mã nhân viên],0),0)</f>
        <v>Đào tạo</v>
      </c>
      <c r="I159" s="13" t="str">
        <f>INDEX(Danhsachnhanvien[Vị trí],MATCH(Danhsachdaotao[[#This Row],[MSNV]],Danhsachnhanvien[Mã nhân viên],0),0)</f>
        <v>Giảng viên</v>
      </c>
      <c r="J159" s="13" t="str">
        <f>INDEX(Thong_tin_khoa_hoc[Phân loại],MATCH(Danhsachdaotao[[#This Row],[Mã khóa học]],Thong_tin_khoa_hoc[Mã khóa học],0),0)</f>
        <v>Đào tạo bổ trợ</v>
      </c>
      <c r="K159" s="13" t="s">
        <v>238</v>
      </c>
      <c r="L159" s="12">
        <v>2</v>
      </c>
      <c r="M159" s="14">
        <v>8</v>
      </c>
    </row>
    <row r="160" spans="1:13" s="15" customFormat="1" ht="26.25" customHeight="1" x14ac:dyDescent="0.25">
      <c r="A160" s="11">
        <f>IF(E160="","",SUBTOTAL(3,$E$4:E160))</f>
        <v>157</v>
      </c>
      <c r="B160" s="40">
        <v>44321</v>
      </c>
      <c r="C160" s="12" t="s">
        <v>202</v>
      </c>
      <c r="D160" s="78" t="str">
        <f>INDEX(Thong_tin_khoa_hoc[Khóa đào tạo],MATCH(Danhsachdaotao[[#This Row],[Mã khóa học]],Thong_tin_khoa_hoc[Mã khóa học],0),0)</f>
        <v>Marketing chuyên nghiệp</v>
      </c>
      <c r="E160" s="12">
        <v>1011</v>
      </c>
      <c r="F160" s="28" t="str">
        <f>INDEX(Danhsachnhanvien[Họ tên],MATCH(Danhsachdaotao[[#This Row],[MSNV]],Danhsachnhanvien[Mã nhân viên],0),0)</f>
        <v>Trương Lệ Tuyết</v>
      </c>
      <c r="G160" s="28" t="str">
        <f>INDEX(Danhsachnhanvien[Chi nhánh],MATCH(Danhsachdaotao[[#This Row],[MSNV]],Danhsachnhanvien[Mã nhân viên],0),0)</f>
        <v>Trụ sở chính</v>
      </c>
      <c r="H160" s="13" t="str">
        <f>INDEX(Danhsachnhanvien[Phòng ban],MATCH(Danhsachdaotao[[#This Row],[MSNV]],Danhsachnhanvien[Mã nhân viên],0),0)</f>
        <v>Marketing</v>
      </c>
      <c r="I160" s="13" t="str">
        <f>INDEX(Danhsachnhanvien[Vị trí],MATCH(Danhsachdaotao[[#This Row],[MSNV]],Danhsachnhanvien[Mã nhân viên],0),0)</f>
        <v>Trưởng phòng Marketing</v>
      </c>
      <c r="J160" s="13" t="str">
        <f>INDEX(Thong_tin_khoa_hoc[Phân loại],MATCH(Danhsachdaotao[[#This Row],[Mã khóa học]],Thong_tin_khoa_hoc[Mã khóa học],0),0)</f>
        <v>Đào tạo bổ trợ</v>
      </c>
      <c r="K160" s="13" t="s">
        <v>238</v>
      </c>
      <c r="L160" s="12">
        <v>2</v>
      </c>
      <c r="M160" s="14">
        <v>8</v>
      </c>
    </row>
    <row r="161" spans="1:13" s="15" customFormat="1" ht="26.25" customHeight="1" x14ac:dyDescent="0.25">
      <c r="A161" s="11">
        <f>IF(E161="","",SUBTOTAL(3,$E$4:E161))</f>
        <v>158</v>
      </c>
      <c r="B161" s="40">
        <v>44321</v>
      </c>
      <c r="C161" s="12" t="s">
        <v>202</v>
      </c>
      <c r="D161" s="78" t="str">
        <f>INDEX(Thong_tin_khoa_hoc[Khóa đào tạo],MATCH(Danhsachdaotao[[#This Row],[Mã khóa học]],Thong_tin_khoa_hoc[Mã khóa học],0),0)</f>
        <v>Marketing chuyên nghiệp</v>
      </c>
      <c r="E161" s="12">
        <v>1012</v>
      </c>
      <c r="F161" s="28" t="str">
        <f>INDEX(Danhsachnhanvien[Họ tên],MATCH(Danhsachdaotao[[#This Row],[MSNV]],Danhsachnhanvien[Mã nhân viên],0),0)</f>
        <v>Chu Thị Tuyết</v>
      </c>
      <c r="G161" s="28" t="str">
        <f>INDEX(Danhsachnhanvien[Chi nhánh],MATCH(Danhsachdaotao[[#This Row],[MSNV]],Danhsachnhanvien[Mã nhân viên],0),0)</f>
        <v>Trụ sở chính</v>
      </c>
      <c r="H161" s="13" t="str">
        <f>INDEX(Danhsachnhanvien[Phòng ban],MATCH(Danhsachdaotao[[#This Row],[MSNV]],Danhsachnhanvien[Mã nhân viên],0),0)</f>
        <v>Marketing</v>
      </c>
      <c r="I161" s="13" t="str">
        <f>INDEX(Danhsachnhanvien[Vị trí],MATCH(Danhsachdaotao[[#This Row],[MSNV]],Danhsachnhanvien[Mã nhân viên],0),0)</f>
        <v>Nhân viên Content</v>
      </c>
      <c r="J161" s="13" t="str">
        <f>INDEX(Thong_tin_khoa_hoc[Phân loại],MATCH(Danhsachdaotao[[#This Row],[Mã khóa học]],Thong_tin_khoa_hoc[Mã khóa học],0),0)</f>
        <v>Đào tạo bổ trợ</v>
      </c>
      <c r="K161" s="13" t="s">
        <v>238</v>
      </c>
      <c r="L161" s="12">
        <v>2</v>
      </c>
      <c r="M161" s="14">
        <v>10</v>
      </c>
    </row>
    <row r="162" spans="1:13" s="15" customFormat="1" ht="26.25" customHeight="1" x14ac:dyDescent="0.25">
      <c r="A162" s="11">
        <f>IF(E162="","",SUBTOTAL(3,$E$4:E162))</f>
        <v>159</v>
      </c>
      <c r="B162" s="40">
        <v>44321</v>
      </c>
      <c r="C162" s="12" t="s">
        <v>202</v>
      </c>
      <c r="D162" s="78" t="str">
        <f>INDEX(Thong_tin_khoa_hoc[Khóa đào tạo],MATCH(Danhsachdaotao[[#This Row],[Mã khóa học]],Thong_tin_khoa_hoc[Mã khóa học],0),0)</f>
        <v>Marketing chuyên nghiệp</v>
      </c>
      <c r="E162" s="12">
        <v>1013</v>
      </c>
      <c r="F162" s="28" t="str">
        <f>INDEX(Danhsachnhanvien[Họ tên],MATCH(Danhsachdaotao[[#This Row],[MSNV]],Danhsachnhanvien[Mã nhân viên],0),0)</f>
        <v>Trần Thị Hải Yên</v>
      </c>
      <c r="G162" s="28" t="str">
        <f>INDEX(Danhsachnhanvien[Chi nhánh],MATCH(Danhsachdaotao[[#This Row],[MSNV]],Danhsachnhanvien[Mã nhân viên],0),0)</f>
        <v>Trụ sở chính</v>
      </c>
      <c r="H162" s="13" t="str">
        <f>INDEX(Danhsachnhanvien[Phòng ban],MATCH(Danhsachdaotao[[#This Row],[MSNV]],Danhsachnhanvien[Mã nhân viên],0),0)</f>
        <v>Marketing</v>
      </c>
      <c r="I162" s="13" t="str">
        <f>INDEX(Danhsachnhanvien[Vị trí],MATCH(Danhsachdaotao[[#This Row],[MSNV]],Danhsachnhanvien[Mã nhân viên],0),0)</f>
        <v>Nhân viên Content</v>
      </c>
      <c r="J162" s="13" t="str">
        <f>INDEX(Thong_tin_khoa_hoc[Phân loại],MATCH(Danhsachdaotao[[#This Row],[Mã khóa học]],Thong_tin_khoa_hoc[Mã khóa học],0),0)</f>
        <v>Đào tạo bổ trợ</v>
      </c>
      <c r="K162" s="13" t="s">
        <v>238</v>
      </c>
      <c r="L162" s="12">
        <v>2</v>
      </c>
      <c r="M162" s="14">
        <v>4</v>
      </c>
    </row>
    <row r="163" spans="1:13" s="15" customFormat="1" ht="26.25" customHeight="1" x14ac:dyDescent="0.25">
      <c r="A163" s="11">
        <f>IF(E163="","",SUBTOTAL(3,$E$4:E163))</f>
        <v>160</v>
      </c>
      <c r="B163" s="40">
        <v>44321</v>
      </c>
      <c r="C163" s="12" t="s">
        <v>202</v>
      </c>
      <c r="D163" s="78" t="str">
        <f>INDEX(Thong_tin_khoa_hoc[Khóa đào tạo],MATCH(Danhsachdaotao[[#This Row],[Mã khóa học]],Thong_tin_khoa_hoc[Mã khóa học],0),0)</f>
        <v>Marketing chuyên nghiệp</v>
      </c>
      <c r="E163" s="12">
        <v>1014</v>
      </c>
      <c r="F163" s="28" t="str">
        <f>INDEX(Danhsachnhanvien[Họ tên],MATCH(Danhsachdaotao[[#This Row],[MSNV]],Danhsachnhanvien[Mã nhân viên],0),0)</f>
        <v>Đặng Quang Khánh An</v>
      </c>
      <c r="G163" s="28" t="str">
        <f>INDEX(Danhsachnhanvien[Chi nhánh],MATCH(Danhsachdaotao[[#This Row],[MSNV]],Danhsachnhanvien[Mã nhân viên],0),0)</f>
        <v>Trụ sở chính</v>
      </c>
      <c r="H163" s="13" t="str">
        <f>INDEX(Danhsachnhanvien[Phòng ban],MATCH(Danhsachdaotao[[#This Row],[MSNV]],Danhsachnhanvien[Mã nhân viên],0),0)</f>
        <v>Marketing</v>
      </c>
      <c r="I163" s="13" t="str">
        <f>INDEX(Danhsachnhanvien[Vị trí],MATCH(Danhsachdaotao[[#This Row],[MSNV]],Danhsachnhanvien[Mã nhân viên],0),0)</f>
        <v>Nhân viên SEO</v>
      </c>
      <c r="J163" s="13" t="str">
        <f>INDEX(Thong_tin_khoa_hoc[Phân loại],MATCH(Danhsachdaotao[[#This Row],[Mã khóa học]],Thong_tin_khoa_hoc[Mã khóa học],0),0)</f>
        <v>Đào tạo bổ trợ</v>
      </c>
      <c r="K163" s="13" t="s">
        <v>238</v>
      </c>
      <c r="L163" s="12">
        <v>2</v>
      </c>
      <c r="M163" s="14">
        <v>6</v>
      </c>
    </row>
    <row r="164" spans="1:13" s="15" customFormat="1" ht="26.25" customHeight="1" x14ac:dyDescent="0.25">
      <c r="A164" s="11">
        <f>IF(E164="","",SUBTOTAL(3,$E$4:E164))</f>
        <v>161</v>
      </c>
      <c r="B164" s="40">
        <v>44321</v>
      </c>
      <c r="C164" s="12" t="s">
        <v>202</v>
      </c>
      <c r="D164" s="78" t="str">
        <f>INDEX(Thong_tin_khoa_hoc[Khóa đào tạo],MATCH(Danhsachdaotao[[#This Row],[Mã khóa học]],Thong_tin_khoa_hoc[Mã khóa học],0),0)</f>
        <v>Marketing chuyên nghiệp</v>
      </c>
      <c r="E164" s="12">
        <v>1015</v>
      </c>
      <c r="F164" s="28" t="str">
        <f>INDEX(Danhsachnhanvien[Họ tên],MATCH(Danhsachdaotao[[#This Row],[MSNV]],Danhsachnhanvien[Mã nhân viên],0),0)</f>
        <v>Hoàng Thuý Nga</v>
      </c>
      <c r="G164" s="28" t="str">
        <f>INDEX(Danhsachnhanvien[Chi nhánh],MATCH(Danhsachdaotao[[#This Row],[MSNV]],Danhsachnhanvien[Mã nhân viên],0),0)</f>
        <v>Trụ sở chính</v>
      </c>
      <c r="H164" s="13" t="str">
        <f>INDEX(Danhsachnhanvien[Phòng ban],MATCH(Danhsachdaotao[[#This Row],[MSNV]],Danhsachnhanvien[Mã nhân viên],0),0)</f>
        <v>Marketing</v>
      </c>
      <c r="I164" s="13" t="str">
        <f>INDEX(Danhsachnhanvien[Vị trí],MATCH(Danhsachdaotao[[#This Row],[MSNV]],Danhsachnhanvien[Mã nhân viên],0),0)</f>
        <v>Nhân viên thiết kế</v>
      </c>
      <c r="J164" s="13" t="str">
        <f>INDEX(Thong_tin_khoa_hoc[Phân loại],MATCH(Danhsachdaotao[[#This Row],[Mã khóa học]],Thong_tin_khoa_hoc[Mã khóa học],0),0)</f>
        <v>Đào tạo bổ trợ</v>
      </c>
      <c r="K164" s="13" t="s">
        <v>239</v>
      </c>
      <c r="L164" s="12">
        <v>2</v>
      </c>
      <c r="M164" s="14"/>
    </row>
    <row r="165" spans="1:13" s="15" customFormat="1" ht="26.25" customHeight="1" x14ac:dyDescent="0.25">
      <c r="A165" s="11">
        <f>IF(E165="","",SUBTOTAL(3,$E$4:E165))</f>
        <v>162</v>
      </c>
      <c r="B165" s="40">
        <v>44321</v>
      </c>
      <c r="C165" s="12" t="s">
        <v>202</v>
      </c>
      <c r="D165" s="78" t="str">
        <f>INDEX(Thong_tin_khoa_hoc[Khóa đào tạo],MATCH(Danhsachdaotao[[#This Row],[Mã khóa học]],Thong_tin_khoa_hoc[Mã khóa học],0),0)</f>
        <v>Marketing chuyên nghiệp</v>
      </c>
      <c r="E165" s="12">
        <v>1016</v>
      </c>
      <c r="F165" s="28" t="str">
        <f>INDEX(Danhsachnhanvien[Họ tên],MATCH(Danhsachdaotao[[#This Row],[MSNV]],Danhsachnhanvien[Mã nhân viên],0),0)</f>
        <v>Hoàng Thuý Kiều</v>
      </c>
      <c r="G165" s="28" t="str">
        <f>INDEX(Danhsachnhanvien[Chi nhánh],MATCH(Danhsachdaotao[[#This Row],[MSNV]],Danhsachnhanvien[Mã nhân viên],0),0)</f>
        <v>Trụ sở chính</v>
      </c>
      <c r="H165" s="13" t="str">
        <f>INDEX(Danhsachnhanvien[Phòng ban],MATCH(Danhsachdaotao[[#This Row],[MSNV]],Danhsachnhanvien[Mã nhân viên],0),0)</f>
        <v>Marketing</v>
      </c>
      <c r="I165" s="13" t="str">
        <f>INDEX(Danhsachnhanvien[Vị trí],MATCH(Danhsachdaotao[[#This Row],[MSNV]],Danhsachnhanvien[Mã nhân viên],0),0)</f>
        <v>Nhân viên quay dựng</v>
      </c>
      <c r="J165" s="13" t="str">
        <f>INDEX(Thong_tin_khoa_hoc[Phân loại],MATCH(Danhsachdaotao[[#This Row],[Mã khóa học]],Thong_tin_khoa_hoc[Mã khóa học],0),0)</f>
        <v>Đào tạo bổ trợ</v>
      </c>
      <c r="K165" s="13" t="s">
        <v>238</v>
      </c>
      <c r="L165" s="12">
        <v>2</v>
      </c>
      <c r="M165" s="14">
        <v>8</v>
      </c>
    </row>
    <row r="166" spans="1:13" s="15" customFormat="1" ht="26.25" customHeight="1" x14ac:dyDescent="0.25">
      <c r="A166" s="11">
        <f>IF(E166="","",SUBTOTAL(3,$E$4:E166))</f>
        <v>163</v>
      </c>
      <c r="B166" s="40">
        <v>44325</v>
      </c>
      <c r="C166" s="12" t="s">
        <v>204</v>
      </c>
      <c r="D166" s="78" t="str">
        <f>INDEX(Thong_tin_khoa_hoc[Khóa đào tạo],MATCH(Danhsachdaotao[[#This Row],[Mã khóa học]],Thong_tin_khoa_hoc[Mã khóa học],0),0)</f>
        <v>Kỹ năng phỏng vấn Tuyển dụng</v>
      </c>
      <c r="E166" s="12">
        <v>1017</v>
      </c>
      <c r="F166" s="28" t="str">
        <f>INDEX(Danhsachnhanvien[Họ tên],MATCH(Danhsachdaotao[[#This Row],[MSNV]],Danhsachnhanvien[Mã nhân viên],0),0)</f>
        <v>Nguyễn Đức Nam</v>
      </c>
      <c r="G166" s="28" t="str">
        <f>INDEX(Danhsachnhanvien[Chi nhánh],MATCH(Danhsachdaotao[[#This Row],[MSNV]],Danhsachnhanvien[Mã nhân viên],0),0)</f>
        <v>Trụ sở chính</v>
      </c>
      <c r="H166" s="13" t="str">
        <f>INDEX(Danhsachnhanvien[Phòng ban],MATCH(Danhsachdaotao[[#This Row],[MSNV]],Danhsachnhanvien[Mã nhân viên],0),0)</f>
        <v>Nhân sự</v>
      </c>
      <c r="I166" s="13" t="str">
        <f>INDEX(Danhsachnhanvien[Vị trí],MATCH(Danhsachdaotao[[#This Row],[MSNV]],Danhsachnhanvien[Mã nhân viên],0),0)</f>
        <v>Trưởng phòng nhân sự</v>
      </c>
      <c r="J166" s="13" t="str">
        <f>INDEX(Thong_tin_khoa_hoc[Phân loại],MATCH(Danhsachdaotao[[#This Row],[Mã khóa học]],Thong_tin_khoa_hoc[Mã khóa học],0),0)</f>
        <v>Đào tạo bổ trợ</v>
      </c>
      <c r="K166" s="13" t="s">
        <v>239</v>
      </c>
      <c r="L166" s="12">
        <v>2</v>
      </c>
      <c r="M166" s="14"/>
    </row>
    <row r="167" spans="1:13" s="15" customFormat="1" ht="26.25" customHeight="1" x14ac:dyDescent="0.25">
      <c r="A167" s="11">
        <f>IF(E167="","",SUBTOTAL(3,$E$4:E167))</f>
        <v>164</v>
      </c>
      <c r="B167" s="40">
        <v>44325</v>
      </c>
      <c r="C167" s="12" t="s">
        <v>204</v>
      </c>
      <c r="D167" s="78" t="str">
        <f>INDEX(Thong_tin_khoa_hoc[Khóa đào tạo],MATCH(Danhsachdaotao[[#This Row],[Mã khóa học]],Thong_tin_khoa_hoc[Mã khóa học],0),0)</f>
        <v>Kỹ năng phỏng vấn Tuyển dụng</v>
      </c>
      <c r="E167" s="12">
        <v>1018</v>
      </c>
      <c r="F167" s="28" t="str">
        <f>INDEX(Danhsachnhanvien[Họ tên],MATCH(Danhsachdaotao[[#This Row],[MSNV]],Danhsachnhanvien[Mã nhân viên],0),0)</f>
        <v>Trần Lệ Thu</v>
      </c>
      <c r="G167" s="28" t="str">
        <f>INDEX(Danhsachnhanvien[Chi nhánh],MATCH(Danhsachdaotao[[#This Row],[MSNV]],Danhsachnhanvien[Mã nhân viên],0),0)</f>
        <v>Trụ sở chính</v>
      </c>
      <c r="H167" s="13" t="str">
        <f>INDEX(Danhsachnhanvien[Phòng ban],MATCH(Danhsachdaotao[[#This Row],[MSNV]],Danhsachnhanvien[Mã nhân viên],0),0)</f>
        <v>Nhân sự</v>
      </c>
      <c r="I167" s="13" t="str">
        <f>INDEX(Danhsachnhanvien[Vị trí],MATCH(Danhsachdaotao[[#This Row],[MSNV]],Danhsachnhanvien[Mã nhân viên],0),0)</f>
        <v>Nhân viên tuyển dụng</v>
      </c>
      <c r="J167" s="13" t="str">
        <f>INDEX(Thong_tin_khoa_hoc[Phân loại],MATCH(Danhsachdaotao[[#This Row],[Mã khóa học]],Thong_tin_khoa_hoc[Mã khóa học],0),0)</f>
        <v>Đào tạo bổ trợ</v>
      </c>
      <c r="K167" s="13" t="s">
        <v>238</v>
      </c>
      <c r="L167" s="12">
        <v>2</v>
      </c>
      <c r="M167" s="14">
        <v>6</v>
      </c>
    </row>
    <row r="168" spans="1:13" s="15" customFormat="1" ht="26.25" customHeight="1" x14ac:dyDescent="0.25">
      <c r="A168" s="11">
        <f>IF(E168="","",SUBTOTAL(3,$E$4:E168))</f>
        <v>165</v>
      </c>
      <c r="B168" s="40">
        <v>44325</v>
      </c>
      <c r="C168" s="12" t="s">
        <v>204</v>
      </c>
      <c r="D168" s="78" t="str">
        <f>INDEX(Thong_tin_khoa_hoc[Khóa đào tạo],MATCH(Danhsachdaotao[[#This Row],[Mã khóa học]],Thong_tin_khoa_hoc[Mã khóa học],0),0)</f>
        <v>Kỹ năng phỏng vấn Tuyển dụng</v>
      </c>
      <c r="E168" s="12">
        <v>1019</v>
      </c>
      <c r="F168" s="28" t="str">
        <f>INDEX(Danhsachnhanvien[Họ tên],MATCH(Danhsachdaotao[[#This Row],[MSNV]],Danhsachnhanvien[Mã nhân viên],0),0)</f>
        <v>Dương Kiều Trinh</v>
      </c>
      <c r="G168" s="28" t="str">
        <f>INDEX(Danhsachnhanvien[Chi nhánh],MATCH(Danhsachdaotao[[#This Row],[MSNV]],Danhsachnhanvien[Mã nhân viên],0),0)</f>
        <v>Trụ sở chính</v>
      </c>
      <c r="H168" s="13" t="str">
        <f>INDEX(Danhsachnhanvien[Phòng ban],MATCH(Danhsachdaotao[[#This Row],[MSNV]],Danhsachnhanvien[Mã nhân viên],0),0)</f>
        <v>Nhân sự</v>
      </c>
      <c r="I168" s="13" t="str">
        <f>INDEX(Danhsachnhanvien[Vị trí],MATCH(Danhsachdaotao[[#This Row],[MSNV]],Danhsachnhanvien[Mã nhân viên],0),0)</f>
        <v>Nhân viên tuyển dụng</v>
      </c>
      <c r="J168" s="13" t="str">
        <f>INDEX(Thong_tin_khoa_hoc[Phân loại],MATCH(Danhsachdaotao[[#This Row],[Mã khóa học]],Thong_tin_khoa_hoc[Mã khóa học],0),0)</f>
        <v>Đào tạo bổ trợ</v>
      </c>
      <c r="K168" s="13" t="s">
        <v>238</v>
      </c>
      <c r="L168" s="12">
        <v>2</v>
      </c>
      <c r="M168" s="14">
        <v>6</v>
      </c>
    </row>
    <row r="169" spans="1:13" s="15" customFormat="1" ht="26.25" customHeight="1" x14ac:dyDescent="0.25">
      <c r="A169" s="11">
        <f>IF(E169="","",SUBTOTAL(3,$E$4:E169))</f>
        <v>166</v>
      </c>
      <c r="B169" s="40">
        <v>44325</v>
      </c>
      <c r="C169" s="12" t="s">
        <v>204</v>
      </c>
      <c r="D169" s="78" t="str">
        <f>INDEX(Thong_tin_khoa_hoc[Khóa đào tạo],MATCH(Danhsachdaotao[[#This Row],[Mã khóa học]],Thong_tin_khoa_hoc[Mã khóa học],0),0)</f>
        <v>Kỹ năng phỏng vấn Tuyển dụng</v>
      </c>
      <c r="E169" s="12">
        <v>1020</v>
      </c>
      <c r="F169" s="28" t="str">
        <f>INDEX(Danhsachnhanvien[Họ tên],MATCH(Danhsachdaotao[[#This Row],[MSNV]],Danhsachnhanvien[Mã nhân viên],0),0)</f>
        <v>Vũ Minh Trang</v>
      </c>
      <c r="G169" s="28" t="str">
        <f>INDEX(Danhsachnhanvien[Chi nhánh],MATCH(Danhsachdaotao[[#This Row],[MSNV]],Danhsachnhanvien[Mã nhân viên],0),0)</f>
        <v>Trụ sở chính</v>
      </c>
      <c r="H169" s="13" t="str">
        <f>INDEX(Danhsachnhanvien[Phòng ban],MATCH(Danhsachdaotao[[#This Row],[MSNV]],Danhsachnhanvien[Mã nhân viên],0),0)</f>
        <v>Nhân sự</v>
      </c>
      <c r="I169" s="13" t="str">
        <f>INDEX(Danhsachnhanvien[Vị trí],MATCH(Danhsachdaotao[[#This Row],[MSNV]],Danhsachnhanvien[Mã nhân viên],0),0)</f>
        <v>Nhân viên C&amp;B</v>
      </c>
      <c r="J169" s="13" t="str">
        <f>INDEX(Thong_tin_khoa_hoc[Phân loại],MATCH(Danhsachdaotao[[#This Row],[Mã khóa học]],Thong_tin_khoa_hoc[Mã khóa học],0),0)</f>
        <v>Đào tạo bổ trợ</v>
      </c>
      <c r="K169" s="13" t="s">
        <v>238</v>
      </c>
      <c r="L169" s="12">
        <v>2</v>
      </c>
      <c r="M169" s="14">
        <v>8</v>
      </c>
    </row>
    <row r="170" spans="1:13" s="15" customFormat="1" ht="26.25" customHeight="1" x14ac:dyDescent="0.25">
      <c r="A170" s="11">
        <f>IF(E170="","",SUBTOTAL(3,$E$4:E170))</f>
        <v>167</v>
      </c>
      <c r="B170" s="40">
        <v>44325</v>
      </c>
      <c r="C170" s="12" t="s">
        <v>204</v>
      </c>
      <c r="D170" s="78" t="str">
        <f>INDEX(Thong_tin_khoa_hoc[Khóa đào tạo],MATCH(Danhsachdaotao[[#This Row],[Mã khóa học]],Thong_tin_khoa_hoc[Mã khóa học],0),0)</f>
        <v>Kỹ năng phỏng vấn Tuyển dụng</v>
      </c>
      <c r="E170" s="12">
        <v>1021</v>
      </c>
      <c r="F170" s="28" t="str">
        <f>INDEX(Danhsachnhanvien[Họ tên],MATCH(Danhsachdaotao[[#This Row],[MSNV]],Danhsachnhanvien[Mã nhân viên],0),0)</f>
        <v>Lê Thị Hiền</v>
      </c>
      <c r="G170" s="28" t="str">
        <f>INDEX(Danhsachnhanvien[Chi nhánh],MATCH(Danhsachdaotao[[#This Row],[MSNV]],Danhsachnhanvien[Mã nhân viên],0),0)</f>
        <v>Trụ sở chính</v>
      </c>
      <c r="H170" s="13" t="str">
        <f>INDEX(Danhsachnhanvien[Phòng ban],MATCH(Danhsachdaotao[[#This Row],[MSNV]],Danhsachnhanvien[Mã nhân viên],0),0)</f>
        <v>Nhân sự</v>
      </c>
      <c r="I170" s="13" t="str">
        <f>INDEX(Danhsachnhanvien[Vị trí],MATCH(Danhsachdaotao[[#This Row],[MSNV]],Danhsachnhanvien[Mã nhân viên],0),0)</f>
        <v>Nhân viên HCNS tổng hợp</v>
      </c>
      <c r="J170" s="13" t="str">
        <f>INDEX(Thong_tin_khoa_hoc[Phân loại],MATCH(Danhsachdaotao[[#This Row],[Mã khóa học]],Thong_tin_khoa_hoc[Mã khóa học],0),0)</f>
        <v>Đào tạo bổ trợ</v>
      </c>
      <c r="K170" s="13" t="s">
        <v>239</v>
      </c>
      <c r="L170" s="12">
        <v>2</v>
      </c>
      <c r="M170" s="14"/>
    </row>
    <row r="171" spans="1:13" s="15" customFormat="1" ht="26.25" customHeight="1" x14ac:dyDescent="0.25">
      <c r="A171" s="11">
        <f>IF(E171="","",SUBTOTAL(3,$E$4:E171))</f>
        <v>168</v>
      </c>
      <c r="B171" s="40">
        <v>44326</v>
      </c>
      <c r="C171" s="12" t="s">
        <v>202</v>
      </c>
      <c r="D171" s="78" t="str">
        <f>INDEX(Thong_tin_khoa_hoc[Khóa đào tạo],MATCH(Danhsachdaotao[[#This Row],[Mã khóa học]],Thong_tin_khoa_hoc[Mã khóa học],0),0)</f>
        <v>Marketing chuyên nghiệp</v>
      </c>
      <c r="E171" s="12">
        <v>1117</v>
      </c>
      <c r="F171" s="28" t="str">
        <f>INDEX(Danhsachnhanvien[Họ tên],MATCH(Danhsachdaotao[[#This Row],[MSNV]],Danhsachnhanvien[Mã nhân viên],0),0)</f>
        <v>Lê Văn Tuân</v>
      </c>
      <c r="G171" s="28" t="str">
        <f>INDEX(Danhsachnhanvien[Chi nhánh],MATCH(Danhsachdaotao[[#This Row],[MSNV]],Danhsachnhanvien[Mã nhân viên],0),0)</f>
        <v>Đà Nẵng</v>
      </c>
      <c r="H171" s="13" t="str">
        <f>INDEX(Danhsachnhanvien[Phòng ban],MATCH(Danhsachdaotao[[#This Row],[MSNV]],Danhsachnhanvien[Mã nhân viên],0),0)</f>
        <v>Kinh doanh</v>
      </c>
      <c r="I171" s="13" t="str">
        <f>INDEX(Danhsachnhanvien[Vị trí],MATCH(Danhsachdaotao[[#This Row],[MSNV]],Danhsachnhanvien[Mã nhân viên],0),0)</f>
        <v>Trưởng nhóm kinh doanh</v>
      </c>
      <c r="J171" s="13" t="str">
        <f>INDEX(Thong_tin_khoa_hoc[Phân loại],MATCH(Danhsachdaotao[[#This Row],[Mã khóa học]],Thong_tin_khoa_hoc[Mã khóa học],0),0)</f>
        <v>Đào tạo bổ trợ</v>
      </c>
      <c r="K171" s="13" t="s">
        <v>238</v>
      </c>
      <c r="L171" s="12">
        <v>2</v>
      </c>
      <c r="M171" s="14">
        <v>10</v>
      </c>
    </row>
    <row r="172" spans="1:13" s="15" customFormat="1" ht="26.25" customHeight="1" x14ac:dyDescent="0.25">
      <c r="A172" s="11">
        <f>IF(E172="","",SUBTOTAL(3,$E$4:E172))</f>
        <v>169</v>
      </c>
      <c r="B172" s="40">
        <v>44326</v>
      </c>
      <c r="C172" s="12" t="s">
        <v>202</v>
      </c>
      <c r="D172" s="78" t="str">
        <f>INDEX(Thong_tin_khoa_hoc[Khóa đào tạo],MATCH(Danhsachdaotao[[#This Row],[Mã khóa học]],Thong_tin_khoa_hoc[Mã khóa học],0),0)</f>
        <v>Marketing chuyên nghiệp</v>
      </c>
      <c r="E172" s="12">
        <v>1011</v>
      </c>
      <c r="F172" s="28" t="str">
        <f>INDEX(Danhsachnhanvien[Họ tên],MATCH(Danhsachdaotao[[#This Row],[MSNV]],Danhsachnhanvien[Mã nhân viên],0),0)</f>
        <v>Trương Lệ Tuyết</v>
      </c>
      <c r="G172" s="28" t="str">
        <f>INDEX(Danhsachnhanvien[Chi nhánh],MATCH(Danhsachdaotao[[#This Row],[MSNV]],Danhsachnhanvien[Mã nhân viên],0),0)</f>
        <v>Trụ sở chính</v>
      </c>
      <c r="H172" s="13" t="str">
        <f>INDEX(Danhsachnhanvien[Phòng ban],MATCH(Danhsachdaotao[[#This Row],[MSNV]],Danhsachnhanvien[Mã nhân viên],0),0)</f>
        <v>Marketing</v>
      </c>
      <c r="I172" s="13" t="str">
        <f>INDEX(Danhsachnhanvien[Vị trí],MATCH(Danhsachdaotao[[#This Row],[MSNV]],Danhsachnhanvien[Mã nhân viên],0),0)</f>
        <v>Trưởng phòng Marketing</v>
      </c>
      <c r="J172" s="13" t="str">
        <f>INDEX(Thong_tin_khoa_hoc[Phân loại],MATCH(Danhsachdaotao[[#This Row],[Mã khóa học]],Thong_tin_khoa_hoc[Mã khóa học],0),0)</f>
        <v>Đào tạo bổ trợ</v>
      </c>
      <c r="K172" s="13" t="s">
        <v>238</v>
      </c>
      <c r="L172" s="12">
        <v>2</v>
      </c>
      <c r="M172" s="14">
        <v>10</v>
      </c>
    </row>
    <row r="173" spans="1:13" s="15" customFormat="1" ht="26.25" customHeight="1" x14ac:dyDescent="0.25">
      <c r="A173" s="11">
        <f>IF(E173="","",SUBTOTAL(3,$E$4:E173))</f>
        <v>170</v>
      </c>
      <c r="B173" s="40">
        <v>44326</v>
      </c>
      <c r="C173" s="12" t="s">
        <v>202</v>
      </c>
      <c r="D173" s="78" t="str">
        <f>INDEX(Thong_tin_khoa_hoc[Khóa đào tạo],MATCH(Danhsachdaotao[[#This Row],[Mã khóa học]],Thong_tin_khoa_hoc[Mã khóa học],0),0)</f>
        <v>Marketing chuyên nghiệp</v>
      </c>
      <c r="E173" s="12">
        <v>1012</v>
      </c>
      <c r="F173" s="28" t="str">
        <f>INDEX(Danhsachnhanvien[Họ tên],MATCH(Danhsachdaotao[[#This Row],[MSNV]],Danhsachnhanvien[Mã nhân viên],0),0)</f>
        <v>Chu Thị Tuyết</v>
      </c>
      <c r="G173" s="28" t="str">
        <f>INDEX(Danhsachnhanvien[Chi nhánh],MATCH(Danhsachdaotao[[#This Row],[MSNV]],Danhsachnhanvien[Mã nhân viên],0),0)</f>
        <v>Trụ sở chính</v>
      </c>
      <c r="H173" s="13" t="str">
        <f>INDEX(Danhsachnhanvien[Phòng ban],MATCH(Danhsachdaotao[[#This Row],[MSNV]],Danhsachnhanvien[Mã nhân viên],0),0)</f>
        <v>Marketing</v>
      </c>
      <c r="I173" s="13" t="str">
        <f>INDEX(Danhsachnhanvien[Vị trí],MATCH(Danhsachdaotao[[#This Row],[MSNV]],Danhsachnhanvien[Mã nhân viên],0),0)</f>
        <v>Nhân viên Content</v>
      </c>
      <c r="J173" s="13" t="str">
        <f>INDEX(Thong_tin_khoa_hoc[Phân loại],MATCH(Danhsachdaotao[[#This Row],[Mã khóa học]],Thong_tin_khoa_hoc[Mã khóa học],0),0)</f>
        <v>Đào tạo bổ trợ</v>
      </c>
      <c r="K173" s="13" t="s">
        <v>238</v>
      </c>
      <c r="L173" s="12">
        <v>2</v>
      </c>
      <c r="M173" s="14">
        <v>4</v>
      </c>
    </row>
    <row r="174" spans="1:13" s="15" customFormat="1" ht="26.25" customHeight="1" x14ac:dyDescent="0.25">
      <c r="A174" s="11">
        <f>IF(E174="","",SUBTOTAL(3,$E$4:E174))</f>
        <v>171</v>
      </c>
      <c r="B174" s="40">
        <v>44326</v>
      </c>
      <c r="C174" s="12" t="s">
        <v>202</v>
      </c>
      <c r="D174" s="78" t="str">
        <f>INDEX(Thong_tin_khoa_hoc[Khóa đào tạo],MATCH(Danhsachdaotao[[#This Row],[Mã khóa học]],Thong_tin_khoa_hoc[Mã khóa học],0),0)</f>
        <v>Marketing chuyên nghiệp</v>
      </c>
      <c r="E174" s="12">
        <v>1013</v>
      </c>
      <c r="F174" s="28" t="str">
        <f>INDEX(Danhsachnhanvien[Họ tên],MATCH(Danhsachdaotao[[#This Row],[MSNV]],Danhsachnhanvien[Mã nhân viên],0),0)</f>
        <v>Trần Thị Hải Yên</v>
      </c>
      <c r="G174" s="28" t="str">
        <f>INDEX(Danhsachnhanvien[Chi nhánh],MATCH(Danhsachdaotao[[#This Row],[MSNV]],Danhsachnhanvien[Mã nhân viên],0),0)</f>
        <v>Trụ sở chính</v>
      </c>
      <c r="H174" s="13" t="str">
        <f>INDEX(Danhsachnhanvien[Phòng ban],MATCH(Danhsachdaotao[[#This Row],[MSNV]],Danhsachnhanvien[Mã nhân viên],0),0)</f>
        <v>Marketing</v>
      </c>
      <c r="I174" s="13" t="str">
        <f>INDEX(Danhsachnhanvien[Vị trí],MATCH(Danhsachdaotao[[#This Row],[MSNV]],Danhsachnhanvien[Mã nhân viên],0),0)</f>
        <v>Nhân viên Content</v>
      </c>
      <c r="J174" s="13" t="str">
        <f>INDEX(Thong_tin_khoa_hoc[Phân loại],MATCH(Danhsachdaotao[[#This Row],[Mã khóa học]],Thong_tin_khoa_hoc[Mã khóa học],0),0)</f>
        <v>Đào tạo bổ trợ</v>
      </c>
      <c r="K174" s="13" t="s">
        <v>239</v>
      </c>
      <c r="L174" s="12">
        <v>2</v>
      </c>
      <c r="M174" s="14"/>
    </row>
    <row r="175" spans="1:13" s="15" customFormat="1" ht="26.25" customHeight="1" x14ac:dyDescent="0.25">
      <c r="A175" s="11">
        <f>IF(E175="","",SUBTOTAL(3,$E$4:E175))</f>
        <v>172</v>
      </c>
      <c r="B175" s="40">
        <v>44326</v>
      </c>
      <c r="C175" s="12" t="s">
        <v>202</v>
      </c>
      <c r="D175" s="78" t="str">
        <f>INDEX(Thong_tin_khoa_hoc[Khóa đào tạo],MATCH(Danhsachdaotao[[#This Row],[Mã khóa học]],Thong_tin_khoa_hoc[Mã khóa học],0),0)</f>
        <v>Marketing chuyên nghiệp</v>
      </c>
      <c r="E175" s="12">
        <v>1014</v>
      </c>
      <c r="F175" s="28" t="str">
        <f>INDEX(Danhsachnhanvien[Họ tên],MATCH(Danhsachdaotao[[#This Row],[MSNV]],Danhsachnhanvien[Mã nhân viên],0),0)</f>
        <v>Đặng Quang Khánh An</v>
      </c>
      <c r="G175" s="28" t="str">
        <f>INDEX(Danhsachnhanvien[Chi nhánh],MATCH(Danhsachdaotao[[#This Row],[MSNV]],Danhsachnhanvien[Mã nhân viên],0),0)</f>
        <v>Trụ sở chính</v>
      </c>
      <c r="H175" s="13" t="str">
        <f>INDEX(Danhsachnhanvien[Phòng ban],MATCH(Danhsachdaotao[[#This Row],[MSNV]],Danhsachnhanvien[Mã nhân viên],0),0)</f>
        <v>Marketing</v>
      </c>
      <c r="I175" s="13" t="str">
        <f>INDEX(Danhsachnhanvien[Vị trí],MATCH(Danhsachdaotao[[#This Row],[MSNV]],Danhsachnhanvien[Mã nhân viên],0),0)</f>
        <v>Nhân viên SEO</v>
      </c>
      <c r="J175" s="13" t="str">
        <f>INDEX(Thong_tin_khoa_hoc[Phân loại],MATCH(Danhsachdaotao[[#This Row],[Mã khóa học]],Thong_tin_khoa_hoc[Mã khóa học],0),0)</f>
        <v>Đào tạo bổ trợ</v>
      </c>
      <c r="K175" s="13" t="s">
        <v>238</v>
      </c>
      <c r="L175" s="12">
        <v>2</v>
      </c>
      <c r="M175" s="14">
        <v>6</v>
      </c>
    </row>
    <row r="176" spans="1:13" s="15" customFormat="1" ht="26.25" customHeight="1" x14ac:dyDescent="0.25">
      <c r="A176" s="11">
        <f>IF(E176="","",SUBTOTAL(3,$E$4:E176))</f>
        <v>173</v>
      </c>
      <c r="B176" s="40">
        <v>44326</v>
      </c>
      <c r="C176" s="12" t="s">
        <v>202</v>
      </c>
      <c r="D176" s="78" t="str">
        <f>INDEX(Thong_tin_khoa_hoc[Khóa đào tạo],MATCH(Danhsachdaotao[[#This Row],[Mã khóa học]],Thong_tin_khoa_hoc[Mã khóa học],0),0)</f>
        <v>Marketing chuyên nghiệp</v>
      </c>
      <c r="E176" s="12">
        <v>1015</v>
      </c>
      <c r="F176" s="28" t="str">
        <f>INDEX(Danhsachnhanvien[Họ tên],MATCH(Danhsachdaotao[[#This Row],[MSNV]],Danhsachnhanvien[Mã nhân viên],0),0)</f>
        <v>Hoàng Thuý Nga</v>
      </c>
      <c r="G176" s="28" t="str">
        <f>INDEX(Danhsachnhanvien[Chi nhánh],MATCH(Danhsachdaotao[[#This Row],[MSNV]],Danhsachnhanvien[Mã nhân viên],0),0)</f>
        <v>Trụ sở chính</v>
      </c>
      <c r="H176" s="13" t="str">
        <f>INDEX(Danhsachnhanvien[Phòng ban],MATCH(Danhsachdaotao[[#This Row],[MSNV]],Danhsachnhanvien[Mã nhân viên],0),0)</f>
        <v>Marketing</v>
      </c>
      <c r="I176" s="13" t="str">
        <f>INDEX(Danhsachnhanvien[Vị trí],MATCH(Danhsachdaotao[[#This Row],[MSNV]],Danhsachnhanvien[Mã nhân viên],0),0)</f>
        <v>Nhân viên thiết kế</v>
      </c>
      <c r="J176" s="13" t="str">
        <f>INDEX(Thong_tin_khoa_hoc[Phân loại],MATCH(Danhsachdaotao[[#This Row],[Mã khóa học]],Thong_tin_khoa_hoc[Mã khóa học],0),0)</f>
        <v>Đào tạo bổ trợ</v>
      </c>
      <c r="K176" s="13" t="s">
        <v>238</v>
      </c>
      <c r="L176" s="12">
        <v>2</v>
      </c>
      <c r="M176" s="14">
        <v>8</v>
      </c>
    </row>
    <row r="177" spans="1:13" s="15" customFormat="1" ht="26.25" customHeight="1" x14ac:dyDescent="0.25">
      <c r="A177" s="11">
        <f>IF(E177="","",SUBTOTAL(3,$E$4:E177))</f>
        <v>174</v>
      </c>
      <c r="B177" s="40">
        <v>44326</v>
      </c>
      <c r="C177" s="12" t="s">
        <v>202</v>
      </c>
      <c r="D177" s="78" t="str">
        <f>INDEX(Thong_tin_khoa_hoc[Khóa đào tạo],MATCH(Danhsachdaotao[[#This Row],[Mã khóa học]],Thong_tin_khoa_hoc[Mã khóa học],0),0)</f>
        <v>Marketing chuyên nghiệp</v>
      </c>
      <c r="E177" s="12">
        <v>1016</v>
      </c>
      <c r="F177" s="28" t="str">
        <f>INDEX(Danhsachnhanvien[Họ tên],MATCH(Danhsachdaotao[[#This Row],[MSNV]],Danhsachnhanvien[Mã nhân viên],0),0)</f>
        <v>Hoàng Thuý Kiều</v>
      </c>
      <c r="G177" s="28" t="str">
        <f>INDEX(Danhsachnhanvien[Chi nhánh],MATCH(Danhsachdaotao[[#This Row],[MSNV]],Danhsachnhanvien[Mã nhân viên],0),0)</f>
        <v>Trụ sở chính</v>
      </c>
      <c r="H177" s="13" t="str">
        <f>INDEX(Danhsachnhanvien[Phòng ban],MATCH(Danhsachdaotao[[#This Row],[MSNV]],Danhsachnhanvien[Mã nhân viên],0),0)</f>
        <v>Marketing</v>
      </c>
      <c r="I177" s="13" t="str">
        <f>INDEX(Danhsachnhanvien[Vị trí],MATCH(Danhsachdaotao[[#This Row],[MSNV]],Danhsachnhanvien[Mã nhân viên],0),0)</f>
        <v>Nhân viên quay dựng</v>
      </c>
      <c r="J177" s="13" t="str">
        <f>INDEX(Thong_tin_khoa_hoc[Phân loại],MATCH(Danhsachdaotao[[#This Row],[Mã khóa học]],Thong_tin_khoa_hoc[Mã khóa học],0),0)</f>
        <v>Đào tạo bổ trợ</v>
      </c>
      <c r="K177" s="13" t="s">
        <v>238</v>
      </c>
      <c r="L177" s="12">
        <v>2</v>
      </c>
      <c r="M177" s="14">
        <v>10</v>
      </c>
    </row>
    <row r="178" spans="1:13" s="15" customFormat="1" ht="26.25" customHeight="1" x14ac:dyDescent="0.25">
      <c r="A178" s="11">
        <f>IF(E178="","",SUBTOTAL(3,$E$4:E178))</f>
        <v>175</v>
      </c>
      <c r="B178" s="40">
        <v>44329</v>
      </c>
      <c r="C178" s="12" t="s">
        <v>204</v>
      </c>
      <c r="D178" s="78" t="str">
        <f>INDEX(Thong_tin_khoa_hoc[Khóa đào tạo],MATCH(Danhsachdaotao[[#This Row],[Mã khóa học]],Thong_tin_khoa_hoc[Mã khóa học],0),0)</f>
        <v>Kỹ năng phỏng vấn Tuyển dụng</v>
      </c>
      <c r="E178" s="12">
        <v>1017</v>
      </c>
      <c r="F178" s="28" t="str">
        <f>INDEX(Danhsachnhanvien[Họ tên],MATCH(Danhsachdaotao[[#This Row],[MSNV]],Danhsachnhanvien[Mã nhân viên],0),0)</f>
        <v>Nguyễn Đức Nam</v>
      </c>
      <c r="G178" s="28" t="str">
        <f>INDEX(Danhsachnhanvien[Chi nhánh],MATCH(Danhsachdaotao[[#This Row],[MSNV]],Danhsachnhanvien[Mã nhân viên],0),0)</f>
        <v>Trụ sở chính</v>
      </c>
      <c r="H178" s="13" t="str">
        <f>INDEX(Danhsachnhanvien[Phòng ban],MATCH(Danhsachdaotao[[#This Row],[MSNV]],Danhsachnhanvien[Mã nhân viên],0),0)</f>
        <v>Nhân sự</v>
      </c>
      <c r="I178" s="13" t="str">
        <f>INDEX(Danhsachnhanvien[Vị trí],MATCH(Danhsachdaotao[[#This Row],[MSNV]],Danhsachnhanvien[Mã nhân viên],0),0)</f>
        <v>Trưởng phòng nhân sự</v>
      </c>
      <c r="J178" s="13" t="str">
        <f>INDEX(Thong_tin_khoa_hoc[Phân loại],MATCH(Danhsachdaotao[[#This Row],[Mã khóa học]],Thong_tin_khoa_hoc[Mã khóa học],0),0)</f>
        <v>Đào tạo bổ trợ</v>
      </c>
      <c r="K178" s="13" t="s">
        <v>238</v>
      </c>
      <c r="L178" s="12">
        <v>2</v>
      </c>
      <c r="M178" s="14">
        <v>10</v>
      </c>
    </row>
    <row r="179" spans="1:13" s="15" customFormat="1" ht="26.25" customHeight="1" x14ac:dyDescent="0.25">
      <c r="A179" s="11">
        <f>IF(E179="","",SUBTOTAL(3,$E$4:E179))</f>
        <v>176</v>
      </c>
      <c r="B179" s="40">
        <v>44329</v>
      </c>
      <c r="C179" s="12" t="s">
        <v>204</v>
      </c>
      <c r="D179" s="78" t="str">
        <f>INDEX(Thong_tin_khoa_hoc[Khóa đào tạo],MATCH(Danhsachdaotao[[#This Row],[Mã khóa học]],Thong_tin_khoa_hoc[Mã khóa học],0),0)</f>
        <v>Kỹ năng phỏng vấn Tuyển dụng</v>
      </c>
      <c r="E179" s="12">
        <v>1018</v>
      </c>
      <c r="F179" s="28" t="str">
        <f>INDEX(Danhsachnhanvien[Họ tên],MATCH(Danhsachdaotao[[#This Row],[MSNV]],Danhsachnhanvien[Mã nhân viên],0),0)</f>
        <v>Trần Lệ Thu</v>
      </c>
      <c r="G179" s="28" t="str">
        <f>INDEX(Danhsachnhanvien[Chi nhánh],MATCH(Danhsachdaotao[[#This Row],[MSNV]],Danhsachnhanvien[Mã nhân viên],0),0)</f>
        <v>Trụ sở chính</v>
      </c>
      <c r="H179" s="13" t="str">
        <f>INDEX(Danhsachnhanvien[Phòng ban],MATCH(Danhsachdaotao[[#This Row],[MSNV]],Danhsachnhanvien[Mã nhân viên],0),0)</f>
        <v>Nhân sự</v>
      </c>
      <c r="I179" s="13" t="str">
        <f>INDEX(Danhsachnhanvien[Vị trí],MATCH(Danhsachdaotao[[#This Row],[MSNV]],Danhsachnhanvien[Mã nhân viên],0),0)</f>
        <v>Nhân viên tuyển dụng</v>
      </c>
      <c r="J179" s="13" t="str">
        <f>INDEX(Thong_tin_khoa_hoc[Phân loại],MATCH(Danhsachdaotao[[#This Row],[Mã khóa học]],Thong_tin_khoa_hoc[Mã khóa học],0),0)</f>
        <v>Đào tạo bổ trợ</v>
      </c>
      <c r="K179" s="13" t="s">
        <v>238</v>
      </c>
      <c r="L179" s="12">
        <v>2</v>
      </c>
      <c r="M179" s="14">
        <v>4</v>
      </c>
    </row>
    <row r="180" spans="1:13" s="15" customFormat="1" ht="26.25" customHeight="1" x14ac:dyDescent="0.25">
      <c r="A180" s="11">
        <f>IF(E180="","",SUBTOTAL(3,$E$4:E180))</f>
        <v>177</v>
      </c>
      <c r="B180" s="40">
        <v>44329</v>
      </c>
      <c r="C180" s="12" t="s">
        <v>204</v>
      </c>
      <c r="D180" s="78" t="str">
        <f>INDEX(Thong_tin_khoa_hoc[Khóa đào tạo],MATCH(Danhsachdaotao[[#This Row],[Mã khóa học]],Thong_tin_khoa_hoc[Mã khóa học],0),0)</f>
        <v>Kỹ năng phỏng vấn Tuyển dụng</v>
      </c>
      <c r="E180" s="12">
        <v>1019</v>
      </c>
      <c r="F180" s="28" t="str">
        <f>INDEX(Danhsachnhanvien[Họ tên],MATCH(Danhsachdaotao[[#This Row],[MSNV]],Danhsachnhanvien[Mã nhân viên],0),0)</f>
        <v>Dương Kiều Trinh</v>
      </c>
      <c r="G180" s="28" t="str">
        <f>INDEX(Danhsachnhanvien[Chi nhánh],MATCH(Danhsachdaotao[[#This Row],[MSNV]],Danhsachnhanvien[Mã nhân viên],0),0)</f>
        <v>Trụ sở chính</v>
      </c>
      <c r="H180" s="13" t="str">
        <f>INDEX(Danhsachnhanvien[Phòng ban],MATCH(Danhsachdaotao[[#This Row],[MSNV]],Danhsachnhanvien[Mã nhân viên],0),0)</f>
        <v>Nhân sự</v>
      </c>
      <c r="I180" s="13" t="str">
        <f>INDEX(Danhsachnhanvien[Vị trí],MATCH(Danhsachdaotao[[#This Row],[MSNV]],Danhsachnhanvien[Mã nhân viên],0),0)</f>
        <v>Nhân viên tuyển dụng</v>
      </c>
      <c r="J180" s="13" t="str">
        <f>INDEX(Thong_tin_khoa_hoc[Phân loại],MATCH(Danhsachdaotao[[#This Row],[Mã khóa học]],Thong_tin_khoa_hoc[Mã khóa học],0),0)</f>
        <v>Đào tạo bổ trợ</v>
      </c>
      <c r="K180" s="13" t="s">
        <v>238</v>
      </c>
      <c r="L180" s="12">
        <v>2</v>
      </c>
      <c r="M180" s="14">
        <v>4</v>
      </c>
    </row>
    <row r="181" spans="1:13" s="15" customFormat="1" ht="26.25" customHeight="1" x14ac:dyDescent="0.25">
      <c r="A181" s="11">
        <f>IF(E181="","",SUBTOTAL(3,$E$4:E181))</f>
        <v>178</v>
      </c>
      <c r="B181" s="40">
        <v>44329</v>
      </c>
      <c r="C181" s="12" t="s">
        <v>204</v>
      </c>
      <c r="D181" s="78" t="str">
        <f>INDEX(Thong_tin_khoa_hoc[Khóa đào tạo],MATCH(Danhsachdaotao[[#This Row],[Mã khóa học]],Thong_tin_khoa_hoc[Mã khóa học],0),0)</f>
        <v>Kỹ năng phỏng vấn Tuyển dụng</v>
      </c>
      <c r="E181" s="12">
        <v>1020</v>
      </c>
      <c r="F181" s="28" t="str">
        <f>INDEX(Danhsachnhanvien[Họ tên],MATCH(Danhsachdaotao[[#This Row],[MSNV]],Danhsachnhanvien[Mã nhân viên],0),0)</f>
        <v>Vũ Minh Trang</v>
      </c>
      <c r="G181" s="28" t="str">
        <f>INDEX(Danhsachnhanvien[Chi nhánh],MATCH(Danhsachdaotao[[#This Row],[MSNV]],Danhsachnhanvien[Mã nhân viên],0),0)</f>
        <v>Trụ sở chính</v>
      </c>
      <c r="H181" s="13" t="str">
        <f>INDEX(Danhsachnhanvien[Phòng ban],MATCH(Danhsachdaotao[[#This Row],[MSNV]],Danhsachnhanvien[Mã nhân viên],0),0)</f>
        <v>Nhân sự</v>
      </c>
      <c r="I181" s="13" t="str">
        <f>INDEX(Danhsachnhanvien[Vị trí],MATCH(Danhsachdaotao[[#This Row],[MSNV]],Danhsachnhanvien[Mã nhân viên],0),0)</f>
        <v>Nhân viên C&amp;B</v>
      </c>
      <c r="J181" s="13" t="str">
        <f>INDEX(Thong_tin_khoa_hoc[Phân loại],MATCH(Danhsachdaotao[[#This Row],[Mã khóa học]],Thong_tin_khoa_hoc[Mã khóa học],0),0)</f>
        <v>Đào tạo bổ trợ</v>
      </c>
      <c r="K181" s="13" t="s">
        <v>238</v>
      </c>
      <c r="L181" s="12">
        <v>2</v>
      </c>
      <c r="M181" s="14">
        <v>6</v>
      </c>
    </row>
    <row r="182" spans="1:13" s="15" customFormat="1" ht="26.25" customHeight="1" x14ac:dyDescent="0.25">
      <c r="A182" s="11">
        <f>IF(E182="","",SUBTOTAL(3,$E$4:E182))</f>
        <v>179</v>
      </c>
      <c r="B182" s="40">
        <v>44329</v>
      </c>
      <c r="C182" s="12" t="s">
        <v>204</v>
      </c>
      <c r="D182" s="78" t="str">
        <f>INDEX(Thong_tin_khoa_hoc[Khóa đào tạo],MATCH(Danhsachdaotao[[#This Row],[Mã khóa học]],Thong_tin_khoa_hoc[Mã khóa học],0),0)</f>
        <v>Kỹ năng phỏng vấn Tuyển dụng</v>
      </c>
      <c r="E182" s="12">
        <v>1021</v>
      </c>
      <c r="F182" s="28" t="str">
        <f>INDEX(Danhsachnhanvien[Họ tên],MATCH(Danhsachdaotao[[#This Row],[MSNV]],Danhsachnhanvien[Mã nhân viên],0),0)</f>
        <v>Lê Thị Hiền</v>
      </c>
      <c r="G182" s="28" t="str">
        <f>INDEX(Danhsachnhanvien[Chi nhánh],MATCH(Danhsachdaotao[[#This Row],[MSNV]],Danhsachnhanvien[Mã nhân viên],0),0)</f>
        <v>Trụ sở chính</v>
      </c>
      <c r="H182" s="13" t="str">
        <f>INDEX(Danhsachnhanvien[Phòng ban],MATCH(Danhsachdaotao[[#This Row],[MSNV]],Danhsachnhanvien[Mã nhân viên],0),0)</f>
        <v>Nhân sự</v>
      </c>
      <c r="I182" s="13" t="str">
        <f>INDEX(Danhsachnhanvien[Vị trí],MATCH(Danhsachdaotao[[#This Row],[MSNV]],Danhsachnhanvien[Mã nhân viên],0),0)</f>
        <v>Nhân viên HCNS tổng hợp</v>
      </c>
      <c r="J182" s="13" t="str">
        <f>INDEX(Thong_tin_khoa_hoc[Phân loại],MATCH(Danhsachdaotao[[#This Row],[Mã khóa học]],Thong_tin_khoa_hoc[Mã khóa học],0),0)</f>
        <v>Đào tạo bổ trợ</v>
      </c>
      <c r="K182" s="13" t="s">
        <v>238</v>
      </c>
      <c r="L182" s="12">
        <v>2</v>
      </c>
      <c r="M182" s="14">
        <v>8</v>
      </c>
    </row>
    <row r="183" spans="1:13" s="15" customFormat="1" ht="26.25" customHeight="1" x14ac:dyDescent="0.25">
      <c r="A183" s="11">
        <f>IF(E183="","",SUBTOTAL(3,$E$4:E183))</f>
        <v>180</v>
      </c>
      <c r="B183" s="40">
        <v>44331</v>
      </c>
      <c r="C183" s="12" t="s">
        <v>200</v>
      </c>
      <c r="D183" s="78" t="str">
        <f>INDEX(Thong_tin_khoa_hoc[Khóa đào tạo],MATCH(Danhsachdaotao[[#This Row],[Mã khóa học]],Thong_tin_khoa_hoc[Mã khóa học],0),0)</f>
        <v>Kỹ năng giám sát công việc</v>
      </c>
      <c r="E183" s="12">
        <v>1011</v>
      </c>
      <c r="F183" s="28" t="str">
        <f>INDEX(Danhsachnhanvien[Họ tên],MATCH(Danhsachdaotao[[#This Row],[MSNV]],Danhsachnhanvien[Mã nhân viên],0),0)</f>
        <v>Trương Lệ Tuyết</v>
      </c>
      <c r="G183" s="28" t="str">
        <f>INDEX(Danhsachnhanvien[Chi nhánh],MATCH(Danhsachdaotao[[#This Row],[MSNV]],Danhsachnhanvien[Mã nhân viên],0),0)</f>
        <v>Trụ sở chính</v>
      </c>
      <c r="H183" s="13" t="str">
        <f>INDEX(Danhsachnhanvien[Phòng ban],MATCH(Danhsachdaotao[[#This Row],[MSNV]],Danhsachnhanvien[Mã nhân viên],0),0)</f>
        <v>Marketing</v>
      </c>
      <c r="I183" s="13" t="str">
        <f>INDEX(Danhsachnhanvien[Vị trí],MATCH(Danhsachdaotao[[#This Row],[MSNV]],Danhsachnhanvien[Mã nhân viên],0),0)</f>
        <v>Trưởng phòng Marketing</v>
      </c>
      <c r="J183" s="13" t="str">
        <f>INDEX(Thong_tin_khoa_hoc[Phân loại],MATCH(Danhsachdaotao[[#This Row],[Mã khóa học]],Thong_tin_khoa_hoc[Mã khóa học],0),0)</f>
        <v>Đào tạo bổ trợ</v>
      </c>
      <c r="K183" s="13" t="s">
        <v>239</v>
      </c>
      <c r="L183" s="12">
        <v>2</v>
      </c>
      <c r="M183" s="14"/>
    </row>
    <row r="184" spans="1:13" s="15" customFormat="1" ht="26.25" customHeight="1" x14ac:dyDescent="0.25">
      <c r="A184" s="11">
        <f>IF(E184="","",SUBTOTAL(3,$E$4:E184))</f>
        <v>181</v>
      </c>
      <c r="B184" s="40">
        <v>44331</v>
      </c>
      <c r="C184" s="12" t="s">
        <v>200</v>
      </c>
      <c r="D184" s="78" t="str">
        <f>INDEX(Thong_tin_khoa_hoc[Khóa đào tạo],MATCH(Danhsachdaotao[[#This Row],[Mã khóa học]],Thong_tin_khoa_hoc[Mã khóa học],0),0)</f>
        <v>Kỹ năng giám sát công việc</v>
      </c>
      <c r="E184" s="12">
        <v>1017</v>
      </c>
      <c r="F184" s="28" t="str">
        <f>INDEX(Danhsachnhanvien[Họ tên],MATCH(Danhsachdaotao[[#This Row],[MSNV]],Danhsachnhanvien[Mã nhân viên],0),0)</f>
        <v>Nguyễn Đức Nam</v>
      </c>
      <c r="G184" s="28" t="str">
        <f>INDEX(Danhsachnhanvien[Chi nhánh],MATCH(Danhsachdaotao[[#This Row],[MSNV]],Danhsachnhanvien[Mã nhân viên],0),0)</f>
        <v>Trụ sở chính</v>
      </c>
      <c r="H184" s="13" t="str">
        <f>INDEX(Danhsachnhanvien[Phòng ban],MATCH(Danhsachdaotao[[#This Row],[MSNV]],Danhsachnhanvien[Mã nhân viên],0),0)</f>
        <v>Nhân sự</v>
      </c>
      <c r="I184" s="13" t="str">
        <f>INDEX(Danhsachnhanvien[Vị trí],MATCH(Danhsachdaotao[[#This Row],[MSNV]],Danhsachnhanvien[Mã nhân viên],0),0)</f>
        <v>Trưởng phòng nhân sự</v>
      </c>
      <c r="J184" s="13" t="str">
        <f>INDEX(Thong_tin_khoa_hoc[Phân loại],MATCH(Danhsachdaotao[[#This Row],[Mã khóa học]],Thong_tin_khoa_hoc[Mã khóa học],0),0)</f>
        <v>Đào tạo bổ trợ</v>
      </c>
      <c r="K184" s="13" t="s">
        <v>238</v>
      </c>
      <c r="L184" s="12">
        <v>2</v>
      </c>
      <c r="M184" s="14">
        <v>10</v>
      </c>
    </row>
    <row r="185" spans="1:13" s="15" customFormat="1" ht="26.25" customHeight="1" x14ac:dyDescent="0.25">
      <c r="A185" s="11">
        <f>IF(E185="","",SUBTOTAL(3,$E$4:E185))</f>
        <v>182</v>
      </c>
      <c r="B185" s="40">
        <v>44331</v>
      </c>
      <c r="C185" s="12" t="s">
        <v>200</v>
      </c>
      <c r="D185" s="78" t="str">
        <f>INDEX(Thong_tin_khoa_hoc[Khóa đào tạo],MATCH(Danhsachdaotao[[#This Row],[Mã khóa học]],Thong_tin_khoa_hoc[Mã khóa học],0),0)</f>
        <v>Kỹ năng giám sát công việc</v>
      </c>
      <c r="E185" s="12">
        <v>1022</v>
      </c>
      <c r="F185" s="28" t="str">
        <f>INDEX(Danhsachnhanvien[Họ tên],MATCH(Danhsachdaotao[[#This Row],[MSNV]],Danhsachnhanvien[Mã nhân viên],0),0)</f>
        <v>Thái Thị Huyền Trang</v>
      </c>
      <c r="G185" s="28" t="str">
        <f>INDEX(Danhsachnhanvien[Chi nhánh],MATCH(Danhsachdaotao[[#This Row],[MSNV]],Danhsachnhanvien[Mã nhân viên],0),0)</f>
        <v>Trụ sở chính</v>
      </c>
      <c r="H185" s="13" t="str">
        <f>INDEX(Danhsachnhanvien[Phòng ban],MATCH(Danhsachdaotao[[#This Row],[MSNV]],Danhsachnhanvien[Mã nhân viên],0),0)</f>
        <v>Dự án</v>
      </c>
      <c r="I185" s="13" t="str">
        <f>INDEX(Danhsachnhanvien[Vị trí],MATCH(Danhsachdaotao[[#This Row],[MSNV]],Danhsachnhanvien[Mã nhân viên],0),0)</f>
        <v>Trưởng phòng dự án</v>
      </c>
      <c r="J185" s="13" t="str">
        <f>INDEX(Thong_tin_khoa_hoc[Phân loại],MATCH(Danhsachdaotao[[#This Row],[Mã khóa học]],Thong_tin_khoa_hoc[Mã khóa học],0),0)</f>
        <v>Đào tạo bổ trợ</v>
      </c>
      <c r="K185" s="13" t="s">
        <v>238</v>
      </c>
      <c r="L185" s="12">
        <v>2</v>
      </c>
      <c r="M185" s="14">
        <v>4</v>
      </c>
    </row>
    <row r="186" spans="1:13" s="15" customFormat="1" ht="26.25" customHeight="1" x14ac:dyDescent="0.25">
      <c r="A186" s="11">
        <f>IF(E186="","",SUBTOTAL(3,$E$4:E186))</f>
        <v>183</v>
      </c>
      <c r="B186" s="40">
        <v>44331</v>
      </c>
      <c r="C186" s="12" t="s">
        <v>200</v>
      </c>
      <c r="D186" s="78" t="str">
        <f>INDEX(Thong_tin_khoa_hoc[Khóa đào tạo],MATCH(Danhsachdaotao[[#This Row],[Mã khóa học]],Thong_tin_khoa_hoc[Mã khóa học],0),0)</f>
        <v>Kỹ năng giám sát công việc</v>
      </c>
      <c r="E186" s="12">
        <v>1028</v>
      </c>
      <c r="F186" s="28" t="str">
        <f>INDEX(Danhsachnhanvien[Họ tên],MATCH(Danhsachdaotao[[#This Row],[MSNV]],Danhsachnhanvien[Mã nhân viên],0),0)</f>
        <v>Nguyễn Văn Cương</v>
      </c>
      <c r="G186" s="28" t="str">
        <f>INDEX(Danhsachnhanvien[Chi nhánh],MATCH(Danhsachdaotao[[#This Row],[MSNV]],Danhsachnhanvien[Mã nhân viên],0),0)</f>
        <v>TPHCM</v>
      </c>
      <c r="H186" s="13" t="str">
        <f>INDEX(Danhsachnhanvien[Phòng ban],MATCH(Danhsachdaotao[[#This Row],[MSNV]],Danhsachnhanvien[Mã nhân viên],0),0)</f>
        <v>Kinh doanh</v>
      </c>
      <c r="I186" s="13" t="str">
        <f>INDEX(Danhsachnhanvien[Vị trí],MATCH(Danhsachdaotao[[#This Row],[MSNV]],Danhsachnhanvien[Mã nhân viên],0),0)</f>
        <v>Trưởng phòng kinh doanh</v>
      </c>
      <c r="J186" s="13" t="str">
        <f>INDEX(Thong_tin_khoa_hoc[Phân loại],MATCH(Danhsachdaotao[[#This Row],[Mã khóa học]],Thong_tin_khoa_hoc[Mã khóa học],0),0)</f>
        <v>Đào tạo bổ trợ</v>
      </c>
      <c r="K186" s="13" t="s">
        <v>238</v>
      </c>
      <c r="L186" s="12">
        <v>2</v>
      </c>
      <c r="M186" s="14">
        <v>4</v>
      </c>
    </row>
    <row r="187" spans="1:13" s="15" customFormat="1" ht="26.25" customHeight="1" x14ac:dyDescent="0.25">
      <c r="A187" s="11">
        <f>IF(E187="","",SUBTOTAL(3,$E$4:E187))</f>
        <v>184</v>
      </c>
      <c r="B187" s="40">
        <v>44331</v>
      </c>
      <c r="C187" s="12" t="s">
        <v>200</v>
      </c>
      <c r="D187" s="78" t="str">
        <f>INDEX(Thong_tin_khoa_hoc[Khóa đào tạo],MATCH(Danhsachdaotao[[#This Row],[Mã khóa học]],Thong_tin_khoa_hoc[Mã khóa học],0),0)</f>
        <v>Kỹ năng giám sát công việc</v>
      </c>
      <c r="E187" s="12">
        <v>1030</v>
      </c>
      <c r="F187" s="28" t="str">
        <f>INDEX(Danhsachnhanvien[Họ tên],MATCH(Danhsachdaotao[[#This Row],[MSNV]],Danhsachnhanvien[Mã nhân viên],0),0)</f>
        <v>Tô Thị Mai</v>
      </c>
      <c r="G187" s="28" t="str">
        <f>INDEX(Danhsachnhanvien[Chi nhánh],MATCH(Danhsachdaotao[[#This Row],[MSNV]],Danhsachnhanvien[Mã nhân viên],0),0)</f>
        <v>TPHCM</v>
      </c>
      <c r="H187" s="13" t="str">
        <f>INDEX(Danhsachnhanvien[Phòng ban],MATCH(Danhsachdaotao[[#This Row],[MSNV]],Danhsachnhanvien[Mã nhân viên],0),0)</f>
        <v>Kinh doanh</v>
      </c>
      <c r="I187" s="13" t="str">
        <f>INDEX(Danhsachnhanvien[Vị trí],MATCH(Danhsachdaotao[[#This Row],[MSNV]],Danhsachnhanvien[Mã nhân viên],0),0)</f>
        <v>Trưởng nhóm kinh doanh</v>
      </c>
      <c r="J187" s="13" t="str">
        <f>INDEX(Thong_tin_khoa_hoc[Phân loại],MATCH(Danhsachdaotao[[#This Row],[Mã khóa học]],Thong_tin_khoa_hoc[Mã khóa học],0),0)</f>
        <v>Đào tạo bổ trợ</v>
      </c>
      <c r="K187" s="13" t="s">
        <v>238</v>
      </c>
      <c r="L187" s="12">
        <v>2</v>
      </c>
      <c r="M187" s="14">
        <v>6</v>
      </c>
    </row>
    <row r="188" spans="1:13" s="15" customFormat="1" ht="26.25" customHeight="1" x14ac:dyDescent="0.25">
      <c r="A188" s="11">
        <f>IF(E188="","",SUBTOTAL(3,$E$4:E188))</f>
        <v>185</v>
      </c>
      <c r="B188" s="40">
        <v>44331</v>
      </c>
      <c r="C188" s="12" t="s">
        <v>200</v>
      </c>
      <c r="D188" s="78" t="str">
        <f>INDEX(Thong_tin_khoa_hoc[Khóa đào tạo],MATCH(Danhsachdaotao[[#This Row],[Mã khóa học]],Thong_tin_khoa_hoc[Mã khóa học],0),0)</f>
        <v>Kỹ năng giám sát công việc</v>
      </c>
      <c r="E188" s="12">
        <v>1038</v>
      </c>
      <c r="F188" s="28" t="str">
        <f>INDEX(Danhsachnhanvien[Họ tên],MATCH(Danhsachdaotao[[#This Row],[MSNV]],Danhsachnhanvien[Mã nhân viên],0),0)</f>
        <v>Trương Thị Uyên</v>
      </c>
      <c r="G188" s="28" t="str">
        <f>INDEX(Danhsachnhanvien[Chi nhánh],MATCH(Danhsachdaotao[[#This Row],[MSNV]],Danhsachnhanvien[Mã nhân viên],0),0)</f>
        <v>TPHCM</v>
      </c>
      <c r="H188" s="13" t="str">
        <f>INDEX(Danhsachnhanvien[Phòng ban],MATCH(Danhsachdaotao[[#This Row],[MSNV]],Danhsachnhanvien[Mã nhân viên],0),0)</f>
        <v>Đào tạo</v>
      </c>
      <c r="I188" s="13" t="str">
        <f>INDEX(Danhsachnhanvien[Vị trí],MATCH(Danhsachdaotao[[#This Row],[MSNV]],Danhsachnhanvien[Mã nhân viên],0),0)</f>
        <v>Trưởng phòng đào tạo</v>
      </c>
      <c r="J188" s="13" t="str">
        <f>INDEX(Thong_tin_khoa_hoc[Phân loại],MATCH(Danhsachdaotao[[#This Row],[Mã khóa học]],Thong_tin_khoa_hoc[Mã khóa học],0),0)</f>
        <v>Đào tạo bổ trợ</v>
      </c>
      <c r="K188" s="13" t="s">
        <v>239</v>
      </c>
      <c r="L188" s="12">
        <v>2</v>
      </c>
      <c r="M188" s="14"/>
    </row>
    <row r="189" spans="1:13" s="15" customFormat="1" ht="26.25" customHeight="1" x14ac:dyDescent="0.25">
      <c r="A189" s="11">
        <f>IF(E189="","",SUBTOTAL(3,$E$4:E189))</f>
        <v>186</v>
      </c>
      <c r="B189" s="40">
        <v>44331</v>
      </c>
      <c r="C189" s="12" t="s">
        <v>200</v>
      </c>
      <c r="D189" s="78" t="str">
        <f>INDEX(Thong_tin_khoa_hoc[Khóa đào tạo],MATCH(Danhsachdaotao[[#This Row],[Mã khóa học]],Thong_tin_khoa_hoc[Mã khóa học],0),0)</f>
        <v>Kỹ năng giám sát công việc</v>
      </c>
      <c r="E189" s="12">
        <v>1047</v>
      </c>
      <c r="F189" s="28" t="str">
        <f>INDEX(Danhsachnhanvien[Họ tên],MATCH(Danhsachdaotao[[#This Row],[MSNV]],Danhsachnhanvien[Mã nhân viên],0),0)</f>
        <v>Hoàng Thị Thêm</v>
      </c>
      <c r="G189" s="28" t="str">
        <f>INDEX(Danhsachnhanvien[Chi nhánh],MATCH(Danhsachdaotao[[#This Row],[MSNV]],Danhsachnhanvien[Mã nhân viên],0),0)</f>
        <v>Thái Nguyên</v>
      </c>
      <c r="H189" s="13" t="str">
        <f>INDEX(Danhsachnhanvien[Phòng ban],MATCH(Danhsachdaotao[[#This Row],[MSNV]],Danhsachnhanvien[Mã nhân viên],0),0)</f>
        <v>Kinh doanh</v>
      </c>
      <c r="I189" s="13" t="str">
        <f>INDEX(Danhsachnhanvien[Vị trí],MATCH(Danhsachdaotao[[#This Row],[MSNV]],Danhsachnhanvien[Mã nhân viên],0),0)</f>
        <v>Trưởng phòng kinh doanh</v>
      </c>
      <c r="J189" s="13" t="str">
        <f>INDEX(Thong_tin_khoa_hoc[Phân loại],MATCH(Danhsachdaotao[[#This Row],[Mã khóa học]],Thong_tin_khoa_hoc[Mã khóa học],0),0)</f>
        <v>Đào tạo bổ trợ</v>
      </c>
      <c r="K189" s="13" t="s">
        <v>238</v>
      </c>
      <c r="L189" s="12">
        <v>2</v>
      </c>
      <c r="M189" s="14">
        <v>10</v>
      </c>
    </row>
    <row r="190" spans="1:13" s="15" customFormat="1" ht="26.25" customHeight="1" x14ac:dyDescent="0.25">
      <c r="A190" s="11">
        <f>IF(E190="","",SUBTOTAL(3,$E$4:E190))</f>
        <v>187</v>
      </c>
      <c r="B190" s="40">
        <v>44331</v>
      </c>
      <c r="C190" s="12" t="s">
        <v>200</v>
      </c>
      <c r="D190" s="78" t="str">
        <f>INDEX(Thong_tin_khoa_hoc[Khóa đào tạo],MATCH(Danhsachdaotao[[#This Row],[Mã khóa học]],Thong_tin_khoa_hoc[Mã khóa học],0),0)</f>
        <v>Kỹ năng giám sát công việc</v>
      </c>
      <c r="E190" s="12">
        <v>1049</v>
      </c>
      <c r="F190" s="28" t="str">
        <f>INDEX(Danhsachnhanvien[Họ tên],MATCH(Danhsachdaotao[[#This Row],[MSNV]],Danhsachnhanvien[Mã nhân viên],0),0)</f>
        <v>Đoàn Đình Thoại</v>
      </c>
      <c r="G190" s="28" t="str">
        <f>INDEX(Danhsachnhanvien[Chi nhánh],MATCH(Danhsachdaotao[[#This Row],[MSNV]],Danhsachnhanvien[Mã nhân viên],0),0)</f>
        <v>Thái Nguyên</v>
      </c>
      <c r="H190" s="13" t="str">
        <f>INDEX(Danhsachnhanvien[Phòng ban],MATCH(Danhsachdaotao[[#This Row],[MSNV]],Danhsachnhanvien[Mã nhân viên],0),0)</f>
        <v>Kinh doanh</v>
      </c>
      <c r="I190" s="13" t="str">
        <f>INDEX(Danhsachnhanvien[Vị trí],MATCH(Danhsachdaotao[[#This Row],[MSNV]],Danhsachnhanvien[Mã nhân viên],0),0)</f>
        <v>Trưởng nhóm kinh doanh</v>
      </c>
      <c r="J190" s="13" t="str">
        <f>INDEX(Thong_tin_khoa_hoc[Phân loại],MATCH(Danhsachdaotao[[#This Row],[Mã khóa học]],Thong_tin_khoa_hoc[Mã khóa học],0),0)</f>
        <v>Đào tạo bổ trợ</v>
      </c>
      <c r="K190" s="13" t="s">
        <v>238</v>
      </c>
      <c r="L190" s="12">
        <v>2</v>
      </c>
      <c r="M190" s="14">
        <v>4</v>
      </c>
    </row>
    <row r="191" spans="1:13" s="15" customFormat="1" ht="26.25" customHeight="1" x14ac:dyDescent="0.25">
      <c r="A191" s="11">
        <f>IF(E191="","",SUBTOTAL(3,$E$4:E191))</f>
        <v>188</v>
      </c>
      <c r="B191" s="40">
        <v>44331</v>
      </c>
      <c r="C191" s="12" t="s">
        <v>200</v>
      </c>
      <c r="D191" s="78" t="str">
        <f>INDEX(Thong_tin_khoa_hoc[Khóa đào tạo],MATCH(Danhsachdaotao[[#This Row],[Mã khóa học]],Thong_tin_khoa_hoc[Mã khóa học],0),0)</f>
        <v>Kỹ năng giám sát công việc</v>
      </c>
      <c r="E191" s="12">
        <v>1058</v>
      </c>
      <c r="F191" s="28" t="str">
        <f>INDEX(Danhsachnhanvien[Họ tên],MATCH(Danhsachdaotao[[#This Row],[MSNV]],Danhsachnhanvien[Mã nhân viên],0),0)</f>
        <v>Phan Thị Toàn</v>
      </c>
      <c r="G191" s="28" t="str">
        <f>INDEX(Danhsachnhanvien[Chi nhánh],MATCH(Danhsachdaotao[[#This Row],[MSNV]],Danhsachnhanvien[Mã nhân viên],0),0)</f>
        <v>Thái Nguyên</v>
      </c>
      <c r="H191" s="13" t="str">
        <f>INDEX(Danhsachnhanvien[Phòng ban],MATCH(Danhsachdaotao[[#This Row],[MSNV]],Danhsachnhanvien[Mã nhân viên],0),0)</f>
        <v>Đào tạo</v>
      </c>
      <c r="I191" s="13" t="str">
        <f>INDEX(Danhsachnhanvien[Vị trí],MATCH(Danhsachdaotao[[#This Row],[MSNV]],Danhsachnhanvien[Mã nhân viên],0),0)</f>
        <v>Trưởng phòng đào tạo</v>
      </c>
      <c r="J191" s="13" t="str">
        <f>INDEX(Thong_tin_khoa_hoc[Phân loại],MATCH(Danhsachdaotao[[#This Row],[Mã khóa học]],Thong_tin_khoa_hoc[Mã khóa học],0),0)</f>
        <v>Đào tạo bổ trợ</v>
      </c>
      <c r="K191" s="13" t="s">
        <v>238</v>
      </c>
      <c r="L191" s="12">
        <v>2</v>
      </c>
      <c r="M191" s="14">
        <v>6</v>
      </c>
    </row>
    <row r="192" spans="1:13" s="15" customFormat="1" ht="26.25" customHeight="1" x14ac:dyDescent="0.25">
      <c r="A192" s="11">
        <f>IF(E192="","",SUBTOTAL(3,$E$4:E192))</f>
        <v>189</v>
      </c>
      <c r="B192" s="40">
        <v>44331</v>
      </c>
      <c r="C192" s="12" t="s">
        <v>200</v>
      </c>
      <c r="D192" s="78" t="str">
        <f>INDEX(Thong_tin_khoa_hoc[Khóa đào tạo],MATCH(Danhsachdaotao[[#This Row],[Mã khóa học]],Thong_tin_khoa_hoc[Mã khóa học],0),0)</f>
        <v>Kỹ năng giám sát công việc</v>
      </c>
      <c r="E192" s="12">
        <v>1060</v>
      </c>
      <c r="F192" s="28" t="str">
        <f>INDEX(Danhsachnhanvien[Họ tên],MATCH(Danhsachdaotao[[#This Row],[MSNV]],Danhsachnhanvien[Mã nhân viên],0),0)</f>
        <v>Nguyễn Thị Thuỳ Trang</v>
      </c>
      <c r="G192" s="28" t="str">
        <f>INDEX(Danhsachnhanvien[Chi nhánh],MATCH(Danhsachdaotao[[#This Row],[MSNV]],Danhsachnhanvien[Mã nhân viên],0),0)</f>
        <v>Thái Nguyên</v>
      </c>
      <c r="H192" s="13" t="str">
        <f>INDEX(Danhsachnhanvien[Phòng ban],MATCH(Danhsachdaotao[[#This Row],[MSNV]],Danhsachnhanvien[Mã nhân viên],0),0)</f>
        <v>Đào tạo</v>
      </c>
      <c r="I192" s="13" t="str">
        <f>INDEX(Danhsachnhanvien[Vị trí],MATCH(Danhsachdaotao[[#This Row],[MSNV]],Danhsachnhanvien[Mã nhân viên],0),0)</f>
        <v>Trưởng nhóm đào tạo</v>
      </c>
      <c r="J192" s="13" t="str">
        <f>INDEX(Thong_tin_khoa_hoc[Phân loại],MATCH(Danhsachdaotao[[#This Row],[Mã khóa học]],Thong_tin_khoa_hoc[Mã khóa học],0),0)</f>
        <v>Đào tạo bổ trợ</v>
      </c>
      <c r="K192" s="13" t="s">
        <v>239</v>
      </c>
      <c r="L192" s="12">
        <v>2</v>
      </c>
      <c r="M192" s="14"/>
    </row>
    <row r="193" spans="1:13" s="15" customFormat="1" ht="26.25" customHeight="1" x14ac:dyDescent="0.25">
      <c r="A193" s="11">
        <f>IF(E193="","",SUBTOTAL(3,$E$4:E193))</f>
        <v>190</v>
      </c>
      <c r="B193" s="40">
        <v>44331</v>
      </c>
      <c r="C193" s="12" t="s">
        <v>200</v>
      </c>
      <c r="D193" s="78" t="str">
        <f>INDEX(Thong_tin_khoa_hoc[Khóa đào tạo],MATCH(Danhsachdaotao[[#This Row],[Mã khóa học]],Thong_tin_khoa_hoc[Mã khóa học],0),0)</f>
        <v>Kỹ năng giám sát công việc</v>
      </c>
      <c r="E193" s="12">
        <v>1068</v>
      </c>
      <c r="F193" s="28" t="str">
        <f>INDEX(Danhsachnhanvien[Họ tên],MATCH(Danhsachdaotao[[#This Row],[MSNV]],Danhsachnhanvien[Mã nhân viên],0),0)</f>
        <v>Đỗ Mạnh Huy</v>
      </c>
      <c r="G193" s="28" t="str">
        <f>INDEX(Danhsachnhanvien[Chi nhánh],MATCH(Danhsachdaotao[[#This Row],[MSNV]],Danhsachnhanvien[Mã nhân viên],0),0)</f>
        <v>Hải Phòng</v>
      </c>
      <c r="H193" s="13" t="str">
        <f>INDEX(Danhsachnhanvien[Phòng ban],MATCH(Danhsachdaotao[[#This Row],[MSNV]],Danhsachnhanvien[Mã nhân viên],0),0)</f>
        <v>Kinh doanh</v>
      </c>
      <c r="I193" s="13" t="str">
        <f>INDEX(Danhsachnhanvien[Vị trí],MATCH(Danhsachdaotao[[#This Row],[MSNV]],Danhsachnhanvien[Mã nhân viên],0),0)</f>
        <v>Trưởng phòng kinh doanh</v>
      </c>
      <c r="J193" s="13" t="str">
        <f>INDEX(Thong_tin_khoa_hoc[Phân loại],MATCH(Danhsachdaotao[[#This Row],[Mã khóa học]],Thong_tin_khoa_hoc[Mã khóa học],0),0)</f>
        <v>Đào tạo bổ trợ</v>
      </c>
      <c r="K193" s="13" t="s">
        <v>238</v>
      </c>
      <c r="L193" s="12">
        <v>2</v>
      </c>
      <c r="M193" s="14">
        <v>8</v>
      </c>
    </row>
    <row r="194" spans="1:13" s="15" customFormat="1" ht="26.25" customHeight="1" x14ac:dyDescent="0.25">
      <c r="A194" s="11">
        <f>IF(E194="","",SUBTOTAL(3,$E$4:E194))</f>
        <v>191</v>
      </c>
      <c r="B194" s="40">
        <v>44331</v>
      </c>
      <c r="C194" s="12" t="s">
        <v>200</v>
      </c>
      <c r="D194" s="78" t="str">
        <f>INDEX(Thong_tin_khoa_hoc[Khóa đào tạo],MATCH(Danhsachdaotao[[#This Row],[Mã khóa học]],Thong_tin_khoa_hoc[Mã khóa học],0),0)</f>
        <v>Kỹ năng giám sát công việc</v>
      </c>
      <c r="E194" s="12">
        <v>1069</v>
      </c>
      <c r="F194" s="28" t="str">
        <f>INDEX(Danhsachnhanvien[Họ tên],MATCH(Danhsachdaotao[[#This Row],[MSNV]],Danhsachnhanvien[Mã nhân viên],0),0)</f>
        <v>Trần Thị Thuý</v>
      </c>
      <c r="G194" s="28" t="str">
        <f>INDEX(Danhsachnhanvien[Chi nhánh],MATCH(Danhsachdaotao[[#This Row],[MSNV]],Danhsachnhanvien[Mã nhân viên],0),0)</f>
        <v>Hải Phòng</v>
      </c>
      <c r="H194" s="13" t="str">
        <f>INDEX(Danhsachnhanvien[Phòng ban],MATCH(Danhsachdaotao[[#This Row],[MSNV]],Danhsachnhanvien[Mã nhân viên],0),0)</f>
        <v>Kinh doanh</v>
      </c>
      <c r="I194" s="13" t="str">
        <f>INDEX(Danhsachnhanvien[Vị trí],MATCH(Danhsachdaotao[[#This Row],[MSNV]],Danhsachnhanvien[Mã nhân viên],0),0)</f>
        <v>Trưởng nhóm kinh doanh</v>
      </c>
      <c r="J194" s="13" t="str">
        <f>INDEX(Thong_tin_khoa_hoc[Phân loại],MATCH(Danhsachdaotao[[#This Row],[Mã khóa học]],Thong_tin_khoa_hoc[Mã khóa học],0),0)</f>
        <v>Đào tạo bổ trợ</v>
      </c>
      <c r="K194" s="13" t="s">
        <v>238</v>
      </c>
      <c r="L194" s="12">
        <v>2</v>
      </c>
      <c r="M194" s="14">
        <v>10</v>
      </c>
    </row>
    <row r="195" spans="1:13" s="15" customFormat="1" ht="26.25" customHeight="1" x14ac:dyDescent="0.25">
      <c r="A195" s="11">
        <f>IF(E195="","",SUBTOTAL(3,$E$4:E195))</f>
        <v>192</v>
      </c>
      <c r="B195" s="40">
        <v>44331</v>
      </c>
      <c r="C195" s="12" t="s">
        <v>200</v>
      </c>
      <c r="D195" s="78" t="str">
        <f>INDEX(Thong_tin_khoa_hoc[Khóa đào tạo],MATCH(Danhsachdaotao[[#This Row],[Mã khóa học]],Thong_tin_khoa_hoc[Mã khóa học],0),0)</f>
        <v>Kỹ năng giám sát công việc</v>
      </c>
      <c r="E195" s="12">
        <v>1078</v>
      </c>
      <c r="F195" s="28" t="str">
        <f>INDEX(Danhsachnhanvien[Họ tên],MATCH(Danhsachdaotao[[#This Row],[MSNV]],Danhsachnhanvien[Mã nhân viên],0),0)</f>
        <v>Trương Thị Minh Thu</v>
      </c>
      <c r="G195" s="28" t="str">
        <f>INDEX(Danhsachnhanvien[Chi nhánh],MATCH(Danhsachdaotao[[#This Row],[MSNV]],Danhsachnhanvien[Mã nhân viên],0),0)</f>
        <v>Hải Phòng</v>
      </c>
      <c r="H195" s="13" t="str">
        <f>INDEX(Danhsachnhanvien[Phòng ban],MATCH(Danhsachdaotao[[#This Row],[MSNV]],Danhsachnhanvien[Mã nhân viên],0),0)</f>
        <v>Đào tạo</v>
      </c>
      <c r="I195" s="13" t="str">
        <f>INDEX(Danhsachnhanvien[Vị trí],MATCH(Danhsachdaotao[[#This Row],[MSNV]],Danhsachnhanvien[Mã nhân viên],0),0)</f>
        <v>Trưởng phòng đào tạo</v>
      </c>
      <c r="J195" s="13" t="str">
        <f>INDEX(Thong_tin_khoa_hoc[Phân loại],MATCH(Danhsachdaotao[[#This Row],[Mã khóa học]],Thong_tin_khoa_hoc[Mã khóa học],0),0)</f>
        <v>Đào tạo bổ trợ</v>
      </c>
      <c r="K195" s="13" t="s">
        <v>238</v>
      </c>
      <c r="L195" s="12">
        <v>2</v>
      </c>
      <c r="M195" s="14">
        <v>10</v>
      </c>
    </row>
    <row r="196" spans="1:13" s="15" customFormat="1" ht="26.25" customHeight="1" x14ac:dyDescent="0.25">
      <c r="A196" s="11">
        <f>IF(E196="","",SUBTOTAL(3,$E$4:E196))</f>
        <v>193</v>
      </c>
      <c r="B196" s="40">
        <v>44331</v>
      </c>
      <c r="C196" s="12" t="s">
        <v>200</v>
      </c>
      <c r="D196" s="78" t="str">
        <f>INDEX(Thong_tin_khoa_hoc[Khóa đào tạo],MATCH(Danhsachdaotao[[#This Row],[Mã khóa học]],Thong_tin_khoa_hoc[Mã khóa học],0),0)</f>
        <v>Kỹ năng giám sát công việc</v>
      </c>
      <c r="E196" s="12">
        <v>1080</v>
      </c>
      <c r="F196" s="28" t="str">
        <f>INDEX(Danhsachnhanvien[Họ tên],MATCH(Danhsachdaotao[[#This Row],[MSNV]],Danhsachnhanvien[Mã nhân viên],0),0)</f>
        <v>Đặng Thị Linh</v>
      </c>
      <c r="G196" s="28" t="str">
        <f>INDEX(Danhsachnhanvien[Chi nhánh],MATCH(Danhsachdaotao[[#This Row],[MSNV]],Danhsachnhanvien[Mã nhân viên],0),0)</f>
        <v>Hải Phòng</v>
      </c>
      <c r="H196" s="13" t="str">
        <f>INDEX(Danhsachnhanvien[Phòng ban],MATCH(Danhsachdaotao[[#This Row],[MSNV]],Danhsachnhanvien[Mã nhân viên],0),0)</f>
        <v>Đào tạo</v>
      </c>
      <c r="I196" s="13" t="str">
        <f>INDEX(Danhsachnhanvien[Vị trí],MATCH(Danhsachdaotao[[#This Row],[MSNV]],Danhsachnhanvien[Mã nhân viên],0),0)</f>
        <v>Trưởng nhóm đào tạo</v>
      </c>
      <c r="J196" s="13" t="str">
        <f>INDEX(Thong_tin_khoa_hoc[Phân loại],MATCH(Danhsachdaotao[[#This Row],[Mã khóa học]],Thong_tin_khoa_hoc[Mã khóa học],0),0)</f>
        <v>Đào tạo bổ trợ</v>
      </c>
      <c r="K196" s="13" t="s">
        <v>239</v>
      </c>
      <c r="L196" s="12">
        <v>2</v>
      </c>
      <c r="M196" s="14"/>
    </row>
    <row r="197" spans="1:13" s="15" customFormat="1" ht="26.25" customHeight="1" x14ac:dyDescent="0.25">
      <c r="A197" s="11">
        <f>IF(E197="","",SUBTOTAL(3,$E$4:E197))</f>
        <v>194</v>
      </c>
      <c r="B197" s="40">
        <v>44331</v>
      </c>
      <c r="C197" s="12" t="s">
        <v>200</v>
      </c>
      <c r="D197" s="78" t="str">
        <f>INDEX(Thong_tin_khoa_hoc[Khóa đào tạo],MATCH(Danhsachdaotao[[#This Row],[Mã khóa học]],Thong_tin_khoa_hoc[Mã khóa học],0),0)</f>
        <v>Kỹ năng giám sát công việc</v>
      </c>
      <c r="E197" s="12">
        <v>1090</v>
      </c>
      <c r="F197" s="28" t="str">
        <f>INDEX(Danhsachnhanvien[Họ tên],MATCH(Danhsachdaotao[[#This Row],[MSNV]],Danhsachnhanvien[Mã nhân viên],0),0)</f>
        <v>Lưu Dương Thu Trang</v>
      </c>
      <c r="G197" s="28" t="str">
        <f>INDEX(Danhsachnhanvien[Chi nhánh],MATCH(Danhsachdaotao[[#This Row],[MSNV]],Danhsachnhanvien[Mã nhân viên],0),0)</f>
        <v>Hải Phòng</v>
      </c>
      <c r="H197" s="13" t="str">
        <f>INDEX(Danhsachnhanvien[Phòng ban],MATCH(Danhsachdaotao[[#This Row],[MSNV]],Danhsachnhanvien[Mã nhân viên],0),0)</f>
        <v>Kinh doanh</v>
      </c>
      <c r="I197" s="13" t="str">
        <f>INDEX(Danhsachnhanvien[Vị trí],MATCH(Danhsachdaotao[[#This Row],[MSNV]],Danhsachnhanvien[Mã nhân viên],0),0)</f>
        <v>Trưởng phòng kinh doanh</v>
      </c>
      <c r="J197" s="13" t="str">
        <f>INDEX(Thong_tin_khoa_hoc[Phân loại],MATCH(Danhsachdaotao[[#This Row],[Mã khóa học]],Thong_tin_khoa_hoc[Mã khóa học],0),0)</f>
        <v>Đào tạo bổ trợ</v>
      </c>
      <c r="K197" s="13" t="s">
        <v>238</v>
      </c>
      <c r="L197" s="12">
        <v>2</v>
      </c>
      <c r="M197" s="14">
        <v>4</v>
      </c>
    </row>
    <row r="198" spans="1:13" s="15" customFormat="1" ht="26.25" customHeight="1" x14ac:dyDescent="0.25">
      <c r="A198" s="11">
        <f>IF(E198="","",SUBTOTAL(3,$E$4:E198))</f>
        <v>195</v>
      </c>
      <c r="B198" s="40">
        <v>44331</v>
      </c>
      <c r="C198" s="12" t="s">
        <v>200</v>
      </c>
      <c r="D198" s="78" t="str">
        <f>INDEX(Thong_tin_khoa_hoc[Khóa đào tạo],MATCH(Danhsachdaotao[[#This Row],[Mã khóa học]],Thong_tin_khoa_hoc[Mã khóa học],0),0)</f>
        <v>Kỹ năng giám sát công việc</v>
      </c>
      <c r="E198" s="12">
        <v>1092</v>
      </c>
      <c r="F198" s="28" t="str">
        <f>INDEX(Danhsachnhanvien[Họ tên],MATCH(Danhsachdaotao[[#This Row],[MSNV]],Danhsachnhanvien[Mã nhân viên],0),0)</f>
        <v xml:space="preserve">Lê Thị Thu Phương </v>
      </c>
      <c r="G198" s="28" t="str">
        <f>INDEX(Danhsachnhanvien[Chi nhánh],MATCH(Danhsachdaotao[[#This Row],[MSNV]],Danhsachnhanvien[Mã nhân viên],0),0)</f>
        <v>Hải Phòng</v>
      </c>
      <c r="H198" s="13" t="str">
        <f>INDEX(Danhsachnhanvien[Phòng ban],MATCH(Danhsachdaotao[[#This Row],[MSNV]],Danhsachnhanvien[Mã nhân viên],0),0)</f>
        <v>Kinh doanh</v>
      </c>
      <c r="I198" s="13" t="str">
        <f>INDEX(Danhsachnhanvien[Vị trí],MATCH(Danhsachdaotao[[#This Row],[MSNV]],Danhsachnhanvien[Mã nhân viên],0),0)</f>
        <v>Trưởng nhóm kinh doanh</v>
      </c>
      <c r="J198" s="13" t="str">
        <f>INDEX(Thong_tin_khoa_hoc[Phân loại],MATCH(Danhsachdaotao[[#This Row],[Mã khóa học]],Thong_tin_khoa_hoc[Mã khóa học],0),0)</f>
        <v>Đào tạo bổ trợ</v>
      </c>
      <c r="K198" s="13" t="s">
        <v>238</v>
      </c>
      <c r="L198" s="12">
        <v>2</v>
      </c>
      <c r="M198" s="14">
        <v>6</v>
      </c>
    </row>
    <row r="199" spans="1:13" s="15" customFormat="1" ht="26.25" customHeight="1" x14ac:dyDescent="0.25">
      <c r="A199" s="11">
        <f>IF(E199="","",SUBTOTAL(3,$E$4:E199))</f>
        <v>196</v>
      </c>
      <c r="B199" s="40">
        <v>44331</v>
      </c>
      <c r="C199" s="12" t="s">
        <v>200</v>
      </c>
      <c r="D199" s="78" t="str">
        <f>INDEX(Thong_tin_khoa_hoc[Khóa đào tạo],MATCH(Danhsachdaotao[[#This Row],[Mã khóa học]],Thong_tin_khoa_hoc[Mã khóa học],0),0)</f>
        <v>Kỹ năng giám sát công việc</v>
      </c>
      <c r="E199" s="12">
        <v>1106</v>
      </c>
      <c r="F199" s="28" t="str">
        <f>INDEX(Danhsachnhanvien[Họ tên],MATCH(Danhsachdaotao[[#This Row],[MSNV]],Danhsachnhanvien[Mã nhân viên],0),0)</f>
        <v>Bùi Thị Vân</v>
      </c>
      <c r="G199" s="28" t="str">
        <f>INDEX(Danhsachnhanvien[Chi nhánh],MATCH(Danhsachdaotao[[#This Row],[MSNV]],Danhsachnhanvien[Mã nhân viên],0),0)</f>
        <v>Đà Nẵng</v>
      </c>
      <c r="H199" s="13" t="str">
        <f>INDEX(Danhsachnhanvien[Phòng ban],MATCH(Danhsachdaotao[[#This Row],[MSNV]],Danhsachnhanvien[Mã nhân viên],0),0)</f>
        <v>Đào tạo</v>
      </c>
      <c r="I199" s="13" t="str">
        <f>INDEX(Danhsachnhanvien[Vị trí],MATCH(Danhsachdaotao[[#This Row],[MSNV]],Danhsachnhanvien[Mã nhân viên],0),0)</f>
        <v>Trưởng phòng đào tạo</v>
      </c>
      <c r="J199" s="13" t="str">
        <f>INDEX(Thong_tin_khoa_hoc[Phân loại],MATCH(Danhsachdaotao[[#This Row],[Mã khóa học]],Thong_tin_khoa_hoc[Mã khóa học],0),0)</f>
        <v>Đào tạo bổ trợ</v>
      </c>
      <c r="K199" s="13" t="s">
        <v>238</v>
      </c>
      <c r="L199" s="12">
        <v>2</v>
      </c>
      <c r="M199" s="14">
        <v>8</v>
      </c>
    </row>
    <row r="200" spans="1:13" s="15" customFormat="1" ht="26.25" customHeight="1" x14ac:dyDescent="0.25">
      <c r="A200" s="11">
        <f>IF(E200="","",SUBTOTAL(3,$E$4:E200))</f>
        <v>197</v>
      </c>
      <c r="B200" s="40">
        <v>44331</v>
      </c>
      <c r="C200" s="12" t="s">
        <v>200</v>
      </c>
      <c r="D200" s="78" t="str">
        <f>INDEX(Thong_tin_khoa_hoc[Khóa đào tạo],MATCH(Danhsachdaotao[[#This Row],[Mã khóa học]],Thong_tin_khoa_hoc[Mã khóa học],0),0)</f>
        <v>Kỹ năng giám sát công việc</v>
      </c>
      <c r="E200" s="12">
        <v>1115</v>
      </c>
      <c r="F200" s="28" t="str">
        <f>INDEX(Danhsachnhanvien[Họ tên],MATCH(Danhsachdaotao[[#This Row],[MSNV]],Danhsachnhanvien[Mã nhân viên],0),0)</f>
        <v xml:space="preserve">Mai Thị Oanh </v>
      </c>
      <c r="G200" s="28" t="str">
        <f>INDEX(Danhsachnhanvien[Chi nhánh],MATCH(Danhsachdaotao[[#This Row],[MSNV]],Danhsachnhanvien[Mã nhân viên],0),0)</f>
        <v>Đà Nẵng</v>
      </c>
      <c r="H200" s="13" t="str">
        <f>INDEX(Danhsachnhanvien[Phòng ban],MATCH(Danhsachdaotao[[#This Row],[MSNV]],Danhsachnhanvien[Mã nhân viên],0),0)</f>
        <v>Kinh doanh</v>
      </c>
      <c r="I200" s="13" t="str">
        <f>INDEX(Danhsachnhanvien[Vị trí],MATCH(Danhsachdaotao[[#This Row],[MSNV]],Danhsachnhanvien[Mã nhân viên],0),0)</f>
        <v>Trưởng phòng kinh doanh</v>
      </c>
      <c r="J200" s="13" t="str">
        <f>INDEX(Thong_tin_khoa_hoc[Phân loại],MATCH(Danhsachdaotao[[#This Row],[Mã khóa học]],Thong_tin_khoa_hoc[Mã khóa học],0),0)</f>
        <v>Đào tạo bổ trợ</v>
      </c>
      <c r="K200" s="13" t="s">
        <v>238</v>
      </c>
      <c r="L200" s="12">
        <v>2</v>
      </c>
      <c r="M200" s="14">
        <v>10</v>
      </c>
    </row>
    <row r="201" spans="1:13" s="15" customFormat="1" ht="26.25" customHeight="1" x14ac:dyDescent="0.25">
      <c r="A201" s="11">
        <f>IF(E201="","",SUBTOTAL(3,$E$4:E201))</f>
        <v>198</v>
      </c>
      <c r="B201" s="40">
        <v>44331</v>
      </c>
      <c r="C201" s="12" t="s">
        <v>200</v>
      </c>
      <c r="D201" s="78" t="str">
        <f>INDEX(Thong_tin_khoa_hoc[Khóa đào tạo],MATCH(Danhsachdaotao[[#This Row],[Mã khóa học]],Thong_tin_khoa_hoc[Mã khóa học],0),0)</f>
        <v>Kỹ năng giám sát công việc</v>
      </c>
      <c r="E201" s="12">
        <v>1117</v>
      </c>
      <c r="F201" s="28" t="str">
        <f>INDEX(Danhsachnhanvien[Họ tên],MATCH(Danhsachdaotao[[#This Row],[MSNV]],Danhsachnhanvien[Mã nhân viên],0),0)</f>
        <v>Lê Văn Tuân</v>
      </c>
      <c r="G201" s="28" t="str">
        <f>INDEX(Danhsachnhanvien[Chi nhánh],MATCH(Danhsachdaotao[[#This Row],[MSNV]],Danhsachnhanvien[Mã nhân viên],0),0)</f>
        <v>Đà Nẵng</v>
      </c>
      <c r="H201" s="13" t="str">
        <f>INDEX(Danhsachnhanvien[Phòng ban],MATCH(Danhsachdaotao[[#This Row],[MSNV]],Danhsachnhanvien[Mã nhân viên],0),0)</f>
        <v>Kinh doanh</v>
      </c>
      <c r="I201" s="13" t="str">
        <f>INDEX(Danhsachnhanvien[Vị trí],MATCH(Danhsachdaotao[[#This Row],[MSNV]],Danhsachnhanvien[Mã nhân viên],0),0)</f>
        <v>Trưởng nhóm kinh doanh</v>
      </c>
      <c r="J201" s="13" t="str">
        <f>INDEX(Thong_tin_khoa_hoc[Phân loại],MATCH(Danhsachdaotao[[#This Row],[Mã khóa học]],Thong_tin_khoa_hoc[Mã khóa học],0),0)</f>
        <v>Đào tạo bổ trợ</v>
      </c>
      <c r="K201" s="13" t="s">
        <v>238</v>
      </c>
      <c r="L201" s="12">
        <v>2</v>
      </c>
      <c r="M201" s="14">
        <v>4</v>
      </c>
    </row>
    <row r="202" spans="1:13" s="15" customFormat="1" ht="26.25" customHeight="1" x14ac:dyDescent="0.25">
      <c r="A202" s="11">
        <f>IF(E202="","",SUBTOTAL(3,$E$4:E202))</f>
        <v>199</v>
      </c>
      <c r="B202" s="40">
        <v>44331</v>
      </c>
      <c r="C202" s="12" t="s">
        <v>200</v>
      </c>
      <c r="D202" s="78" t="str">
        <f>INDEX(Thong_tin_khoa_hoc[Khóa đào tạo],MATCH(Danhsachdaotao[[#This Row],[Mã khóa học]],Thong_tin_khoa_hoc[Mã khóa học],0),0)</f>
        <v>Kỹ năng giám sát công việc</v>
      </c>
      <c r="E202" s="12">
        <v>1004</v>
      </c>
      <c r="F202" s="28" t="str">
        <f>INDEX(Danhsachnhanvien[Họ tên],MATCH(Danhsachdaotao[[#This Row],[MSNV]],Danhsachnhanvien[Mã nhân viên],0),0)</f>
        <v>Đỗ Thị Kim Anh</v>
      </c>
      <c r="G202" s="28" t="str">
        <f>INDEX(Danhsachnhanvien[Chi nhánh],MATCH(Danhsachdaotao[[#This Row],[MSNV]],Danhsachnhanvien[Mã nhân viên],0),0)</f>
        <v>Trụ sở chính</v>
      </c>
      <c r="H202" s="13" t="str">
        <f>INDEX(Danhsachnhanvien[Phòng ban],MATCH(Danhsachdaotao[[#This Row],[MSNV]],Danhsachnhanvien[Mã nhân viên],0),0)</f>
        <v>Kế toán</v>
      </c>
      <c r="I202" s="13" t="str">
        <f>INDEX(Danhsachnhanvien[Vị trí],MATCH(Danhsachdaotao[[#This Row],[MSNV]],Danhsachnhanvien[Mã nhân viên],0),0)</f>
        <v>Kế toán trưởng</v>
      </c>
      <c r="J202" s="13" t="str">
        <f>INDEX(Thong_tin_khoa_hoc[Phân loại],MATCH(Danhsachdaotao[[#This Row],[Mã khóa học]],Thong_tin_khoa_hoc[Mã khóa học],0),0)</f>
        <v>Đào tạo bổ trợ</v>
      </c>
      <c r="K202" s="13" t="s">
        <v>238</v>
      </c>
      <c r="L202" s="12">
        <v>2</v>
      </c>
      <c r="M202" s="14">
        <v>8</v>
      </c>
    </row>
    <row r="203" spans="1:13" s="15" customFormat="1" ht="26.25" customHeight="1" x14ac:dyDescent="0.25">
      <c r="A203" s="11">
        <f>IF(E203="","",SUBTOTAL(3,$E$4:E203))</f>
        <v>200</v>
      </c>
      <c r="B203" s="40">
        <v>44336</v>
      </c>
      <c r="C203" s="12" t="s">
        <v>200</v>
      </c>
      <c r="D203" s="78" t="str">
        <f>INDEX(Thong_tin_khoa_hoc[Khóa đào tạo],MATCH(Danhsachdaotao[[#This Row],[Mã khóa học]],Thong_tin_khoa_hoc[Mã khóa học],0),0)</f>
        <v>Kỹ năng giám sát công việc</v>
      </c>
      <c r="E203" s="12">
        <v>1011</v>
      </c>
      <c r="F203" s="28" t="str">
        <f>INDEX(Danhsachnhanvien[Họ tên],MATCH(Danhsachdaotao[[#This Row],[MSNV]],Danhsachnhanvien[Mã nhân viên],0),0)</f>
        <v>Trương Lệ Tuyết</v>
      </c>
      <c r="G203" s="28" t="str">
        <f>INDEX(Danhsachnhanvien[Chi nhánh],MATCH(Danhsachdaotao[[#This Row],[MSNV]],Danhsachnhanvien[Mã nhân viên],0),0)</f>
        <v>Trụ sở chính</v>
      </c>
      <c r="H203" s="13" t="str">
        <f>INDEX(Danhsachnhanvien[Phòng ban],MATCH(Danhsachdaotao[[#This Row],[MSNV]],Danhsachnhanvien[Mã nhân viên],0),0)</f>
        <v>Marketing</v>
      </c>
      <c r="I203" s="13" t="str">
        <f>INDEX(Danhsachnhanvien[Vị trí],MATCH(Danhsachdaotao[[#This Row],[MSNV]],Danhsachnhanvien[Mã nhân viên],0),0)</f>
        <v>Trưởng phòng Marketing</v>
      </c>
      <c r="J203" s="13" t="str">
        <f>INDEX(Thong_tin_khoa_hoc[Phân loại],MATCH(Danhsachdaotao[[#This Row],[Mã khóa học]],Thong_tin_khoa_hoc[Mã khóa học],0),0)</f>
        <v>Đào tạo bổ trợ</v>
      </c>
      <c r="K203" s="13" t="s">
        <v>238</v>
      </c>
      <c r="L203" s="12">
        <v>2</v>
      </c>
      <c r="M203" s="14">
        <v>6</v>
      </c>
    </row>
    <row r="204" spans="1:13" s="15" customFormat="1" ht="26.25" customHeight="1" x14ac:dyDescent="0.25">
      <c r="A204" s="11">
        <f>IF(E204="","",SUBTOTAL(3,$E$4:E204))</f>
        <v>201</v>
      </c>
      <c r="B204" s="40">
        <v>44336</v>
      </c>
      <c r="C204" s="12" t="s">
        <v>200</v>
      </c>
      <c r="D204" s="78" t="str">
        <f>INDEX(Thong_tin_khoa_hoc[Khóa đào tạo],MATCH(Danhsachdaotao[[#This Row],[Mã khóa học]],Thong_tin_khoa_hoc[Mã khóa học],0),0)</f>
        <v>Kỹ năng giám sát công việc</v>
      </c>
      <c r="E204" s="12">
        <v>1017</v>
      </c>
      <c r="F204" s="28" t="str">
        <f>INDEX(Danhsachnhanvien[Họ tên],MATCH(Danhsachdaotao[[#This Row],[MSNV]],Danhsachnhanvien[Mã nhân viên],0),0)</f>
        <v>Nguyễn Đức Nam</v>
      </c>
      <c r="G204" s="28" t="str">
        <f>INDEX(Danhsachnhanvien[Chi nhánh],MATCH(Danhsachdaotao[[#This Row],[MSNV]],Danhsachnhanvien[Mã nhân viên],0),0)</f>
        <v>Trụ sở chính</v>
      </c>
      <c r="H204" s="13" t="str">
        <f>INDEX(Danhsachnhanvien[Phòng ban],MATCH(Danhsachdaotao[[#This Row],[MSNV]],Danhsachnhanvien[Mã nhân viên],0),0)</f>
        <v>Nhân sự</v>
      </c>
      <c r="I204" s="13" t="str">
        <f>INDEX(Danhsachnhanvien[Vị trí],MATCH(Danhsachdaotao[[#This Row],[MSNV]],Danhsachnhanvien[Mã nhân viên],0),0)</f>
        <v>Trưởng phòng nhân sự</v>
      </c>
      <c r="J204" s="13" t="str">
        <f>INDEX(Thong_tin_khoa_hoc[Phân loại],MATCH(Danhsachdaotao[[#This Row],[Mã khóa học]],Thong_tin_khoa_hoc[Mã khóa học],0),0)</f>
        <v>Đào tạo bổ trợ</v>
      </c>
      <c r="K204" s="13" t="s">
        <v>239</v>
      </c>
      <c r="L204" s="12">
        <v>2</v>
      </c>
      <c r="M204" s="14"/>
    </row>
    <row r="205" spans="1:13" s="15" customFormat="1" ht="26.25" customHeight="1" x14ac:dyDescent="0.25">
      <c r="A205" s="11">
        <f>IF(E205="","",SUBTOTAL(3,$E$4:E205))</f>
        <v>202</v>
      </c>
      <c r="B205" s="40">
        <v>44336</v>
      </c>
      <c r="C205" s="12" t="s">
        <v>200</v>
      </c>
      <c r="D205" s="78" t="str">
        <f>INDEX(Thong_tin_khoa_hoc[Khóa đào tạo],MATCH(Danhsachdaotao[[#This Row],[Mã khóa học]],Thong_tin_khoa_hoc[Mã khóa học],0),0)</f>
        <v>Kỹ năng giám sát công việc</v>
      </c>
      <c r="E205" s="12">
        <v>1022</v>
      </c>
      <c r="F205" s="28" t="str">
        <f>INDEX(Danhsachnhanvien[Họ tên],MATCH(Danhsachdaotao[[#This Row],[MSNV]],Danhsachnhanvien[Mã nhân viên],0),0)</f>
        <v>Thái Thị Huyền Trang</v>
      </c>
      <c r="G205" s="28" t="str">
        <f>INDEX(Danhsachnhanvien[Chi nhánh],MATCH(Danhsachdaotao[[#This Row],[MSNV]],Danhsachnhanvien[Mã nhân viên],0),0)</f>
        <v>Trụ sở chính</v>
      </c>
      <c r="H205" s="13" t="str">
        <f>INDEX(Danhsachnhanvien[Phòng ban],MATCH(Danhsachdaotao[[#This Row],[MSNV]],Danhsachnhanvien[Mã nhân viên],0),0)</f>
        <v>Dự án</v>
      </c>
      <c r="I205" s="13" t="str">
        <f>INDEX(Danhsachnhanvien[Vị trí],MATCH(Danhsachdaotao[[#This Row],[MSNV]],Danhsachnhanvien[Mã nhân viên],0),0)</f>
        <v>Trưởng phòng dự án</v>
      </c>
      <c r="J205" s="13" t="str">
        <f>INDEX(Thong_tin_khoa_hoc[Phân loại],MATCH(Danhsachdaotao[[#This Row],[Mã khóa học]],Thong_tin_khoa_hoc[Mã khóa học],0),0)</f>
        <v>Đào tạo bổ trợ</v>
      </c>
      <c r="K205" s="13" t="s">
        <v>238</v>
      </c>
      <c r="L205" s="12">
        <v>2</v>
      </c>
      <c r="M205" s="14">
        <v>8</v>
      </c>
    </row>
    <row r="206" spans="1:13" s="15" customFormat="1" ht="26.25" customHeight="1" x14ac:dyDescent="0.25">
      <c r="A206" s="11">
        <f>IF(E206="","",SUBTOTAL(3,$E$4:E206))</f>
        <v>203</v>
      </c>
      <c r="B206" s="40">
        <v>44336</v>
      </c>
      <c r="C206" s="12" t="s">
        <v>200</v>
      </c>
      <c r="D206" s="78" t="str">
        <f>INDEX(Thong_tin_khoa_hoc[Khóa đào tạo],MATCH(Danhsachdaotao[[#This Row],[Mã khóa học]],Thong_tin_khoa_hoc[Mã khóa học],0),0)</f>
        <v>Kỹ năng giám sát công việc</v>
      </c>
      <c r="E206" s="12">
        <v>1028</v>
      </c>
      <c r="F206" s="28" t="str">
        <f>INDEX(Danhsachnhanvien[Họ tên],MATCH(Danhsachdaotao[[#This Row],[MSNV]],Danhsachnhanvien[Mã nhân viên],0),0)</f>
        <v>Nguyễn Văn Cương</v>
      </c>
      <c r="G206" s="28" t="str">
        <f>INDEX(Danhsachnhanvien[Chi nhánh],MATCH(Danhsachdaotao[[#This Row],[MSNV]],Danhsachnhanvien[Mã nhân viên],0),0)</f>
        <v>TPHCM</v>
      </c>
      <c r="H206" s="13" t="str">
        <f>INDEX(Danhsachnhanvien[Phòng ban],MATCH(Danhsachdaotao[[#This Row],[MSNV]],Danhsachnhanvien[Mã nhân viên],0),0)</f>
        <v>Kinh doanh</v>
      </c>
      <c r="I206" s="13" t="str">
        <f>INDEX(Danhsachnhanvien[Vị trí],MATCH(Danhsachdaotao[[#This Row],[MSNV]],Danhsachnhanvien[Mã nhân viên],0),0)</f>
        <v>Trưởng phòng kinh doanh</v>
      </c>
      <c r="J206" s="13" t="str">
        <f>INDEX(Thong_tin_khoa_hoc[Phân loại],MATCH(Danhsachdaotao[[#This Row],[Mã khóa học]],Thong_tin_khoa_hoc[Mã khóa học],0),0)</f>
        <v>Đào tạo bổ trợ</v>
      </c>
      <c r="K206" s="13" t="s">
        <v>238</v>
      </c>
      <c r="L206" s="12">
        <v>2</v>
      </c>
      <c r="M206" s="14">
        <v>10</v>
      </c>
    </row>
    <row r="207" spans="1:13" s="15" customFormat="1" ht="26.25" customHeight="1" x14ac:dyDescent="0.25">
      <c r="A207" s="11">
        <f>IF(E207="","",SUBTOTAL(3,$E$4:E207))</f>
        <v>204</v>
      </c>
      <c r="B207" s="40">
        <v>44336</v>
      </c>
      <c r="C207" s="12" t="s">
        <v>200</v>
      </c>
      <c r="D207" s="78" t="str">
        <f>INDEX(Thong_tin_khoa_hoc[Khóa đào tạo],MATCH(Danhsachdaotao[[#This Row],[Mã khóa học]],Thong_tin_khoa_hoc[Mã khóa học],0),0)</f>
        <v>Kỹ năng giám sát công việc</v>
      </c>
      <c r="E207" s="12">
        <v>1030</v>
      </c>
      <c r="F207" s="28" t="str">
        <f>INDEX(Danhsachnhanvien[Họ tên],MATCH(Danhsachdaotao[[#This Row],[MSNV]],Danhsachnhanvien[Mã nhân viên],0),0)</f>
        <v>Tô Thị Mai</v>
      </c>
      <c r="G207" s="28" t="str">
        <f>INDEX(Danhsachnhanvien[Chi nhánh],MATCH(Danhsachdaotao[[#This Row],[MSNV]],Danhsachnhanvien[Mã nhân viên],0),0)</f>
        <v>TPHCM</v>
      </c>
      <c r="H207" s="13" t="str">
        <f>INDEX(Danhsachnhanvien[Phòng ban],MATCH(Danhsachdaotao[[#This Row],[MSNV]],Danhsachnhanvien[Mã nhân viên],0),0)</f>
        <v>Kinh doanh</v>
      </c>
      <c r="I207" s="13" t="str">
        <f>INDEX(Danhsachnhanvien[Vị trí],MATCH(Danhsachdaotao[[#This Row],[MSNV]],Danhsachnhanvien[Mã nhân viên],0),0)</f>
        <v>Trưởng nhóm kinh doanh</v>
      </c>
      <c r="J207" s="13" t="str">
        <f>INDEX(Thong_tin_khoa_hoc[Phân loại],MATCH(Danhsachdaotao[[#This Row],[Mã khóa học]],Thong_tin_khoa_hoc[Mã khóa học],0),0)</f>
        <v>Đào tạo bổ trợ</v>
      </c>
      <c r="K207" s="13" t="s">
        <v>238</v>
      </c>
      <c r="L207" s="12">
        <v>2</v>
      </c>
      <c r="M207" s="14">
        <v>10</v>
      </c>
    </row>
    <row r="208" spans="1:13" s="15" customFormat="1" ht="26.25" customHeight="1" x14ac:dyDescent="0.25">
      <c r="A208" s="11">
        <f>IF(E208="","",SUBTOTAL(3,$E$4:E208))</f>
        <v>205</v>
      </c>
      <c r="B208" s="40">
        <v>44336</v>
      </c>
      <c r="C208" s="12" t="s">
        <v>200</v>
      </c>
      <c r="D208" s="78" t="str">
        <f>INDEX(Thong_tin_khoa_hoc[Khóa đào tạo],MATCH(Danhsachdaotao[[#This Row],[Mã khóa học]],Thong_tin_khoa_hoc[Mã khóa học],0),0)</f>
        <v>Kỹ năng giám sát công việc</v>
      </c>
      <c r="E208" s="12">
        <v>1038</v>
      </c>
      <c r="F208" s="28" t="str">
        <f>INDEX(Danhsachnhanvien[Họ tên],MATCH(Danhsachdaotao[[#This Row],[MSNV]],Danhsachnhanvien[Mã nhân viên],0),0)</f>
        <v>Trương Thị Uyên</v>
      </c>
      <c r="G208" s="28" t="str">
        <f>INDEX(Danhsachnhanvien[Chi nhánh],MATCH(Danhsachdaotao[[#This Row],[MSNV]],Danhsachnhanvien[Mã nhân viên],0),0)</f>
        <v>TPHCM</v>
      </c>
      <c r="H208" s="13" t="str">
        <f>INDEX(Danhsachnhanvien[Phòng ban],MATCH(Danhsachdaotao[[#This Row],[MSNV]],Danhsachnhanvien[Mã nhân viên],0),0)</f>
        <v>Đào tạo</v>
      </c>
      <c r="I208" s="13" t="str">
        <f>INDEX(Danhsachnhanvien[Vị trí],MATCH(Danhsachdaotao[[#This Row],[MSNV]],Danhsachnhanvien[Mã nhân viên],0),0)</f>
        <v>Trưởng phòng đào tạo</v>
      </c>
      <c r="J208" s="13" t="str">
        <f>INDEX(Thong_tin_khoa_hoc[Phân loại],MATCH(Danhsachdaotao[[#This Row],[Mã khóa học]],Thong_tin_khoa_hoc[Mã khóa học],0),0)</f>
        <v>Đào tạo bổ trợ</v>
      </c>
      <c r="K208" s="13" t="s">
        <v>238</v>
      </c>
      <c r="L208" s="12">
        <v>2</v>
      </c>
      <c r="M208" s="14">
        <v>4</v>
      </c>
    </row>
    <row r="209" spans="1:13" s="15" customFormat="1" ht="26.25" customHeight="1" x14ac:dyDescent="0.25">
      <c r="A209" s="11">
        <f>IF(E209="","",SUBTOTAL(3,$E$4:E209))</f>
        <v>206</v>
      </c>
      <c r="B209" s="40">
        <v>44336</v>
      </c>
      <c r="C209" s="12" t="s">
        <v>200</v>
      </c>
      <c r="D209" s="78" t="str">
        <f>INDEX(Thong_tin_khoa_hoc[Khóa đào tạo],MATCH(Danhsachdaotao[[#This Row],[Mã khóa học]],Thong_tin_khoa_hoc[Mã khóa học],0),0)</f>
        <v>Kỹ năng giám sát công việc</v>
      </c>
      <c r="E209" s="12">
        <v>1047</v>
      </c>
      <c r="F209" s="28" t="str">
        <f>INDEX(Danhsachnhanvien[Họ tên],MATCH(Danhsachdaotao[[#This Row],[MSNV]],Danhsachnhanvien[Mã nhân viên],0),0)</f>
        <v>Hoàng Thị Thêm</v>
      </c>
      <c r="G209" s="28" t="str">
        <f>INDEX(Danhsachnhanvien[Chi nhánh],MATCH(Danhsachdaotao[[#This Row],[MSNV]],Danhsachnhanvien[Mã nhân viên],0),0)</f>
        <v>Thái Nguyên</v>
      </c>
      <c r="H209" s="13" t="str">
        <f>INDEX(Danhsachnhanvien[Phòng ban],MATCH(Danhsachdaotao[[#This Row],[MSNV]],Danhsachnhanvien[Mã nhân viên],0),0)</f>
        <v>Kinh doanh</v>
      </c>
      <c r="I209" s="13" t="str">
        <f>INDEX(Danhsachnhanvien[Vị trí],MATCH(Danhsachdaotao[[#This Row],[MSNV]],Danhsachnhanvien[Mã nhân viên],0),0)</f>
        <v>Trưởng phòng kinh doanh</v>
      </c>
      <c r="J209" s="13" t="str">
        <f>INDEX(Thong_tin_khoa_hoc[Phân loại],MATCH(Danhsachdaotao[[#This Row],[Mã khóa học]],Thong_tin_khoa_hoc[Mã khóa học],0),0)</f>
        <v>Đào tạo bổ trợ</v>
      </c>
      <c r="K209" s="13" t="s">
        <v>238</v>
      </c>
      <c r="L209" s="12">
        <v>2</v>
      </c>
      <c r="M209" s="14">
        <v>4</v>
      </c>
    </row>
    <row r="210" spans="1:13" s="15" customFormat="1" ht="26.25" customHeight="1" x14ac:dyDescent="0.25">
      <c r="A210" s="11">
        <f>IF(E210="","",SUBTOTAL(3,$E$4:E210))</f>
        <v>207</v>
      </c>
      <c r="B210" s="40">
        <v>44336</v>
      </c>
      <c r="C210" s="12" t="s">
        <v>200</v>
      </c>
      <c r="D210" s="78" t="str">
        <f>INDEX(Thong_tin_khoa_hoc[Khóa đào tạo],MATCH(Danhsachdaotao[[#This Row],[Mã khóa học]],Thong_tin_khoa_hoc[Mã khóa học],0),0)</f>
        <v>Kỹ năng giám sát công việc</v>
      </c>
      <c r="E210" s="12">
        <v>1049</v>
      </c>
      <c r="F210" s="28" t="str">
        <f>INDEX(Danhsachnhanvien[Họ tên],MATCH(Danhsachdaotao[[#This Row],[MSNV]],Danhsachnhanvien[Mã nhân viên],0),0)</f>
        <v>Đoàn Đình Thoại</v>
      </c>
      <c r="G210" s="28" t="str">
        <f>INDEX(Danhsachnhanvien[Chi nhánh],MATCH(Danhsachdaotao[[#This Row],[MSNV]],Danhsachnhanvien[Mã nhân viên],0),0)</f>
        <v>Thái Nguyên</v>
      </c>
      <c r="H210" s="13" t="str">
        <f>INDEX(Danhsachnhanvien[Phòng ban],MATCH(Danhsachdaotao[[#This Row],[MSNV]],Danhsachnhanvien[Mã nhân viên],0),0)</f>
        <v>Kinh doanh</v>
      </c>
      <c r="I210" s="13" t="str">
        <f>INDEX(Danhsachnhanvien[Vị trí],MATCH(Danhsachdaotao[[#This Row],[MSNV]],Danhsachnhanvien[Mã nhân viên],0),0)</f>
        <v>Trưởng nhóm kinh doanh</v>
      </c>
      <c r="J210" s="13" t="str">
        <f>INDEX(Thong_tin_khoa_hoc[Phân loại],MATCH(Danhsachdaotao[[#This Row],[Mã khóa học]],Thong_tin_khoa_hoc[Mã khóa học],0),0)</f>
        <v>Đào tạo bổ trợ</v>
      </c>
      <c r="K210" s="13" t="s">
        <v>239</v>
      </c>
      <c r="L210" s="12">
        <v>2</v>
      </c>
      <c r="M210" s="14"/>
    </row>
    <row r="211" spans="1:13" s="15" customFormat="1" ht="26.25" customHeight="1" x14ac:dyDescent="0.25">
      <c r="A211" s="11">
        <f>IF(E211="","",SUBTOTAL(3,$E$4:E211))</f>
        <v>208</v>
      </c>
      <c r="B211" s="40">
        <v>44336</v>
      </c>
      <c r="C211" s="12" t="s">
        <v>200</v>
      </c>
      <c r="D211" s="78" t="str">
        <f>INDEX(Thong_tin_khoa_hoc[Khóa đào tạo],MATCH(Danhsachdaotao[[#This Row],[Mã khóa học]],Thong_tin_khoa_hoc[Mã khóa học],0),0)</f>
        <v>Kỹ năng giám sát công việc</v>
      </c>
      <c r="E211" s="12">
        <v>1058</v>
      </c>
      <c r="F211" s="28" t="str">
        <f>INDEX(Danhsachnhanvien[Họ tên],MATCH(Danhsachdaotao[[#This Row],[MSNV]],Danhsachnhanvien[Mã nhân viên],0),0)</f>
        <v>Phan Thị Toàn</v>
      </c>
      <c r="G211" s="28" t="str">
        <f>INDEX(Danhsachnhanvien[Chi nhánh],MATCH(Danhsachdaotao[[#This Row],[MSNV]],Danhsachnhanvien[Mã nhân viên],0),0)</f>
        <v>Thái Nguyên</v>
      </c>
      <c r="H211" s="13" t="str">
        <f>INDEX(Danhsachnhanvien[Phòng ban],MATCH(Danhsachdaotao[[#This Row],[MSNV]],Danhsachnhanvien[Mã nhân viên],0),0)</f>
        <v>Đào tạo</v>
      </c>
      <c r="I211" s="13" t="str">
        <f>INDEX(Danhsachnhanvien[Vị trí],MATCH(Danhsachdaotao[[#This Row],[MSNV]],Danhsachnhanvien[Mã nhân viên],0),0)</f>
        <v>Trưởng phòng đào tạo</v>
      </c>
      <c r="J211" s="13" t="str">
        <f>INDEX(Thong_tin_khoa_hoc[Phân loại],MATCH(Danhsachdaotao[[#This Row],[Mã khóa học]],Thong_tin_khoa_hoc[Mã khóa học],0),0)</f>
        <v>Đào tạo bổ trợ</v>
      </c>
      <c r="K211" s="13" t="s">
        <v>238</v>
      </c>
      <c r="L211" s="12">
        <v>2</v>
      </c>
      <c r="M211" s="14">
        <v>8</v>
      </c>
    </row>
    <row r="212" spans="1:13" s="15" customFormat="1" ht="26.25" customHeight="1" x14ac:dyDescent="0.25">
      <c r="A212" s="11">
        <f>IF(E212="","",SUBTOTAL(3,$E$4:E212))</f>
        <v>209</v>
      </c>
      <c r="B212" s="40">
        <v>44336</v>
      </c>
      <c r="C212" s="12" t="s">
        <v>200</v>
      </c>
      <c r="D212" s="78" t="str">
        <f>INDEX(Thong_tin_khoa_hoc[Khóa đào tạo],MATCH(Danhsachdaotao[[#This Row],[Mã khóa học]],Thong_tin_khoa_hoc[Mã khóa học],0),0)</f>
        <v>Kỹ năng giám sát công việc</v>
      </c>
      <c r="E212" s="12">
        <v>1060</v>
      </c>
      <c r="F212" s="28" t="str">
        <f>INDEX(Danhsachnhanvien[Họ tên],MATCH(Danhsachdaotao[[#This Row],[MSNV]],Danhsachnhanvien[Mã nhân viên],0),0)</f>
        <v>Nguyễn Thị Thuỳ Trang</v>
      </c>
      <c r="G212" s="28" t="str">
        <f>INDEX(Danhsachnhanvien[Chi nhánh],MATCH(Danhsachdaotao[[#This Row],[MSNV]],Danhsachnhanvien[Mã nhân viên],0),0)</f>
        <v>Thái Nguyên</v>
      </c>
      <c r="H212" s="13" t="str">
        <f>INDEX(Danhsachnhanvien[Phòng ban],MATCH(Danhsachdaotao[[#This Row],[MSNV]],Danhsachnhanvien[Mã nhân viên],0),0)</f>
        <v>Đào tạo</v>
      </c>
      <c r="I212" s="13" t="str">
        <f>INDEX(Danhsachnhanvien[Vị trí],MATCH(Danhsachdaotao[[#This Row],[MSNV]],Danhsachnhanvien[Mã nhân viên],0),0)</f>
        <v>Trưởng nhóm đào tạo</v>
      </c>
      <c r="J212" s="13" t="str">
        <f>INDEX(Thong_tin_khoa_hoc[Phân loại],MATCH(Danhsachdaotao[[#This Row],[Mã khóa học]],Thong_tin_khoa_hoc[Mã khóa học],0),0)</f>
        <v>Đào tạo bổ trợ</v>
      </c>
      <c r="K212" s="13" t="s">
        <v>238</v>
      </c>
      <c r="L212" s="12">
        <v>2</v>
      </c>
      <c r="M212" s="14">
        <v>10</v>
      </c>
    </row>
    <row r="213" spans="1:13" s="15" customFormat="1" ht="26.25" customHeight="1" x14ac:dyDescent="0.25">
      <c r="A213" s="11">
        <f>IF(E213="","",SUBTOTAL(3,$E$4:E213))</f>
        <v>210</v>
      </c>
      <c r="B213" s="40">
        <v>44336</v>
      </c>
      <c r="C213" s="12" t="s">
        <v>200</v>
      </c>
      <c r="D213" s="78" t="str">
        <f>INDEX(Thong_tin_khoa_hoc[Khóa đào tạo],MATCH(Danhsachdaotao[[#This Row],[Mã khóa học]],Thong_tin_khoa_hoc[Mã khóa học],0),0)</f>
        <v>Kỹ năng giám sát công việc</v>
      </c>
      <c r="E213" s="12">
        <v>1068</v>
      </c>
      <c r="F213" s="28" t="str">
        <f>INDEX(Danhsachnhanvien[Họ tên],MATCH(Danhsachdaotao[[#This Row],[MSNV]],Danhsachnhanvien[Mã nhân viên],0),0)</f>
        <v>Đỗ Mạnh Huy</v>
      </c>
      <c r="G213" s="28" t="str">
        <f>INDEX(Danhsachnhanvien[Chi nhánh],MATCH(Danhsachdaotao[[#This Row],[MSNV]],Danhsachnhanvien[Mã nhân viên],0),0)</f>
        <v>Hải Phòng</v>
      </c>
      <c r="H213" s="13" t="str">
        <f>INDEX(Danhsachnhanvien[Phòng ban],MATCH(Danhsachdaotao[[#This Row],[MSNV]],Danhsachnhanvien[Mã nhân viên],0),0)</f>
        <v>Kinh doanh</v>
      </c>
      <c r="I213" s="13" t="str">
        <f>INDEX(Danhsachnhanvien[Vị trí],MATCH(Danhsachdaotao[[#This Row],[MSNV]],Danhsachnhanvien[Mã nhân viên],0),0)</f>
        <v>Trưởng phòng kinh doanh</v>
      </c>
      <c r="J213" s="13" t="str">
        <f>INDEX(Thong_tin_khoa_hoc[Phân loại],MATCH(Danhsachdaotao[[#This Row],[Mã khóa học]],Thong_tin_khoa_hoc[Mã khóa học],0),0)</f>
        <v>Đào tạo bổ trợ</v>
      </c>
      <c r="K213" s="13" t="s">
        <v>238</v>
      </c>
      <c r="L213" s="12">
        <v>2</v>
      </c>
      <c r="M213" s="14">
        <v>4</v>
      </c>
    </row>
    <row r="214" spans="1:13" s="15" customFormat="1" ht="26.25" customHeight="1" x14ac:dyDescent="0.25">
      <c r="A214" s="11">
        <f>IF(E214="","",SUBTOTAL(3,$E$4:E214))</f>
        <v>211</v>
      </c>
      <c r="B214" s="40">
        <v>44336</v>
      </c>
      <c r="C214" s="12" t="s">
        <v>200</v>
      </c>
      <c r="D214" s="78" t="str">
        <f>INDEX(Thong_tin_khoa_hoc[Khóa đào tạo],MATCH(Danhsachdaotao[[#This Row],[Mã khóa học]],Thong_tin_khoa_hoc[Mã khóa học],0),0)</f>
        <v>Kỹ năng giám sát công việc</v>
      </c>
      <c r="E214" s="12">
        <v>1069</v>
      </c>
      <c r="F214" s="28" t="str">
        <f>INDEX(Danhsachnhanvien[Họ tên],MATCH(Danhsachdaotao[[#This Row],[MSNV]],Danhsachnhanvien[Mã nhân viên],0),0)</f>
        <v>Trần Thị Thuý</v>
      </c>
      <c r="G214" s="28" t="str">
        <f>INDEX(Danhsachnhanvien[Chi nhánh],MATCH(Danhsachdaotao[[#This Row],[MSNV]],Danhsachnhanvien[Mã nhân viên],0),0)</f>
        <v>Hải Phòng</v>
      </c>
      <c r="H214" s="13" t="str">
        <f>INDEX(Danhsachnhanvien[Phòng ban],MATCH(Danhsachdaotao[[#This Row],[MSNV]],Danhsachnhanvien[Mã nhân viên],0),0)</f>
        <v>Kinh doanh</v>
      </c>
      <c r="I214" s="13" t="str">
        <f>INDEX(Danhsachnhanvien[Vị trí],MATCH(Danhsachdaotao[[#This Row],[MSNV]],Danhsachnhanvien[Mã nhân viên],0),0)</f>
        <v>Trưởng nhóm kinh doanh</v>
      </c>
      <c r="J214" s="13" t="str">
        <f>INDEX(Thong_tin_khoa_hoc[Phân loại],MATCH(Danhsachdaotao[[#This Row],[Mã khóa học]],Thong_tin_khoa_hoc[Mã khóa học],0),0)</f>
        <v>Đào tạo bổ trợ</v>
      </c>
      <c r="K214" s="13" t="s">
        <v>238</v>
      </c>
      <c r="L214" s="12">
        <v>2</v>
      </c>
      <c r="M214" s="14">
        <v>6</v>
      </c>
    </row>
    <row r="215" spans="1:13" s="15" customFormat="1" ht="26.25" customHeight="1" x14ac:dyDescent="0.25">
      <c r="A215" s="11">
        <f>IF(E215="","",SUBTOTAL(3,$E$4:E215))</f>
        <v>212</v>
      </c>
      <c r="B215" s="40">
        <v>44336</v>
      </c>
      <c r="C215" s="12" t="s">
        <v>200</v>
      </c>
      <c r="D215" s="78" t="str">
        <f>INDEX(Thong_tin_khoa_hoc[Khóa đào tạo],MATCH(Danhsachdaotao[[#This Row],[Mã khóa học]],Thong_tin_khoa_hoc[Mã khóa học],0),0)</f>
        <v>Kỹ năng giám sát công việc</v>
      </c>
      <c r="E215" s="12">
        <v>1078</v>
      </c>
      <c r="F215" s="28" t="str">
        <f>INDEX(Danhsachnhanvien[Họ tên],MATCH(Danhsachdaotao[[#This Row],[MSNV]],Danhsachnhanvien[Mã nhân viên],0),0)</f>
        <v>Trương Thị Minh Thu</v>
      </c>
      <c r="G215" s="28" t="str">
        <f>INDEX(Danhsachnhanvien[Chi nhánh],MATCH(Danhsachdaotao[[#This Row],[MSNV]],Danhsachnhanvien[Mã nhân viên],0),0)</f>
        <v>Hải Phòng</v>
      </c>
      <c r="H215" s="13" t="str">
        <f>INDEX(Danhsachnhanvien[Phòng ban],MATCH(Danhsachdaotao[[#This Row],[MSNV]],Danhsachnhanvien[Mã nhân viên],0),0)</f>
        <v>Đào tạo</v>
      </c>
      <c r="I215" s="13" t="str">
        <f>INDEX(Danhsachnhanvien[Vị trí],MATCH(Danhsachdaotao[[#This Row],[MSNV]],Danhsachnhanvien[Mã nhân viên],0),0)</f>
        <v>Trưởng phòng đào tạo</v>
      </c>
      <c r="J215" s="13" t="str">
        <f>INDEX(Thong_tin_khoa_hoc[Phân loại],MATCH(Danhsachdaotao[[#This Row],[Mã khóa học]],Thong_tin_khoa_hoc[Mã khóa học],0),0)</f>
        <v>Đào tạo bổ trợ</v>
      </c>
      <c r="K215" s="13" t="s">
        <v>238</v>
      </c>
      <c r="L215" s="12">
        <v>2</v>
      </c>
      <c r="M215" s="14">
        <v>6</v>
      </c>
    </row>
    <row r="216" spans="1:13" s="15" customFormat="1" ht="26.25" customHeight="1" x14ac:dyDescent="0.25">
      <c r="A216" s="11">
        <f>IF(E216="","",SUBTOTAL(3,$E$4:E216))</f>
        <v>213</v>
      </c>
      <c r="B216" s="40">
        <v>44336</v>
      </c>
      <c r="C216" s="12" t="s">
        <v>200</v>
      </c>
      <c r="D216" s="78" t="str">
        <f>INDEX(Thong_tin_khoa_hoc[Khóa đào tạo],MATCH(Danhsachdaotao[[#This Row],[Mã khóa học]],Thong_tin_khoa_hoc[Mã khóa học],0),0)</f>
        <v>Kỹ năng giám sát công việc</v>
      </c>
      <c r="E216" s="12">
        <v>1080</v>
      </c>
      <c r="F216" s="28" t="str">
        <f>INDEX(Danhsachnhanvien[Họ tên],MATCH(Danhsachdaotao[[#This Row],[MSNV]],Danhsachnhanvien[Mã nhân viên],0),0)</f>
        <v>Đặng Thị Linh</v>
      </c>
      <c r="G216" s="28" t="str">
        <f>INDEX(Danhsachnhanvien[Chi nhánh],MATCH(Danhsachdaotao[[#This Row],[MSNV]],Danhsachnhanvien[Mã nhân viên],0),0)</f>
        <v>Hải Phòng</v>
      </c>
      <c r="H216" s="13" t="str">
        <f>INDEX(Danhsachnhanvien[Phòng ban],MATCH(Danhsachdaotao[[#This Row],[MSNV]],Danhsachnhanvien[Mã nhân viên],0),0)</f>
        <v>Đào tạo</v>
      </c>
      <c r="I216" s="13" t="str">
        <f>INDEX(Danhsachnhanvien[Vị trí],MATCH(Danhsachdaotao[[#This Row],[MSNV]],Danhsachnhanvien[Mã nhân viên],0),0)</f>
        <v>Trưởng nhóm đào tạo</v>
      </c>
      <c r="J216" s="13" t="str">
        <f>INDEX(Thong_tin_khoa_hoc[Phân loại],MATCH(Danhsachdaotao[[#This Row],[Mã khóa học]],Thong_tin_khoa_hoc[Mã khóa học],0),0)</f>
        <v>Đào tạo bổ trợ</v>
      </c>
      <c r="K216" s="13" t="s">
        <v>238</v>
      </c>
      <c r="L216" s="12">
        <v>2</v>
      </c>
      <c r="M216" s="14">
        <v>8</v>
      </c>
    </row>
    <row r="217" spans="1:13" s="15" customFormat="1" ht="26.25" customHeight="1" x14ac:dyDescent="0.25">
      <c r="A217" s="11">
        <f>IF(E217="","",SUBTOTAL(3,$E$4:E217))</f>
        <v>214</v>
      </c>
      <c r="B217" s="40">
        <v>44336</v>
      </c>
      <c r="C217" s="12" t="s">
        <v>200</v>
      </c>
      <c r="D217" s="78" t="str">
        <f>INDEX(Thong_tin_khoa_hoc[Khóa đào tạo],MATCH(Danhsachdaotao[[#This Row],[Mã khóa học]],Thong_tin_khoa_hoc[Mã khóa học],0),0)</f>
        <v>Kỹ năng giám sát công việc</v>
      </c>
      <c r="E217" s="12">
        <v>1090</v>
      </c>
      <c r="F217" s="28" t="str">
        <f>INDEX(Danhsachnhanvien[Họ tên],MATCH(Danhsachdaotao[[#This Row],[MSNV]],Danhsachnhanvien[Mã nhân viên],0),0)</f>
        <v>Lưu Dương Thu Trang</v>
      </c>
      <c r="G217" s="28" t="str">
        <f>INDEX(Danhsachnhanvien[Chi nhánh],MATCH(Danhsachdaotao[[#This Row],[MSNV]],Danhsachnhanvien[Mã nhân viên],0),0)</f>
        <v>Hải Phòng</v>
      </c>
      <c r="H217" s="13" t="str">
        <f>INDEX(Danhsachnhanvien[Phòng ban],MATCH(Danhsachdaotao[[#This Row],[MSNV]],Danhsachnhanvien[Mã nhân viên],0),0)</f>
        <v>Kinh doanh</v>
      </c>
      <c r="I217" s="13" t="str">
        <f>INDEX(Danhsachnhanvien[Vị trí],MATCH(Danhsachdaotao[[#This Row],[MSNV]],Danhsachnhanvien[Mã nhân viên],0),0)</f>
        <v>Trưởng phòng kinh doanh</v>
      </c>
      <c r="J217" s="13" t="str">
        <f>INDEX(Thong_tin_khoa_hoc[Phân loại],MATCH(Danhsachdaotao[[#This Row],[Mã khóa học]],Thong_tin_khoa_hoc[Mã khóa học],0),0)</f>
        <v>Đào tạo bổ trợ</v>
      </c>
      <c r="K217" s="13" t="s">
        <v>239</v>
      </c>
      <c r="L217" s="12">
        <v>2</v>
      </c>
      <c r="M217" s="14"/>
    </row>
    <row r="218" spans="1:13" s="15" customFormat="1" ht="26.25" customHeight="1" x14ac:dyDescent="0.25">
      <c r="A218" s="11">
        <f>IF(E218="","",SUBTOTAL(3,$E$4:E218))</f>
        <v>215</v>
      </c>
      <c r="B218" s="40">
        <v>44336</v>
      </c>
      <c r="C218" s="12" t="s">
        <v>200</v>
      </c>
      <c r="D218" s="78" t="str">
        <f>INDEX(Thong_tin_khoa_hoc[Khóa đào tạo],MATCH(Danhsachdaotao[[#This Row],[Mã khóa học]],Thong_tin_khoa_hoc[Mã khóa học],0),0)</f>
        <v>Kỹ năng giám sát công việc</v>
      </c>
      <c r="E218" s="12">
        <v>1092</v>
      </c>
      <c r="F218" s="28" t="str">
        <f>INDEX(Danhsachnhanvien[Họ tên],MATCH(Danhsachdaotao[[#This Row],[MSNV]],Danhsachnhanvien[Mã nhân viên],0),0)</f>
        <v xml:space="preserve">Lê Thị Thu Phương </v>
      </c>
      <c r="G218" s="28" t="str">
        <f>INDEX(Danhsachnhanvien[Chi nhánh],MATCH(Danhsachdaotao[[#This Row],[MSNV]],Danhsachnhanvien[Mã nhân viên],0),0)</f>
        <v>Hải Phòng</v>
      </c>
      <c r="H218" s="13" t="str">
        <f>INDEX(Danhsachnhanvien[Phòng ban],MATCH(Danhsachdaotao[[#This Row],[MSNV]],Danhsachnhanvien[Mã nhân viên],0),0)</f>
        <v>Kinh doanh</v>
      </c>
      <c r="I218" s="13" t="str">
        <f>INDEX(Danhsachnhanvien[Vị trí],MATCH(Danhsachdaotao[[#This Row],[MSNV]],Danhsachnhanvien[Mã nhân viên],0),0)</f>
        <v>Trưởng nhóm kinh doanh</v>
      </c>
      <c r="J218" s="13" t="str">
        <f>INDEX(Thong_tin_khoa_hoc[Phân loại],MATCH(Danhsachdaotao[[#This Row],[Mã khóa học]],Thong_tin_khoa_hoc[Mã khóa học],0),0)</f>
        <v>Đào tạo bổ trợ</v>
      </c>
      <c r="K218" s="13" t="s">
        <v>238</v>
      </c>
      <c r="L218" s="12">
        <v>2</v>
      </c>
      <c r="M218" s="14">
        <v>10</v>
      </c>
    </row>
    <row r="219" spans="1:13" s="15" customFormat="1" ht="26.25" customHeight="1" x14ac:dyDescent="0.25">
      <c r="A219" s="11">
        <f>IF(E219="","",SUBTOTAL(3,$E$4:E219))</f>
        <v>216</v>
      </c>
      <c r="B219" s="40">
        <v>44336</v>
      </c>
      <c r="C219" s="12" t="s">
        <v>200</v>
      </c>
      <c r="D219" s="78" t="str">
        <f>INDEX(Thong_tin_khoa_hoc[Khóa đào tạo],MATCH(Danhsachdaotao[[#This Row],[Mã khóa học]],Thong_tin_khoa_hoc[Mã khóa học],0),0)</f>
        <v>Kỹ năng giám sát công việc</v>
      </c>
      <c r="E219" s="12">
        <v>1106</v>
      </c>
      <c r="F219" s="28" t="str">
        <f>INDEX(Danhsachnhanvien[Họ tên],MATCH(Danhsachdaotao[[#This Row],[MSNV]],Danhsachnhanvien[Mã nhân viên],0),0)</f>
        <v>Bùi Thị Vân</v>
      </c>
      <c r="G219" s="28" t="str">
        <f>INDEX(Danhsachnhanvien[Chi nhánh],MATCH(Danhsachdaotao[[#This Row],[MSNV]],Danhsachnhanvien[Mã nhân viên],0),0)</f>
        <v>Đà Nẵng</v>
      </c>
      <c r="H219" s="13" t="str">
        <f>INDEX(Danhsachnhanvien[Phòng ban],MATCH(Danhsachdaotao[[#This Row],[MSNV]],Danhsachnhanvien[Mã nhân viên],0),0)</f>
        <v>Đào tạo</v>
      </c>
      <c r="I219" s="13" t="str">
        <f>INDEX(Danhsachnhanvien[Vị trí],MATCH(Danhsachdaotao[[#This Row],[MSNV]],Danhsachnhanvien[Mã nhân viên],0),0)</f>
        <v>Trưởng phòng đào tạo</v>
      </c>
      <c r="J219" s="13" t="str">
        <f>INDEX(Thong_tin_khoa_hoc[Phân loại],MATCH(Danhsachdaotao[[#This Row],[Mã khóa học]],Thong_tin_khoa_hoc[Mã khóa học],0),0)</f>
        <v>Đào tạo bổ trợ</v>
      </c>
      <c r="K219" s="13" t="s">
        <v>238</v>
      </c>
      <c r="L219" s="12">
        <v>2</v>
      </c>
      <c r="M219" s="14">
        <v>4</v>
      </c>
    </row>
    <row r="220" spans="1:13" s="15" customFormat="1" ht="26.25" customHeight="1" x14ac:dyDescent="0.25">
      <c r="A220" s="11">
        <f>IF(E220="","",SUBTOTAL(3,$E$4:E220))</f>
        <v>217</v>
      </c>
      <c r="B220" s="40">
        <v>44336</v>
      </c>
      <c r="C220" s="12" t="s">
        <v>200</v>
      </c>
      <c r="D220" s="78" t="str">
        <f>INDEX(Thong_tin_khoa_hoc[Khóa đào tạo],MATCH(Danhsachdaotao[[#This Row],[Mã khóa học]],Thong_tin_khoa_hoc[Mã khóa học],0),0)</f>
        <v>Kỹ năng giám sát công việc</v>
      </c>
      <c r="E220" s="12">
        <v>1115</v>
      </c>
      <c r="F220" s="28" t="str">
        <f>INDEX(Danhsachnhanvien[Họ tên],MATCH(Danhsachdaotao[[#This Row],[MSNV]],Danhsachnhanvien[Mã nhân viên],0),0)</f>
        <v xml:space="preserve">Mai Thị Oanh </v>
      </c>
      <c r="G220" s="28" t="str">
        <f>INDEX(Danhsachnhanvien[Chi nhánh],MATCH(Danhsachdaotao[[#This Row],[MSNV]],Danhsachnhanvien[Mã nhân viên],0),0)</f>
        <v>Đà Nẵng</v>
      </c>
      <c r="H220" s="13" t="str">
        <f>INDEX(Danhsachnhanvien[Phòng ban],MATCH(Danhsachdaotao[[#This Row],[MSNV]],Danhsachnhanvien[Mã nhân viên],0),0)</f>
        <v>Kinh doanh</v>
      </c>
      <c r="I220" s="13" t="str">
        <f>INDEX(Danhsachnhanvien[Vị trí],MATCH(Danhsachdaotao[[#This Row],[MSNV]],Danhsachnhanvien[Mã nhân viên],0),0)</f>
        <v>Trưởng phòng kinh doanh</v>
      </c>
      <c r="J220" s="13" t="str">
        <f>INDEX(Thong_tin_khoa_hoc[Phân loại],MATCH(Danhsachdaotao[[#This Row],[Mã khóa học]],Thong_tin_khoa_hoc[Mã khóa học],0),0)</f>
        <v>Đào tạo bổ trợ</v>
      </c>
      <c r="K220" s="13" t="s">
        <v>238</v>
      </c>
      <c r="L220" s="12">
        <v>2</v>
      </c>
      <c r="M220" s="14">
        <v>4</v>
      </c>
    </row>
    <row r="221" spans="1:13" s="15" customFormat="1" ht="26.25" customHeight="1" x14ac:dyDescent="0.25">
      <c r="A221" s="11">
        <f>IF(E221="","",SUBTOTAL(3,$E$4:E221))</f>
        <v>218</v>
      </c>
      <c r="B221" s="40">
        <v>44336</v>
      </c>
      <c r="C221" s="12" t="s">
        <v>200</v>
      </c>
      <c r="D221" s="78" t="str">
        <f>INDEX(Thong_tin_khoa_hoc[Khóa đào tạo],MATCH(Danhsachdaotao[[#This Row],[Mã khóa học]],Thong_tin_khoa_hoc[Mã khóa học],0),0)</f>
        <v>Kỹ năng giám sát công việc</v>
      </c>
      <c r="E221" s="12">
        <v>1117</v>
      </c>
      <c r="F221" s="28" t="str">
        <f>INDEX(Danhsachnhanvien[Họ tên],MATCH(Danhsachdaotao[[#This Row],[MSNV]],Danhsachnhanvien[Mã nhân viên],0),0)</f>
        <v>Lê Văn Tuân</v>
      </c>
      <c r="G221" s="28" t="str">
        <f>INDEX(Danhsachnhanvien[Chi nhánh],MATCH(Danhsachdaotao[[#This Row],[MSNV]],Danhsachnhanvien[Mã nhân viên],0),0)</f>
        <v>Đà Nẵng</v>
      </c>
      <c r="H221" s="13" t="str">
        <f>INDEX(Danhsachnhanvien[Phòng ban],MATCH(Danhsachdaotao[[#This Row],[MSNV]],Danhsachnhanvien[Mã nhân viên],0),0)</f>
        <v>Kinh doanh</v>
      </c>
      <c r="I221" s="13" t="str">
        <f>INDEX(Danhsachnhanvien[Vị trí],MATCH(Danhsachdaotao[[#This Row],[MSNV]],Danhsachnhanvien[Mã nhân viên],0),0)</f>
        <v>Trưởng nhóm kinh doanh</v>
      </c>
      <c r="J221" s="13" t="str">
        <f>INDEX(Thong_tin_khoa_hoc[Phân loại],MATCH(Danhsachdaotao[[#This Row],[Mã khóa học]],Thong_tin_khoa_hoc[Mã khóa học],0),0)</f>
        <v>Đào tạo bổ trợ</v>
      </c>
      <c r="K221" s="13" t="s">
        <v>238</v>
      </c>
      <c r="L221" s="12">
        <v>2</v>
      </c>
      <c r="M221" s="14">
        <v>6</v>
      </c>
    </row>
    <row r="222" spans="1:13" s="15" customFormat="1" ht="26.25" customHeight="1" x14ac:dyDescent="0.25">
      <c r="A222" s="11">
        <f>IF(E222="","",SUBTOTAL(3,$E$4:E222))</f>
        <v>219</v>
      </c>
      <c r="B222" s="40">
        <v>44357</v>
      </c>
      <c r="C222" s="12" t="s">
        <v>206</v>
      </c>
      <c r="D222" s="78" t="str">
        <f>INDEX(Thong_tin_khoa_hoc[Khóa đào tạo],MATCH(Danhsachdaotao[[#This Row],[Mã khóa học]],Thong_tin_khoa_hoc[Mã khóa học],0),0)</f>
        <v>Quản lý dự án</v>
      </c>
      <c r="E222" s="12">
        <v>1002</v>
      </c>
      <c r="F222" s="28" t="str">
        <f>INDEX(Danhsachnhanvien[Họ tên],MATCH(Danhsachdaotao[[#This Row],[MSNV]],Danhsachnhanvien[Mã nhân viên],0),0)</f>
        <v>Trương Thị Nga</v>
      </c>
      <c r="G222" s="28" t="str">
        <f>INDEX(Danhsachnhanvien[Chi nhánh],MATCH(Danhsachdaotao[[#This Row],[MSNV]],Danhsachnhanvien[Mã nhân viên],0),0)</f>
        <v>Trụ sở chính</v>
      </c>
      <c r="H222" s="13" t="str">
        <f>INDEX(Danhsachnhanvien[Phòng ban],MATCH(Danhsachdaotao[[#This Row],[MSNV]],Danhsachnhanvien[Mã nhân viên],0),0)</f>
        <v>Ban giám đốc</v>
      </c>
      <c r="I222" s="13" t="str">
        <f>INDEX(Danhsachnhanvien[Vị trí],MATCH(Danhsachdaotao[[#This Row],[MSNV]],Danhsachnhanvien[Mã nhân viên],0),0)</f>
        <v>Phó Giám đốc</v>
      </c>
      <c r="J222" s="13" t="str">
        <f>INDEX(Thong_tin_khoa_hoc[Phân loại],MATCH(Danhsachdaotao[[#This Row],[Mã khóa học]],Thong_tin_khoa_hoc[Mã khóa học],0),0)</f>
        <v>Đào tạo bổ trợ</v>
      </c>
      <c r="K222" s="13" t="s">
        <v>238</v>
      </c>
      <c r="L222" s="12">
        <v>3</v>
      </c>
      <c r="M222" s="14">
        <v>10</v>
      </c>
    </row>
    <row r="223" spans="1:13" s="15" customFormat="1" ht="26.25" customHeight="1" x14ac:dyDescent="0.25">
      <c r="A223" s="11">
        <f>IF(E223="","",SUBTOTAL(3,$E$4:E223))</f>
        <v>220</v>
      </c>
      <c r="B223" s="40">
        <v>44357</v>
      </c>
      <c r="C223" s="12" t="s">
        <v>206</v>
      </c>
      <c r="D223" s="78" t="str">
        <f>INDEX(Thong_tin_khoa_hoc[Khóa đào tạo],MATCH(Danhsachdaotao[[#This Row],[Mã khóa học]],Thong_tin_khoa_hoc[Mã khóa học],0),0)</f>
        <v>Quản lý dự án</v>
      </c>
      <c r="E223" s="12">
        <v>1003</v>
      </c>
      <c r="F223" s="28" t="str">
        <f>INDEX(Danhsachnhanvien[Họ tên],MATCH(Danhsachdaotao[[#This Row],[MSNV]],Danhsachnhanvien[Mã nhân viên],0),0)</f>
        <v>Mai Thị Vy Đan</v>
      </c>
      <c r="G223" s="28" t="str">
        <f>INDEX(Danhsachnhanvien[Chi nhánh],MATCH(Danhsachdaotao[[#This Row],[MSNV]],Danhsachnhanvien[Mã nhân viên],0),0)</f>
        <v>Trụ sở chính</v>
      </c>
      <c r="H223" s="13" t="str">
        <f>INDEX(Danhsachnhanvien[Phòng ban],MATCH(Danhsachdaotao[[#This Row],[MSNV]],Danhsachnhanvien[Mã nhân viên],0),0)</f>
        <v>Ban giám đốc</v>
      </c>
      <c r="I223" s="13" t="str">
        <f>INDEX(Danhsachnhanvien[Vị trí],MATCH(Danhsachdaotao[[#This Row],[MSNV]],Danhsachnhanvien[Mã nhân viên],0),0)</f>
        <v>Phó Giám đốc</v>
      </c>
      <c r="J223" s="13" t="str">
        <f>INDEX(Thong_tin_khoa_hoc[Phân loại],MATCH(Danhsachdaotao[[#This Row],[Mã khóa học]],Thong_tin_khoa_hoc[Mã khóa học],0),0)</f>
        <v>Đào tạo bổ trợ</v>
      </c>
      <c r="K223" s="13" t="s">
        <v>239</v>
      </c>
      <c r="L223" s="12">
        <v>3</v>
      </c>
      <c r="M223" s="14"/>
    </row>
    <row r="224" spans="1:13" s="15" customFormat="1" ht="26.25" customHeight="1" x14ac:dyDescent="0.25">
      <c r="A224" s="11">
        <f>IF(E224="","",SUBTOTAL(3,$E$4:E224))</f>
        <v>221</v>
      </c>
      <c r="B224" s="40">
        <v>44357</v>
      </c>
      <c r="C224" s="12" t="s">
        <v>206</v>
      </c>
      <c r="D224" s="78" t="str">
        <f>INDEX(Thong_tin_khoa_hoc[Khóa đào tạo],MATCH(Danhsachdaotao[[#This Row],[Mã khóa học]],Thong_tin_khoa_hoc[Mã khóa học],0),0)</f>
        <v>Quản lý dự án</v>
      </c>
      <c r="E224" s="12">
        <v>1011</v>
      </c>
      <c r="F224" s="28" t="str">
        <f>INDEX(Danhsachnhanvien[Họ tên],MATCH(Danhsachdaotao[[#This Row],[MSNV]],Danhsachnhanvien[Mã nhân viên],0),0)</f>
        <v>Trương Lệ Tuyết</v>
      </c>
      <c r="G224" s="28" t="str">
        <f>INDEX(Danhsachnhanvien[Chi nhánh],MATCH(Danhsachdaotao[[#This Row],[MSNV]],Danhsachnhanvien[Mã nhân viên],0),0)</f>
        <v>Trụ sở chính</v>
      </c>
      <c r="H224" s="13" t="str">
        <f>INDEX(Danhsachnhanvien[Phòng ban],MATCH(Danhsachdaotao[[#This Row],[MSNV]],Danhsachnhanvien[Mã nhân viên],0),0)</f>
        <v>Marketing</v>
      </c>
      <c r="I224" s="13" t="str">
        <f>INDEX(Danhsachnhanvien[Vị trí],MATCH(Danhsachdaotao[[#This Row],[MSNV]],Danhsachnhanvien[Mã nhân viên],0),0)</f>
        <v>Trưởng phòng Marketing</v>
      </c>
      <c r="J224" s="13" t="str">
        <f>INDEX(Thong_tin_khoa_hoc[Phân loại],MATCH(Danhsachdaotao[[#This Row],[Mã khóa học]],Thong_tin_khoa_hoc[Mã khóa học],0),0)</f>
        <v>Đào tạo bổ trợ</v>
      </c>
      <c r="K224" s="13" t="s">
        <v>238</v>
      </c>
      <c r="L224" s="12">
        <v>3</v>
      </c>
      <c r="M224" s="14">
        <v>6</v>
      </c>
    </row>
    <row r="225" spans="1:13" s="15" customFormat="1" ht="26.25" customHeight="1" x14ac:dyDescent="0.25">
      <c r="A225" s="11">
        <f>IF(E225="","",SUBTOTAL(3,$E$4:E225))</f>
        <v>222</v>
      </c>
      <c r="B225" s="40">
        <v>44357</v>
      </c>
      <c r="C225" s="12" t="s">
        <v>206</v>
      </c>
      <c r="D225" s="78" t="str">
        <f>INDEX(Thong_tin_khoa_hoc[Khóa đào tạo],MATCH(Danhsachdaotao[[#This Row],[Mã khóa học]],Thong_tin_khoa_hoc[Mã khóa học],0),0)</f>
        <v>Quản lý dự án</v>
      </c>
      <c r="E225" s="12">
        <v>1017</v>
      </c>
      <c r="F225" s="28" t="str">
        <f>INDEX(Danhsachnhanvien[Họ tên],MATCH(Danhsachdaotao[[#This Row],[MSNV]],Danhsachnhanvien[Mã nhân viên],0),0)</f>
        <v>Nguyễn Đức Nam</v>
      </c>
      <c r="G225" s="28" t="str">
        <f>INDEX(Danhsachnhanvien[Chi nhánh],MATCH(Danhsachdaotao[[#This Row],[MSNV]],Danhsachnhanvien[Mã nhân viên],0),0)</f>
        <v>Trụ sở chính</v>
      </c>
      <c r="H225" s="13" t="str">
        <f>INDEX(Danhsachnhanvien[Phòng ban],MATCH(Danhsachdaotao[[#This Row],[MSNV]],Danhsachnhanvien[Mã nhân viên],0),0)</f>
        <v>Nhân sự</v>
      </c>
      <c r="I225" s="13" t="str">
        <f>INDEX(Danhsachnhanvien[Vị trí],MATCH(Danhsachdaotao[[#This Row],[MSNV]],Danhsachnhanvien[Mã nhân viên],0),0)</f>
        <v>Trưởng phòng nhân sự</v>
      </c>
      <c r="J225" s="13" t="str">
        <f>INDEX(Thong_tin_khoa_hoc[Phân loại],MATCH(Danhsachdaotao[[#This Row],[Mã khóa học]],Thong_tin_khoa_hoc[Mã khóa học],0),0)</f>
        <v>Đào tạo bổ trợ</v>
      </c>
      <c r="K225" s="13" t="s">
        <v>238</v>
      </c>
      <c r="L225" s="12">
        <v>3</v>
      </c>
      <c r="M225" s="14">
        <v>6</v>
      </c>
    </row>
    <row r="226" spans="1:13" s="15" customFormat="1" ht="26.25" customHeight="1" x14ac:dyDescent="0.25">
      <c r="A226" s="11">
        <f>IF(E226="","",SUBTOTAL(3,$E$4:E226))</f>
        <v>223</v>
      </c>
      <c r="B226" s="40">
        <v>44357</v>
      </c>
      <c r="C226" s="12" t="s">
        <v>206</v>
      </c>
      <c r="D226" s="78" t="str">
        <f>INDEX(Thong_tin_khoa_hoc[Khóa đào tạo],MATCH(Danhsachdaotao[[#This Row],[Mã khóa học]],Thong_tin_khoa_hoc[Mã khóa học],0),0)</f>
        <v>Quản lý dự án</v>
      </c>
      <c r="E226" s="12">
        <v>1022</v>
      </c>
      <c r="F226" s="28" t="str">
        <f>INDEX(Danhsachnhanvien[Họ tên],MATCH(Danhsachdaotao[[#This Row],[MSNV]],Danhsachnhanvien[Mã nhân viên],0),0)</f>
        <v>Thái Thị Huyền Trang</v>
      </c>
      <c r="G226" s="28" t="str">
        <f>INDEX(Danhsachnhanvien[Chi nhánh],MATCH(Danhsachdaotao[[#This Row],[MSNV]],Danhsachnhanvien[Mã nhân viên],0),0)</f>
        <v>Trụ sở chính</v>
      </c>
      <c r="H226" s="13" t="str">
        <f>INDEX(Danhsachnhanvien[Phòng ban],MATCH(Danhsachdaotao[[#This Row],[MSNV]],Danhsachnhanvien[Mã nhân viên],0),0)</f>
        <v>Dự án</v>
      </c>
      <c r="I226" s="13" t="str">
        <f>INDEX(Danhsachnhanvien[Vị trí],MATCH(Danhsachdaotao[[#This Row],[MSNV]],Danhsachnhanvien[Mã nhân viên],0),0)</f>
        <v>Trưởng phòng dự án</v>
      </c>
      <c r="J226" s="13" t="str">
        <f>INDEX(Thong_tin_khoa_hoc[Phân loại],MATCH(Danhsachdaotao[[#This Row],[Mã khóa học]],Thong_tin_khoa_hoc[Mã khóa học],0),0)</f>
        <v>Đào tạo bổ trợ</v>
      </c>
      <c r="K226" s="13" t="s">
        <v>238</v>
      </c>
      <c r="L226" s="12">
        <v>3</v>
      </c>
      <c r="M226" s="14">
        <v>8</v>
      </c>
    </row>
    <row r="227" spans="1:13" s="15" customFormat="1" ht="26.25" customHeight="1" x14ac:dyDescent="0.25">
      <c r="A227" s="11">
        <f>IF(E227="","",SUBTOTAL(3,$E$4:E227))</f>
        <v>224</v>
      </c>
      <c r="B227" s="40">
        <v>44357</v>
      </c>
      <c r="C227" s="12" t="s">
        <v>206</v>
      </c>
      <c r="D227" s="78" t="str">
        <f>INDEX(Thong_tin_khoa_hoc[Khóa đào tạo],MATCH(Danhsachdaotao[[#This Row],[Mã khóa học]],Thong_tin_khoa_hoc[Mã khóa học],0),0)</f>
        <v>Quản lý dự án</v>
      </c>
      <c r="E227" s="12">
        <v>1023</v>
      </c>
      <c r="F227" s="28" t="str">
        <f>INDEX(Danhsachnhanvien[Họ tên],MATCH(Danhsachdaotao[[#This Row],[MSNV]],Danhsachnhanvien[Mã nhân viên],0),0)</f>
        <v>Võ Thị Mai</v>
      </c>
      <c r="G227" s="28" t="str">
        <f>INDEX(Danhsachnhanvien[Chi nhánh],MATCH(Danhsachdaotao[[#This Row],[MSNV]],Danhsachnhanvien[Mã nhân viên],0),0)</f>
        <v>Trụ sở chính</v>
      </c>
      <c r="H227" s="13" t="str">
        <f>INDEX(Danhsachnhanvien[Phòng ban],MATCH(Danhsachdaotao[[#This Row],[MSNV]],Danhsachnhanvien[Mã nhân viên],0),0)</f>
        <v>Dự án</v>
      </c>
      <c r="I227" s="13" t="str">
        <f>INDEX(Danhsachnhanvien[Vị trí],MATCH(Danhsachdaotao[[#This Row],[MSNV]],Danhsachnhanvien[Mã nhân viên],0),0)</f>
        <v>Phó phòng dự án</v>
      </c>
      <c r="J227" s="13" t="str">
        <f>INDEX(Thong_tin_khoa_hoc[Phân loại],MATCH(Danhsachdaotao[[#This Row],[Mã khóa học]],Thong_tin_khoa_hoc[Mã khóa học],0),0)</f>
        <v>Đào tạo bổ trợ</v>
      </c>
      <c r="K227" s="13" t="s">
        <v>238</v>
      </c>
      <c r="L227" s="12">
        <v>3</v>
      </c>
      <c r="M227" s="14">
        <v>10</v>
      </c>
    </row>
    <row r="228" spans="1:13" s="15" customFormat="1" ht="26.25" customHeight="1" x14ac:dyDescent="0.25">
      <c r="A228" s="11">
        <f>IF(E228="","",SUBTOTAL(3,$E$4:E228))</f>
        <v>225</v>
      </c>
      <c r="B228" s="40">
        <v>44357</v>
      </c>
      <c r="C228" s="12" t="s">
        <v>206</v>
      </c>
      <c r="D228" s="78" t="str">
        <f>INDEX(Thong_tin_khoa_hoc[Khóa đào tạo],MATCH(Danhsachdaotao[[#This Row],[Mã khóa học]],Thong_tin_khoa_hoc[Mã khóa học],0),0)</f>
        <v>Quản lý dự án</v>
      </c>
      <c r="E228" s="12">
        <v>1027</v>
      </c>
      <c r="F228" s="28" t="str">
        <f>INDEX(Danhsachnhanvien[Họ tên],MATCH(Danhsachdaotao[[#This Row],[MSNV]],Danhsachnhanvien[Mã nhân viên],0),0)</f>
        <v>Nguyễn Văn Cương</v>
      </c>
      <c r="G228" s="28" t="str">
        <f>INDEX(Danhsachnhanvien[Chi nhánh],MATCH(Danhsachdaotao[[#This Row],[MSNV]],Danhsachnhanvien[Mã nhân viên],0),0)</f>
        <v>TPHCM</v>
      </c>
      <c r="H228" s="13" t="str">
        <f>INDEX(Danhsachnhanvien[Phòng ban],MATCH(Danhsachdaotao[[#This Row],[MSNV]],Danhsachnhanvien[Mã nhân viên],0),0)</f>
        <v>Ban giám đốc</v>
      </c>
      <c r="I228" s="13" t="str">
        <f>INDEX(Danhsachnhanvien[Vị trí],MATCH(Danhsachdaotao[[#This Row],[MSNV]],Danhsachnhanvien[Mã nhân viên],0),0)</f>
        <v>Giám đốc chi nhánh</v>
      </c>
      <c r="J228" s="13" t="str">
        <f>INDEX(Thong_tin_khoa_hoc[Phân loại],MATCH(Danhsachdaotao[[#This Row],[Mã khóa học]],Thong_tin_khoa_hoc[Mã khóa học],0),0)</f>
        <v>Đào tạo bổ trợ</v>
      </c>
      <c r="K228" s="13" t="s">
        <v>238</v>
      </c>
      <c r="L228" s="12">
        <v>3</v>
      </c>
      <c r="M228" s="14">
        <v>10</v>
      </c>
    </row>
    <row r="229" spans="1:13" s="15" customFormat="1" ht="26.25" customHeight="1" x14ac:dyDescent="0.25">
      <c r="A229" s="11">
        <f>IF(E229="","",SUBTOTAL(3,$E$4:E229))</f>
        <v>226</v>
      </c>
      <c r="B229" s="40">
        <v>44357</v>
      </c>
      <c r="C229" s="12" t="s">
        <v>206</v>
      </c>
      <c r="D229" s="78" t="str">
        <f>INDEX(Thong_tin_khoa_hoc[Khóa đào tạo],MATCH(Danhsachdaotao[[#This Row],[Mã khóa học]],Thong_tin_khoa_hoc[Mã khóa học],0),0)</f>
        <v>Quản lý dự án</v>
      </c>
      <c r="E229" s="12">
        <v>1028</v>
      </c>
      <c r="F229" s="28" t="str">
        <f>INDEX(Danhsachnhanvien[Họ tên],MATCH(Danhsachdaotao[[#This Row],[MSNV]],Danhsachnhanvien[Mã nhân viên],0),0)</f>
        <v>Nguyễn Văn Cương</v>
      </c>
      <c r="G229" s="28" t="str">
        <f>INDEX(Danhsachnhanvien[Chi nhánh],MATCH(Danhsachdaotao[[#This Row],[MSNV]],Danhsachnhanvien[Mã nhân viên],0),0)</f>
        <v>TPHCM</v>
      </c>
      <c r="H229" s="13" t="str">
        <f>INDEX(Danhsachnhanvien[Phòng ban],MATCH(Danhsachdaotao[[#This Row],[MSNV]],Danhsachnhanvien[Mã nhân viên],0),0)</f>
        <v>Kinh doanh</v>
      </c>
      <c r="I229" s="13" t="str">
        <f>INDEX(Danhsachnhanvien[Vị trí],MATCH(Danhsachdaotao[[#This Row],[MSNV]],Danhsachnhanvien[Mã nhân viên],0),0)</f>
        <v>Trưởng phòng kinh doanh</v>
      </c>
      <c r="J229" s="13" t="str">
        <f>INDEX(Thong_tin_khoa_hoc[Phân loại],MATCH(Danhsachdaotao[[#This Row],[Mã khóa học]],Thong_tin_khoa_hoc[Mã khóa học],0),0)</f>
        <v>Đào tạo bổ trợ</v>
      </c>
      <c r="K229" s="13" t="s">
        <v>239</v>
      </c>
      <c r="L229" s="12">
        <v>3</v>
      </c>
      <c r="M229" s="14"/>
    </row>
    <row r="230" spans="1:13" s="15" customFormat="1" ht="26.25" customHeight="1" x14ac:dyDescent="0.25">
      <c r="A230" s="11">
        <f>IF(E230="","",SUBTOTAL(3,$E$4:E230))</f>
        <v>227</v>
      </c>
      <c r="B230" s="40">
        <v>44357</v>
      </c>
      <c r="C230" s="12" t="s">
        <v>206</v>
      </c>
      <c r="D230" s="78" t="str">
        <f>INDEX(Thong_tin_khoa_hoc[Khóa đào tạo],MATCH(Danhsachdaotao[[#This Row],[Mã khóa học]],Thong_tin_khoa_hoc[Mã khóa học],0),0)</f>
        <v>Quản lý dự án</v>
      </c>
      <c r="E230" s="12">
        <v>1029</v>
      </c>
      <c r="F230" s="28" t="str">
        <f>INDEX(Danhsachnhanvien[Họ tên],MATCH(Danhsachdaotao[[#This Row],[MSNV]],Danhsachnhanvien[Mã nhân viên],0),0)</f>
        <v>Lê Thị Thảo</v>
      </c>
      <c r="G230" s="28" t="str">
        <f>INDEX(Danhsachnhanvien[Chi nhánh],MATCH(Danhsachdaotao[[#This Row],[MSNV]],Danhsachnhanvien[Mã nhân viên],0),0)</f>
        <v>TPHCM</v>
      </c>
      <c r="H230" s="13" t="str">
        <f>INDEX(Danhsachnhanvien[Phòng ban],MATCH(Danhsachdaotao[[#This Row],[MSNV]],Danhsachnhanvien[Mã nhân viên],0),0)</f>
        <v>Kinh doanh</v>
      </c>
      <c r="I230" s="13" t="str">
        <f>INDEX(Danhsachnhanvien[Vị trí],MATCH(Danhsachdaotao[[#This Row],[MSNV]],Danhsachnhanvien[Mã nhân viên],0),0)</f>
        <v>Phó phòng kinh doanh</v>
      </c>
      <c r="J230" s="13" t="str">
        <f>INDEX(Thong_tin_khoa_hoc[Phân loại],MATCH(Danhsachdaotao[[#This Row],[Mã khóa học]],Thong_tin_khoa_hoc[Mã khóa học],0),0)</f>
        <v>Đào tạo bổ trợ</v>
      </c>
      <c r="K230" s="13" t="s">
        <v>238</v>
      </c>
      <c r="L230" s="12">
        <v>3</v>
      </c>
      <c r="M230" s="14">
        <v>4</v>
      </c>
    </row>
    <row r="231" spans="1:13" s="15" customFormat="1" ht="26.25" customHeight="1" x14ac:dyDescent="0.25">
      <c r="A231" s="11">
        <f>IF(E231="","",SUBTOTAL(3,$E$4:E231))</f>
        <v>228</v>
      </c>
      <c r="B231" s="40">
        <v>44357</v>
      </c>
      <c r="C231" s="12" t="s">
        <v>206</v>
      </c>
      <c r="D231" s="78" t="str">
        <f>INDEX(Thong_tin_khoa_hoc[Khóa đào tạo],MATCH(Danhsachdaotao[[#This Row],[Mã khóa học]],Thong_tin_khoa_hoc[Mã khóa học],0),0)</f>
        <v>Quản lý dự án</v>
      </c>
      <c r="E231" s="12">
        <v>1030</v>
      </c>
      <c r="F231" s="28" t="str">
        <f>INDEX(Danhsachnhanvien[Họ tên],MATCH(Danhsachdaotao[[#This Row],[MSNV]],Danhsachnhanvien[Mã nhân viên],0),0)</f>
        <v>Tô Thị Mai</v>
      </c>
      <c r="G231" s="28" t="str">
        <f>INDEX(Danhsachnhanvien[Chi nhánh],MATCH(Danhsachdaotao[[#This Row],[MSNV]],Danhsachnhanvien[Mã nhân viên],0),0)</f>
        <v>TPHCM</v>
      </c>
      <c r="H231" s="13" t="str">
        <f>INDEX(Danhsachnhanvien[Phòng ban],MATCH(Danhsachdaotao[[#This Row],[MSNV]],Danhsachnhanvien[Mã nhân viên],0),0)</f>
        <v>Kinh doanh</v>
      </c>
      <c r="I231" s="13" t="str">
        <f>INDEX(Danhsachnhanvien[Vị trí],MATCH(Danhsachdaotao[[#This Row],[MSNV]],Danhsachnhanvien[Mã nhân viên],0),0)</f>
        <v>Trưởng nhóm kinh doanh</v>
      </c>
      <c r="J231" s="13" t="str">
        <f>INDEX(Thong_tin_khoa_hoc[Phân loại],MATCH(Danhsachdaotao[[#This Row],[Mã khóa học]],Thong_tin_khoa_hoc[Mã khóa học],0),0)</f>
        <v>Đào tạo bổ trợ</v>
      </c>
      <c r="K231" s="13" t="s">
        <v>238</v>
      </c>
      <c r="L231" s="12">
        <v>3</v>
      </c>
      <c r="M231" s="14">
        <v>6</v>
      </c>
    </row>
    <row r="232" spans="1:13" s="15" customFormat="1" ht="26.25" customHeight="1" x14ac:dyDescent="0.25">
      <c r="A232" s="11">
        <f>IF(E232="","",SUBTOTAL(3,$E$4:E232))</f>
        <v>229</v>
      </c>
      <c r="B232" s="40">
        <v>44357</v>
      </c>
      <c r="C232" s="12" t="s">
        <v>206</v>
      </c>
      <c r="D232" s="78" t="str">
        <f>INDEX(Thong_tin_khoa_hoc[Khóa đào tạo],MATCH(Danhsachdaotao[[#This Row],[Mã khóa học]],Thong_tin_khoa_hoc[Mã khóa học],0),0)</f>
        <v>Quản lý dự án</v>
      </c>
      <c r="E232" s="12">
        <v>1038</v>
      </c>
      <c r="F232" s="28" t="str">
        <f>INDEX(Danhsachnhanvien[Họ tên],MATCH(Danhsachdaotao[[#This Row],[MSNV]],Danhsachnhanvien[Mã nhân viên],0),0)</f>
        <v>Trương Thị Uyên</v>
      </c>
      <c r="G232" s="28" t="str">
        <f>INDEX(Danhsachnhanvien[Chi nhánh],MATCH(Danhsachdaotao[[#This Row],[MSNV]],Danhsachnhanvien[Mã nhân viên],0),0)</f>
        <v>TPHCM</v>
      </c>
      <c r="H232" s="13" t="str">
        <f>INDEX(Danhsachnhanvien[Phòng ban],MATCH(Danhsachdaotao[[#This Row],[MSNV]],Danhsachnhanvien[Mã nhân viên],0),0)</f>
        <v>Đào tạo</v>
      </c>
      <c r="I232" s="13" t="str">
        <f>INDEX(Danhsachnhanvien[Vị trí],MATCH(Danhsachdaotao[[#This Row],[MSNV]],Danhsachnhanvien[Mã nhân viên],0),0)</f>
        <v>Trưởng phòng đào tạo</v>
      </c>
      <c r="J232" s="13" t="str">
        <f>INDEX(Thong_tin_khoa_hoc[Phân loại],MATCH(Danhsachdaotao[[#This Row],[Mã khóa học]],Thong_tin_khoa_hoc[Mã khóa học],0),0)</f>
        <v>Đào tạo bổ trợ</v>
      </c>
      <c r="K232" s="13" t="s">
        <v>238</v>
      </c>
      <c r="L232" s="12">
        <v>3</v>
      </c>
      <c r="M232" s="14">
        <v>8</v>
      </c>
    </row>
    <row r="233" spans="1:13" s="15" customFormat="1" ht="26.25" customHeight="1" x14ac:dyDescent="0.25">
      <c r="A233" s="11">
        <f>IF(E233="","",SUBTOTAL(3,$E$4:E233))</f>
        <v>230</v>
      </c>
      <c r="B233" s="40">
        <v>44357</v>
      </c>
      <c r="C233" s="12" t="s">
        <v>206</v>
      </c>
      <c r="D233" s="78" t="str">
        <f>INDEX(Thong_tin_khoa_hoc[Khóa đào tạo],MATCH(Danhsachdaotao[[#This Row],[Mã khóa học]],Thong_tin_khoa_hoc[Mã khóa học],0),0)</f>
        <v>Quản lý dự án</v>
      </c>
      <c r="E233" s="12">
        <v>1039</v>
      </c>
      <c r="F233" s="28" t="str">
        <f>INDEX(Danhsachnhanvien[Họ tên],MATCH(Danhsachdaotao[[#This Row],[MSNV]],Danhsachnhanvien[Mã nhân viên],0),0)</f>
        <v>Đỗ Thị Nguyệt</v>
      </c>
      <c r="G233" s="28" t="str">
        <f>INDEX(Danhsachnhanvien[Chi nhánh],MATCH(Danhsachdaotao[[#This Row],[MSNV]],Danhsachnhanvien[Mã nhân viên],0),0)</f>
        <v>TPHCM</v>
      </c>
      <c r="H233" s="13" t="str">
        <f>INDEX(Danhsachnhanvien[Phòng ban],MATCH(Danhsachdaotao[[#This Row],[MSNV]],Danhsachnhanvien[Mã nhân viên],0),0)</f>
        <v>Đào tạo</v>
      </c>
      <c r="I233" s="13" t="str">
        <f>INDEX(Danhsachnhanvien[Vị trí],MATCH(Danhsachdaotao[[#This Row],[MSNV]],Danhsachnhanvien[Mã nhân viên],0),0)</f>
        <v>Phó phòng đào tạo</v>
      </c>
      <c r="J233" s="13" t="str">
        <f>INDEX(Thong_tin_khoa_hoc[Phân loại],MATCH(Danhsachdaotao[[#This Row],[Mã khóa học]],Thong_tin_khoa_hoc[Mã khóa học],0),0)</f>
        <v>Đào tạo bổ trợ</v>
      </c>
      <c r="K233" s="13" t="s">
        <v>238</v>
      </c>
      <c r="L233" s="12">
        <v>3</v>
      </c>
      <c r="M233" s="14">
        <v>10</v>
      </c>
    </row>
    <row r="234" spans="1:13" s="15" customFormat="1" ht="26.25" customHeight="1" x14ac:dyDescent="0.25">
      <c r="A234" s="11">
        <f>IF(E234="","",SUBTOTAL(3,$E$4:E234))</f>
        <v>231</v>
      </c>
      <c r="B234" s="40">
        <v>44357</v>
      </c>
      <c r="C234" s="12" t="s">
        <v>206</v>
      </c>
      <c r="D234" s="78" t="str">
        <f>INDEX(Thong_tin_khoa_hoc[Khóa đào tạo],MATCH(Danhsachdaotao[[#This Row],[Mã khóa học]],Thong_tin_khoa_hoc[Mã khóa học],0),0)</f>
        <v>Quản lý dự án</v>
      </c>
      <c r="E234" s="12">
        <v>1046</v>
      </c>
      <c r="F234" s="28" t="str">
        <f>INDEX(Danhsachnhanvien[Họ tên],MATCH(Danhsachdaotao[[#This Row],[MSNV]],Danhsachnhanvien[Mã nhân viên],0),0)</f>
        <v>Phạm Thị Thu Thuỷ</v>
      </c>
      <c r="G234" s="28" t="str">
        <f>INDEX(Danhsachnhanvien[Chi nhánh],MATCH(Danhsachdaotao[[#This Row],[MSNV]],Danhsachnhanvien[Mã nhân viên],0),0)</f>
        <v>Thái Nguyên</v>
      </c>
      <c r="H234" s="13" t="str">
        <f>INDEX(Danhsachnhanvien[Phòng ban],MATCH(Danhsachdaotao[[#This Row],[MSNV]],Danhsachnhanvien[Mã nhân viên],0),0)</f>
        <v>Ban giám đốc</v>
      </c>
      <c r="I234" s="13" t="str">
        <f>INDEX(Danhsachnhanvien[Vị trí],MATCH(Danhsachdaotao[[#This Row],[MSNV]],Danhsachnhanvien[Mã nhân viên],0),0)</f>
        <v>Giám đốc chi nhánh</v>
      </c>
      <c r="J234" s="13" t="str">
        <f>INDEX(Thong_tin_khoa_hoc[Phân loại],MATCH(Danhsachdaotao[[#This Row],[Mã khóa học]],Thong_tin_khoa_hoc[Mã khóa học],0),0)</f>
        <v>Đào tạo bổ trợ</v>
      </c>
      <c r="K234" s="13" t="s">
        <v>238</v>
      </c>
      <c r="L234" s="12">
        <v>3</v>
      </c>
      <c r="M234" s="14">
        <v>4</v>
      </c>
    </row>
    <row r="235" spans="1:13" s="15" customFormat="1" ht="26.25" customHeight="1" x14ac:dyDescent="0.25">
      <c r="A235" s="11">
        <f>IF(E235="","",SUBTOTAL(3,$E$4:E235))</f>
        <v>232</v>
      </c>
      <c r="B235" s="40">
        <v>44357</v>
      </c>
      <c r="C235" s="12" t="s">
        <v>206</v>
      </c>
      <c r="D235" s="78" t="str">
        <f>INDEX(Thong_tin_khoa_hoc[Khóa đào tạo],MATCH(Danhsachdaotao[[#This Row],[Mã khóa học]],Thong_tin_khoa_hoc[Mã khóa học],0),0)</f>
        <v>Quản lý dự án</v>
      </c>
      <c r="E235" s="12">
        <v>1047</v>
      </c>
      <c r="F235" s="28" t="str">
        <f>INDEX(Danhsachnhanvien[Họ tên],MATCH(Danhsachdaotao[[#This Row],[MSNV]],Danhsachnhanvien[Mã nhân viên],0),0)</f>
        <v>Hoàng Thị Thêm</v>
      </c>
      <c r="G235" s="28" t="str">
        <f>INDEX(Danhsachnhanvien[Chi nhánh],MATCH(Danhsachdaotao[[#This Row],[MSNV]],Danhsachnhanvien[Mã nhân viên],0),0)</f>
        <v>Thái Nguyên</v>
      </c>
      <c r="H235" s="13" t="str">
        <f>INDEX(Danhsachnhanvien[Phòng ban],MATCH(Danhsachdaotao[[#This Row],[MSNV]],Danhsachnhanvien[Mã nhân viên],0),0)</f>
        <v>Kinh doanh</v>
      </c>
      <c r="I235" s="13" t="str">
        <f>INDEX(Danhsachnhanvien[Vị trí],MATCH(Danhsachdaotao[[#This Row],[MSNV]],Danhsachnhanvien[Mã nhân viên],0),0)</f>
        <v>Trưởng phòng kinh doanh</v>
      </c>
      <c r="J235" s="13" t="str">
        <f>INDEX(Thong_tin_khoa_hoc[Phân loại],MATCH(Danhsachdaotao[[#This Row],[Mã khóa học]],Thong_tin_khoa_hoc[Mã khóa học],0),0)</f>
        <v>Đào tạo bổ trợ</v>
      </c>
      <c r="K235" s="13" t="s">
        <v>238</v>
      </c>
      <c r="L235" s="12">
        <v>3</v>
      </c>
      <c r="M235" s="14">
        <v>6</v>
      </c>
    </row>
    <row r="236" spans="1:13" s="15" customFormat="1" ht="26.25" customHeight="1" x14ac:dyDescent="0.25">
      <c r="A236" s="11">
        <f>IF(E236="","",SUBTOTAL(3,$E$4:E236))</f>
        <v>233</v>
      </c>
      <c r="B236" s="40">
        <v>44357</v>
      </c>
      <c r="C236" s="12" t="s">
        <v>206</v>
      </c>
      <c r="D236" s="78" t="str">
        <f>INDEX(Thong_tin_khoa_hoc[Khóa đào tạo],MATCH(Danhsachdaotao[[#This Row],[Mã khóa học]],Thong_tin_khoa_hoc[Mã khóa học],0),0)</f>
        <v>Quản lý dự án</v>
      </c>
      <c r="E236" s="12">
        <v>1048</v>
      </c>
      <c r="F236" s="28" t="str">
        <f>INDEX(Danhsachnhanvien[Họ tên],MATCH(Danhsachdaotao[[#This Row],[MSNV]],Danhsachnhanvien[Mã nhân viên],0),0)</f>
        <v>Phạm Văn Hiếu</v>
      </c>
      <c r="G236" s="28" t="str">
        <f>INDEX(Danhsachnhanvien[Chi nhánh],MATCH(Danhsachdaotao[[#This Row],[MSNV]],Danhsachnhanvien[Mã nhân viên],0),0)</f>
        <v>Thái Nguyên</v>
      </c>
      <c r="H236" s="13" t="str">
        <f>INDEX(Danhsachnhanvien[Phòng ban],MATCH(Danhsachdaotao[[#This Row],[MSNV]],Danhsachnhanvien[Mã nhân viên],0),0)</f>
        <v>Kinh doanh</v>
      </c>
      <c r="I236" s="13" t="str">
        <f>INDEX(Danhsachnhanvien[Vị trí],MATCH(Danhsachdaotao[[#This Row],[MSNV]],Danhsachnhanvien[Mã nhân viên],0),0)</f>
        <v>Phó phòng kinh doanh</v>
      </c>
      <c r="J236" s="13" t="str">
        <f>INDEX(Thong_tin_khoa_hoc[Phân loại],MATCH(Danhsachdaotao[[#This Row],[Mã khóa học]],Thong_tin_khoa_hoc[Mã khóa học],0),0)</f>
        <v>Đào tạo bổ trợ</v>
      </c>
      <c r="K236" s="13" t="s">
        <v>238</v>
      </c>
      <c r="L236" s="12">
        <v>3</v>
      </c>
      <c r="M236" s="14">
        <v>6</v>
      </c>
    </row>
    <row r="237" spans="1:13" s="15" customFormat="1" ht="26.25" customHeight="1" x14ac:dyDescent="0.25">
      <c r="A237" s="11">
        <f>IF(E237="","",SUBTOTAL(3,$E$4:E237))</f>
        <v>234</v>
      </c>
      <c r="B237" s="40">
        <v>44357</v>
      </c>
      <c r="C237" s="12" t="s">
        <v>206</v>
      </c>
      <c r="D237" s="78" t="str">
        <f>INDEX(Thong_tin_khoa_hoc[Khóa đào tạo],MATCH(Danhsachdaotao[[#This Row],[Mã khóa học]],Thong_tin_khoa_hoc[Mã khóa học],0),0)</f>
        <v>Quản lý dự án</v>
      </c>
      <c r="E237" s="12">
        <v>1049</v>
      </c>
      <c r="F237" s="28" t="str">
        <f>INDEX(Danhsachnhanvien[Họ tên],MATCH(Danhsachdaotao[[#This Row],[MSNV]],Danhsachnhanvien[Mã nhân viên],0),0)</f>
        <v>Đoàn Đình Thoại</v>
      </c>
      <c r="G237" s="28" t="str">
        <f>INDEX(Danhsachnhanvien[Chi nhánh],MATCH(Danhsachdaotao[[#This Row],[MSNV]],Danhsachnhanvien[Mã nhân viên],0),0)</f>
        <v>Thái Nguyên</v>
      </c>
      <c r="H237" s="13" t="str">
        <f>INDEX(Danhsachnhanvien[Phòng ban],MATCH(Danhsachdaotao[[#This Row],[MSNV]],Danhsachnhanvien[Mã nhân viên],0),0)</f>
        <v>Kinh doanh</v>
      </c>
      <c r="I237" s="13" t="str">
        <f>INDEX(Danhsachnhanvien[Vị trí],MATCH(Danhsachdaotao[[#This Row],[MSNV]],Danhsachnhanvien[Mã nhân viên],0),0)</f>
        <v>Trưởng nhóm kinh doanh</v>
      </c>
      <c r="J237" s="13" t="str">
        <f>INDEX(Thong_tin_khoa_hoc[Phân loại],MATCH(Danhsachdaotao[[#This Row],[Mã khóa học]],Thong_tin_khoa_hoc[Mã khóa học],0),0)</f>
        <v>Đào tạo bổ trợ</v>
      </c>
      <c r="K237" s="13" t="s">
        <v>238</v>
      </c>
      <c r="L237" s="12">
        <v>3</v>
      </c>
      <c r="M237" s="14">
        <v>8</v>
      </c>
    </row>
    <row r="238" spans="1:13" s="15" customFormat="1" ht="26.25" customHeight="1" x14ac:dyDescent="0.25">
      <c r="A238" s="11">
        <f>IF(E238="","",SUBTOTAL(3,$E$4:E238))</f>
        <v>235</v>
      </c>
      <c r="B238" s="40">
        <v>44357</v>
      </c>
      <c r="C238" s="12" t="s">
        <v>206</v>
      </c>
      <c r="D238" s="78" t="str">
        <f>INDEX(Thong_tin_khoa_hoc[Khóa đào tạo],MATCH(Danhsachdaotao[[#This Row],[Mã khóa học]],Thong_tin_khoa_hoc[Mã khóa học],0),0)</f>
        <v>Quản lý dự án</v>
      </c>
      <c r="E238" s="12">
        <v>1058</v>
      </c>
      <c r="F238" s="28" t="str">
        <f>INDEX(Danhsachnhanvien[Họ tên],MATCH(Danhsachdaotao[[#This Row],[MSNV]],Danhsachnhanvien[Mã nhân viên],0),0)</f>
        <v>Phan Thị Toàn</v>
      </c>
      <c r="G238" s="28" t="str">
        <f>INDEX(Danhsachnhanvien[Chi nhánh],MATCH(Danhsachdaotao[[#This Row],[MSNV]],Danhsachnhanvien[Mã nhân viên],0),0)</f>
        <v>Thái Nguyên</v>
      </c>
      <c r="H238" s="13" t="str">
        <f>INDEX(Danhsachnhanvien[Phòng ban],MATCH(Danhsachdaotao[[#This Row],[MSNV]],Danhsachnhanvien[Mã nhân viên],0),0)</f>
        <v>Đào tạo</v>
      </c>
      <c r="I238" s="13" t="str">
        <f>INDEX(Danhsachnhanvien[Vị trí],MATCH(Danhsachdaotao[[#This Row],[MSNV]],Danhsachnhanvien[Mã nhân viên],0),0)</f>
        <v>Trưởng phòng đào tạo</v>
      </c>
      <c r="J238" s="13" t="str">
        <f>INDEX(Thong_tin_khoa_hoc[Phân loại],MATCH(Danhsachdaotao[[#This Row],[Mã khóa học]],Thong_tin_khoa_hoc[Mã khóa học],0),0)</f>
        <v>Đào tạo bổ trợ</v>
      </c>
      <c r="K238" s="13" t="s">
        <v>239</v>
      </c>
      <c r="L238" s="12">
        <v>3</v>
      </c>
      <c r="M238" s="14"/>
    </row>
    <row r="239" spans="1:13" s="15" customFormat="1" ht="26.25" customHeight="1" x14ac:dyDescent="0.25">
      <c r="A239" s="11">
        <f>IF(E239="","",SUBTOTAL(3,$E$4:E239))</f>
        <v>236</v>
      </c>
      <c r="B239" s="40">
        <v>44357</v>
      </c>
      <c r="C239" s="12" t="s">
        <v>206</v>
      </c>
      <c r="D239" s="78" t="str">
        <f>INDEX(Thong_tin_khoa_hoc[Khóa đào tạo],MATCH(Danhsachdaotao[[#This Row],[Mã khóa học]],Thong_tin_khoa_hoc[Mã khóa học],0),0)</f>
        <v>Quản lý dự án</v>
      </c>
      <c r="E239" s="12">
        <v>1059</v>
      </c>
      <c r="F239" s="28" t="str">
        <f>INDEX(Danhsachnhanvien[Họ tên],MATCH(Danhsachdaotao[[#This Row],[MSNV]],Danhsachnhanvien[Mã nhân viên],0),0)</f>
        <v>Trần Thị Yến</v>
      </c>
      <c r="G239" s="28" t="str">
        <f>INDEX(Danhsachnhanvien[Chi nhánh],MATCH(Danhsachdaotao[[#This Row],[MSNV]],Danhsachnhanvien[Mã nhân viên],0),0)</f>
        <v>Thái Nguyên</v>
      </c>
      <c r="H239" s="13" t="str">
        <f>INDEX(Danhsachnhanvien[Phòng ban],MATCH(Danhsachdaotao[[#This Row],[MSNV]],Danhsachnhanvien[Mã nhân viên],0),0)</f>
        <v>Đào tạo</v>
      </c>
      <c r="I239" s="13" t="str">
        <f>INDEX(Danhsachnhanvien[Vị trí],MATCH(Danhsachdaotao[[#This Row],[MSNV]],Danhsachnhanvien[Mã nhân viên],0),0)</f>
        <v>Phó phòng đào tạo</v>
      </c>
      <c r="J239" s="13" t="str">
        <f>INDEX(Thong_tin_khoa_hoc[Phân loại],MATCH(Danhsachdaotao[[#This Row],[Mã khóa học]],Thong_tin_khoa_hoc[Mã khóa học],0),0)</f>
        <v>Đào tạo bổ trợ</v>
      </c>
      <c r="K239" s="13" t="s">
        <v>238</v>
      </c>
      <c r="L239" s="12">
        <v>3</v>
      </c>
      <c r="M239" s="14">
        <v>10</v>
      </c>
    </row>
    <row r="240" spans="1:13" s="15" customFormat="1" ht="26.25" customHeight="1" x14ac:dyDescent="0.25">
      <c r="A240" s="11">
        <f>IF(E240="","",SUBTOTAL(3,$E$4:E240))</f>
        <v>237</v>
      </c>
      <c r="B240" s="40">
        <v>44357</v>
      </c>
      <c r="C240" s="12" t="s">
        <v>206</v>
      </c>
      <c r="D240" s="78" t="str">
        <f>INDEX(Thong_tin_khoa_hoc[Khóa đào tạo],MATCH(Danhsachdaotao[[#This Row],[Mã khóa học]],Thong_tin_khoa_hoc[Mã khóa học],0),0)</f>
        <v>Quản lý dự án</v>
      </c>
      <c r="E240" s="12">
        <v>1067</v>
      </c>
      <c r="F240" s="28" t="str">
        <f>INDEX(Danhsachnhanvien[Họ tên],MATCH(Danhsachdaotao[[#This Row],[MSNV]],Danhsachnhanvien[Mã nhân viên],0),0)</f>
        <v>Nguyễn Thị Hạnh</v>
      </c>
      <c r="G240" s="28" t="str">
        <f>INDEX(Danhsachnhanvien[Chi nhánh],MATCH(Danhsachdaotao[[#This Row],[MSNV]],Danhsachnhanvien[Mã nhân viên],0),0)</f>
        <v>Hải Phòng</v>
      </c>
      <c r="H240" s="13" t="str">
        <f>INDEX(Danhsachnhanvien[Phòng ban],MATCH(Danhsachdaotao[[#This Row],[MSNV]],Danhsachnhanvien[Mã nhân viên],0),0)</f>
        <v>Ban giám đốc</v>
      </c>
      <c r="I240" s="13" t="str">
        <f>INDEX(Danhsachnhanvien[Vị trí],MATCH(Danhsachdaotao[[#This Row],[MSNV]],Danhsachnhanvien[Mã nhân viên],0),0)</f>
        <v>Giám đốc chi nhánh</v>
      </c>
      <c r="J240" s="13" t="str">
        <f>INDEX(Thong_tin_khoa_hoc[Phân loại],MATCH(Danhsachdaotao[[#This Row],[Mã khóa học]],Thong_tin_khoa_hoc[Mã khóa học],0),0)</f>
        <v>Đào tạo bổ trợ</v>
      </c>
      <c r="K240" s="13" t="s">
        <v>238</v>
      </c>
      <c r="L240" s="12">
        <v>3</v>
      </c>
      <c r="M240" s="14">
        <v>4</v>
      </c>
    </row>
    <row r="241" spans="1:13" s="15" customFormat="1" ht="26.25" customHeight="1" x14ac:dyDescent="0.25">
      <c r="A241" s="11">
        <f>IF(E241="","",SUBTOTAL(3,$E$4:E241))</f>
        <v>238</v>
      </c>
      <c r="B241" s="40">
        <v>44357</v>
      </c>
      <c r="C241" s="12" t="s">
        <v>206</v>
      </c>
      <c r="D241" s="78" t="str">
        <f>INDEX(Thong_tin_khoa_hoc[Khóa đào tạo],MATCH(Danhsachdaotao[[#This Row],[Mã khóa học]],Thong_tin_khoa_hoc[Mã khóa học],0),0)</f>
        <v>Quản lý dự án</v>
      </c>
      <c r="E241" s="12">
        <v>1068</v>
      </c>
      <c r="F241" s="28" t="str">
        <f>INDEX(Danhsachnhanvien[Họ tên],MATCH(Danhsachdaotao[[#This Row],[MSNV]],Danhsachnhanvien[Mã nhân viên],0),0)</f>
        <v>Đỗ Mạnh Huy</v>
      </c>
      <c r="G241" s="28" t="str">
        <f>INDEX(Danhsachnhanvien[Chi nhánh],MATCH(Danhsachdaotao[[#This Row],[MSNV]],Danhsachnhanvien[Mã nhân viên],0),0)</f>
        <v>Hải Phòng</v>
      </c>
      <c r="H241" s="13" t="str">
        <f>INDEX(Danhsachnhanvien[Phòng ban],MATCH(Danhsachdaotao[[#This Row],[MSNV]],Danhsachnhanvien[Mã nhân viên],0),0)</f>
        <v>Kinh doanh</v>
      </c>
      <c r="I241" s="13" t="str">
        <f>INDEX(Danhsachnhanvien[Vị trí],MATCH(Danhsachdaotao[[#This Row],[MSNV]],Danhsachnhanvien[Mã nhân viên],0),0)</f>
        <v>Trưởng phòng kinh doanh</v>
      </c>
      <c r="J241" s="13" t="str">
        <f>INDEX(Thong_tin_khoa_hoc[Phân loại],MATCH(Danhsachdaotao[[#This Row],[Mã khóa học]],Thong_tin_khoa_hoc[Mã khóa học],0),0)</f>
        <v>Đào tạo bổ trợ</v>
      </c>
      <c r="K241" s="13" t="s">
        <v>238</v>
      </c>
      <c r="L241" s="12">
        <v>3</v>
      </c>
      <c r="M241" s="14">
        <v>4</v>
      </c>
    </row>
    <row r="242" spans="1:13" s="15" customFormat="1" ht="26.25" customHeight="1" x14ac:dyDescent="0.25">
      <c r="A242" s="11">
        <f>IF(E242="","",SUBTOTAL(3,$E$4:E242))</f>
        <v>239</v>
      </c>
      <c r="B242" s="40">
        <v>44362</v>
      </c>
      <c r="C242" s="12" t="s">
        <v>206</v>
      </c>
      <c r="D242" s="78" t="str">
        <f>INDEX(Thong_tin_khoa_hoc[Khóa đào tạo],MATCH(Danhsachdaotao[[#This Row],[Mã khóa học]],Thong_tin_khoa_hoc[Mã khóa học],0),0)</f>
        <v>Quản lý dự án</v>
      </c>
      <c r="E242" s="12">
        <v>1002</v>
      </c>
      <c r="F242" s="28" t="str">
        <f>INDEX(Danhsachnhanvien[Họ tên],MATCH(Danhsachdaotao[[#This Row],[MSNV]],Danhsachnhanvien[Mã nhân viên],0),0)</f>
        <v>Trương Thị Nga</v>
      </c>
      <c r="G242" s="28" t="str">
        <f>INDEX(Danhsachnhanvien[Chi nhánh],MATCH(Danhsachdaotao[[#This Row],[MSNV]],Danhsachnhanvien[Mã nhân viên],0),0)</f>
        <v>Trụ sở chính</v>
      </c>
      <c r="H242" s="13" t="str">
        <f>INDEX(Danhsachnhanvien[Phòng ban],MATCH(Danhsachdaotao[[#This Row],[MSNV]],Danhsachnhanvien[Mã nhân viên],0),0)</f>
        <v>Ban giám đốc</v>
      </c>
      <c r="I242" s="13" t="str">
        <f>INDEX(Danhsachnhanvien[Vị trí],MATCH(Danhsachdaotao[[#This Row],[MSNV]],Danhsachnhanvien[Mã nhân viên],0),0)</f>
        <v>Phó Giám đốc</v>
      </c>
      <c r="J242" s="13" t="str">
        <f>INDEX(Thong_tin_khoa_hoc[Phân loại],MATCH(Danhsachdaotao[[#This Row],[Mã khóa học]],Thong_tin_khoa_hoc[Mã khóa học],0),0)</f>
        <v>Đào tạo bổ trợ</v>
      </c>
      <c r="K242" s="13" t="s">
        <v>238</v>
      </c>
      <c r="L242" s="12">
        <v>3</v>
      </c>
      <c r="M242" s="14">
        <v>6</v>
      </c>
    </row>
    <row r="243" spans="1:13" s="15" customFormat="1" ht="26.25" customHeight="1" x14ac:dyDescent="0.25">
      <c r="A243" s="11">
        <f>IF(E243="","",SUBTOTAL(3,$E$4:E243))</f>
        <v>240</v>
      </c>
      <c r="B243" s="40">
        <v>44362</v>
      </c>
      <c r="C243" s="12" t="s">
        <v>206</v>
      </c>
      <c r="D243" s="78" t="str">
        <f>INDEX(Thong_tin_khoa_hoc[Khóa đào tạo],MATCH(Danhsachdaotao[[#This Row],[Mã khóa học]],Thong_tin_khoa_hoc[Mã khóa học],0),0)</f>
        <v>Quản lý dự án</v>
      </c>
      <c r="E243" s="12">
        <v>1003</v>
      </c>
      <c r="F243" s="28" t="str">
        <f>INDEX(Danhsachnhanvien[Họ tên],MATCH(Danhsachdaotao[[#This Row],[MSNV]],Danhsachnhanvien[Mã nhân viên],0),0)</f>
        <v>Mai Thị Vy Đan</v>
      </c>
      <c r="G243" s="28" t="str">
        <f>INDEX(Danhsachnhanvien[Chi nhánh],MATCH(Danhsachdaotao[[#This Row],[MSNV]],Danhsachnhanvien[Mã nhân viên],0),0)</f>
        <v>Trụ sở chính</v>
      </c>
      <c r="H243" s="13" t="str">
        <f>INDEX(Danhsachnhanvien[Phòng ban],MATCH(Danhsachdaotao[[#This Row],[MSNV]],Danhsachnhanvien[Mã nhân viên],0),0)</f>
        <v>Ban giám đốc</v>
      </c>
      <c r="I243" s="13" t="str">
        <f>INDEX(Danhsachnhanvien[Vị trí],MATCH(Danhsachdaotao[[#This Row],[MSNV]],Danhsachnhanvien[Mã nhân viên],0),0)</f>
        <v>Phó Giám đốc</v>
      </c>
      <c r="J243" s="13" t="str">
        <f>INDEX(Thong_tin_khoa_hoc[Phân loại],MATCH(Danhsachdaotao[[#This Row],[Mã khóa học]],Thong_tin_khoa_hoc[Mã khóa học],0),0)</f>
        <v>Đào tạo bổ trợ</v>
      </c>
      <c r="K243" s="13" t="s">
        <v>238</v>
      </c>
      <c r="L243" s="12">
        <v>3</v>
      </c>
      <c r="M243" s="14">
        <v>8</v>
      </c>
    </row>
    <row r="244" spans="1:13" s="15" customFormat="1" ht="26.25" customHeight="1" x14ac:dyDescent="0.25">
      <c r="A244" s="11">
        <f>IF(E244="","",SUBTOTAL(3,$E$4:E244))</f>
        <v>241</v>
      </c>
      <c r="B244" s="40">
        <v>44362</v>
      </c>
      <c r="C244" s="12" t="s">
        <v>206</v>
      </c>
      <c r="D244" s="78" t="str">
        <f>INDEX(Thong_tin_khoa_hoc[Khóa đào tạo],MATCH(Danhsachdaotao[[#This Row],[Mã khóa học]],Thong_tin_khoa_hoc[Mã khóa học],0),0)</f>
        <v>Quản lý dự án</v>
      </c>
      <c r="E244" s="12">
        <v>1011</v>
      </c>
      <c r="F244" s="28" t="str">
        <f>INDEX(Danhsachnhanvien[Họ tên],MATCH(Danhsachdaotao[[#This Row],[MSNV]],Danhsachnhanvien[Mã nhân viên],0),0)</f>
        <v>Trương Lệ Tuyết</v>
      </c>
      <c r="G244" s="28" t="str">
        <f>INDEX(Danhsachnhanvien[Chi nhánh],MATCH(Danhsachdaotao[[#This Row],[MSNV]],Danhsachnhanvien[Mã nhân viên],0),0)</f>
        <v>Trụ sở chính</v>
      </c>
      <c r="H244" s="13" t="str">
        <f>INDEX(Danhsachnhanvien[Phòng ban],MATCH(Danhsachdaotao[[#This Row],[MSNV]],Danhsachnhanvien[Mã nhân viên],0),0)</f>
        <v>Marketing</v>
      </c>
      <c r="I244" s="13" t="str">
        <f>INDEX(Danhsachnhanvien[Vị trí],MATCH(Danhsachdaotao[[#This Row],[MSNV]],Danhsachnhanvien[Mã nhân viên],0),0)</f>
        <v>Trưởng phòng Marketing</v>
      </c>
      <c r="J244" s="13" t="str">
        <f>INDEX(Thong_tin_khoa_hoc[Phân loại],MATCH(Danhsachdaotao[[#This Row],[Mã khóa học]],Thong_tin_khoa_hoc[Mã khóa học],0),0)</f>
        <v>Đào tạo bổ trợ</v>
      </c>
      <c r="K244" s="13" t="s">
        <v>238</v>
      </c>
      <c r="L244" s="12">
        <v>3</v>
      </c>
      <c r="M244" s="14">
        <v>10</v>
      </c>
    </row>
    <row r="245" spans="1:13" s="15" customFormat="1" ht="26.25" customHeight="1" x14ac:dyDescent="0.25">
      <c r="A245" s="11">
        <f>IF(E245="","",SUBTOTAL(3,$E$4:E245))</f>
        <v>242</v>
      </c>
      <c r="B245" s="40">
        <v>44362</v>
      </c>
      <c r="C245" s="12" t="s">
        <v>206</v>
      </c>
      <c r="D245" s="78" t="str">
        <f>INDEX(Thong_tin_khoa_hoc[Khóa đào tạo],MATCH(Danhsachdaotao[[#This Row],[Mã khóa học]],Thong_tin_khoa_hoc[Mã khóa học],0),0)</f>
        <v>Quản lý dự án</v>
      </c>
      <c r="E245" s="12">
        <v>1017</v>
      </c>
      <c r="F245" s="28" t="str">
        <f>INDEX(Danhsachnhanvien[Họ tên],MATCH(Danhsachdaotao[[#This Row],[MSNV]],Danhsachnhanvien[Mã nhân viên],0),0)</f>
        <v>Nguyễn Đức Nam</v>
      </c>
      <c r="G245" s="28" t="str">
        <f>INDEX(Danhsachnhanvien[Chi nhánh],MATCH(Danhsachdaotao[[#This Row],[MSNV]],Danhsachnhanvien[Mã nhân viên],0),0)</f>
        <v>Trụ sở chính</v>
      </c>
      <c r="H245" s="13" t="str">
        <f>INDEX(Danhsachnhanvien[Phòng ban],MATCH(Danhsachdaotao[[#This Row],[MSNV]],Danhsachnhanvien[Mã nhân viên],0),0)</f>
        <v>Nhân sự</v>
      </c>
      <c r="I245" s="13" t="str">
        <f>INDEX(Danhsachnhanvien[Vị trí],MATCH(Danhsachdaotao[[#This Row],[MSNV]],Danhsachnhanvien[Mã nhân viên],0),0)</f>
        <v>Trưởng phòng nhân sự</v>
      </c>
      <c r="J245" s="13" t="str">
        <f>INDEX(Thong_tin_khoa_hoc[Phân loại],MATCH(Danhsachdaotao[[#This Row],[Mã khóa học]],Thong_tin_khoa_hoc[Mã khóa học],0),0)</f>
        <v>Đào tạo bổ trợ</v>
      </c>
      <c r="K245" s="13" t="s">
        <v>239</v>
      </c>
      <c r="L245" s="12">
        <v>3</v>
      </c>
      <c r="M245" s="14"/>
    </row>
    <row r="246" spans="1:13" s="15" customFormat="1" ht="26.25" customHeight="1" x14ac:dyDescent="0.25">
      <c r="A246" s="11">
        <f>IF(E246="","",SUBTOTAL(3,$E$4:E246))</f>
        <v>243</v>
      </c>
      <c r="B246" s="40">
        <v>44362</v>
      </c>
      <c r="C246" s="12" t="s">
        <v>206</v>
      </c>
      <c r="D246" s="78" t="str">
        <f>INDEX(Thong_tin_khoa_hoc[Khóa đào tạo],MATCH(Danhsachdaotao[[#This Row],[Mã khóa học]],Thong_tin_khoa_hoc[Mã khóa học],0),0)</f>
        <v>Quản lý dự án</v>
      </c>
      <c r="E246" s="12">
        <v>1022</v>
      </c>
      <c r="F246" s="28" t="str">
        <f>INDEX(Danhsachnhanvien[Họ tên],MATCH(Danhsachdaotao[[#This Row],[MSNV]],Danhsachnhanvien[Mã nhân viên],0),0)</f>
        <v>Thái Thị Huyền Trang</v>
      </c>
      <c r="G246" s="28" t="str">
        <f>INDEX(Danhsachnhanvien[Chi nhánh],MATCH(Danhsachdaotao[[#This Row],[MSNV]],Danhsachnhanvien[Mã nhân viên],0),0)</f>
        <v>Trụ sở chính</v>
      </c>
      <c r="H246" s="13" t="str">
        <f>INDEX(Danhsachnhanvien[Phòng ban],MATCH(Danhsachdaotao[[#This Row],[MSNV]],Danhsachnhanvien[Mã nhân viên],0),0)</f>
        <v>Dự án</v>
      </c>
      <c r="I246" s="13" t="str">
        <f>INDEX(Danhsachnhanvien[Vị trí],MATCH(Danhsachdaotao[[#This Row],[MSNV]],Danhsachnhanvien[Mã nhân viên],0),0)</f>
        <v>Trưởng phòng dự án</v>
      </c>
      <c r="J246" s="13" t="str">
        <f>INDEX(Thong_tin_khoa_hoc[Phân loại],MATCH(Danhsachdaotao[[#This Row],[Mã khóa học]],Thong_tin_khoa_hoc[Mã khóa học],0),0)</f>
        <v>Đào tạo bổ trợ</v>
      </c>
      <c r="K246" s="13" t="s">
        <v>238</v>
      </c>
      <c r="L246" s="12">
        <v>3</v>
      </c>
      <c r="M246" s="14">
        <v>6</v>
      </c>
    </row>
    <row r="247" spans="1:13" s="15" customFormat="1" ht="26.25" customHeight="1" x14ac:dyDescent="0.25">
      <c r="A247" s="11">
        <f>IF(E247="","",SUBTOTAL(3,$E$4:E247))</f>
        <v>244</v>
      </c>
      <c r="B247" s="40">
        <v>44362</v>
      </c>
      <c r="C247" s="12" t="s">
        <v>206</v>
      </c>
      <c r="D247" s="78" t="str">
        <f>INDEX(Thong_tin_khoa_hoc[Khóa đào tạo],MATCH(Danhsachdaotao[[#This Row],[Mã khóa học]],Thong_tin_khoa_hoc[Mã khóa học],0),0)</f>
        <v>Quản lý dự án</v>
      </c>
      <c r="E247" s="12">
        <v>1023</v>
      </c>
      <c r="F247" s="28" t="str">
        <f>INDEX(Danhsachnhanvien[Họ tên],MATCH(Danhsachdaotao[[#This Row],[MSNV]],Danhsachnhanvien[Mã nhân viên],0),0)</f>
        <v>Võ Thị Mai</v>
      </c>
      <c r="G247" s="28" t="str">
        <f>INDEX(Danhsachnhanvien[Chi nhánh],MATCH(Danhsachdaotao[[#This Row],[MSNV]],Danhsachnhanvien[Mã nhân viên],0),0)</f>
        <v>Trụ sở chính</v>
      </c>
      <c r="H247" s="13" t="str">
        <f>INDEX(Danhsachnhanvien[Phòng ban],MATCH(Danhsachdaotao[[#This Row],[MSNV]],Danhsachnhanvien[Mã nhân viên],0),0)</f>
        <v>Dự án</v>
      </c>
      <c r="I247" s="13" t="str">
        <f>INDEX(Danhsachnhanvien[Vị trí],MATCH(Danhsachdaotao[[#This Row],[MSNV]],Danhsachnhanvien[Mã nhân viên],0),0)</f>
        <v>Phó phòng dự án</v>
      </c>
      <c r="J247" s="13" t="str">
        <f>INDEX(Thong_tin_khoa_hoc[Phân loại],MATCH(Danhsachdaotao[[#This Row],[Mã khóa học]],Thong_tin_khoa_hoc[Mã khóa học],0),0)</f>
        <v>Đào tạo bổ trợ</v>
      </c>
      <c r="K247" s="13" t="s">
        <v>238</v>
      </c>
      <c r="L247" s="12">
        <v>3</v>
      </c>
      <c r="M247" s="14">
        <v>6</v>
      </c>
    </row>
    <row r="248" spans="1:13" s="15" customFormat="1" ht="26.25" customHeight="1" x14ac:dyDescent="0.25">
      <c r="A248" s="11">
        <f>IF(E248="","",SUBTOTAL(3,$E$4:E248))</f>
        <v>245</v>
      </c>
      <c r="B248" s="40">
        <v>44362</v>
      </c>
      <c r="C248" s="12" t="s">
        <v>206</v>
      </c>
      <c r="D248" s="78" t="str">
        <f>INDEX(Thong_tin_khoa_hoc[Khóa đào tạo],MATCH(Danhsachdaotao[[#This Row],[Mã khóa học]],Thong_tin_khoa_hoc[Mã khóa học],0),0)</f>
        <v>Quản lý dự án</v>
      </c>
      <c r="E248" s="12">
        <v>1027</v>
      </c>
      <c r="F248" s="28" t="str">
        <f>INDEX(Danhsachnhanvien[Họ tên],MATCH(Danhsachdaotao[[#This Row],[MSNV]],Danhsachnhanvien[Mã nhân viên],0),0)</f>
        <v>Nguyễn Văn Cương</v>
      </c>
      <c r="G248" s="28" t="str">
        <f>INDEX(Danhsachnhanvien[Chi nhánh],MATCH(Danhsachdaotao[[#This Row],[MSNV]],Danhsachnhanvien[Mã nhân viên],0),0)</f>
        <v>TPHCM</v>
      </c>
      <c r="H248" s="13" t="str">
        <f>INDEX(Danhsachnhanvien[Phòng ban],MATCH(Danhsachdaotao[[#This Row],[MSNV]],Danhsachnhanvien[Mã nhân viên],0),0)</f>
        <v>Ban giám đốc</v>
      </c>
      <c r="I248" s="13" t="str">
        <f>INDEX(Danhsachnhanvien[Vị trí],MATCH(Danhsachdaotao[[#This Row],[MSNV]],Danhsachnhanvien[Mã nhân viên],0),0)</f>
        <v>Giám đốc chi nhánh</v>
      </c>
      <c r="J248" s="13" t="str">
        <f>INDEX(Thong_tin_khoa_hoc[Phân loại],MATCH(Danhsachdaotao[[#This Row],[Mã khóa học]],Thong_tin_khoa_hoc[Mã khóa học],0),0)</f>
        <v>Đào tạo bổ trợ</v>
      </c>
      <c r="K248" s="13" t="s">
        <v>238</v>
      </c>
      <c r="L248" s="12">
        <v>3</v>
      </c>
      <c r="M248" s="14">
        <v>8</v>
      </c>
    </row>
    <row r="249" spans="1:13" s="15" customFormat="1" ht="26.25" customHeight="1" x14ac:dyDescent="0.25">
      <c r="A249" s="11">
        <f>IF(E249="","",SUBTOTAL(3,$E$4:E249))</f>
        <v>246</v>
      </c>
      <c r="B249" s="40">
        <v>44362</v>
      </c>
      <c r="C249" s="12" t="s">
        <v>206</v>
      </c>
      <c r="D249" s="78" t="str">
        <f>INDEX(Thong_tin_khoa_hoc[Khóa đào tạo],MATCH(Danhsachdaotao[[#This Row],[Mã khóa học]],Thong_tin_khoa_hoc[Mã khóa học],0),0)</f>
        <v>Quản lý dự án</v>
      </c>
      <c r="E249" s="12">
        <v>1028</v>
      </c>
      <c r="F249" s="28" t="str">
        <f>INDEX(Danhsachnhanvien[Họ tên],MATCH(Danhsachdaotao[[#This Row],[MSNV]],Danhsachnhanvien[Mã nhân viên],0),0)</f>
        <v>Nguyễn Văn Cương</v>
      </c>
      <c r="G249" s="28" t="str">
        <f>INDEX(Danhsachnhanvien[Chi nhánh],MATCH(Danhsachdaotao[[#This Row],[MSNV]],Danhsachnhanvien[Mã nhân viên],0),0)</f>
        <v>TPHCM</v>
      </c>
      <c r="H249" s="13" t="str">
        <f>INDEX(Danhsachnhanvien[Phòng ban],MATCH(Danhsachdaotao[[#This Row],[MSNV]],Danhsachnhanvien[Mã nhân viên],0),0)</f>
        <v>Kinh doanh</v>
      </c>
      <c r="I249" s="13" t="str">
        <f>INDEX(Danhsachnhanvien[Vị trí],MATCH(Danhsachdaotao[[#This Row],[MSNV]],Danhsachnhanvien[Mã nhân viên],0),0)</f>
        <v>Trưởng phòng kinh doanh</v>
      </c>
      <c r="J249" s="13" t="str">
        <f>INDEX(Thong_tin_khoa_hoc[Phân loại],MATCH(Danhsachdaotao[[#This Row],[Mã khóa học]],Thong_tin_khoa_hoc[Mã khóa học],0),0)</f>
        <v>Đào tạo bổ trợ</v>
      </c>
      <c r="K249" s="13" t="s">
        <v>238</v>
      </c>
      <c r="L249" s="12">
        <v>3</v>
      </c>
      <c r="M249" s="14">
        <v>10</v>
      </c>
    </row>
    <row r="250" spans="1:13" s="15" customFormat="1" ht="26.25" customHeight="1" x14ac:dyDescent="0.25">
      <c r="A250" s="11">
        <f>IF(E250="","",SUBTOTAL(3,$E$4:E250))</f>
        <v>247</v>
      </c>
      <c r="B250" s="40">
        <v>44362</v>
      </c>
      <c r="C250" s="12" t="s">
        <v>206</v>
      </c>
      <c r="D250" s="78" t="str">
        <f>INDEX(Thong_tin_khoa_hoc[Khóa đào tạo],MATCH(Danhsachdaotao[[#This Row],[Mã khóa học]],Thong_tin_khoa_hoc[Mã khóa học],0),0)</f>
        <v>Quản lý dự án</v>
      </c>
      <c r="E250" s="12">
        <v>1029</v>
      </c>
      <c r="F250" s="28" t="str">
        <f>INDEX(Danhsachnhanvien[Họ tên],MATCH(Danhsachdaotao[[#This Row],[MSNV]],Danhsachnhanvien[Mã nhân viên],0),0)</f>
        <v>Lê Thị Thảo</v>
      </c>
      <c r="G250" s="28" t="str">
        <f>INDEX(Danhsachnhanvien[Chi nhánh],MATCH(Danhsachdaotao[[#This Row],[MSNV]],Danhsachnhanvien[Mã nhân viên],0),0)</f>
        <v>TPHCM</v>
      </c>
      <c r="H250" s="13" t="str">
        <f>INDEX(Danhsachnhanvien[Phòng ban],MATCH(Danhsachdaotao[[#This Row],[MSNV]],Danhsachnhanvien[Mã nhân viên],0),0)</f>
        <v>Kinh doanh</v>
      </c>
      <c r="I250" s="13" t="str">
        <f>INDEX(Danhsachnhanvien[Vị trí],MATCH(Danhsachdaotao[[#This Row],[MSNV]],Danhsachnhanvien[Mã nhân viên],0),0)</f>
        <v>Phó phòng kinh doanh</v>
      </c>
      <c r="J250" s="13" t="str">
        <f>INDEX(Thong_tin_khoa_hoc[Phân loại],MATCH(Danhsachdaotao[[#This Row],[Mã khóa học]],Thong_tin_khoa_hoc[Mã khóa học],0),0)</f>
        <v>Đào tạo bổ trợ</v>
      </c>
      <c r="K250" s="13" t="s">
        <v>238</v>
      </c>
      <c r="L250" s="12">
        <v>3</v>
      </c>
      <c r="M250" s="14">
        <v>10</v>
      </c>
    </row>
    <row r="251" spans="1:13" s="15" customFormat="1" ht="26.25" customHeight="1" x14ac:dyDescent="0.25">
      <c r="A251" s="11">
        <f>IF(E251="","",SUBTOTAL(3,$E$4:E251))</f>
        <v>248</v>
      </c>
      <c r="B251" s="40">
        <v>44362</v>
      </c>
      <c r="C251" s="12" t="s">
        <v>206</v>
      </c>
      <c r="D251" s="78" t="str">
        <f>INDEX(Thong_tin_khoa_hoc[Khóa đào tạo],MATCH(Danhsachdaotao[[#This Row],[Mã khóa học]],Thong_tin_khoa_hoc[Mã khóa học],0),0)</f>
        <v>Quản lý dự án</v>
      </c>
      <c r="E251" s="12">
        <v>1030</v>
      </c>
      <c r="F251" s="28" t="str">
        <f>INDEX(Danhsachnhanvien[Họ tên],MATCH(Danhsachdaotao[[#This Row],[MSNV]],Danhsachnhanvien[Mã nhân viên],0),0)</f>
        <v>Tô Thị Mai</v>
      </c>
      <c r="G251" s="28" t="str">
        <f>INDEX(Danhsachnhanvien[Chi nhánh],MATCH(Danhsachdaotao[[#This Row],[MSNV]],Danhsachnhanvien[Mã nhân viên],0),0)</f>
        <v>TPHCM</v>
      </c>
      <c r="H251" s="13" t="str">
        <f>INDEX(Danhsachnhanvien[Phòng ban],MATCH(Danhsachdaotao[[#This Row],[MSNV]],Danhsachnhanvien[Mã nhân viên],0),0)</f>
        <v>Kinh doanh</v>
      </c>
      <c r="I251" s="13" t="str">
        <f>INDEX(Danhsachnhanvien[Vị trí],MATCH(Danhsachdaotao[[#This Row],[MSNV]],Danhsachnhanvien[Mã nhân viên],0),0)</f>
        <v>Trưởng nhóm kinh doanh</v>
      </c>
      <c r="J251" s="13" t="str">
        <f>INDEX(Thong_tin_khoa_hoc[Phân loại],MATCH(Danhsachdaotao[[#This Row],[Mã khóa học]],Thong_tin_khoa_hoc[Mã khóa học],0),0)</f>
        <v>Đào tạo bổ trợ</v>
      </c>
      <c r="K251" s="13" t="s">
        <v>239</v>
      </c>
      <c r="L251" s="12">
        <v>3</v>
      </c>
      <c r="M251" s="14"/>
    </row>
    <row r="252" spans="1:13" s="15" customFormat="1" ht="26.25" customHeight="1" x14ac:dyDescent="0.25">
      <c r="A252" s="11">
        <f>IF(E252="","",SUBTOTAL(3,$E$4:E252))</f>
        <v>249</v>
      </c>
      <c r="B252" s="40">
        <v>44362</v>
      </c>
      <c r="C252" s="12" t="s">
        <v>206</v>
      </c>
      <c r="D252" s="78" t="str">
        <f>INDEX(Thong_tin_khoa_hoc[Khóa đào tạo],MATCH(Danhsachdaotao[[#This Row],[Mã khóa học]],Thong_tin_khoa_hoc[Mã khóa học],0),0)</f>
        <v>Quản lý dự án</v>
      </c>
      <c r="E252" s="12">
        <v>1038</v>
      </c>
      <c r="F252" s="28" t="str">
        <f>INDEX(Danhsachnhanvien[Họ tên],MATCH(Danhsachdaotao[[#This Row],[MSNV]],Danhsachnhanvien[Mã nhân viên],0),0)</f>
        <v>Trương Thị Uyên</v>
      </c>
      <c r="G252" s="28" t="str">
        <f>INDEX(Danhsachnhanvien[Chi nhánh],MATCH(Danhsachdaotao[[#This Row],[MSNV]],Danhsachnhanvien[Mã nhân viên],0),0)</f>
        <v>TPHCM</v>
      </c>
      <c r="H252" s="13" t="str">
        <f>INDEX(Danhsachnhanvien[Phòng ban],MATCH(Danhsachdaotao[[#This Row],[MSNV]],Danhsachnhanvien[Mã nhân viên],0),0)</f>
        <v>Đào tạo</v>
      </c>
      <c r="I252" s="13" t="str">
        <f>INDEX(Danhsachnhanvien[Vị trí],MATCH(Danhsachdaotao[[#This Row],[MSNV]],Danhsachnhanvien[Mã nhân viên],0),0)</f>
        <v>Trưởng phòng đào tạo</v>
      </c>
      <c r="J252" s="13" t="str">
        <f>INDEX(Thong_tin_khoa_hoc[Phân loại],MATCH(Danhsachdaotao[[#This Row],[Mã khóa học]],Thong_tin_khoa_hoc[Mã khóa học],0),0)</f>
        <v>Đào tạo bổ trợ</v>
      </c>
      <c r="K252" s="13" t="s">
        <v>238</v>
      </c>
      <c r="L252" s="12">
        <v>3</v>
      </c>
      <c r="M252" s="14">
        <v>4</v>
      </c>
    </row>
    <row r="253" spans="1:13" s="15" customFormat="1" ht="26.25" customHeight="1" x14ac:dyDescent="0.25">
      <c r="A253" s="11">
        <f>IF(E253="","",SUBTOTAL(3,$E$4:E253))</f>
        <v>250</v>
      </c>
      <c r="B253" s="40">
        <v>44362</v>
      </c>
      <c r="C253" s="12" t="s">
        <v>206</v>
      </c>
      <c r="D253" s="78" t="str">
        <f>INDEX(Thong_tin_khoa_hoc[Khóa đào tạo],MATCH(Danhsachdaotao[[#This Row],[Mã khóa học]],Thong_tin_khoa_hoc[Mã khóa học],0),0)</f>
        <v>Quản lý dự án</v>
      </c>
      <c r="E253" s="12">
        <v>1039</v>
      </c>
      <c r="F253" s="28" t="str">
        <f>INDEX(Danhsachnhanvien[Họ tên],MATCH(Danhsachdaotao[[#This Row],[MSNV]],Danhsachnhanvien[Mã nhân viên],0),0)</f>
        <v>Đỗ Thị Nguyệt</v>
      </c>
      <c r="G253" s="28" t="str">
        <f>INDEX(Danhsachnhanvien[Chi nhánh],MATCH(Danhsachdaotao[[#This Row],[MSNV]],Danhsachnhanvien[Mã nhân viên],0),0)</f>
        <v>TPHCM</v>
      </c>
      <c r="H253" s="13" t="str">
        <f>INDEX(Danhsachnhanvien[Phòng ban],MATCH(Danhsachdaotao[[#This Row],[MSNV]],Danhsachnhanvien[Mã nhân viên],0),0)</f>
        <v>Đào tạo</v>
      </c>
      <c r="I253" s="13" t="str">
        <f>INDEX(Danhsachnhanvien[Vị trí],MATCH(Danhsachdaotao[[#This Row],[MSNV]],Danhsachnhanvien[Mã nhân viên],0),0)</f>
        <v>Phó phòng đào tạo</v>
      </c>
      <c r="J253" s="13" t="str">
        <f>INDEX(Thong_tin_khoa_hoc[Phân loại],MATCH(Danhsachdaotao[[#This Row],[Mã khóa học]],Thong_tin_khoa_hoc[Mã khóa học],0),0)</f>
        <v>Đào tạo bổ trợ</v>
      </c>
      <c r="K253" s="13" t="s">
        <v>238</v>
      </c>
      <c r="L253" s="12">
        <v>3</v>
      </c>
      <c r="M253" s="14">
        <v>6</v>
      </c>
    </row>
    <row r="254" spans="1:13" s="15" customFormat="1" ht="26.25" customHeight="1" x14ac:dyDescent="0.25">
      <c r="A254" s="11">
        <f>IF(E254="","",SUBTOTAL(3,$E$4:E254))</f>
        <v>251</v>
      </c>
      <c r="B254" s="40">
        <v>44362</v>
      </c>
      <c r="C254" s="12" t="s">
        <v>206</v>
      </c>
      <c r="D254" s="78" t="str">
        <f>INDEX(Thong_tin_khoa_hoc[Khóa đào tạo],MATCH(Danhsachdaotao[[#This Row],[Mã khóa học]],Thong_tin_khoa_hoc[Mã khóa học],0),0)</f>
        <v>Quản lý dự án</v>
      </c>
      <c r="E254" s="12">
        <v>1046</v>
      </c>
      <c r="F254" s="28" t="str">
        <f>INDEX(Danhsachnhanvien[Họ tên],MATCH(Danhsachdaotao[[#This Row],[MSNV]],Danhsachnhanvien[Mã nhân viên],0),0)</f>
        <v>Phạm Thị Thu Thuỷ</v>
      </c>
      <c r="G254" s="28" t="str">
        <f>INDEX(Danhsachnhanvien[Chi nhánh],MATCH(Danhsachdaotao[[#This Row],[MSNV]],Danhsachnhanvien[Mã nhân viên],0),0)</f>
        <v>Thái Nguyên</v>
      </c>
      <c r="H254" s="13" t="str">
        <f>INDEX(Danhsachnhanvien[Phòng ban],MATCH(Danhsachdaotao[[#This Row],[MSNV]],Danhsachnhanvien[Mã nhân viên],0),0)</f>
        <v>Ban giám đốc</v>
      </c>
      <c r="I254" s="13" t="str">
        <f>INDEX(Danhsachnhanvien[Vị trí],MATCH(Danhsachdaotao[[#This Row],[MSNV]],Danhsachnhanvien[Mã nhân viên],0),0)</f>
        <v>Giám đốc chi nhánh</v>
      </c>
      <c r="J254" s="13" t="str">
        <f>INDEX(Thong_tin_khoa_hoc[Phân loại],MATCH(Danhsachdaotao[[#This Row],[Mã khóa học]],Thong_tin_khoa_hoc[Mã khóa học],0),0)</f>
        <v>Đào tạo bổ trợ</v>
      </c>
      <c r="K254" s="13" t="s">
        <v>238</v>
      </c>
      <c r="L254" s="12">
        <v>3</v>
      </c>
      <c r="M254" s="14">
        <v>8</v>
      </c>
    </row>
    <row r="255" spans="1:13" s="15" customFormat="1" ht="26.25" customHeight="1" x14ac:dyDescent="0.25">
      <c r="A255" s="11">
        <f>IF(E255="","",SUBTOTAL(3,$E$4:E255))</f>
        <v>252</v>
      </c>
      <c r="B255" s="40">
        <v>44362</v>
      </c>
      <c r="C255" s="12" t="s">
        <v>206</v>
      </c>
      <c r="D255" s="78" t="str">
        <f>INDEX(Thong_tin_khoa_hoc[Khóa đào tạo],MATCH(Danhsachdaotao[[#This Row],[Mã khóa học]],Thong_tin_khoa_hoc[Mã khóa học],0),0)</f>
        <v>Quản lý dự án</v>
      </c>
      <c r="E255" s="12">
        <v>1047</v>
      </c>
      <c r="F255" s="28" t="str">
        <f>INDEX(Danhsachnhanvien[Họ tên],MATCH(Danhsachdaotao[[#This Row],[MSNV]],Danhsachnhanvien[Mã nhân viên],0),0)</f>
        <v>Hoàng Thị Thêm</v>
      </c>
      <c r="G255" s="28" t="str">
        <f>INDEX(Danhsachnhanvien[Chi nhánh],MATCH(Danhsachdaotao[[#This Row],[MSNV]],Danhsachnhanvien[Mã nhân viên],0),0)</f>
        <v>Thái Nguyên</v>
      </c>
      <c r="H255" s="13" t="str">
        <f>INDEX(Danhsachnhanvien[Phòng ban],MATCH(Danhsachdaotao[[#This Row],[MSNV]],Danhsachnhanvien[Mã nhân viên],0),0)</f>
        <v>Kinh doanh</v>
      </c>
      <c r="I255" s="13" t="str">
        <f>INDEX(Danhsachnhanvien[Vị trí],MATCH(Danhsachdaotao[[#This Row],[MSNV]],Danhsachnhanvien[Mã nhân viên],0),0)</f>
        <v>Trưởng phòng kinh doanh</v>
      </c>
      <c r="J255" s="13" t="str">
        <f>INDEX(Thong_tin_khoa_hoc[Phân loại],MATCH(Danhsachdaotao[[#This Row],[Mã khóa học]],Thong_tin_khoa_hoc[Mã khóa học],0),0)</f>
        <v>Đào tạo bổ trợ</v>
      </c>
      <c r="K255" s="13" t="s">
        <v>238</v>
      </c>
      <c r="L255" s="12">
        <v>3</v>
      </c>
      <c r="M255" s="14">
        <v>10</v>
      </c>
    </row>
    <row r="256" spans="1:13" s="15" customFormat="1" ht="26.25" customHeight="1" x14ac:dyDescent="0.25">
      <c r="A256" s="11">
        <f>IF(E256="","",SUBTOTAL(3,$E$4:E256))</f>
        <v>253</v>
      </c>
      <c r="B256" s="40">
        <v>44362</v>
      </c>
      <c r="C256" s="12" t="s">
        <v>206</v>
      </c>
      <c r="D256" s="78" t="str">
        <f>INDEX(Thong_tin_khoa_hoc[Khóa đào tạo],MATCH(Danhsachdaotao[[#This Row],[Mã khóa học]],Thong_tin_khoa_hoc[Mã khóa học],0),0)</f>
        <v>Quản lý dự án</v>
      </c>
      <c r="E256" s="12">
        <v>1048</v>
      </c>
      <c r="F256" s="28" t="str">
        <f>INDEX(Danhsachnhanvien[Họ tên],MATCH(Danhsachdaotao[[#This Row],[MSNV]],Danhsachnhanvien[Mã nhân viên],0),0)</f>
        <v>Phạm Văn Hiếu</v>
      </c>
      <c r="G256" s="28" t="str">
        <f>INDEX(Danhsachnhanvien[Chi nhánh],MATCH(Danhsachdaotao[[#This Row],[MSNV]],Danhsachnhanvien[Mã nhân viên],0),0)</f>
        <v>Thái Nguyên</v>
      </c>
      <c r="H256" s="13" t="str">
        <f>INDEX(Danhsachnhanvien[Phòng ban],MATCH(Danhsachdaotao[[#This Row],[MSNV]],Danhsachnhanvien[Mã nhân viên],0),0)</f>
        <v>Kinh doanh</v>
      </c>
      <c r="I256" s="13" t="str">
        <f>INDEX(Danhsachnhanvien[Vị trí],MATCH(Danhsachdaotao[[#This Row],[MSNV]],Danhsachnhanvien[Mã nhân viên],0),0)</f>
        <v>Phó phòng kinh doanh</v>
      </c>
      <c r="J256" s="13" t="str">
        <f>INDEX(Thong_tin_khoa_hoc[Phân loại],MATCH(Danhsachdaotao[[#This Row],[Mã khóa học]],Thong_tin_khoa_hoc[Mã khóa học],0),0)</f>
        <v>Đào tạo bổ trợ</v>
      </c>
      <c r="K256" s="13" t="s">
        <v>238</v>
      </c>
      <c r="L256" s="12">
        <v>3</v>
      </c>
      <c r="M256" s="14">
        <v>4</v>
      </c>
    </row>
    <row r="257" spans="1:13" s="15" customFormat="1" ht="26.25" customHeight="1" x14ac:dyDescent="0.25">
      <c r="A257" s="11">
        <f>IF(E257="","",SUBTOTAL(3,$E$4:E257))</f>
        <v>254</v>
      </c>
      <c r="B257" s="40">
        <v>44362</v>
      </c>
      <c r="C257" s="12" t="s">
        <v>206</v>
      </c>
      <c r="D257" s="78" t="str">
        <f>INDEX(Thong_tin_khoa_hoc[Khóa đào tạo],MATCH(Danhsachdaotao[[#This Row],[Mã khóa học]],Thong_tin_khoa_hoc[Mã khóa học],0),0)</f>
        <v>Quản lý dự án</v>
      </c>
      <c r="E257" s="12">
        <v>1049</v>
      </c>
      <c r="F257" s="28" t="str">
        <f>INDEX(Danhsachnhanvien[Họ tên],MATCH(Danhsachdaotao[[#This Row],[MSNV]],Danhsachnhanvien[Mã nhân viên],0),0)</f>
        <v>Đoàn Đình Thoại</v>
      </c>
      <c r="G257" s="28" t="str">
        <f>INDEX(Danhsachnhanvien[Chi nhánh],MATCH(Danhsachdaotao[[#This Row],[MSNV]],Danhsachnhanvien[Mã nhân viên],0),0)</f>
        <v>Thái Nguyên</v>
      </c>
      <c r="H257" s="13" t="str">
        <f>INDEX(Danhsachnhanvien[Phòng ban],MATCH(Danhsachdaotao[[#This Row],[MSNV]],Danhsachnhanvien[Mã nhân viên],0),0)</f>
        <v>Kinh doanh</v>
      </c>
      <c r="I257" s="13" t="str">
        <f>INDEX(Danhsachnhanvien[Vị trí],MATCH(Danhsachdaotao[[#This Row],[MSNV]],Danhsachnhanvien[Mã nhân viên],0),0)</f>
        <v>Trưởng nhóm kinh doanh</v>
      </c>
      <c r="J257" s="13" t="str">
        <f>INDEX(Thong_tin_khoa_hoc[Phân loại],MATCH(Danhsachdaotao[[#This Row],[Mã khóa học]],Thong_tin_khoa_hoc[Mã khóa học],0),0)</f>
        <v>Đào tạo bổ trợ</v>
      </c>
      <c r="K257" s="13" t="s">
        <v>238</v>
      </c>
      <c r="L257" s="12">
        <v>3</v>
      </c>
      <c r="M257" s="14">
        <v>6</v>
      </c>
    </row>
    <row r="258" spans="1:13" s="15" customFormat="1" ht="26.25" customHeight="1" x14ac:dyDescent="0.25">
      <c r="A258" s="11">
        <f>IF(E258="","",SUBTOTAL(3,$E$4:E258))</f>
        <v>255</v>
      </c>
      <c r="B258" s="40">
        <v>44362</v>
      </c>
      <c r="C258" s="12" t="s">
        <v>206</v>
      </c>
      <c r="D258" s="78" t="str">
        <f>INDEX(Thong_tin_khoa_hoc[Khóa đào tạo],MATCH(Danhsachdaotao[[#This Row],[Mã khóa học]],Thong_tin_khoa_hoc[Mã khóa học],0),0)</f>
        <v>Quản lý dự án</v>
      </c>
      <c r="E258" s="12">
        <v>1058</v>
      </c>
      <c r="F258" s="28" t="str">
        <f>INDEX(Danhsachnhanvien[Họ tên],MATCH(Danhsachdaotao[[#This Row],[MSNV]],Danhsachnhanvien[Mã nhân viên],0),0)</f>
        <v>Phan Thị Toàn</v>
      </c>
      <c r="G258" s="28" t="str">
        <f>INDEX(Danhsachnhanvien[Chi nhánh],MATCH(Danhsachdaotao[[#This Row],[MSNV]],Danhsachnhanvien[Mã nhân viên],0),0)</f>
        <v>Thái Nguyên</v>
      </c>
      <c r="H258" s="13" t="str">
        <f>INDEX(Danhsachnhanvien[Phòng ban],MATCH(Danhsachdaotao[[#This Row],[MSNV]],Danhsachnhanvien[Mã nhân viên],0),0)</f>
        <v>Đào tạo</v>
      </c>
      <c r="I258" s="13" t="str">
        <f>INDEX(Danhsachnhanvien[Vị trí],MATCH(Danhsachdaotao[[#This Row],[MSNV]],Danhsachnhanvien[Mã nhân viên],0),0)</f>
        <v>Trưởng phòng đào tạo</v>
      </c>
      <c r="J258" s="13" t="str">
        <f>INDEX(Thong_tin_khoa_hoc[Phân loại],MATCH(Danhsachdaotao[[#This Row],[Mã khóa học]],Thong_tin_khoa_hoc[Mã khóa học],0),0)</f>
        <v>Đào tạo bổ trợ</v>
      </c>
      <c r="K258" s="13" t="s">
        <v>238</v>
      </c>
      <c r="L258" s="12">
        <v>3</v>
      </c>
      <c r="M258" s="14">
        <v>6</v>
      </c>
    </row>
    <row r="259" spans="1:13" s="15" customFormat="1" ht="26.25" customHeight="1" x14ac:dyDescent="0.25">
      <c r="A259" s="11">
        <f>IF(E259="","",SUBTOTAL(3,$E$4:E259))</f>
        <v>256</v>
      </c>
      <c r="B259" s="40">
        <v>44362</v>
      </c>
      <c r="C259" s="12" t="s">
        <v>206</v>
      </c>
      <c r="D259" s="78" t="str">
        <f>INDEX(Thong_tin_khoa_hoc[Khóa đào tạo],MATCH(Danhsachdaotao[[#This Row],[Mã khóa học]],Thong_tin_khoa_hoc[Mã khóa học],0),0)</f>
        <v>Quản lý dự án</v>
      </c>
      <c r="E259" s="12">
        <v>1059</v>
      </c>
      <c r="F259" s="28" t="str">
        <f>INDEX(Danhsachnhanvien[Họ tên],MATCH(Danhsachdaotao[[#This Row],[MSNV]],Danhsachnhanvien[Mã nhân viên],0),0)</f>
        <v>Trần Thị Yến</v>
      </c>
      <c r="G259" s="28" t="str">
        <f>INDEX(Danhsachnhanvien[Chi nhánh],MATCH(Danhsachdaotao[[#This Row],[MSNV]],Danhsachnhanvien[Mã nhân viên],0),0)</f>
        <v>Thái Nguyên</v>
      </c>
      <c r="H259" s="13" t="str">
        <f>INDEX(Danhsachnhanvien[Phòng ban],MATCH(Danhsachdaotao[[#This Row],[MSNV]],Danhsachnhanvien[Mã nhân viên],0),0)</f>
        <v>Đào tạo</v>
      </c>
      <c r="I259" s="13" t="str">
        <f>INDEX(Danhsachnhanvien[Vị trí],MATCH(Danhsachdaotao[[#This Row],[MSNV]],Danhsachnhanvien[Mã nhân viên],0),0)</f>
        <v>Phó phòng đào tạo</v>
      </c>
      <c r="J259" s="13" t="str">
        <f>INDEX(Thong_tin_khoa_hoc[Phân loại],MATCH(Danhsachdaotao[[#This Row],[Mã khóa học]],Thong_tin_khoa_hoc[Mã khóa học],0),0)</f>
        <v>Đào tạo bổ trợ</v>
      </c>
      <c r="K259" s="13" t="s">
        <v>238</v>
      </c>
      <c r="L259" s="12">
        <v>3</v>
      </c>
      <c r="M259" s="14">
        <v>8</v>
      </c>
    </row>
    <row r="260" spans="1:13" s="15" customFormat="1" ht="26.25" customHeight="1" x14ac:dyDescent="0.25">
      <c r="A260" s="11">
        <f>IF(E260="","",SUBTOTAL(3,$E$4:E260))</f>
        <v>257</v>
      </c>
      <c r="B260" s="40">
        <v>44362</v>
      </c>
      <c r="C260" s="12" t="s">
        <v>206</v>
      </c>
      <c r="D260" s="78" t="str">
        <f>INDEX(Thong_tin_khoa_hoc[Khóa đào tạo],MATCH(Danhsachdaotao[[#This Row],[Mã khóa học]],Thong_tin_khoa_hoc[Mã khóa học],0),0)</f>
        <v>Quản lý dự án</v>
      </c>
      <c r="E260" s="12">
        <v>1067</v>
      </c>
      <c r="F260" s="28" t="str">
        <f>INDEX(Danhsachnhanvien[Họ tên],MATCH(Danhsachdaotao[[#This Row],[MSNV]],Danhsachnhanvien[Mã nhân viên],0),0)</f>
        <v>Nguyễn Thị Hạnh</v>
      </c>
      <c r="G260" s="28" t="str">
        <f>INDEX(Danhsachnhanvien[Chi nhánh],MATCH(Danhsachdaotao[[#This Row],[MSNV]],Danhsachnhanvien[Mã nhân viên],0),0)</f>
        <v>Hải Phòng</v>
      </c>
      <c r="H260" s="13" t="str">
        <f>INDEX(Danhsachnhanvien[Phòng ban],MATCH(Danhsachdaotao[[#This Row],[MSNV]],Danhsachnhanvien[Mã nhân viên],0),0)</f>
        <v>Ban giám đốc</v>
      </c>
      <c r="I260" s="13" t="str">
        <f>INDEX(Danhsachnhanvien[Vị trí],MATCH(Danhsachdaotao[[#This Row],[MSNV]],Danhsachnhanvien[Mã nhân viên],0),0)</f>
        <v>Giám đốc chi nhánh</v>
      </c>
      <c r="J260" s="13" t="str">
        <f>INDEX(Thong_tin_khoa_hoc[Phân loại],MATCH(Danhsachdaotao[[#This Row],[Mã khóa học]],Thong_tin_khoa_hoc[Mã khóa học],0),0)</f>
        <v>Đào tạo bổ trợ</v>
      </c>
      <c r="K260" s="13" t="s">
        <v>239</v>
      </c>
      <c r="L260" s="12">
        <v>3</v>
      </c>
      <c r="M260" s="14"/>
    </row>
    <row r="261" spans="1:13" s="15" customFormat="1" ht="26.25" customHeight="1" x14ac:dyDescent="0.25">
      <c r="A261" s="11">
        <f>IF(E261="","",SUBTOTAL(3,$E$4:E261))</f>
        <v>258</v>
      </c>
      <c r="B261" s="40">
        <v>44362</v>
      </c>
      <c r="C261" s="12" t="s">
        <v>206</v>
      </c>
      <c r="D261" s="78" t="str">
        <f>INDEX(Thong_tin_khoa_hoc[Khóa đào tạo],MATCH(Danhsachdaotao[[#This Row],[Mã khóa học]],Thong_tin_khoa_hoc[Mã khóa học],0),0)</f>
        <v>Quản lý dự án</v>
      </c>
      <c r="E261" s="12">
        <v>1068</v>
      </c>
      <c r="F261" s="28" t="str">
        <f>INDEX(Danhsachnhanvien[Họ tên],MATCH(Danhsachdaotao[[#This Row],[MSNV]],Danhsachnhanvien[Mã nhân viên],0),0)</f>
        <v>Đỗ Mạnh Huy</v>
      </c>
      <c r="G261" s="28" t="str">
        <f>INDEX(Danhsachnhanvien[Chi nhánh],MATCH(Danhsachdaotao[[#This Row],[MSNV]],Danhsachnhanvien[Mã nhân viên],0),0)</f>
        <v>Hải Phòng</v>
      </c>
      <c r="H261" s="13" t="str">
        <f>INDEX(Danhsachnhanvien[Phòng ban],MATCH(Danhsachdaotao[[#This Row],[MSNV]],Danhsachnhanvien[Mã nhân viên],0),0)</f>
        <v>Kinh doanh</v>
      </c>
      <c r="I261" s="13" t="str">
        <f>INDEX(Danhsachnhanvien[Vị trí],MATCH(Danhsachdaotao[[#This Row],[MSNV]],Danhsachnhanvien[Mã nhân viên],0),0)</f>
        <v>Trưởng phòng kinh doanh</v>
      </c>
      <c r="J261" s="13" t="str">
        <f>INDEX(Thong_tin_khoa_hoc[Phân loại],MATCH(Danhsachdaotao[[#This Row],[Mã khóa học]],Thong_tin_khoa_hoc[Mã khóa học],0),0)</f>
        <v>Đào tạo bổ trợ</v>
      </c>
      <c r="K261" s="13" t="s">
        <v>238</v>
      </c>
      <c r="L261" s="12">
        <v>3</v>
      </c>
      <c r="M261" s="14">
        <v>10</v>
      </c>
    </row>
    <row r="262" spans="1:13" s="15" customFormat="1" ht="26.25" customHeight="1" x14ac:dyDescent="0.25">
      <c r="A262" s="11">
        <f>IF(E262="","",SUBTOTAL(3,$E$4:E262))</f>
        <v>259</v>
      </c>
      <c r="B262" s="40">
        <v>44375</v>
      </c>
      <c r="C262" s="12" t="s">
        <v>208</v>
      </c>
      <c r="D262" s="78" t="str">
        <f>INDEX(Thong_tin_khoa_hoc[Khóa đào tạo],MATCH(Danhsachdaotao[[#This Row],[Mã khóa học]],Thong_tin_khoa_hoc[Mã khóa học],0),0)</f>
        <v>Kỹ năng đàm phán, thương thuyết hiệu quả</v>
      </c>
      <c r="E262" s="12">
        <v>1046</v>
      </c>
      <c r="F262" s="28" t="str">
        <f>INDEX(Danhsachnhanvien[Họ tên],MATCH(Danhsachdaotao[[#This Row],[MSNV]],Danhsachnhanvien[Mã nhân viên],0),0)</f>
        <v>Phạm Thị Thu Thuỷ</v>
      </c>
      <c r="G262" s="28" t="str">
        <f>INDEX(Danhsachnhanvien[Chi nhánh],MATCH(Danhsachdaotao[[#This Row],[MSNV]],Danhsachnhanvien[Mã nhân viên],0),0)</f>
        <v>Thái Nguyên</v>
      </c>
      <c r="H262" s="13" t="str">
        <f>INDEX(Danhsachnhanvien[Phòng ban],MATCH(Danhsachdaotao[[#This Row],[MSNV]],Danhsachnhanvien[Mã nhân viên],0),0)</f>
        <v>Ban giám đốc</v>
      </c>
      <c r="I262" s="13" t="str">
        <f>INDEX(Danhsachnhanvien[Vị trí],MATCH(Danhsachdaotao[[#This Row],[MSNV]],Danhsachnhanvien[Mã nhân viên],0),0)</f>
        <v>Giám đốc chi nhánh</v>
      </c>
      <c r="J262" s="13" t="str">
        <f>INDEX(Thong_tin_khoa_hoc[Phân loại],MATCH(Danhsachdaotao[[#This Row],[Mã khóa học]],Thong_tin_khoa_hoc[Mã khóa học],0),0)</f>
        <v>Leadership</v>
      </c>
      <c r="K262" s="13" t="s">
        <v>238</v>
      </c>
      <c r="L262" s="12">
        <v>2</v>
      </c>
      <c r="M262" s="14">
        <v>4</v>
      </c>
    </row>
    <row r="263" spans="1:13" s="15" customFormat="1" ht="26.25" customHeight="1" x14ac:dyDescent="0.25">
      <c r="A263" s="11">
        <f>IF(E263="","",SUBTOTAL(3,$E$4:E263))</f>
        <v>260</v>
      </c>
      <c r="B263" s="40">
        <v>44375</v>
      </c>
      <c r="C263" s="12" t="s">
        <v>208</v>
      </c>
      <c r="D263" s="78" t="str">
        <f>INDEX(Thong_tin_khoa_hoc[Khóa đào tạo],MATCH(Danhsachdaotao[[#This Row],[Mã khóa học]],Thong_tin_khoa_hoc[Mã khóa học],0),0)</f>
        <v>Kỹ năng đàm phán, thương thuyết hiệu quả</v>
      </c>
      <c r="E263" s="12">
        <v>1047</v>
      </c>
      <c r="F263" s="28" t="str">
        <f>INDEX(Danhsachnhanvien[Họ tên],MATCH(Danhsachdaotao[[#This Row],[MSNV]],Danhsachnhanvien[Mã nhân viên],0),0)</f>
        <v>Hoàng Thị Thêm</v>
      </c>
      <c r="G263" s="28" t="str">
        <f>INDEX(Danhsachnhanvien[Chi nhánh],MATCH(Danhsachdaotao[[#This Row],[MSNV]],Danhsachnhanvien[Mã nhân viên],0),0)</f>
        <v>Thái Nguyên</v>
      </c>
      <c r="H263" s="13" t="str">
        <f>INDEX(Danhsachnhanvien[Phòng ban],MATCH(Danhsachdaotao[[#This Row],[MSNV]],Danhsachnhanvien[Mã nhân viên],0),0)</f>
        <v>Kinh doanh</v>
      </c>
      <c r="I263" s="13" t="str">
        <f>INDEX(Danhsachnhanvien[Vị trí],MATCH(Danhsachdaotao[[#This Row],[MSNV]],Danhsachnhanvien[Mã nhân viên],0),0)</f>
        <v>Trưởng phòng kinh doanh</v>
      </c>
      <c r="J263" s="13" t="str">
        <f>INDEX(Thong_tin_khoa_hoc[Phân loại],MATCH(Danhsachdaotao[[#This Row],[Mã khóa học]],Thong_tin_khoa_hoc[Mã khóa học],0),0)</f>
        <v>Leadership</v>
      </c>
      <c r="K263" s="13" t="s">
        <v>238</v>
      </c>
      <c r="L263" s="12">
        <v>2</v>
      </c>
      <c r="M263" s="14">
        <v>4</v>
      </c>
    </row>
    <row r="264" spans="1:13" s="15" customFormat="1" ht="26.25" customHeight="1" x14ac:dyDescent="0.25">
      <c r="A264" s="11">
        <f>IF(E264="","",SUBTOTAL(3,$E$4:E264))</f>
        <v>261</v>
      </c>
      <c r="B264" s="40">
        <v>44375</v>
      </c>
      <c r="C264" s="12" t="s">
        <v>208</v>
      </c>
      <c r="D264" s="78" t="str">
        <f>INDEX(Thong_tin_khoa_hoc[Khóa đào tạo],MATCH(Danhsachdaotao[[#This Row],[Mã khóa học]],Thong_tin_khoa_hoc[Mã khóa học],0),0)</f>
        <v>Kỹ năng đàm phán, thương thuyết hiệu quả</v>
      </c>
      <c r="E264" s="12">
        <v>1049</v>
      </c>
      <c r="F264" s="28" t="str">
        <f>INDEX(Danhsachnhanvien[Họ tên],MATCH(Danhsachdaotao[[#This Row],[MSNV]],Danhsachnhanvien[Mã nhân viên],0),0)</f>
        <v>Đoàn Đình Thoại</v>
      </c>
      <c r="G264" s="28" t="str">
        <f>INDEX(Danhsachnhanvien[Chi nhánh],MATCH(Danhsachdaotao[[#This Row],[MSNV]],Danhsachnhanvien[Mã nhân viên],0),0)</f>
        <v>Thái Nguyên</v>
      </c>
      <c r="H264" s="13" t="str">
        <f>INDEX(Danhsachnhanvien[Phòng ban],MATCH(Danhsachdaotao[[#This Row],[MSNV]],Danhsachnhanvien[Mã nhân viên],0),0)</f>
        <v>Kinh doanh</v>
      </c>
      <c r="I264" s="13" t="str">
        <f>INDEX(Danhsachnhanvien[Vị trí],MATCH(Danhsachdaotao[[#This Row],[MSNV]],Danhsachnhanvien[Mã nhân viên],0),0)</f>
        <v>Trưởng nhóm kinh doanh</v>
      </c>
      <c r="J264" s="13" t="str">
        <f>INDEX(Thong_tin_khoa_hoc[Phân loại],MATCH(Danhsachdaotao[[#This Row],[Mã khóa học]],Thong_tin_khoa_hoc[Mã khóa học],0),0)</f>
        <v>Leadership</v>
      </c>
      <c r="K264" s="13" t="s">
        <v>238</v>
      </c>
      <c r="L264" s="12">
        <v>2</v>
      </c>
      <c r="M264" s="14">
        <v>6</v>
      </c>
    </row>
    <row r="265" spans="1:13" s="15" customFormat="1" ht="26.25" customHeight="1" x14ac:dyDescent="0.25">
      <c r="A265" s="11">
        <f>IF(E265="","",SUBTOTAL(3,$E$4:E265))</f>
        <v>262</v>
      </c>
      <c r="B265" s="40">
        <v>44375</v>
      </c>
      <c r="C265" s="12" t="s">
        <v>208</v>
      </c>
      <c r="D265" s="78" t="str">
        <f>INDEX(Thong_tin_khoa_hoc[Khóa đào tạo],MATCH(Danhsachdaotao[[#This Row],[Mã khóa học]],Thong_tin_khoa_hoc[Mã khóa học],0),0)</f>
        <v>Kỹ năng đàm phán, thương thuyết hiệu quả</v>
      </c>
      <c r="E265" s="12">
        <v>1067</v>
      </c>
      <c r="F265" s="28" t="str">
        <f>INDEX(Danhsachnhanvien[Họ tên],MATCH(Danhsachdaotao[[#This Row],[MSNV]],Danhsachnhanvien[Mã nhân viên],0),0)</f>
        <v>Nguyễn Thị Hạnh</v>
      </c>
      <c r="G265" s="28" t="str">
        <f>INDEX(Danhsachnhanvien[Chi nhánh],MATCH(Danhsachdaotao[[#This Row],[MSNV]],Danhsachnhanvien[Mã nhân viên],0),0)</f>
        <v>Hải Phòng</v>
      </c>
      <c r="H265" s="13" t="str">
        <f>INDEX(Danhsachnhanvien[Phòng ban],MATCH(Danhsachdaotao[[#This Row],[MSNV]],Danhsachnhanvien[Mã nhân viên],0),0)</f>
        <v>Ban giám đốc</v>
      </c>
      <c r="I265" s="13" t="str">
        <f>INDEX(Danhsachnhanvien[Vị trí],MATCH(Danhsachdaotao[[#This Row],[MSNV]],Danhsachnhanvien[Mã nhân viên],0),0)</f>
        <v>Giám đốc chi nhánh</v>
      </c>
      <c r="J265" s="13" t="str">
        <f>INDEX(Thong_tin_khoa_hoc[Phân loại],MATCH(Danhsachdaotao[[#This Row],[Mã khóa học]],Thong_tin_khoa_hoc[Mã khóa học],0),0)</f>
        <v>Leadership</v>
      </c>
      <c r="K265" s="13" t="s">
        <v>238</v>
      </c>
      <c r="L265" s="12">
        <v>2</v>
      </c>
      <c r="M265" s="14">
        <v>8</v>
      </c>
    </row>
    <row r="266" spans="1:13" s="15" customFormat="1" ht="26.25" customHeight="1" x14ac:dyDescent="0.25">
      <c r="A266" s="11">
        <f>IF(E266="","",SUBTOTAL(3,$E$4:E266))</f>
        <v>263</v>
      </c>
      <c r="B266" s="40">
        <v>44375</v>
      </c>
      <c r="C266" s="12" t="s">
        <v>208</v>
      </c>
      <c r="D266" s="78" t="str">
        <f>INDEX(Thong_tin_khoa_hoc[Khóa đào tạo],MATCH(Danhsachdaotao[[#This Row],[Mã khóa học]],Thong_tin_khoa_hoc[Mã khóa học],0),0)</f>
        <v>Kỹ năng đàm phán, thương thuyết hiệu quả</v>
      </c>
      <c r="E266" s="12">
        <v>1068</v>
      </c>
      <c r="F266" s="28" t="str">
        <f>INDEX(Danhsachnhanvien[Họ tên],MATCH(Danhsachdaotao[[#This Row],[MSNV]],Danhsachnhanvien[Mã nhân viên],0),0)</f>
        <v>Đỗ Mạnh Huy</v>
      </c>
      <c r="G266" s="28" t="str">
        <f>INDEX(Danhsachnhanvien[Chi nhánh],MATCH(Danhsachdaotao[[#This Row],[MSNV]],Danhsachnhanvien[Mã nhân viên],0),0)</f>
        <v>Hải Phòng</v>
      </c>
      <c r="H266" s="13" t="str">
        <f>INDEX(Danhsachnhanvien[Phòng ban],MATCH(Danhsachdaotao[[#This Row],[MSNV]],Danhsachnhanvien[Mã nhân viên],0),0)</f>
        <v>Kinh doanh</v>
      </c>
      <c r="I266" s="13" t="str">
        <f>INDEX(Danhsachnhanvien[Vị trí],MATCH(Danhsachdaotao[[#This Row],[MSNV]],Danhsachnhanvien[Mã nhân viên],0),0)</f>
        <v>Trưởng phòng kinh doanh</v>
      </c>
      <c r="J266" s="13" t="str">
        <f>INDEX(Thong_tin_khoa_hoc[Phân loại],MATCH(Danhsachdaotao[[#This Row],[Mã khóa học]],Thong_tin_khoa_hoc[Mã khóa học],0),0)</f>
        <v>Leadership</v>
      </c>
      <c r="K266" s="13" t="s">
        <v>238</v>
      </c>
      <c r="L266" s="12">
        <v>2</v>
      </c>
      <c r="M266" s="14">
        <v>10</v>
      </c>
    </row>
    <row r="267" spans="1:13" s="15" customFormat="1" ht="26.25" customHeight="1" x14ac:dyDescent="0.25">
      <c r="A267" s="11">
        <f>IF(E267="","",SUBTOTAL(3,$E$4:E267))</f>
        <v>264</v>
      </c>
      <c r="B267" s="40">
        <v>44375</v>
      </c>
      <c r="C267" s="12" t="s">
        <v>208</v>
      </c>
      <c r="D267" s="78" t="str">
        <f>INDEX(Thong_tin_khoa_hoc[Khóa đào tạo],MATCH(Danhsachdaotao[[#This Row],[Mã khóa học]],Thong_tin_khoa_hoc[Mã khóa học],0),0)</f>
        <v>Kỹ năng đàm phán, thương thuyết hiệu quả</v>
      </c>
      <c r="E267" s="12">
        <v>1069</v>
      </c>
      <c r="F267" s="28" t="str">
        <f>INDEX(Danhsachnhanvien[Họ tên],MATCH(Danhsachdaotao[[#This Row],[MSNV]],Danhsachnhanvien[Mã nhân viên],0),0)</f>
        <v>Trần Thị Thuý</v>
      </c>
      <c r="G267" s="28" t="str">
        <f>INDEX(Danhsachnhanvien[Chi nhánh],MATCH(Danhsachdaotao[[#This Row],[MSNV]],Danhsachnhanvien[Mã nhân viên],0),0)</f>
        <v>Hải Phòng</v>
      </c>
      <c r="H267" s="13" t="str">
        <f>INDEX(Danhsachnhanvien[Phòng ban],MATCH(Danhsachdaotao[[#This Row],[MSNV]],Danhsachnhanvien[Mã nhân viên],0),0)</f>
        <v>Kinh doanh</v>
      </c>
      <c r="I267" s="13" t="str">
        <f>INDEX(Danhsachnhanvien[Vị trí],MATCH(Danhsachdaotao[[#This Row],[MSNV]],Danhsachnhanvien[Mã nhân viên],0),0)</f>
        <v>Trưởng nhóm kinh doanh</v>
      </c>
      <c r="J267" s="13" t="str">
        <f>INDEX(Thong_tin_khoa_hoc[Phân loại],MATCH(Danhsachdaotao[[#This Row],[Mã khóa học]],Thong_tin_khoa_hoc[Mã khóa học],0),0)</f>
        <v>Leadership</v>
      </c>
      <c r="K267" s="13" t="s">
        <v>239</v>
      </c>
      <c r="L267" s="12">
        <v>2</v>
      </c>
      <c r="M267" s="14"/>
    </row>
    <row r="268" spans="1:13" s="15" customFormat="1" ht="26.25" customHeight="1" x14ac:dyDescent="0.25">
      <c r="A268" s="11">
        <f>IF(E268="","",SUBTOTAL(3,$E$4:E268))</f>
        <v>265</v>
      </c>
      <c r="B268" s="40">
        <v>44375</v>
      </c>
      <c r="C268" s="12" t="s">
        <v>208</v>
      </c>
      <c r="D268" s="78" t="str">
        <f>INDEX(Thong_tin_khoa_hoc[Khóa đào tạo],MATCH(Danhsachdaotao[[#This Row],[Mã khóa học]],Thong_tin_khoa_hoc[Mã khóa học],0),0)</f>
        <v>Kỹ năng đàm phán, thương thuyết hiệu quả</v>
      </c>
      <c r="E268" s="12">
        <v>1090</v>
      </c>
      <c r="F268" s="28" t="str">
        <f>INDEX(Danhsachnhanvien[Họ tên],MATCH(Danhsachdaotao[[#This Row],[MSNV]],Danhsachnhanvien[Mã nhân viên],0),0)</f>
        <v>Lưu Dương Thu Trang</v>
      </c>
      <c r="G268" s="28" t="str">
        <f>INDEX(Danhsachnhanvien[Chi nhánh],MATCH(Danhsachdaotao[[#This Row],[MSNV]],Danhsachnhanvien[Mã nhân viên],0),0)</f>
        <v>Hải Phòng</v>
      </c>
      <c r="H268" s="13" t="str">
        <f>INDEX(Danhsachnhanvien[Phòng ban],MATCH(Danhsachdaotao[[#This Row],[MSNV]],Danhsachnhanvien[Mã nhân viên],0),0)</f>
        <v>Kinh doanh</v>
      </c>
      <c r="I268" s="13" t="str">
        <f>INDEX(Danhsachnhanvien[Vị trí],MATCH(Danhsachdaotao[[#This Row],[MSNV]],Danhsachnhanvien[Mã nhân viên],0),0)</f>
        <v>Trưởng phòng kinh doanh</v>
      </c>
      <c r="J268" s="13" t="str">
        <f>INDEX(Thong_tin_khoa_hoc[Phân loại],MATCH(Danhsachdaotao[[#This Row],[Mã khóa học]],Thong_tin_khoa_hoc[Mã khóa học],0),0)</f>
        <v>Leadership</v>
      </c>
      <c r="K268" s="13" t="s">
        <v>238</v>
      </c>
      <c r="L268" s="12">
        <v>2</v>
      </c>
      <c r="M268" s="14">
        <v>6</v>
      </c>
    </row>
    <row r="269" spans="1:13" s="15" customFormat="1" ht="26.25" customHeight="1" x14ac:dyDescent="0.25">
      <c r="A269" s="11">
        <f>IF(E269="","",SUBTOTAL(3,$E$4:E269))</f>
        <v>266</v>
      </c>
      <c r="B269" s="40">
        <v>44375</v>
      </c>
      <c r="C269" s="12" t="s">
        <v>208</v>
      </c>
      <c r="D269" s="78" t="str">
        <f>INDEX(Thong_tin_khoa_hoc[Khóa đào tạo],MATCH(Danhsachdaotao[[#This Row],[Mã khóa học]],Thong_tin_khoa_hoc[Mã khóa học],0),0)</f>
        <v>Kỹ năng đàm phán, thương thuyết hiệu quả</v>
      </c>
      <c r="E269" s="12">
        <v>1092</v>
      </c>
      <c r="F269" s="28" t="str">
        <f>INDEX(Danhsachnhanvien[Họ tên],MATCH(Danhsachdaotao[[#This Row],[MSNV]],Danhsachnhanvien[Mã nhân viên],0),0)</f>
        <v xml:space="preserve">Lê Thị Thu Phương </v>
      </c>
      <c r="G269" s="28" t="str">
        <f>INDEX(Danhsachnhanvien[Chi nhánh],MATCH(Danhsachdaotao[[#This Row],[MSNV]],Danhsachnhanvien[Mã nhân viên],0),0)</f>
        <v>Hải Phòng</v>
      </c>
      <c r="H269" s="13" t="str">
        <f>INDEX(Danhsachnhanvien[Phòng ban],MATCH(Danhsachdaotao[[#This Row],[MSNV]],Danhsachnhanvien[Mã nhân viên],0),0)</f>
        <v>Kinh doanh</v>
      </c>
      <c r="I269" s="13" t="str">
        <f>INDEX(Danhsachnhanvien[Vị trí],MATCH(Danhsachdaotao[[#This Row],[MSNV]],Danhsachnhanvien[Mã nhân viên],0),0)</f>
        <v>Trưởng nhóm kinh doanh</v>
      </c>
      <c r="J269" s="13" t="str">
        <f>INDEX(Thong_tin_khoa_hoc[Phân loại],MATCH(Danhsachdaotao[[#This Row],[Mã khóa học]],Thong_tin_khoa_hoc[Mã khóa học],0),0)</f>
        <v>Leadership</v>
      </c>
      <c r="K269" s="13" t="s">
        <v>238</v>
      </c>
      <c r="L269" s="12">
        <v>2</v>
      </c>
      <c r="M269" s="14">
        <v>6</v>
      </c>
    </row>
    <row r="270" spans="1:13" s="15" customFormat="1" ht="26.25" customHeight="1" x14ac:dyDescent="0.25">
      <c r="A270" s="11">
        <f>IF(E270="","",SUBTOTAL(3,$E$4:E270))</f>
        <v>267</v>
      </c>
      <c r="B270" s="40">
        <v>44375</v>
      </c>
      <c r="C270" s="12" t="s">
        <v>208</v>
      </c>
      <c r="D270" s="78" t="str">
        <f>INDEX(Thong_tin_khoa_hoc[Khóa đào tạo],MATCH(Danhsachdaotao[[#This Row],[Mã khóa học]],Thong_tin_khoa_hoc[Mã khóa học],0),0)</f>
        <v>Kỹ năng đàm phán, thương thuyết hiệu quả</v>
      </c>
      <c r="E270" s="12">
        <v>1105</v>
      </c>
      <c r="F270" s="28" t="str">
        <f>INDEX(Danhsachnhanvien[Họ tên],MATCH(Danhsachdaotao[[#This Row],[MSNV]],Danhsachnhanvien[Mã nhân viên],0),0)</f>
        <v>Đỗ Thị Nguyệt</v>
      </c>
      <c r="G270" s="28" t="str">
        <f>INDEX(Danhsachnhanvien[Chi nhánh],MATCH(Danhsachdaotao[[#This Row],[MSNV]],Danhsachnhanvien[Mã nhân viên],0),0)</f>
        <v>Đà Nẵng</v>
      </c>
      <c r="H270" s="13" t="str">
        <f>INDEX(Danhsachnhanvien[Phòng ban],MATCH(Danhsachdaotao[[#This Row],[MSNV]],Danhsachnhanvien[Mã nhân viên],0),0)</f>
        <v>Ban giám đốc</v>
      </c>
      <c r="I270" s="13" t="str">
        <f>INDEX(Danhsachnhanvien[Vị trí],MATCH(Danhsachdaotao[[#This Row],[MSNV]],Danhsachnhanvien[Mã nhân viên],0),0)</f>
        <v>Giám đốc chi nhánh</v>
      </c>
      <c r="J270" s="13" t="str">
        <f>INDEX(Thong_tin_khoa_hoc[Phân loại],MATCH(Danhsachdaotao[[#This Row],[Mã khóa học]],Thong_tin_khoa_hoc[Mã khóa học],0),0)</f>
        <v>Leadership</v>
      </c>
      <c r="K270" s="13" t="s">
        <v>238</v>
      </c>
      <c r="L270" s="12">
        <v>2</v>
      </c>
      <c r="M270" s="14">
        <v>8</v>
      </c>
    </row>
    <row r="271" spans="1:13" s="15" customFormat="1" ht="26.25" customHeight="1" x14ac:dyDescent="0.25">
      <c r="A271" s="11">
        <f>IF(E271="","",SUBTOTAL(3,$E$4:E271))</f>
        <v>268</v>
      </c>
      <c r="B271" s="40">
        <v>44375</v>
      </c>
      <c r="C271" s="12" t="s">
        <v>208</v>
      </c>
      <c r="D271" s="78" t="str">
        <f>INDEX(Thong_tin_khoa_hoc[Khóa đào tạo],MATCH(Danhsachdaotao[[#This Row],[Mã khóa học]],Thong_tin_khoa_hoc[Mã khóa học],0),0)</f>
        <v>Kỹ năng đàm phán, thương thuyết hiệu quả</v>
      </c>
      <c r="E271" s="12">
        <v>1115</v>
      </c>
      <c r="F271" s="28" t="str">
        <f>INDEX(Danhsachnhanvien[Họ tên],MATCH(Danhsachdaotao[[#This Row],[MSNV]],Danhsachnhanvien[Mã nhân viên],0),0)</f>
        <v xml:space="preserve">Mai Thị Oanh </v>
      </c>
      <c r="G271" s="28" t="str">
        <f>INDEX(Danhsachnhanvien[Chi nhánh],MATCH(Danhsachdaotao[[#This Row],[MSNV]],Danhsachnhanvien[Mã nhân viên],0),0)</f>
        <v>Đà Nẵng</v>
      </c>
      <c r="H271" s="13" t="str">
        <f>INDEX(Danhsachnhanvien[Phòng ban],MATCH(Danhsachdaotao[[#This Row],[MSNV]],Danhsachnhanvien[Mã nhân viên],0),0)</f>
        <v>Kinh doanh</v>
      </c>
      <c r="I271" s="13" t="str">
        <f>INDEX(Danhsachnhanvien[Vị trí],MATCH(Danhsachdaotao[[#This Row],[MSNV]],Danhsachnhanvien[Mã nhân viên],0),0)</f>
        <v>Trưởng phòng kinh doanh</v>
      </c>
      <c r="J271" s="13" t="str">
        <f>INDEX(Thong_tin_khoa_hoc[Phân loại],MATCH(Danhsachdaotao[[#This Row],[Mã khóa học]],Thong_tin_khoa_hoc[Mã khóa học],0),0)</f>
        <v>Leadership</v>
      </c>
      <c r="K271" s="13" t="s">
        <v>239</v>
      </c>
      <c r="L271" s="12">
        <v>2</v>
      </c>
      <c r="M271" s="14"/>
    </row>
    <row r="272" spans="1:13" s="15" customFormat="1" ht="26.25" customHeight="1" x14ac:dyDescent="0.25">
      <c r="A272" s="11">
        <f>IF(E272="","",SUBTOTAL(3,$E$4:E272))</f>
        <v>269</v>
      </c>
      <c r="B272" s="40">
        <v>44375</v>
      </c>
      <c r="C272" s="12" t="s">
        <v>208</v>
      </c>
      <c r="D272" s="78" t="str">
        <f>INDEX(Thong_tin_khoa_hoc[Khóa đào tạo],MATCH(Danhsachdaotao[[#This Row],[Mã khóa học]],Thong_tin_khoa_hoc[Mã khóa học],0),0)</f>
        <v>Kỹ năng đàm phán, thương thuyết hiệu quả</v>
      </c>
      <c r="E272" s="12">
        <v>1117</v>
      </c>
      <c r="F272" s="28" t="str">
        <f>INDEX(Danhsachnhanvien[Họ tên],MATCH(Danhsachdaotao[[#This Row],[MSNV]],Danhsachnhanvien[Mã nhân viên],0),0)</f>
        <v>Lê Văn Tuân</v>
      </c>
      <c r="G272" s="28" t="str">
        <f>INDEX(Danhsachnhanvien[Chi nhánh],MATCH(Danhsachdaotao[[#This Row],[MSNV]],Danhsachnhanvien[Mã nhân viên],0),0)</f>
        <v>Đà Nẵng</v>
      </c>
      <c r="H272" s="13" t="str">
        <f>INDEX(Danhsachnhanvien[Phòng ban],MATCH(Danhsachdaotao[[#This Row],[MSNV]],Danhsachnhanvien[Mã nhân viên],0),0)</f>
        <v>Kinh doanh</v>
      </c>
      <c r="I272" s="13" t="str">
        <f>INDEX(Danhsachnhanvien[Vị trí],MATCH(Danhsachdaotao[[#This Row],[MSNV]],Danhsachnhanvien[Mã nhân viên],0),0)</f>
        <v>Trưởng nhóm kinh doanh</v>
      </c>
      <c r="J272" s="13" t="str">
        <f>INDEX(Thong_tin_khoa_hoc[Phân loại],MATCH(Danhsachdaotao[[#This Row],[Mã khóa học]],Thong_tin_khoa_hoc[Mã khóa học],0),0)</f>
        <v>Leadership</v>
      </c>
      <c r="K272" s="13" t="s">
        <v>238</v>
      </c>
      <c r="L272" s="12">
        <v>2</v>
      </c>
      <c r="M272" s="14">
        <v>10</v>
      </c>
    </row>
    <row r="273" spans="1:13" s="15" customFormat="1" ht="26.25" customHeight="1" x14ac:dyDescent="0.25">
      <c r="A273" s="11">
        <f>IF(E273="","",SUBTOTAL(3,$E$4:E273))</f>
        <v>270</v>
      </c>
      <c r="B273" s="40">
        <v>44377</v>
      </c>
      <c r="C273" s="12" t="s">
        <v>208</v>
      </c>
      <c r="D273" s="78" t="str">
        <f>INDEX(Thong_tin_khoa_hoc[Khóa đào tạo],MATCH(Danhsachdaotao[[#This Row],[Mã khóa học]],Thong_tin_khoa_hoc[Mã khóa học],0),0)</f>
        <v>Kỹ năng đàm phán, thương thuyết hiệu quả</v>
      </c>
      <c r="E273" s="12">
        <v>1046</v>
      </c>
      <c r="F273" s="28" t="str">
        <f>INDEX(Danhsachnhanvien[Họ tên],MATCH(Danhsachdaotao[[#This Row],[MSNV]],Danhsachnhanvien[Mã nhân viên],0),0)</f>
        <v>Phạm Thị Thu Thuỷ</v>
      </c>
      <c r="G273" s="28" t="str">
        <f>INDEX(Danhsachnhanvien[Chi nhánh],MATCH(Danhsachdaotao[[#This Row],[MSNV]],Danhsachnhanvien[Mã nhân viên],0),0)</f>
        <v>Thái Nguyên</v>
      </c>
      <c r="H273" s="13" t="str">
        <f>INDEX(Danhsachnhanvien[Phòng ban],MATCH(Danhsachdaotao[[#This Row],[MSNV]],Danhsachnhanvien[Mã nhân viên],0),0)</f>
        <v>Ban giám đốc</v>
      </c>
      <c r="I273" s="13" t="str">
        <f>INDEX(Danhsachnhanvien[Vị trí],MATCH(Danhsachdaotao[[#This Row],[MSNV]],Danhsachnhanvien[Mã nhân viên],0),0)</f>
        <v>Giám đốc chi nhánh</v>
      </c>
      <c r="J273" s="13" t="str">
        <f>INDEX(Thong_tin_khoa_hoc[Phân loại],MATCH(Danhsachdaotao[[#This Row],[Mã khóa học]],Thong_tin_khoa_hoc[Mã khóa học],0),0)</f>
        <v>Leadership</v>
      </c>
      <c r="K273" s="13" t="s">
        <v>238</v>
      </c>
      <c r="L273" s="12">
        <v>2</v>
      </c>
      <c r="M273" s="14">
        <v>4</v>
      </c>
    </row>
    <row r="274" spans="1:13" s="15" customFormat="1" ht="26.25" customHeight="1" x14ac:dyDescent="0.25">
      <c r="A274" s="11">
        <f>IF(E274="","",SUBTOTAL(3,$E$4:E274))</f>
        <v>271</v>
      </c>
      <c r="B274" s="40">
        <v>44377</v>
      </c>
      <c r="C274" s="12" t="s">
        <v>208</v>
      </c>
      <c r="D274" s="78" t="str">
        <f>INDEX(Thong_tin_khoa_hoc[Khóa đào tạo],MATCH(Danhsachdaotao[[#This Row],[Mã khóa học]],Thong_tin_khoa_hoc[Mã khóa học],0),0)</f>
        <v>Kỹ năng đàm phán, thương thuyết hiệu quả</v>
      </c>
      <c r="E274" s="12">
        <v>1047</v>
      </c>
      <c r="F274" s="28" t="str">
        <f>INDEX(Danhsachnhanvien[Họ tên],MATCH(Danhsachdaotao[[#This Row],[MSNV]],Danhsachnhanvien[Mã nhân viên],0),0)</f>
        <v>Hoàng Thị Thêm</v>
      </c>
      <c r="G274" s="28" t="str">
        <f>INDEX(Danhsachnhanvien[Chi nhánh],MATCH(Danhsachdaotao[[#This Row],[MSNV]],Danhsachnhanvien[Mã nhân viên],0),0)</f>
        <v>Thái Nguyên</v>
      </c>
      <c r="H274" s="13" t="str">
        <f>INDEX(Danhsachnhanvien[Phòng ban],MATCH(Danhsachdaotao[[#This Row],[MSNV]],Danhsachnhanvien[Mã nhân viên],0),0)</f>
        <v>Kinh doanh</v>
      </c>
      <c r="I274" s="13" t="str">
        <f>INDEX(Danhsachnhanvien[Vị trí],MATCH(Danhsachdaotao[[#This Row],[MSNV]],Danhsachnhanvien[Mã nhân viên],0),0)</f>
        <v>Trưởng phòng kinh doanh</v>
      </c>
      <c r="J274" s="13" t="str">
        <f>INDEX(Thong_tin_khoa_hoc[Phân loại],MATCH(Danhsachdaotao[[#This Row],[Mã khóa học]],Thong_tin_khoa_hoc[Mã khóa học],0),0)</f>
        <v>Leadership</v>
      </c>
      <c r="K274" s="13" t="s">
        <v>238</v>
      </c>
      <c r="L274" s="12">
        <v>2</v>
      </c>
      <c r="M274" s="14">
        <v>4</v>
      </c>
    </row>
    <row r="275" spans="1:13" s="15" customFormat="1" ht="26.25" customHeight="1" x14ac:dyDescent="0.25">
      <c r="A275" s="11">
        <f>IF(E275="","",SUBTOTAL(3,$E$4:E275))</f>
        <v>272</v>
      </c>
      <c r="B275" s="40">
        <v>44377</v>
      </c>
      <c r="C275" s="12" t="s">
        <v>208</v>
      </c>
      <c r="D275" s="78" t="str">
        <f>INDEX(Thong_tin_khoa_hoc[Khóa đào tạo],MATCH(Danhsachdaotao[[#This Row],[Mã khóa học]],Thong_tin_khoa_hoc[Mã khóa học],0),0)</f>
        <v>Kỹ năng đàm phán, thương thuyết hiệu quả</v>
      </c>
      <c r="E275" s="12">
        <v>1049</v>
      </c>
      <c r="F275" s="28" t="str">
        <f>INDEX(Danhsachnhanvien[Họ tên],MATCH(Danhsachdaotao[[#This Row],[MSNV]],Danhsachnhanvien[Mã nhân viên],0),0)</f>
        <v>Đoàn Đình Thoại</v>
      </c>
      <c r="G275" s="28" t="str">
        <f>INDEX(Danhsachnhanvien[Chi nhánh],MATCH(Danhsachdaotao[[#This Row],[MSNV]],Danhsachnhanvien[Mã nhân viên],0),0)</f>
        <v>Thái Nguyên</v>
      </c>
      <c r="H275" s="13" t="str">
        <f>INDEX(Danhsachnhanvien[Phòng ban],MATCH(Danhsachdaotao[[#This Row],[MSNV]],Danhsachnhanvien[Mã nhân viên],0),0)</f>
        <v>Kinh doanh</v>
      </c>
      <c r="I275" s="13" t="str">
        <f>INDEX(Danhsachnhanvien[Vị trí],MATCH(Danhsachdaotao[[#This Row],[MSNV]],Danhsachnhanvien[Mã nhân viên],0),0)</f>
        <v>Trưởng nhóm kinh doanh</v>
      </c>
      <c r="J275" s="13" t="str">
        <f>INDEX(Thong_tin_khoa_hoc[Phân loại],MATCH(Danhsachdaotao[[#This Row],[Mã khóa học]],Thong_tin_khoa_hoc[Mã khóa học],0),0)</f>
        <v>Leadership</v>
      </c>
      <c r="K275" s="13" t="s">
        <v>238</v>
      </c>
      <c r="L275" s="12">
        <v>2</v>
      </c>
      <c r="M275" s="14">
        <v>6</v>
      </c>
    </row>
    <row r="276" spans="1:13" s="15" customFormat="1" ht="26.25" customHeight="1" x14ac:dyDescent="0.25">
      <c r="A276" s="11">
        <f>IF(E276="","",SUBTOTAL(3,$E$4:E276))</f>
        <v>273</v>
      </c>
      <c r="B276" s="40">
        <v>44377</v>
      </c>
      <c r="C276" s="12" t="s">
        <v>208</v>
      </c>
      <c r="D276" s="78" t="str">
        <f>INDEX(Thong_tin_khoa_hoc[Khóa đào tạo],MATCH(Danhsachdaotao[[#This Row],[Mã khóa học]],Thong_tin_khoa_hoc[Mã khóa học],0),0)</f>
        <v>Kỹ năng đàm phán, thương thuyết hiệu quả</v>
      </c>
      <c r="E276" s="12">
        <v>1067</v>
      </c>
      <c r="F276" s="28" t="str">
        <f>INDEX(Danhsachnhanvien[Họ tên],MATCH(Danhsachdaotao[[#This Row],[MSNV]],Danhsachnhanvien[Mã nhân viên],0),0)</f>
        <v>Nguyễn Thị Hạnh</v>
      </c>
      <c r="G276" s="28" t="str">
        <f>INDEX(Danhsachnhanvien[Chi nhánh],MATCH(Danhsachdaotao[[#This Row],[MSNV]],Danhsachnhanvien[Mã nhân viên],0),0)</f>
        <v>Hải Phòng</v>
      </c>
      <c r="H276" s="13" t="str">
        <f>INDEX(Danhsachnhanvien[Phòng ban],MATCH(Danhsachdaotao[[#This Row],[MSNV]],Danhsachnhanvien[Mã nhân viên],0),0)</f>
        <v>Ban giám đốc</v>
      </c>
      <c r="I276" s="13" t="str">
        <f>INDEX(Danhsachnhanvien[Vị trí],MATCH(Danhsachdaotao[[#This Row],[MSNV]],Danhsachnhanvien[Mã nhân viên],0),0)</f>
        <v>Giám đốc chi nhánh</v>
      </c>
      <c r="J276" s="13" t="str">
        <f>INDEX(Thong_tin_khoa_hoc[Phân loại],MATCH(Danhsachdaotao[[#This Row],[Mã khóa học]],Thong_tin_khoa_hoc[Mã khóa học],0),0)</f>
        <v>Leadership</v>
      </c>
      <c r="K276" s="13" t="s">
        <v>238</v>
      </c>
      <c r="L276" s="12">
        <v>2</v>
      </c>
      <c r="M276" s="14">
        <v>8</v>
      </c>
    </row>
    <row r="277" spans="1:13" s="15" customFormat="1" ht="26.25" customHeight="1" x14ac:dyDescent="0.25">
      <c r="A277" s="11">
        <f>IF(E277="","",SUBTOTAL(3,$E$4:E277))</f>
        <v>274</v>
      </c>
      <c r="B277" s="40">
        <v>44377</v>
      </c>
      <c r="C277" s="12" t="s">
        <v>208</v>
      </c>
      <c r="D277" s="78" t="str">
        <f>INDEX(Thong_tin_khoa_hoc[Khóa đào tạo],MATCH(Danhsachdaotao[[#This Row],[Mã khóa học]],Thong_tin_khoa_hoc[Mã khóa học],0),0)</f>
        <v>Kỹ năng đàm phán, thương thuyết hiệu quả</v>
      </c>
      <c r="E277" s="12">
        <v>1068</v>
      </c>
      <c r="F277" s="28" t="str">
        <f>INDEX(Danhsachnhanvien[Họ tên],MATCH(Danhsachdaotao[[#This Row],[MSNV]],Danhsachnhanvien[Mã nhân viên],0),0)</f>
        <v>Đỗ Mạnh Huy</v>
      </c>
      <c r="G277" s="28" t="str">
        <f>INDEX(Danhsachnhanvien[Chi nhánh],MATCH(Danhsachdaotao[[#This Row],[MSNV]],Danhsachnhanvien[Mã nhân viên],0),0)</f>
        <v>Hải Phòng</v>
      </c>
      <c r="H277" s="13" t="str">
        <f>INDEX(Danhsachnhanvien[Phòng ban],MATCH(Danhsachdaotao[[#This Row],[MSNV]],Danhsachnhanvien[Mã nhân viên],0),0)</f>
        <v>Kinh doanh</v>
      </c>
      <c r="I277" s="13" t="str">
        <f>INDEX(Danhsachnhanvien[Vị trí],MATCH(Danhsachdaotao[[#This Row],[MSNV]],Danhsachnhanvien[Mã nhân viên],0),0)</f>
        <v>Trưởng phòng kinh doanh</v>
      </c>
      <c r="J277" s="13" t="str">
        <f>INDEX(Thong_tin_khoa_hoc[Phân loại],MATCH(Danhsachdaotao[[#This Row],[Mã khóa học]],Thong_tin_khoa_hoc[Mã khóa học],0),0)</f>
        <v>Leadership</v>
      </c>
      <c r="K277" s="13" t="s">
        <v>238</v>
      </c>
      <c r="L277" s="12">
        <v>2</v>
      </c>
      <c r="M277" s="14">
        <v>10</v>
      </c>
    </row>
    <row r="278" spans="1:13" s="15" customFormat="1" ht="26.25" customHeight="1" x14ac:dyDescent="0.25">
      <c r="A278" s="11">
        <f>IF(E278="","",SUBTOTAL(3,$E$4:E278))</f>
        <v>275</v>
      </c>
      <c r="B278" s="40">
        <v>44377</v>
      </c>
      <c r="C278" s="12" t="s">
        <v>208</v>
      </c>
      <c r="D278" s="78" t="str">
        <f>INDEX(Thong_tin_khoa_hoc[Khóa đào tạo],MATCH(Danhsachdaotao[[#This Row],[Mã khóa học]],Thong_tin_khoa_hoc[Mã khóa học],0),0)</f>
        <v>Kỹ năng đàm phán, thương thuyết hiệu quả</v>
      </c>
      <c r="E278" s="12">
        <v>1069</v>
      </c>
      <c r="F278" s="28" t="str">
        <f>INDEX(Danhsachnhanvien[Họ tên],MATCH(Danhsachdaotao[[#This Row],[MSNV]],Danhsachnhanvien[Mã nhân viên],0),0)</f>
        <v>Trần Thị Thuý</v>
      </c>
      <c r="G278" s="28" t="str">
        <f>INDEX(Danhsachnhanvien[Chi nhánh],MATCH(Danhsachdaotao[[#This Row],[MSNV]],Danhsachnhanvien[Mã nhân viên],0),0)</f>
        <v>Hải Phòng</v>
      </c>
      <c r="H278" s="13" t="str">
        <f>INDEX(Danhsachnhanvien[Phòng ban],MATCH(Danhsachdaotao[[#This Row],[MSNV]],Danhsachnhanvien[Mã nhân viên],0),0)</f>
        <v>Kinh doanh</v>
      </c>
      <c r="I278" s="13" t="str">
        <f>INDEX(Danhsachnhanvien[Vị trí],MATCH(Danhsachdaotao[[#This Row],[MSNV]],Danhsachnhanvien[Mã nhân viên],0),0)</f>
        <v>Trưởng nhóm kinh doanh</v>
      </c>
      <c r="J278" s="13" t="str">
        <f>INDEX(Thong_tin_khoa_hoc[Phân loại],MATCH(Danhsachdaotao[[#This Row],[Mã khóa học]],Thong_tin_khoa_hoc[Mã khóa học],0),0)</f>
        <v>Leadership</v>
      </c>
      <c r="K278" s="13" t="s">
        <v>238</v>
      </c>
      <c r="L278" s="12">
        <v>2</v>
      </c>
      <c r="M278" s="14">
        <v>4</v>
      </c>
    </row>
    <row r="279" spans="1:13" s="15" customFormat="1" ht="26.25" customHeight="1" x14ac:dyDescent="0.25">
      <c r="A279" s="11">
        <f>IF(E279="","",SUBTOTAL(3,$E$4:E279))</f>
        <v>276</v>
      </c>
      <c r="B279" s="40">
        <v>44377</v>
      </c>
      <c r="C279" s="12" t="s">
        <v>208</v>
      </c>
      <c r="D279" s="78" t="str">
        <f>INDEX(Thong_tin_khoa_hoc[Khóa đào tạo],MATCH(Danhsachdaotao[[#This Row],[Mã khóa học]],Thong_tin_khoa_hoc[Mã khóa học],0),0)</f>
        <v>Kỹ năng đàm phán, thương thuyết hiệu quả</v>
      </c>
      <c r="E279" s="12">
        <v>1090</v>
      </c>
      <c r="F279" s="28" t="str">
        <f>INDEX(Danhsachnhanvien[Họ tên],MATCH(Danhsachdaotao[[#This Row],[MSNV]],Danhsachnhanvien[Mã nhân viên],0),0)</f>
        <v>Lưu Dương Thu Trang</v>
      </c>
      <c r="G279" s="28" t="str">
        <f>INDEX(Danhsachnhanvien[Chi nhánh],MATCH(Danhsachdaotao[[#This Row],[MSNV]],Danhsachnhanvien[Mã nhân viên],0),0)</f>
        <v>Hải Phòng</v>
      </c>
      <c r="H279" s="13" t="str">
        <f>INDEX(Danhsachnhanvien[Phòng ban],MATCH(Danhsachdaotao[[#This Row],[MSNV]],Danhsachnhanvien[Mã nhân viên],0),0)</f>
        <v>Kinh doanh</v>
      </c>
      <c r="I279" s="13" t="str">
        <f>INDEX(Danhsachnhanvien[Vị trí],MATCH(Danhsachdaotao[[#This Row],[MSNV]],Danhsachnhanvien[Mã nhân viên],0),0)</f>
        <v>Trưởng phòng kinh doanh</v>
      </c>
      <c r="J279" s="13" t="str">
        <f>INDEX(Thong_tin_khoa_hoc[Phân loại],MATCH(Danhsachdaotao[[#This Row],[Mã khóa học]],Thong_tin_khoa_hoc[Mã khóa học],0),0)</f>
        <v>Leadership</v>
      </c>
      <c r="K279" s="13" t="s">
        <v>238</v>
      </c>
      <c r="L279" s="12">
        <v>2</v>
      </c>
      <c r="M279" s="14">
        <v>6</v>
      </c>
    </row>
    <row r="280" spans="1:13" s="15" customFormat="1" ht="26.25" customHeight="1" x14ac:dyDescent="0.25">
      <c r="A280" s="11">
        <f>IF(E280="","",SUBTOTAL(3,$E$4:E280))</f>
        <v>277</v>
      </c>
      <c r="B280" s="40">
        <v>44377</v>
      </c>
      <c r="C280" s="12" t="s">
        <v>208</v>
      </c>
      <c r="D280" s="78" t="str">
        <f>INDEX(Thong_tin_khoa_hoc[Khóa đào tạo],MATCH(Danhsachdaotao[[#This Row],[Mã khóa học]],Thong_tin_khoa_hoc[Mã khóa học],0),0)</f>
        <v>Kỹ năng đàm phán, thương thuyết hiệu quả</v>
      </c>
      <c r="E280" s="12">
        <v>1092</v>
      </c>
      <c r="F280" s="28" t="str">
        <f>INDEX(Danhsachnhanvien[Họ tên],MATCH(Danhsachdaotao[[#This Row],[MSNV]],Danhsachnhanvien[Mã nhân viên],0),0)</f>
        <v xml:space="preserve">Lê Thị Thu Phương </v>
      </c>
      <c r="G280" s="28" t="str">
        <f>INDEX(Danhsachnhanvien[Chi nhánh],MATCH(Danhsachdaotao[[#This Row],[MSNV]],Danhsachnhanvien[Mã nhân viên],0),0)</f>
        <v>Hải Phòng</v>
      </c>
      <c r="H280" s="13" t="str">
        <f>INDEX(Danhsachnhanvien[Phòng ban],MATCH(Danhsachdaotao[[#This Row],[MSNV]],Danhsachnhanvien[Mã nhân viên],0),0)</f>
        <v>Kinh doanh</v>
      </c>
      <c r="I280" s="13" t="str">
        <f>INDEX(Danhsachnhanvien[Vị trí],MATCH(Danhsachdaotao[[#This Row],[MSNV]],Danhsachnhanvien[Mã nhân viên],0),0)</f>
        <v>Trưởng nhóm kinh doanh</v>
      </c>
      <c r="J280" s="13" t="str">
        <f>INDEX(Thong_tin_khoa_hoc[Phân loại],MATCH(Danhsachdaotao[[#This Row],[Mã khóa học]],Thong_tin_khoa_hoc[Mã khóa học],0),0)</f>
        <v>Leadership</v>
      </c>
      <c r="K280" s="13" t="s">
        <v>239</v>
      </c>
      <c r="L280" s="12">
        <v>2</v>
      </c>
      <c r="M280" s="14"/>
    </row>
    <row r="281" spans="1:13" s="15" customFormat="1" ht="26.25" customHeight="1" x14ac:dyDescent="0.25">
      <c r="A281" s="11">
        <f>IF(E281="","",SUBTOTAL(3,$E$4:E281))</f>
        <v>278</v>
      </c>
      <c r="B281" s="40">
        <v>44377</v>
      </c>
      <c r="C281" s="12" t="s">
        <v>208</v>
      </c>
      <c r="D281" s="78" t="str">
        <f>INDEX(Thong_tin_khoa_hoc[Khóa đào tạo],MATCH(Danhsachdaotao[[#This Row],[Mã khóa học]],Thong_tin_khoa_hoc[Mã khóa học],0),0)</f>
        <v>Kỹ năng đàm phán, thương thuyết hiệu quả</v>
      </c>
      <c r="E281" s="12">
        <v>1105</v>
      </c>
      <c r="F281" s="28" t="str">
        <f>INDEX(Danhsachnhanvien[Họ tên],MATCH(Danhsachdaotao[[#This Row],[MSNV]],Danhsachnhanvien[Mã nhân viên],0),0)</f>
        <v>Đỗ Thị Nguyệt</v>
      </c>
      <c r="G281" s="28" t="str">
        <f>INDEX(Danhsachnhanvien[Chi nhánh],MATCH(Danhsachdaotao[[#This Row],[MSNV]],Danhsachnhanvien[Mã nhân viên],0),0)</f>
        <v>Đà Nẵng</v>
      </c>
      <c r="H281" s="13" t="str">
        <f>INDEX(Danhsachnhanvien[Phòng ban],MATCH(Danhsachdaotao[[#This Row],[MSNV]],Danhsachnhanvien[Mã nhân viên],0),0)</f>
        <v>Ban giám đốc</v>
      </c>
      <c r="I281" s="13" t="str">
        <f>INDEX(Danhsachnhanvien[Vị trí],MATCH(Danhsachdaotao[[#This Row],[MSNV]],Danhsachnhanvien[Mã nhân viên],0),0)</f>
        <v>Giám đốc chi nhánh</v>
      </c>
      <c r="J281" s="13" t="str">
        <f>INDEX(Thong_tin_khoa_hoc[Phân loại],MATCH(Danhsachdaotao[[#This Row],[Mã khóa học]],Thong_tin_khoa_hoc[Mã khóa học],0),0)</f>
        <v>Leadership</v>
      </c>
      <c r="K281" s="13" t="s">
        <v>238</v>
      </c>
      <c r="L281" s="12">
        <v>2</v>
      </c>
      <c r="M281" s="14">
        <v>8</v>
      </c>
    </row>
    <row r="282" spans="1:13" s="15" customFormat="1" ht="26.25" customHeight="1" x14ac:dyDescent="0.25">
      <c r="A282" s="11">
        <f>IF(E282="","",SUBTOTAL(3,$E$4:E282))</f>
        <v>279</v>
      </c>
      <c r="B282" s="40">
        <v>44377</v>
      </c>
      <c r="C282" s="12" t="s">
        <v>208</v>
      </c>
      <c r="D282" s="78" t="str">
        <f>INDEX(Thong_tin_khoa_hoc[Khóa đào tạo],MATCH(Danhsachdaotao[[#This Row],[Mã khóa học]],Thong_tin_khoa_hoc[Mã khóa học],0),0)</f>
        <v>Kỹ năng đàm phán, thương thuyết hiệu quả</v>
      </c>
      <c r="E282" s="12">
        <v>1115</v>
      </c>
      <c r="F282" s="28" t="str">
        <f>INDEX(Danhsachnhanvien[Họ tên],MATCH(Danhsachdaotao[[#This Row],[MSNV]],Danhsachnhanvien[Mã nhân viên],0),0)</f>
        <v xml:space="preserve">Mai Thị Oanh </v>
      </c>
      <c r="G282" s="28" t="str">
        <f>INDEX(Danhsachnhanvien[Chi nhánh],MATCH(Danhsachdaotao[[#This Row],[MSNV]],Danhsachnhanvien[Mã nhân viên],0),0)</f>
        <v>Đà Nẵng</v>
      </c>
      <c r="H282" s="13" t="str">
        <f>INDEX(Danhsachnhanvien[Phòng ban],MATCH(Danhsachdaotao[[#This Row],[MSNV]],Danhsachnhanvien[Mã nhân viên],0),0)</f>
        <v>Kinh doanh</v>
      </c>
      <c r="I282" s="13" t="str">
        <f>INDEX(Danhsachnhanvien[Vị trí],MATCH(Danhsachdaotao[[#This Row],[MSNV]],Danhsachnhanvien[Mã nhân viên],0),0)</f>
        <v>Trưởng phòng kinh doanh</v>
      </c>
      <c r="J282" s="13" t="str">
        <f>INDEX(Thong_tin_khoa_hoc[Phân loại],MATCH(Danhsachdaotao[[#This Row],[Mã khóa học]],Thong_tin_khoa_hoc[Mã khóa học],0),0)</f>
        <v>Leadership</v>
      </c>
      <c r="K282" s="13" t="s">
        <v>238</v>
      </c>
      <c r="L282" s="12">
        <v>2</v>
      </c>
      <c r="M282" s="14">
        <v>10</v>
      </c>
    </row>
    <row r="283" spans="1:13" s="15" customFormat="1" ht="26.25" customHeight="1" x14ac:dyDescent="0.25">
      <c r="A283" s="11">
        <f>IF(E283="","",SUBTOTAL(3,$E$4:E283))</f>
        <v>280</v>
      </c>
      <c r="B283" s="40">
        <v>44377</v>
      </c>
      <c r="C283" s="12" t="s">
        <v>208</v>
      </c>
      <c r="D283" s="78" t="str">
        <f>INDEX(Thong_tin_khoa_hoc[Khóa đào tạo],MATCH(Danhsachdaotao[[#This Row],[Mã khóa học]],Thong_tin_khoa_hoc[Mã khóa học],0),0)</f>
        <v>Kỹ năng đàm phán, thương thuyết hiệu quả</v>
      </c>
      <c r="E283" s="12">
        <v>1117</v>
      </c>
      <c r="F283" s="28" t="str">
        <f>INDEX(Danhsachnhanvien[Họ tên],MATCH(Danhsachdaotao[[#This Row],[MSNV]],Danhsachnhanvien[Mã nhân viên],0),0)</f>
        <v>Lê Văn Tuân</v>
      </c>
      <c r="G283" s="28" t="str">
        <f>INDEX(Danhsachnhanvien[Chi nhánh],MATCH(Danhsachdaotao[[#This Row],[MSNV]],Danhsachnhanvien[Mã nhân viên],0),0)</f>
        <v>Đà Nẵng</v>
      </c>
      <c r="H283" s="13" t="str">
        <f>INDEX(Danhsachnhanvien[Phòng ban],MATCH(Danhsachdaotao[[#This Row],[MSNV]],Danhsachnhanvien[Mã nhân viên],0),0)</f>
        <v>Kinh doanh</v>
      </c>
      <c r="I283" s="13" t="str">
        <f>INDEX(Danhsachnhanvien[Vị trí],MATCH(Danhsachdaotao[[#This Row],[MSNV]],Danhsachnhanvien[Mã nhân viên],0),0)</f>
        <v>Trưởng nhóm kinh doanh</v>
      </c>
      <c r="J283" s="13" t="str">
        <f>INDEX(Thong_tin_khoa_hoc[Phân loại],MATCH(Danhsachdaotao[[#This Row],[Mã khóa học]],Thong_tin_khoa_hoc[Mã khóa học],0),0)</f>
        <v>Leadership</v>
      </c>
      <c r="K283" s="13" t="s">
        <v>239</v>
      </c>
      <c r="L283" s="12">
        <v>2</v>
      </c>
      <c r="M283" s="14"/>
    </row>
    <row r="284" spans="1:13" s="15" customFormat="1" ht="26.25" customHeight="1" x14ac:dyDescent="0.25">
      <c r="A284" s="11">
        <f>IF(E284="","",SUBTOTAL(3,$E$4:E284))</f>
        <v>281</v>
      </c>
      <c r="B284" s="40">
        <v>44381</v>
      </c>
      <c r="C284" s="12" t="s">
        <v>208</v>
      </c>
      <c r="D284" s="78" t="str">
        <f>INDEX(Thong_tin_khoa_hoc[Khóa đào tạo],MATCH(Danhsachdaotao[[#This Row],[Mã khóa học]],Thong_tin_khoa_hoc[Mã khóa học],0),0)</f>
        <v>Kỹ năng đàm phán, thương thuyết hiệu quả</v>
      </c>
      <c r="E284" s="12">
        <v>1046</v>
      </c>
      <c r="F284" s="28" t="str">
        <f>INDEX(Danhsachnhanvien[Họ tên],MATCH(Danhsachdaotao[[#This Row],[MSNV]],Danhsachnhanvien[Mã nhân viên],0),0)</f>
        <v>Phạm Thị Thu Thuỷ</v>
      </c>
      <c r="G284" s="28" t="str">
        <f>INDEX(Danhsachnhanvien[Chi nhánh],MATCH(Danhsachdaotao[[#This Row],[MSNV]],Danhsachnhanvien[Mã nhân viên],0),0)</f>
        <v>Thái Nguyên</v>
      </c>
      <c r="H284" s="13" t="str">
        <f>INDEX(Danhsachnhanvien[Phòng ban],MATCH(Danhsachdaotao[[#This Row],[MSNV]],Danhsachnhanvien[Mã nhân viên],0),0)</f>
        <v>Ban giám đốc</v>
      </c>
      <c r="I284" s="13" t="str">
        <f>INDEX(Danhsachnhanvien[Vị trí],MATCH(Danhsachdaotao[[#This Row],[MSNV]],Danhsachnhanvien[Mã nhân viên],0),0)</f>
        <v>Giám đốc chi nhánh</v>
      </c>
      <c r="J284" s="13" t="str">
        <f>INDEX(Thong_tin_khoa_hoc[Phân loại],MATCH(Danhsachdaotao[[#This Row],[Mã khóa học]],Thong_tin_khoa_hoc[Mã khóa học],0),0)</f>
        <v>Leadership</v>
      </c>
      <c r="K284" s="13" t="s">
        <v>238</v>
      </c>
      <c r="L284" s="12">
        <v>2</v>
      </c>
      <c r="M284" s="14">
        <v>4</v>
      </c>
    </row>
    <row r="285" spans="1:13" s="15" customFormat="1" ht="26.25" customHeight="1" x14ac:dyDescent="0.25">
      <c r="A285" s="11">
        <f>IF(E285="","",SUBTOTAL(3,$E$4:E285))</f>
        <v>282</v>
      </c>
      <c r="B285" s="40">
        <v>44381</v>
      </c>
      <c r="C285" s="12" t="s">
        <v>208</v>
      </c>
      <c r="D285" s="78" t="str">
        <f>INDEX(Thong_tin_khoa_hoc[Khóa đào tạo],MATCH(Danhsachdaotao[[#This Row],[Mã khóa học]],Thong_tin_khoa_hoc[Mã khóa học],0),0)</f>
        <v>Kỹ năng đàm phán, thương thuyết hiệu quả</v>
      </c>
      <c r="E285" s="12">
        <v>1047</v>
      </c>
      <c r="F285" s="28" t="str">
        <f>INDEX(Danhsachnhanvien[Họ tên],MATCH(Danhsachdaotao[[#This Row],[MSNV]],Danhsachnhanvien[Mã nhân viên],0),0)</f>
        <v>Hoàng Thị Thêm</v>
      </c>
      <c r="G285" s="28" t="str">
        <f>INDEX(Danhsachnhanvien[Chi nhánh],MATCH(Danhsachdaotao[[#This Row],[MSNV]],Danhsachnhanvien[Mã nhân viên],0),0)</f>
        <v>Thái Nguyên</v>
      </c>
      <c r="H285" s="13" t="str">
        <f>INDEX(Danhsachnhanvien[Phòng ban],MATCH(Danhsachdaotao[[#This Row],[MSNV]],Danhsachnhanvien[Mã nhân viên],0),0)</f>
        <v>Kinh doanh</v>
      </c>
      <c r="I285" s="13" t="str">
        <f>INDEX(Danhsachnhanvien[Vị trí],MATCH(Danhsachdaotao[[#This Row],[MSNV]],Danhsachnhanvien[Mã nhân viên],0),0)</f>
        <v>Trưởng phòng kinh doanh</v>
      </c>
      <c r="J285" s="13" t="str">
        <f>INDEX(Thong_tin_khoa_hoc[Phân loại],MATCH(Danhsachdaotao[[#This Row],[Mã khóa học]],Thong_tin_khoa_hoc[Mã khóa học],0),0)</f>
        <v>Leadership</v>
      </c>
      <c r="K285" s="13" t="s">
        <v>238</v>
      </c>
      <c r="L285" s="12">
        <v>2</v>
      </c>
      <c r="M285" s="14">
        <v>4</v>
      </c>
    </row>
    <row r="286" spans="1:13" s="15" customFormat="1" ht="26.25" customHeight="1" x14ac:dyDescent="0.25">
      <c r="A286" s="11">
        <f>IF(E286="","",SUBTOTAL(3,$E$4:E286))</f>
        <v>283</v>
      </c>
      <c r="B286" s="40">
        <v>44381</v>
      </c>
      <c r="C286" s="12" t="s">
        <v>208</v>
      </c>
      <c r="D286" s="78" t="str">
        <f>INDEX(Thong_tin_khoa_hoc[Khóa đào tạo],MATCH(Danhsachdaotao[[#This Row],[Mã khóa học]],Thong_tin_khoa_hoc[Mã khóa học],0),0)</f>
        <v>Kỹ năng đàm phán, thương thuyết hiệu quả</v>
      </c>
      <c r="E286" s="12">
        <v>1049</v>
      </c>
      <c r="F286" s="28" t="str">
        <f>INDEX(Danhsachnhanvien[Họ tên],MATCH(Danhsachdaotao[[#This Row],[MSNV]],Danhsachnhanvien[Mã nhân viên],0),0)</f>
        <v>Đoàn Đình Thoại</v>
      </c>
      <c r="G286" s="28" t="str">
        <f>INDEX(Danhsachnhanvien[Chi nhánh],MATCH(Danhsachdaotao[[#This Row],[MSNV]],Danhsachnhanvien[Mã nhân viên],0),0)</f>
        <v>Thái Nguyên</v>
      </c>
      <c r="H286" s="13" t="str">
        <f>INDEX(Danhsachnhanvien[Phòng ban],MATCH(Danhsachdaotao[[#This Row],[MSNV]],Danhsachnhanvien[Mã nhân viên],0),0)</f>
        <v>Kinh doanh</v>
      </c>
      <c r="I286" s="13" t="str">
        <f>INDEX(Danhsachnhanvien[Vị trí],MATCH(Danhsachdaotao[[#This Row],[MSNV]],Danhsachnhanvien[Mã nhân viên],0),0)</f>
        <v>Trưởng nhóm kinh doanh</v>
      </c>
      <c r="J286" s="13" t="str">
        <f>INDEX(Thong_tin_khoa_hoc[Phân loại],MATCH(Danhsachdaotao[[#This Row],[Mã khóa học]],Thong_tin_khoa_hoc[Mã khóa học],0),0)</f>
        <v>Leadership</v>
      </c>
      <c r="K286" s="13" t="s">
        <v>238</v>
      </c>
      <c r="L286" s="12">
        <v>2</v>
      </c>
      <c r="M286" s="14">
        <v>6</v>
      </c>
    </row>
    <row r="287" spans="1:13" s="15" customFormat="1" ht="26.25" customHeight="1" x14ac:dyDescent="0.25">
      <c r="A287" s="11">
        <f>IF(E287="","",SUBTOTAL(3,$E$4:E287))</f>
        <v>284</v>
      </c>
      <c r="B287" s="40">
        <v>44381</v>
      </c>
      <c r="C287" s="12" t="s">
        <v>208</v>
      </c>
      <c r="D287" s="78" t="str">
        <f>INDEX(Thong_tin_khoa_hoc[Khóa đào tạo],MATCH(Danhsachdaotao[[#This Row],[Mã khóa học]],Thong_tin_khoa_hoc[Mã khóa học],0),0)</f>
        <v>Kỹ năng đàm phán, thương thuyết hiệu quả</v>
      </c>
      <c r="E287" s="12">
        <v>1067</v>
      </c>
      <c r="F287" s="28" t="str">
        <f>INDEX(Danhsachnhanvien[Họ tên],MATCH(Danhsachdaotao[[#This Row],[MSNV]],Danhsachnhanvien[Mã nhân viên],0),0)</f>
        <v>Nguyễn Thị Hạnh</v>
      </c>
      <c r="G287" s="28" t="str">
        <f>INDEX(Danhsachnhanvien[Chi nhánh],MATCH(Danhsachdaotao[[#This Row],[MSNV]],Danhsachnhanvien[Mã nhân viên],0),0)</f>
        <v>Hải Phòng</v>
      </c>
      <c r="H287" s="13" t="str">
        <f>INDEX(Danhsachnhanvien[Phòng ban],MATCH(Danhsachdaotao[[#This Row],[MSNV]],Danhsachnhanvien[Mã nhân viên],0),0)</f>
        <v>Ban giám đốc</v>
      </c>
      <c r="I287" s="13" t="str">
        <f>INDEX(Danhsachnhanvien[Vị trí],MATCH(Danhsachdaotao[[#This Row],[MSNV]],Danhsachnhanvien[Mã nhân viên],0),0)</f>
        <v>Giám đốc chi nhánh</v>
      </c>
      <c r="J287" s="13" t="str">
        <f>INDEX(Thong_tin_khoa_hoc[Phân loại],MATCH(Danhsachdaotao[[#This Row],[Mã khóa học]],Thong_tin_khoa_hoc[Mã khóa học],0),0)</f>
        <v>Leadership</v>
      </c>
      <c r="K287" s="13" t="s">
        <v>239</v>
      </c>
      <c r="L287" s="12">
        <v>2</v>
      </c>
      <c r="M287" s="14"/>
    </row>
    <row r="288" spans="1:13" s="15" customFormat="1" ht="26.25" customHeight="1" x14ac:dyDescent="0.25">
      <c r="A288" s="11">
        <f>IF(E288="","",SUBTOTAL(3,$E$4:E288))</f>
        <v>285</v>
      </c>
      <c r="B288" s="40">
        <v>44381</v>
      </c>
      <c r="C288" s="12" t="s">
        <v>208</v>
      </c>
      <c r="D288" s="78" t="str">
        <f>INDEX(Thong_tin_khoa_hoc[Khóa đào tạo],MATCH(Danhsachdaotao[[#This Row],[Mã khóa học]],Thong_tin_khoa_hoc[Mã khóa học],0),0)</f>
        <v>Kỹ năng đàm phán, thương thuyết hiệu quả</v>
      </c>
      <c r="E288" s="12">
        <v>1068</v>
      </c>
      <c r="F288" s="28" t="str">
        <f>INDEX(Danhsachnhanvien[Họ tên],MATCH(Danhsachdaotao[[#This Row],[MSNV]],Danhsachnhanvien[Mã nhân viên],0),0)</f>
        <v>Đỗ Mạnh Huy</v>
      </c>
      <c r="G288" s="28" t="str">
        <f>INDEX(Danhsachnhanvien[Chi nhánh],MATCH(Danhsachdaotao[[#This Row],[MSNV]],Danhsachnhanvien[Mã nhân viên],0),0)</f>
        <v>Hải Phòng</v>
      </c>
      <c r="H288" s="13" t="str">
        <f>INDEX(Danhsachnhanvien[Phòng ban],MATCH(Danhsachdaotao[[#This Row],[MSNV]],Danhsachnhanvien[Mã nhân viên],0),0)</f>
        <v>Kinh doanh</v>
      </c>
      <c r="I288" s="13" t="str">
        <f>INDEX(Danhsachnhanvien[Vị trí],MATCH(Danhsachdaotao[[#This Row],[MSNV]],Danhsachnhanvien[Mã nhân viên],0),0)</f>
        <v>Trưởng phòng kinh doanh</v>
      </c>
      <c r="J288" s="13" t="str">
        <f>INDEX(Thong_tin_khoa_hoc[Phân loại],MATCH(Danhsachdaotao[[#This Row],[Mã khóa học]],Thong_tin_khoa_hoc[Mã khóa học],0),0)</f>
        <v>Leadership</v>
      </c>
      <c r="K288" s="13" t="s">
        <v>238</v>
      </c>
      <c r="L288" s="12">
        <v>2</v>
      </c>
      <c r="M288" s="14">
        <v>10</v>
      </c>
    </row>
    <row r="289" spans="1:13" s="15" customFormat="1" ht="26.25" customHeight="1" x14ac:dyDescent="0.25">
      <c r="A289" s="11">
        <f>IF(E289="","",SUBTOTAL(3,$E$4:E289))</f>
        <v>286</v>
      </c>
      <c r="B289" s="40">
        <v>44381</v>
      </c>
      <c r="C289" s="12" t="s">
        <v>208</v>
      </c>
      <c r="D289" s="78" t="str">
        <f>INDEX(Thong_tin_khoa_hoc[Khóa đào tạo],MATCH(Danhsachdaotao[[#This Row],[Mã khóa học]],Thong_tin_khoa_hoc[Mã khóa học],0),0)</f>
        <v>Kỹ năng đàm phán, thương thuyết hiệu quả</v>
      </c>
      <c r="E289" s="12">
        <v>1069</v>
      </c>
      <c r="F289" s="28" t="str">
        <f>INDEX(Danhsachnhanvien[Họ tên],MATCH(Danhsachdaotao[[#This Row],[MSNV]],Danhsachnhanvien[Mã nhân viên],0),0)</f>
        <v>Trần Thị Thuý</v>
      </c>
      <c r="G289" s="28" t="str">
        <f>INDEX(Danhsachnhanvien[Chi nhánh],MATCH(Danhsachdaotao[[#This Row],[MSNV]],Danhsachnhanvien[Mã nhân viên],0),0)</f>
        <v>Hải Phòng</v>
      </c>
      <c r="H289" s="13" t="str">
        <f>INDEX(Danhsachnhanvien[Phòng ban],MATCH(Danhsachdaotao[[#This Row],[MSNV]],Danhsachnhanvien[Mã nhân viên],0),0)</f>
        <v>Kinh doanh</v>
      </c>
      <c r="I289" s="13" t="str">
        <f>INDEX(Danhsachnhanvien[Vị trí],MATCH(Danhsachdaotao[[#This Row],[MSNV]],Danhsachnhanvien[Mã nhân viên],0),0)</f>
        <v>Trưởng nhóm kinh doanh</v>
      </c>
      <c r="J289" s="13" t="str">
        <f>INDEX(Thong_tin_khoa_hoc[Phân loại],MATCH(Danhsachdaotao[[#This Row],[Mã khóa học]],Thong_tin_khoa_hoc[Mã khóa học],0),0)</f>
        <v>Leadership</v>
      </c>
      <c r="K289" s="13" t="s">
        <v>238</v>
      </c>
      <c r="L289" s="12">
        <v>2</v>
      </c>
      <c r="M289" s="14">
        <v>4</v>
      </c>
    </row>
    <row r="290" spans="1:13" s="15" customFormat="1" ht="26.25" customHeight="1" x14ac:dyDescent="0.25">
      <c r="A290" s="11">
        <f>IF(E290="","",SUBTOTAL(3,$E$4:E290))</f>
        <v>287</v>
      </c>
      <c r="B290" s="40">
        <v>44381</v>
      </c>
      <c r="C290" s="12" t="s">
        <v>208</v>
      </c>
      <c r="D290" s="78" t="str">
        <f>INDEX(Thong_tin_khoa_hoc[Khóa đào tạo],MATCH(Danhsachdaotao[[#This Row],[Mã khóa học]],Thong_tin_khoa_hoc[Mã khóa học],0),0)</f>
        <v>Kỹ năng đàm phán, thương thuyết hiệu quả</v>
      </c>
      <c r="E290" s="12">
        <v>1090</v>
      </c>
      <c r="F290" s="28" t="str">
        <f>INDEX(Danhsachnhanvien[Họ tên],MATCH(Danhsachdaotao[[#This Row],[MSNV]],Danhsachnhanvien[Mã nhân viên],0),0)</f>
        <v>Lưu Dương Thu Trang</v>
      </c>
      <c r="G290" s="28" t="str">
        <f>INDEX(Danhsachnhanvien[Chi nhánh],MATCH(Danhsachdaotao[[#This Row],[MSNV]],Danhsachnhanvien[Mã nhân viên],0),0)</f>
        <v>Hải Phòng</v>
      </c>
      <c r="H290" s="13" t="str">
        <f>INDEX(Danhsachnhanvien[Phòng ban],MATCH(Danhsachdaotao[[#This Row],[MSNV]],Danhsachnhanvien[Mã nhân viên],0),0)</f>
        <v>Kinh doanh</v>
      </c>
      <c r="I290" s="13" t="str">
        <f>INDEX(Danhsachnhanvien[Vị trí],MATCH(Danhsachdaotao[[#This Row],[MSNV]],Danhsachnhanvien[Mã nhân viên],0),0)</f>
        <v>Trưởng phòng kinh doanh</v>
      </c>
      <c r="J290" s="13" t="str">
        <f>INDEX(Thong_tin_khoa_hoc[Phân loại],MATCH(Danhsachdaotao[[#This Row],[Mã khóa học]],Thong_tin_khoa_hoc[Mã khóa học],0),0)</f>
        <v>Leadership</v>
      </c>
      <c r="K290" s="13" t="s">
        <v>238</v>
      </c>
      <c r="L290" s="12">
        <v>2</v>
      </c>
      <c r="M290" s="14">
        <v>6</v>
      </c>
    </row>
    <row r="291" spans="1:13" s="15" customFormat="1" ht="26.25" customHeight="1" x14ac:dyDescent="0.25">
      <c r="A291" s="11">
        <f>IF(E291="","",SUBTOTAL(3,$E$4:E291))</f>
        <v>288</v>
      </c>
      <c r="B291" s="40">
        <v>44381</v>
      </c>
      <c r="C291" s="12" t="s">
        <v>208</v>
      </c>
      <c r="D291" s="78" t="str">
        <f>INDEX(Thong_tin_khoa_hoc[Khóa đào tạo],MATCH(Danhsachdaotao[[#This Row],[Mã khóa học]],Thong_tin_khoa_hoc[Mã khóa học],0),0)</f>
        <v>Kỹ năng đàm phán, thương thuyết hiệu quả</v>
      </c>
      <c r="E291" s="12">
        <v>1092</v>
      </c>
      <c r="F291" s="28" t="str">
        <f>INDEX(Danhsachnhanvien[Họ tên],MATCH(Danhsachdaotao[[#This Row],[MSNV]],Danhsachnhanvien[Mã nhân viên],0),0)</f>
        <v xml:space="preserve">Lê Thị Thu Phương </v>
      </c>
      <c r="G291" s="28" t="str">
        <f>INDEX(Danhsachnhanvien[Chi nhánh],MATCH(Danhsachdaotao[[#This Row],[MSNV]],Danhsachnhanvien[Mã nhân viên],0),0)</f>
        <v>Hải Phòng</v>
      </c>
      <c r="H291" s="13" t="str">
        <f>INDEX(Danhsachnhanvien[Phòng ban],MATCH(Danhsachdaotao[[#This Row],[MSNV]],Danhsachnhanvien[Mã nhân viên],0),0)</f>
        <v>Kinh doanh</v>
      </c>
      <c r="I291" s="13" t="str">
        <f>INDEX(Danhsachnhanvien[Vị trí],MATCH(Danhsachdaotao[[#This Row],[MSNV]],Danhsachnhanvien[Mã nhân viên],0),0)</f>
        <v>Trưởng nhóm kinh doanh</v>
      </c>
      <c r="J291" s="13" t="str">
        <f>INDEX(Thong_tin_khoa_hoc[Phân loại],MATCH(Danhsachdaotao[[#This Row],[Mã khóa học]],Thong_tin_khoa_hoc[Mã khóa học],0),0)</f>
        <v>Leadership</v>
      </c>
      <c r="K291" s="13" t="s">
        <v>239</v>
      </c>
      <c r="L291" s="12">
        <v>2</v>
      </c>
      <c r="M291" s="14"/>
    </row>
    <row r="292" spans="1:13" s="15" customFormat="1" ht="26.25" customHeight="1" x14ac:dyDescent="0.25">
      <c r="A292" s="11">
        <f>IF(E292="","",SUBTOTAL(3,$E$4:E292))</f>
        <v>289</v>
      </c>
      <c r="B292" s="40">
        <v>44381</v>
      </c>
      <c r="C292" s="12" t="s">
        <v>208</v>
      </c>
      <c r="D292" s="78" t="str">
        <f>INDEX(Thong_tin_khoa_hoc[Khóa đào tạo],MATCH(Danhsachdaotao[[#This Row],[Mã khóa học]],Thong_tin_khoa_hoc[Mã khóa học],0),0)</f>
        <v>Kỹ năng đàm phán, thương thuyết hiệu quả</v>
      </c>
      <c r="E292" s="12">
        <v>1105</v>
      </c>
      <c r="F292" s="28" t="str">
        <f>INDEX(Danhsachnhanvien[Họ tên],MATCH(Danhsachdaotao[[#This Row],[MSNV]],Danhsachnhanvien[Mã nhân viên],0),0)</f>
        <v>Đỗ Thị Nguyệt</v>
      </c>
      <c r="G292" s="28" t="str">
        <f>INDEX(Danhsachnhanvien[Chi nhánh],MATCH(Danhsachdaotao[[#This Row],[MSNV]],Danhsachnhanvien[Mã nhân viên],0),0)</f>
        <v>Đà Nẵng</v>
      </c>
      <c r="H292" s="13" t="str">
        <f>INDEX(Danhsachnhanvien[Phòng ban],MATCH(Danhsachdaotao[[#This Row],[MSNV]],Danhsachnhanvien[Mã nhân viên],0),0)</f>
        <v>Ban giám đốc</v>
      </c>
      <c r="I292" s="13" t="str">
        <f>INDEX(Danhsachnhanvien[Vị trí],MATCH(Danhsachdaotao[[#This Row],[MSNV]],Danhsachnhanvien[Mã nhân viên],0),0)</f>
        <v>Giám đốc chi nhánh</v>
      </c>
      <c r="J292" s="13" t="str">
        <f>INDEX(Thong_tin_khoa_hoc[Phân loại],MATCH(Danhsachdaotao[[#This Row],[Mã khóa học]],Thong_tin_khoa_hoc[Mã khóa học],0),0)</f>
        <v>Leadership</v>
      </c>
      <c r="K292" s="13" t="s">
        <v>238</v>
      </c>
      <c r="L292" s="12">
        <v>2</v>
      </c>
      <c r="M292" s="14">
        <v>8</v>
      </c>
    </row>
    <row r="293" spans="1:13" s="15" customFormat="1" ht="26.25" customHeight="1" x14ac:dyDescent="0.25">
      <c r="A293" s="11">
        <f>IF(E293="","",SUBTOTAL(3,$E$4:E293))</f>
        <v>290</v>
      </c>
      <c r="B293" s="40">
        <v>44381</v>
      </c>
      <c r="C293" s="12" t="s">
        <v>208</v>
      </c>
      <c r="D293" s="78" t="str">
        <f>INDEX(Thong_tin_khoa_hoc[Khóa đào tạo],MATCH(Danhsachdaotao[[#This Row],[Mã khóa học]],Thong_tin_khoa_hoc[Mã khóa học],0),0)</f>
        <v>Kỹ năng đàm phán, thương thuyết hiệu quả</v>
      </c>
      <c r="E293" s="12">
        <v>1115</v>
      </c>
      <c r="F293" s="28" t="str">
        <f>INDEX(Danhsachnhanvien[Họ tên],MATCH(Danhsachdaotao[[#This Row],[MSNV]],Danhsachnhanvien[Mã nhân viên],0),0)</f>
        <v xml:space="preserve">Mai Thị Oanh </v>
      </c>
      <c r="G293" s="28" t="str">
        <f>INDEX(Danhsachnhanvien[Chi nhánh],MATCH(Danhsachdaotao[[#This Row],[MSNV]],Danhsachnhanvien[Mã nhân viên],0),0)</f>
        <v>Đà Nẵng</v>
      </c>
      <c r="H293" s="13" t="str">
        <f>INDEX(Danhsachnhanvien[Phòng ban],MATCH(Danhsachdaotao[[#This Row],[MSNV]],Danhsachnhanvien[Mã nhân viên],0),0)</f>
        <v>Kinh doanh</v>
      </c>
      <c r="I293" s="13" t="str">
        <f>INDEX(Danhsachnhanvien[Vị trí],MATCH(Danhsachdaotao[[#This Row],[MSNV]],Danhsachnhanvien[Mã nhân viên],0),0)</f>
        <v>Trưởng phòng kinh doanh</v>
      </c>
      <c r="J293" s="13" t="str">
        <f>INDEX(Thong_tin_khoa_hoc[Phân loại],MATCH(Danhsachdaotao[[#This Row],[Mã khóa học]],Thong_tin_khoa_hoc[Mã khóa học],0),0)</f>
        <v>Leadership</v>
      </c>
      <c r="K293" s="13" t="s">
        <v>238</v>
      </c>
      <c r="L293" s="12">
        <v>2</v>
      </c>
      <c r="M293" s="14">
        <v>10</v>
      </c>
    </row>
    <row r="294" spans="1:13" s="15" customFormat="1" ht="26.25" customHeight="1" x14ac:dyDescent="0.25">
      <c r="A294" s="11">
        <f>IF(E294="","",SUBTOTAL(3,$E$4:E294))</f>
        <v>291</v>
      </c>
      <c r="B294" s="40">
        <v>44381</v>
      </c>
      <c r="C294" s="12" t="s">
        <v>208</v>
      </c>
      <c r="D294" s="78" t="str">
        <f>INDEX(Thong_tin_khoa_hoc[Khóa đào tạo],MATCH(Danhsachdaotao[[#This Row],[Mã khóa học]],Thong_tin_khoa_hoc[Mã khóa học],0),0)</f>
        <v>Kỹ năng đàm phán, thương thuyết hiệu quả</v>
      </c>
      <c r="E294" s="12">
        <v>1117</v>
      </c>
      <c r="F294" s="28" t="str">
        <f>INDEX(Danhsachnhanvien[Họ tên],MATCH(Danhsachdaotao[[#This Row],[MSNV]],Danhsachnhanvien[Mã nhân viên],0),0)</f>
        <v>Lê Văn Tuân</v>
      </c>
      <c r="G294" s="28" t="str">
        <f>INDEX(Danhsachnhanvien[Chi nhánh],MATCH(Danhsachdaotao[[#This Row],[MSNV]],Danhsachnhanvien[Mã nhân viên],0),0)</f>
        <v>Đà Nẵng</v>
      </c>
      <c r="H294" s="13" t="str">
        <f>INDEX(Danhsachnhanvien[Phòng ban],MATCH(Danhsachdaotao[[#This Row],[MSNV]],Danhsachnhanvien[Mã nhân viên],0),0)</f>
        <v>Kinh doanh</v>
      </c>
      <c r="I294" s="13" t="str">
        <f>INDEX(Danhsachnhanvien[Vị trí],MATCH(Danhsachdaotao[[#This Row],[MSNV]],Danhsachnhanvien[Mã nhân viên],0),0)</f>
        <v>Trưởng nhóm kinh doanh</v>
      </c>
      <c r="J294" s="13" t="str">
        <f>INDEX(Thong_tin_khoa_hoc[Phân loại],MATCH(Danhsachdaotao[[#This Row],[Mã khóa học]],Thong_tin_khoa_hoc[Mã khóa học],0),0)</f>
        <v>Leadership</v>
      </c>
      <c r="K294" s="13" t="s">
        <v>239</v>
      </c>
      <c r="L294" s="12">
        <v>2</v>
      </c>
      <c r="M294" s="14"/>
    </row>
    <row r="295" spans="1:13" s="15" customFormat="1" ht="26.25" customHeight="1" x14ac:dyDescent="0.25">
      <c r="A295" s="11">
        <f>IF(E295="","",SUBTOTAL(3,$E$4:E295))</f>
        <v>292</v>
      </c>
      <c r="B295" s="40">
        <v>44392</v>
      </c>
      <c r="C295" s="12" t="s">
        <v>211</v>
      </c>
      <c r="D295" s="78" t="str">
        <f>INDEX(Thong_tin_khoa_hoc[Khóa đào tạo],MATCH(Danhsachdaotao[[#This Row],[Mã khóa học]],Thong_tin_khoa_hoc[Mã khóa học],0),0)</f>
        <v>Xây dựng báo cáo quản trị</v>
      </c>
      <c r="E295" s="12">
        <v>1004</v>
      </c>
      <c r="F295" s="28" t="str">
        <f>INDEX(Danhsachnhanvien[Họ tên],MATCH(Danhsachdaotao[[#This Row],[MSNV]],Danhsachnhanvien[Mã nhân viên],0),0)</f>
        <v>Đỗ Thị Kim Anh</v>
      </c>
      <c r="G295" s="28" t="str">
        <f>INDEX(Danhsachnhanvien[Chi nhánh],MATCH(Danhsachdaotao[[#This Row],[MSNV]],Danhsachnhanvien[Mã nhân viên],0),0)</f>
        <v>Trụ sở chính</v>
      </c>
      <c r="H295" s="13" t="str">
        <f>INDEX(Danhsachnhanvien[Phòng ban],MATCH(Danhsachdaotao[[#This Row],[MSNV]],Danhsachnhanvien[Mã nhân viên],0),0)</f>
        <v>Kế toán</v>
      </c>
      <c r="I295" s="13" t="str">
        <f>INDEX(Danhsachnhanvien[Vị trí],MATCH(Danhsachdaotao[[#This Row],[MSNV]],Danhsachnhanvien[Mã nhân viên],0),0)</f>
        <v>Kế toán trưởng</v>
      </c>
      <c r="J295" s="13" t="str">
        <f>INDEX(Thong_tin_khoa_hoc[Phân loại],MATCH(Danhsachdaotao[[#This Row],[Mã khóa học]],Thong_tin_khoa_hoc[Mã khóa học],0),0)</f>
        <v>Leadership</v>
      </c>
      <c r="K295" s="13" t="s">
        <v>238</v>
      </c>
      <c r="L295" s="12">
        <v>2.5</v>
      </c>
      <c r="M295" s="14">
        <v>4</v>
      </c>
    </row>
    <row r="296" spans="1:13" s="15" customFormat="1" ht="26.25" customHeight="1" x14ac:dyDescent="0.25">
      <c r="A296" s="11">
        <f>IF(E296="","",SUBTOTAL(3,$E$4:E296))</f>
        <v>293</v>
      </c>
      <c r="B296" s="40">
        <v>44392</v>
      </c>
      <c r="C296" s="12" t="s">
        <v>211</v>
      </c>
      <c r="D296" s="78" t="str">
        <f>INDEX(Thong_tin_khoa_hoc[Khóa đào tạo],MATCH(Danhsachdaotao[[#This Row],[Mã khóa học]],Thong_tin_khoa_hoc[Mã khóa học],0),0)</f>
        <v>Xây dựng báo cáo quản trị</v>
      </c>
      <c r="E296" s="12">
        <v>1011</v>
      </c>
      <c r="F296" s="28" t="str">
        <f>INDEX(Danhsachnhanvien[Họ tên],MATCH(Danhsachdaotao[[#This Row],[MSNV]],Danhsachnhanvien[Mã nhân viên],0),0)</f>
        <v>Trương Lệ Tuyết</v>
      </c>
      <c r="G296" s="28" t="str">
        <f>INDEX(Danhsachnhanvien[Chi nhánh],MATCH(Danhsachdaotao[[#This Row],[MSNV]],Danhsachnhanvien[Mã nhân viên],0),0)</f>
        <v>Trụ sở chính</v>
      </c>
      <c r="H296" s="13" t="str">
        <f>INDEX(Danhsachnhanvien[Phòng ban],MATCH(Danhsachdaotao[[#This Row],[MSNV]],Danhsachnhanvien[Mã nhân viên],0),0)</f>
        <v>Marketing</v>
      </c>
      <c r="I296" s="13" t="str">
        <f>INDEX(Danhsachnhanvien[Vị trí],MATCH(Danhsachdaotao[[#This Row],[MSNV]],Danhsachnhanvien[Mã nhân viên],0),0)</f>
        <v>Trưởng phòng Marketing</v>
      </c>
      <c r="J296" s="13" t="str">
        <f>INDEX(Thong_tin_khoa_hoc[Phân loại],MATCH(Danhsachdaotao[[#This Row],[Mã khóa học]],Thong_tin_khoa_hoc[Mã khóa học],0),0)</f>
        <v>Leadership</v>
      </c>
      <c r="K296" s="13" t="s">
        <v>238</v>
      </c>
      <c r="L296" s="12">
        <v>2.5</v>
      </c>
      <c r="M296" s="14">
        <v>4</v>
      </c>
    </row>
    <row r="297" spans="1:13" s="15" customFormat="1" ht="26.25" customHeight="1" x14ac:dyDescent="0.25">
      <c r="A297" s="11">
        <f>IF(E297="","",SUBTOTAL(3,$E$4:E297))</f>
        <v>294</v>
      </c>
      <c r="B297" s="40">
        <v>44392</v>
      </c>
      <c r="C297" s="12" t="s">
        <v>211</v>
      </c>
      <c r="D297" s="78" t="str">
        <f>INDEX(Thong_tin_khoa_hoc[Khóa đào tạo],MATCH(Danhsachdaotao[[#This Row],[Mã khóa học]],Thong_tin_khoa_hoc[Mã khóa học],0),0)</f>
        <v>Xây dựng báo cáo quản trị</v>
      </c>
      <c r="E297" s="12">
        <v>1017</v>
      </c>
      <c r="F297" s="28" t="str">
        <f>INDEX(Danhsachnhanvien[Họ tên],MATCH(Danhsachdaotao[[#This Row],[MSNV]],Danhsachnhanvien[Mã nhân viên],0),0)</f>
        <v>Nguyễn Đức Nam</v>
      </c>
      <c r="G297" s="28" t="str">
        <f>INDEX(Danhsachnhanvien[Chi nhánh],MATCH(Danhsachdaotao[[#This Row],[MSNV]],Danhsachnhanvien[Mã nhân viên],0),0)</f>
        <v>Trụ sở chính</v>
      </c>
      <c r="H297" s="13" t="str">
        <f>INDEX(Danhsachnhanvien[Phòng ban],MATCH(Danhsachdaotao[[#This Row],[MSNV]],Danhsachnhanvien[Mã nhân viên],0),0)</f>
        <v>Nhân sự</v>
      </c>
      <c r="I297" s="13" t="str">
        <f>INDEX(Danhsachnhanvien[Vị trí],MATCH(Danhsachdaotao[[#This Row],[MSNV]],Danhsachnhanvien[Mã nhân viên],0),0)</f>
        <v>Trưởng phòng nhân sự</v>
      </c>
      <c r="J297" s="13" t="str">
        <f>INDEX(Thong_tin_khoa_hoc[Phân loại],MATCH(Danhsachdaotao[[#This Row],[Mã khóa học]],Thong_tin_khoa_hoc[Mã khóa học],0),0)</f>
        <v>Leadership</v>
      </c>
      <c r="K297" s="13" t="s">
        <v>238</v>
      </c>
      <c r="L297" s="12">
        <v>2.5</v>
      </c>
      <c r="M297" s="14">
        <v>6</v>
      </c>
    </row>
    <row r="298" spans="1:13" s="15" customFormat="1" ht="26.25" customHeight="1" x14ac:dyDescent="0.25">
      <c r="A298" s="11">
        <f>IF(E298="","",SUBTOTAL(3,$E$4:E298))</f>
        <v>295</v>
      </c>
      <c r="B298" s="40">
        <v>44392</v>
      </c>
      <c r="C298" s="12" t="s">
        <v>211</v>
      </c>
      <c r="D298" s="78" t="str">
        <f>INDEX(Thong_tin_khoa_hoc[Khóa đào tạo],MATCH(Danhsachdaotao[[#This Row],[Mã khóa học]],Thong_tin_khoa_hoc[Mã khóa học],0),0)</f>
        <v>Xây dựng báo cáo quản trị</v>
      </c>
      <c r="E298" s="12">
        <v>1022</v>
      </c>
      <c r="F298" s="28" t="str">
        <f>INDEX(Danhsachnhanvien[Họ tên],MATCH(Danhsachdaotao[[#This Row],[MSNV]],Danhsachnhanvien[Mã nhân viên],0),0)</f>
        <v>Thái Thị Huyền Trang</v>
      </c>
      <c r="G298" s="28" t="str">
        <f>INDEX(Danhsachnhanvien[Chi nhánh],MATCH(Danhsachdaotao[[#This Row],[MSNV]],Danhsachnhanvien[Mã nhân viên],0),0)</f>
        <v>Trụ sở chính</v>
      </c>
      <c r="H298" s="13" t="str">
        <f>INDEX(Danhsachnhanvien[Phòng ban],MATCH(Danhsachdaotao[[#This Row],[MSNV]],Danhsachnhanvien[Mã nhân viên],0),0)</f>
        <v>Dự án</v>
      </c>
      <c r="I298" s="13" t="str">
        <f>INDEX(Danhsachnhanvien[Vị trí],MATCH(Danhsachdaotao[[#This Row],[MSNV]],Danhsachnhanvien[Mã nhân viên],0),0)</f>
        <v>Trưởng phòng dự án</v>
      </c>
      <c r="J298" s="13" t="str">
        <f>INDEX(Thong_tin_khoa_hoc[Phân loại],MATCH(Danhsachdaotao[[#This Row],[Mã khóa học]],Thong_tin_khoa_hoc[Mã khóa học],0),0)</f>
        <v>Leadership</v>
      </c>
      <c r="K298" s="13" t="s">
        <v>238</v>
      </c>
      <c r="L298" s="12">
        <v>2.5</v>
      </c>
      <c r="M298" s="14">
        <v>8</v>
      </c>
    </row>
    <row r="299" spans="1:13" s="15" customFormat="1" ht="26.25" customHeight="1" x14ac:dyDescent="0.25">
      <c r="A299" s="11">
        <f>IF(E299="","",SUBTOTAL(3,$E$4:E299))</f>
        <v>296</v>
      </c>
      <c r="B299" s="40">
        <v>44392</v>
      </c>
      <c r="C299" s="12" t="s">
        <v>211</v>
      </c>
      <c r="D299" s="78" t="str">
        <f>INDEX(Thong_tin_khoa_hoc[Khóa đào tạo],MATCH(Danhsachdaotao[[#This Row],[Mã khóa học]],Thong_tin_khoa_hoc[Mã khóa học],0),0)</f>
        <v>Xây dựng báo cáo quản trị</v>
      </c>
      <c r="E299" s="12">
        <v>1028</v>
      </c>
      <c r="F299" s="28" t="str">
        <f>INDEX(Danhsachnhanvien[Họ tên],MATCH(Danhsachdaotao[[#This Row],[MSNV]],Danhsachnhanvien[Mã nhân viên],0),0)</f>
        <v>Nguyễn Văn Cương</v>
      </c>
      <c r="G299" s="28" t="str">
        <f>INDEX(Danhsachnhanvien[Chi nhánh],MATCH(Danhsachdaotao[[#This Row],[MSNV]],Danhsachnhanvien[Mã nhân viên],0),0)</f>
        <v>TPHCM</v>
      </c>
      <c r="H299" s="13" t="str">
        <f>INDEX(Danhsachnhanvien[Phòng ban],MATCH(Danhsachdaotao[[#This Row],[MSNV]],Danhsachnhanvien[Mã nhân viên],0),0)</f>
        <v>Kinh doanh</v>
      </c>
      <c r="I299" s="13" t="str">
        <f>INDEX(Danhsachnhanvien[Vị trí],MATCH(Danhsachdaotao[[#This Row],[MSNV]],Danhsachnhanvien[Mã nhân viên],0),0)</f>
        <v>Trưởng phòng kinh doanh</v>
      </c>
      <c r="J299" s="13" t="str">
        <f>INDEX(Thong_tin_khoa_hoc[Phân loại],MATCH(Danhsachdaotao[[#This Row],[Mã khóa học]],Thong_tin_khoa_hoc[Mã khóa học],0),0)</f>
        <v>Leadership</v>
      </c>
      <c r="K299" s="13" t="s">
        <v>238</v>
      </c>
      <c r="L299" s="12">
        <v>2.5</v>
      </c>
      <c r="M299" s="14">
        <v>10</v>
      </c>
    </row>
    <row r="300" spans="1:13" s="15" customFormat="1" ht="26.25" customHeight="1" x14ac:dyDescent="0.25">
      <c r="A300" s="11">
        <f>IF(E300="","",SUBTOTAL(3,$E$4:E300))</f>
        <v>297</v>
      </c>
      <c r="B300" s="40">
        <v>44392</v>
      </c>
      <c r="C300" s="12" t="s">
        <v>211</v>
      </c>
      <c r="D300" s="78" t="str">
        <f>INDEX(Thong_tin_khoa_hoc[Khóa đào tạo],MATCH(Danhsachdaotao[[#This Row],[Mã khóa học]],Thong_tin_khoa_hoc[Mã khóa học],0),0)</f>
        <v>Xây dựng báo cáo quản trị</v>
      </c>
      <c r="E300" s="12">
        <v>1047</v>
      </c>
      <c r="F300" s="28" t="str">
        <f>INDEX(Danhsachnhanvien[Họ tên],MATCH(Danhsachdaotao[[#This Row],[MSNV]],Danhsachnhanvien[Mã nhân viên],0),0)</f>
        <v>Hoàng Thị Thêm</v>
      </c>
      <c r="G300" s="28" t="str">
        <f>INDEX(Danhsachnhanvien[Chi nhánh],MATCH(Danhsachdaotao[[#This Row],[MSNV]],Danhsachnhanvien[Mã nhân viên],0),0)</f>
        <v>Thái Nguyên</v>
      </c>
      <c r="H300" s="13" t="str">
        <f>INDEX(Danhsachnhanvien[Phòng ban],MATCH(Danhsachdaotao[[#This Row],[MSNV]],Danhsachnhanvien[Mã nhân viên],0),0)</f>
        <v>Kinh doanh</v>
      </c>
      <c r="I300" s="13" t="str">
        <f>INDEX(Danhsachnhanvien[Vị trí],MATCH(Danhsachdaotao[[#This Row],[MSNV]],Danhsachnhanvien[Mã nhân viên],0),0)</f>
        <v>Trưởng phòng kinh doanh</v>
      </c>
      <c r="J300" s="13" t="str">
        <f>INDEX(Thong_tin_khoa_hoc[Phân loại],MATCH(Danhsachdaotao[[#This Row],[Mã khóa học]],Thong_tin_khoa_hoc[Mã khóa học],0),0)</f>
        <v>Leadership</v>
      </c>
      <c r="K300" s="13" t="s">
        <v>238</v>
      </c>
      <c r="L300" s="12">
        <v>2.5</v>
      </c>
      <c r="M300" s="14">
        <v>4</v>
      </c>
    </row>
    <row r="301" spans="1:13" s="15" customFormat="1" ht="26.25" customHeight="1" x14ac:dyDescent="0.25">
      <c r="A301" s="11">
        <f>IF(E301="","",SUBTOTAL(3,$E$4:E301))</f>
        <v>298</v>
      </c>
      <c r="B301" s="40">
        <v>44392</v>
      </c>
      <c r="C301" s="12" t="s">
        <v>211</v>
      </c>
      <c r="D301" s="78" t="str">
        <f>INDEX(Thong_tin_khoa_hoc[Khóa đào tạo],MATCH(Danhsachdaotao[[#This Row],[Mã khóa học]],Thong_tin_khoa_hoc[Mã khóa học],0),0)</f>
        <v>Xây dựng báo cáo quản trị</v>
      </c>
      <c r="E301" s="12">
        <v>1068</v>
      </c>
      <c r="F301" s="28" t="str">
        <f>INDEX(Danhsachnhanvien[Họ tên],MATCH(Danhsachdaotao[[#This Row],[MSNV]],Danhsachnhanvien[Mã nhân viên],0),0)</f>
        <v>Đỗ Mạnh Huy</v>
      </c>
      <c r="G301" s="28" t="str">
        <f>INDEX(Danhsachnhanvien[Chi nhánh],MATCH(Danhsachdaotao[[#This Row],[MSNV]],Danhsachnhanvien[Mã nhân viên],0),0)</f>
        <v>Hải Phòng</v>
      </c>
      <c r="H301" s="13" t="str">
        <f>INDEX(Danhsachnhanvien[Phòng ban],MATCH(Danhsachdaotao[[#This Row],[MSNV]],Danhsachnhanvien[Mã nhân viên],0),0)</f>
        <v>Kinh doanh</v>
      </c>
      <c r="I301" s="13" t="str">
        <f>INDEX(Danhsachnhanvien[Vị trí],MATCH(Danhsachdaotao[[#This Row],[MSNV]],Danhsachnhanvien[Mã nhân viên],0),0)</f>
        <v>Trưởng phòng kinh doanh</v>
      </c>
      <c r="J301" s="13" t="str">
        <f>INDEX(Thong_tin_khoa_hoc[Phân loại],MATCH(Danhsachdaotao[[#This Row],[Mã khóa học]],Thong_tin_khoa_hoc[Mã khóa học],0),0)</f>
        <v>Leadership</v>
      </c>
      <c r="K301" s="13" t="s">
        <v>239</v>
      </c>
      <c r="L301" s="12">
        <v>2.5</v>
      </c>
      <c r="M301" s="14"/>
    </row>
    <row r="302" spans="1:13" s="15" customFormat="1" ht="26.25" customHeight="1" x14ac:dyDescent="0.25">
      <c r="A302" s="11">
        <f>IF(E302="","",SUBTOTAL(3,$E$4:E302))</f>
        <v>299</v>
      </c>
      <c r="B302" s="40">
        <v>44392</v>
      </c>
      <c r="C302" s="12" t="s">
        <v>211</v>
      </c>
      <c r="D302" s="78" t="str">
        <f>INDEX(Thong_tin_khoa_hoc[Khóa đào tạo],MATCH(Danhsachdaotao[[#This Row],[Mã khóa học]],Thong_tin_khoa_hoc[Mã khóa học],0),0)</f>
        <v>Xây dựng báo cáo quản trị</v>
      </c>
      <c r="E302" s="12">
        <v>1090</v>
      </c>
      <c r="F302" s="28" t="str">
        <f>INDEX(Danhsachnhanvien[Họ tên],MATCH(Danhsachdaotao[[#This Row],[MSNV]],Danhsachnhanvien[Mã nhân viên],0),0)</f>
        <v>Lưu Dương Thu Trang</v>
      </c>
      <c r="G302" s="28" t="str">
        <f>INDEX(Danhsachnhanvien[Chi nhánh],MATCH(Danhsachdaotao[[#This Row],[MSNV]],Danhsachnhanvien[Mã nhân viên],0),0)</f>
        <v>Hải Phòng</v>
      </c>
      <c r="H302" s="13" t="str">
        <f>INDEX(Danhsachnhanvien[Phòng ban],MATCH(Danhsachdaotao[[#This Row],[MSNV]],Danhsachnhanvien[Mã nhân viên],0),0)</f>
        <v>Kinh doanh</v>
      </c>
      <c r="I302" s="13" t="str">
        <f>INDEX(Danhsachnhanvien[Vị trí],MATCH(Danhsachdaotao[[#This Row],[MSNV]],Danhsachnhanvien[Mã nhân viên],0),0)</f>
        <v>Trưởng phòng kinh doanh</v>
      </c>
      <c r="J302" s="13" t="str">
        <f>INDEX(Thong_tin_khoa_hoc[Phân loại],MATCH(Danhsachdaotao[[#This Row],[Mã khóa học]],Thong_tin_khoa_hoc[Mã khóa học],0),0)</f>
        <v>Leadership</v>
      </c>
      <c r="K302" s="13" t="s">
        <v>238</v>
      </c>
      <c r="L302" s="12">
        <v>2.5</v>
      </c>
      <c r="M302" s="14">
        <v>6</v>
      </c>
    </row>
    <row r="303" spans="1:13" s="15" customFormat="1" ht="26.25" customHeight="1" x14ac:dyDescent="0.25">
      <c r="A303" s="11">
        <f>IF(E303="","",SUBTOTAL(3,$E$4:E303))</f>
        <v>300</v>
      </c>
      <c r="B303" s="40">
        <v>44392</v>
      </c>
      <c r="C303" s="12" t="s">
        <v>211</v>
      </c>
      <c r="D303" s="78" t="str">
        <f>INDEX(Thong_tin_khoa_hoc[Khóa đào tạo],MATCH(Danhsachdaotao[[#This Row],[Mã khóa học]],Thong_tin_khoa_hoc[Mã khóa học],0),0)</f>
        <v>Xây dựng báo cáo quản trị</v>
      </c>
      <c r="E303" s="12">
        <v>1115</v>
      </c>
      <c r="F303" s="28" t="str">
        <f>INDEX(Danhsachnhanvien[Họ tên],MATCH(Danhsachdaotao[[#This Row],[MSNV]],Danhsachnhanvien[Mã nhân viên],0),0)</f>
        <v xml:space="preserve">Mai Thị Oanh </v>
      </c>
      <c r="G303" s="28" t="str">
        <f>INDEX(Danhsachnhanvien[Chi nhánh],MATCH(Danhsachdaotao[[#This Row],[MSNV]],Danhsachnhanvien[Mã nhân viên],0),0)</f>
        <v>Đà Nẵng</v>
      </c>
      <c r="H303" s="13" t="str">
        <f>INDEX(Danhsachnhanvien[Phòng ban],MATCH(Danhsachdaotao[[#This Row],[MSNV]],Danhsachnhanvien[Mã nhân viên],0),0)</f>
        <v>Kinh doanh</v>
      </c>
      <c r="I303" s="13" t="str">
        <f>INDEX(Danhsachnhanvien[Vị trí],MATCH(Danhsachdaotao[[#This Row],[MSNV]],Danhsachnhanvien[Mã nhân viên],0),0)</f>
        <v>Trưởng phòng kinh doanh</v>
      </c>
      <c r="J303" s="13" t="str">
        <f>INDEX(Thong_tin_khoa_hoc[Phân loại],MATCH(Danhsachdaotao[[#This Row],[Mã khóa học]],Thong_tin_khoa_hoc[Mã khóa học],0),0)</f>
        <v>Leadership</v>
      </c>
      <c r="K303" s="13" t="s">
        <v>238</v>
      </c>
      <c r="L303" s="12">
        <v>2.5</v>
      </c>
      <c r="M303" s="14">
        <v>8</v>
      </c>
    </row>
    <row r="304" spans="1:13" s="15" customFormat="1" ht="26.25" customHeight="1" x14ac:dyDescent="0.25">
      <c r="A304" s="11">
        <f>IF(E304="","",SUBTOTAL(3,$E$4:E304))</f>
        <v>301</v>
      </c>
      <c r="B304" s="40">
        <v>44392</v>
      </c>
      <c r="C304" s="12" t="s">
        <v>211</v>
      </c>
      <c r="D304" s="78" t="str">
        <f>INDEX(Thong_tin_khoa_hoc[Khóa đào tạo],MATCH(Danhsachdaotao[[#This Row],[Mã khóa học]],Thong_tin_khoa_hoc[Mã khóa học],0),0)</f>
        <v>Xây dựng báo cáo quản trị</v>
      </c>
      <c r="E304" s="12">
        <v>1005</v>
      </c>
      <c r="F304" s="28" t="str">
        <f>INDEX(Danhsachnhanvien[Họ tên],MATCH(Danhsachdaotao[[#This Row],[MSNV]],Danhsachnhanvien[Mã nhân viên],0),0)</f>
        <v>Nguyễn Thị Yến</v>
      </c>
      <c r="G304" s="28" t="str">
        <f>INDEX(Danhsachnhanvien[Chi nhánh],MATCH(Danhsachdaotao[[#This Row],[MSNV]],Danhsachnhanvien[Mã nhân viên],0),0)</f>
        <v>Trụ sở chính</v>
      </c>
      <c r="H304" s="13" t="str">
        <f>INDEX(Danhsachnhanvien[Phòng ban],MATCH(Danhsachdaotao[[#This Row],[MSNV]],Danhsachnhanvien[Mã nhân viên],0),0)</f>
        <v>Kế toán</v>
      </c>
      <c r="I304" s="13" t="str">
        <f>INDEX(Danhsachnhanvien[Vị trí],MATCH(Danhsachdaotao[[#This Row],[MSNV]],Danhsachnhanvien[Mã nhân viên],0),0)</f>
        <v>Kế toán tổng hợp</v>
      </c>
      <c r="J304" s="13" t="str">
        <f>INDEX(Thong_tin_khoa_hoc[Phân loại],MATCH(Danhsachdaotao[[#This Row],[Mã khóa học]],Thong_tin_khoa_hoc[Mã khóa học],0),0)</f>
        <v>Leadership</v>
      </c>
      <c r="K304" s="13" t="s">
        <v>238</v>
      </c>
      <c r="L304" s="12">
        <v>2.5</v>
      </c>
      <c r="M304" s="14">
        <v>10</v>
      </c>
    </row>
    <row r="305" spans="1:13" s="15" customFormat="1" ht="26.25" customHeight="1" x14ac:dyDescent="0.25">
      <c r="A305" s="11">
        <f>IF(E305="","",SUBTOTAL(3,$E$4:E305))</f>
        <v>302</v>
      </c>
      <c r="B305" s="40">
        <v>44396</v>
      </c>
      <c r="C305" s="12" t="s">
        <v>211</v>
      </c>
      <c r="D305" s="78" t="str">
        <f>INDEX(Thong_tin_khoa_hoc[Khóa đào tạo],MATCH(Danhsachdaotao[[#This Row],[Mã khóa học]],Thong_tin_khoa_hoc[Mã khóa học],0),0)</f>
        <v>Xây dựng báo cáo quản trị</v>
      </c>
      <c r="E305" s="12">
        <v>1004</v>
      </c>
      <c r="F305" s="28" t="str">
        <f>INDEX(Danhsachnhanvien[Họ tên],MATCH(Danhsachdaotao[[#This Row],[MSNV]],Danhsachnhanvien[Mã nhân viên],0),0)</f>
        <v>Đỗ Thị Kim Anh</v>
      </c>
      <c r="G305" s="28" t="str">
        <f>INDEX(Danhsachnhanvien[Chi nhánh],MATCH(Danhsachdaotao[[#This Row],[MSNV]],Danhsachnhanvien[Mã nhân viên],0),0)</f>
        <v>Trụ sở chính</v>
      </c>
      <c r="H305" s="13" t="str">
        <f>INDEX(Danhsachnhanvien[Phòng ban],MATCH(Danhsachdaotao[[#This Row],[MSNV]],Danhsachnhanvien[Mã nhân viên],0),0)</f>
        <v>Kế toán</v>
      </c>
      <c r="I305" s="13" t="str">
        <f>INDEX(Danhsachnhanvien[Vị trí],MATCH(Danhsachdaotao[[#This Row],[MSNV]],Danhsachnhanvien[Mã nhân viên],0),0)</f>
        <v>Kế toán trưởng</v>
      </c>
      <c r="J305" s="13" t="str">
        <f>INDEX(Thong_tin_khoa_hoc[Phân loại],MATCH(Danhsachdaotao[[#This Row],[Mã khóa học]],Thong_tin_khoa_hoc[Mã khóa học],0),0)</f>
        <v>Leadership</v>
      </c>
      <c r="K305" s="13" t="s">
        <v>238</v>
      </c>
      <c r="L305" s="12">
        <v>2.5</v>
      </c>
      <c r="M305" s="14">
        <v>10</v>
      </c>
    </row>
    <row r="306" spans="1:13" s="15" customFormat="1" ht="26.25" customHeight="1" x14ac:dyDescent="0.25">
      <c r="A306" s="11">
        <f>IF(E306="","",SUBTOTAL(3,$E$4:E306))</f>
        <v>303</v>
      </c>
      <c r="B306" s="40">
        <v>44396</v>
      </c>
      <c r="C306" s="12" t="s">
        <v>211</v>
      </c>
      <c r="D306" s="78" t="str">
        <f>INDEX(Thong_tin_khoa_hoc[Khóa đào tạo],MATCH(Danhsachdaotao[[#This Row],[Mã khóa học]],Thong_tin_khoa_hoc[Mã khóa học],0),0)</f>
        <v>Xây dựng báo cáo quản trị</v>
      </c>
      <c r="E306" s="12">
        <v>1005</v>
      </c>
      <c r="F306" s="28" t="str">
        <f>INDEX(Danhsachnhanvien[Họ tên],MATCH(Danhsachdaotao[[#This Row],[MSNV]],Danhsachnhanvien[Mã nhân viên],0),0)</f>
        <v>Nguyễn Thị Yến</v>
      </c>
      <c r="G306" s="28" t="str">
        <f>INDEX(Danhsachnhanvien[Chi nhánh],MATCH(Danhsachdaotao[[#This Row],[MSNV]],Danhsachnhanvien[Mã nhân viên],0),0)</f>
        <v>Trụ sở chính</v>
      </c>
      <c r="H306" s="13" t="str">
        <f>INDEX(Danhsachnhanvien[Phòng ban],MATCH(Danhsachdaotao[[#This Row],[MSNV]],Danhsachnhanvien[Mã nhân viên],0),0)</f>
        <v>Kế toán</v>
      </c>
      <c r="I306" s="13" t="str">
        <f>INDEX(Danhsachnhanvien[Vị trí],MATCH(Danhsachdaotao[[#This Row],[MSNV]],Danhsachnhanvien[Mã nhân viên],0),0)</f>
        <v>Kế toán tổng hợp</v>
      </c>
      <c r="J306" s="13" t="str">
        <f>INDEX(Thong_tin_khoa_hoc[Phân loại],MATCH(Danhsachdaotao[[#This Row],[Mã khóa học]],Thong_tin_khoa_hoc[Mã khóa học],0),0)</f>
        <v>Leadership</v>
      </c>
      <c r="K306" s="13" t="s">
        <v>238</v>
      </c>
      <c r="L306" s="12">
        <v>2.5</v>
      </c>
      <c r="M306" s="14">
        <v>8</v>
      </c>
    </row>
    <row r="307" spans="1:13" s="15" customFormat="1" ht="26.25" customHeight="1" x14ac:dyDescent="0.25">
      <c r="A307" s="11">
        <f>IF(E307="","",SUBTOTAL(3,$E$4:E307))</f>
        <v>304</v>
      </c>
      <c r="B307" s="40">
        <v>44396</v>
      </c>
      <c r="C307" s="12" t="s">
        <v>211</v>
      </c>
      <c r="D307" s="78" t="str">
        <f>INDEX(Thong_tin_khoa_hoc[Khóa đào tạo],MATCH(Danhsachdaotao[[#This Row],[Mã khóa học]],Thong_tin_khoa_hoc[Mã khóa học],0),0)</f>
        <v>Xây dựng báo cáo quản trị</v>
      </c>
      <c r="E307" s="12">
        <v>1011</v>
      </c>
      <c r="F307" s="28" t="str">
        <f>INDEX(Danhsachnhanvien[Họ tên],MATCH(Danhsachdaotao[[#This Row],[MSNV]],Danhsachnhanvien[Mã nhân viên],0),0)</f>
        <v>Trương Lệ Tuyết</v>
      </c>
      <c r="G307" s="28" t="str">
        <f>INDEX(Danhsachnhanvien[Chi nhánh],MATCH(Danhsachdaotao[[#This Row],[MSNV]],Danhsachnhanvien[Mã nhân viên],0),0)</f>
        <v>Trụ sở chính</v>
      </c>
      <c r="H307" s="13" t="str">
        <f>INDEX(Danhsachnhanvien[Phòng ban],MATCH(Danhsachdaotao[[#This Row],[MSNV]],Danhsachnhanvien[Mã nhân viên],0),0)</f>
        <v>Marketing</v>
      </c>
      <c r="I307" s="13" t="str">
        <f>INDEX(Danhsachnhanvien[Vị trí],MATCH(Danhsachdaotao[[#This Row],[MSNV]],Danhsachnhanvien[Mã nhân viên],0),0)</f>
        <v>Trưởng phòng Marketing</v>
      </c>
      <c r="J307" s="13" t="str">
        <f>INDEX(Thong_tin_khoa_hoc[Phân loại],MATCH(Danhsachdaotao[[#This Row],[Mã khóa học]],Thong_tin_khoa_hoc[Mã khóa học],0),0)</f>
        <v>Leadership</v>
      </c>
      <c r="K307" s="13" t="s">
        <v>238</v>
      </c>
      <c r="L307" s="12">
        <v>2.5</v>
      </c>
      <c r="M307" s="14">
        <v>10</v>
      </c>
    </row>
    <row r="308" spans="1:13" s="15" customFormat="1" ht="26.25" customHeight="1" x14ac:dyDescent="0.25">
      <c r="A308" s="11">
        <f>IF(E308="","",SUBTOTAL(3,$E$4:E308))</f>
        <v>305</v>
      </c>
      <c r="B308" s="40">
        <v>44396</v>
      </c>
      <c r="C308" s="12" t="s">
        <v>211</v>
      </c>
      <c r="D308" s="78" t="str">
        <f>INDEX(Thong_tin_khoa_hoc[Khóa đào tạo],MATCH(Danhsachdaotao[[#This Row],[Mã khóa học]],Thong_tin_khoa_hoc[Mã khóa học],0),0)</f>
        <v>Xây dựng báo cáo quản trị</v>
      </c>
      <c r="E308" s="12">
        <v>1017</v>
      </c>
      <c r="F308" s="28" t="str">
        <f>INDEX(Danhsachnhanvien[Họ tên],MATCH(Danhsachdaotao[[#This Row],[MSNV]],Danhsachnhanvien[Mã nhân viên],0),0)</f>
        <v>Nguyễn Đức Nam</v>
      </c>
      <c r="G308" s="28" t="str">
        <f>INDEX(Danhsachnhanvien[Chi nhánh],MATCH(Danhsachdaotao[[#This Row],[MSNV]],Danhsachnhanvien[Mã nhân viên],0),0)</f>
        <v>Trụ sở chính</v>
      </c>
      <c r="H308" s="13" t="str">
        <f>INDEX(Danhsachnhanvien[Phòng ban],MATCH(Danhsachdaotao[[#This Row],[MSNV]],Danhsachnhanvien[Mã nhân viên],0),0)</f>
        <v>Nhân sự</v>
      </c>
      <c r="I308" s="13" t="str">
        <f>INDEX(Danhsachnhanvien[Vị trí],MATCH(Danhsachdaotao[[#This Row],[MSNV]],Danhsachnhanvien[Mã nhân viên],0),0)</f>
        <v>Trưởng phòng nhân sự</v>
      </c>
      <c r="J308" s="13" t="str">
        <f>INDEX(Thong_tin_khoa_hoc[Phân loại],MATCH(Danhsachdaotao[[#This Row],[Mã khóa học]],Thong_tin_khoa_hoc[Mã khóa học],0),0)</f>
        <v>Leadership</v>
      </c>
      <c r="K308" s="13" t="s">
        <v>239</v>
      </c>
      <c r="L308" s="12">
        <v>2.5</v>
      </c>
      <c r="M308" s="14"/>
    </row>
    <row r="309" spans="1:13" s="15" customFormat="1" ht="26.25" customHeight="1" x14ac:dyDescent="0.25">
      <c r="A309" s="11">
        <f>IF(E309="","",SUBTOTAL(3,$E$4:E309))</f>
        <v>306</v>
      </c>
      <c r="B309" s="40">
        <v>44396</v>
      </c>
      <c r="C309" s="12" t="s">
        <v>211</v>
      </c>
      <c r="D309" s="78" t="str">
        <f>INDEX(Thong_tin_khoa_hoc[Khóa đào tạo],MATCH(Danhsachdaotao[[#This Row],[Mã khóa học]],Thong_tin_khoa_hoc[Mã khóa học],0),0)</f>
        <v>Xây dựng báo cáo quản trị</v>
      </c>
      <c r="E309" s="12">
        <v>1022</v>
      </c>
      <c r="F309" s="28" t="str">
        <f>INDEX(Danhsachnhanvien[Họ tên],MATCH(Danhsachdaotao[[#This Row],[MSNV]],Danhsachnhanvien[Mã nhân viên],0),0)</f>
        <v>Thái Thị Huyền Trang</v>
      </c>
      <c r="G309" s="28" t="str">
        <f>INDEX(Danhsachnhanvien[Chi nhánh],MATCH(Danhsachdaotao[[#This Row],[MSNV]],Danhsachnhanvien[Mã nhân viên],0),0)</f>
        <v>Trụ sở chính</v>
      </c>
      <c r="H309" s="13" t="str">
        <f>INDEX(Danhsachnhanvien[Phòng ban],MATCH(Danhsachdaotao[[#This Row],[MSNV]],Danhsachnhanvien[Mã nhân viên],0),0)</f>
        <v>Dự án</v>
      </c>
      <c r="I309" s="13" t="str">
        <f>INDEX(Danhsachnhanvien[Vị trí],MATCH(Danhsachdaotao[[#This Row],[MSNV]],Danhsachnhanvien[Mã nhân viên],0),0)</f>
        <v>Trưởng phòng dự án</v>
      </c>
      <c r="J309" s="13" t="str">
        <f>INDEX(Thong_tin_khoa_hoc[Phân loại],MATCH(Danhsachdaotao[[#This Row],[Mã khóa học]],Thong_tin_khoa_hoc[Mã khóa học],0),0)</f>
        <v>Leadership</v>
      </c>
      <c r="K309" s="13" t="s">
        <v>238</v>
      </c>
      <c r="L309" s="12">
        <v>2.5</v>
      </c>
      <c r="M309" s="14">
        <v>4</v>
      </c>
    </row>
    <row r="310" spans="1:13" s="15" customFormat="1" ht="26.25" customHeight="1" x14ac:dyDescent="0.25">
      <c r="A310" s="11">
        <f>IF(E310="","",SUBTOTAL(3,$E$4:E310))</f>
        <v>307</v>
      </c>
      <c r="B310" s="40">
        <v>44396</v>
      </c>
      <c r="C310" s="12" t="s">
        <v>211</v>
      </c>
      <c r="D310" s="78" t="str">
        <f>INDEX(Thong_tin_khoa_hoc[Khóa đào tạo],MATCH(Danhsachdaotao[[#This Row],[Mã khóa học]],Thong_tin_khoa_hoc[Mã khóa học],0),0)</f>
        <v>Xây dựng báo cáo quản trị</v>
      </c>
      <c r="E310" s="12">
        <v>1028</v>
      </c>
      <c r="F310" s="28" t="str">
        <f>INDEX(Danhsachnhanvien[Họ tên],MATCH(Danhsachdaotao[[#This Row],[MSNV]],Danhsachnhanvien[Mã nhân viên],0),0)</f>
        <v>Nguyễn Văn Cương</v>
      </c>
      <c r="G310" s="28" t="str">
        <f>INDEX(Danhsachnhanvien[Chi nhánh],MATCH(Danhsachdaotao[[#This Row],[MSNV]],Danhsachnhanvien[Mã nhân viên],0),0)</f>
        <v>TPHCM</v>
      </c>
      <c r="H310" s="13" t="str">
        <f>INDEX(Danhsachnhanvien[Phòng ban],MATCH(Danhsachdaotao[[#This Row],[MSNV]],Danhsachnhanvien[Mã nhân viên],0),0)</f>
        <v>Kinh doanh</v>
      </c>
      <c r="I310" s="13" t="str">
        <f>INDEX(Danhsachnhanvien[Vị trí],MATCH(Danhsachdaotao[[#This Row],[MSNV]],Danhsachnhanvien[Mã nhân viên],0),0)</f>
        <v>Trưởng phòng kinh doanh</v>
      </c>
      <c r="J310" s="13" t="str">
        <f>INDEX(Thong_tin_khoa_hoc[Phân loại],MATCH(Danhsachdaotao[[#This Row],[Mã khóa học]],Thong_tin_khoa_hoc[Mã khóa học],0),0)</f>
        <v>Leadership</v>
      </c>
      <c r="K310" s="13" t="s">
        <v>238</v>
      </c>
      <c r="L310" s="12">
        <v>2.5</v>
      </c>
      <c r="M310" s="14">
        <v>6</v>
      </c>
    </row>
    <row r="311" spans="1:13" s="15" customFormat="1" ht="26.25" customHeight="1" x14ac:dyDescent="0.25">
      <c r="A311" s="11">
        <f>IF(E311="","",SUBTOTAL(3,$E$4:E311))</f>
        <v>308</v>
      </c>
      <c r="B311" s="40">
        <v>44396</v>
      </c>
      <c r="C311" s="12" t="s">
        <v>211</v>
      </c>
      <c r="D311" s="78" t="str">
        <f>INDEX(Thong_tin_khoa_hoc[Khóa đào tạo],MATCH(Danhsachdaotao[[#This Row],[Mã khóa học]],Thong_tin_khoa_hoc[Mã khóa học],0),0)</f>
        <v>Xây dựng báo cáo quản trị</v>
      </c>
      <c r="E311" s="12">
        <v>1047</v>
      </c>
      <c r="F311" s="28" t="str">
        <f>INDEX(Danhsachnhanvien[Họ tên],MATCH(Danhsachdaotao[[#This Row],[MSNV]],Danhsachnhanvien[Mã nhân viên],0),0)</f>
        <v>Hoàng Thị Thêm</v>
      </c>
      <c r="G311" s="28" t="str">
        <f>INDEX(Danhsachnhanvien[Chi nhánh],MATCH(Danhsachdaotao[[#This Row],[MSNV]],Danhsachnhanvien[Mã nhân viên],0),0)</f>
        <v>Thái Nguyên</v>
      </c>
      <c r="H311" s="13" t="str">
        <f>INDEX(Danhsachnhanvien[Phòng ban],MATCH(Danhsachdaotao[[#This Row],[MSNV]],Danhsachnhanvien[Mã nhân viên],0),0)</f>
        <v>Kinh doanh</v>
      </c>
      <c r="I311" s="13" t="str">
        <f>INDEX(Danhsachnhanvien[Vị trí],MATCH(Danhsachdaotao[[#This Row],[MSNV]],Danhsachnhanvien[Mã nhân viên],0),0)</f>
        <v>Trưởng phòng kinh doanh</v>
      </c>
      <c r="J311" s="13" t="str">
        <f>INDEX(Thong_tin_khoa_hoc[Phân loại],MATCH(Danhsachdaotao[[#This Row],[Mã khóa học]],Thong_tin_khoa_hoc[Mã khóa học],0),0)</f>
        <v>Leadership</v>
      </c>
      <c r="K311" s="13" t="s">
        <v>238</v>
      </c>
      <c r="L311" s="12">
        <v>2.5</v>
      </c>
      <c r="M311" s="14">
        <v>8</v>
      </c>
    </row>
    <row r="312" spans="1:13" s="15" customFormat="1" ht="26.25" customHeight="1" x14ac:dyDescent="0.25">
      <c r="A312" s="11">
        <f>IF(E312="","",SUBTOTAL(3,$E$4:E312))</f>
        <v>309</v>
      </c>
      <c r="B312" s="40">
        <v>44396</v>
      </c>
      <c r="C312" s="12" t="s">
        <v>211</v>
      </c>
      <c r="D312" s="78" t="str">
        <f>INDEX(Thong_tin_khoa_hoc[Khóa đào tạo],MATCH(Danhsachdaotao[[#This Row],[Mã khóa học]],Thong_tin_khoa_hoc[Mã khóa học],0),0)</f>
        <v>Xây dựng báo cáo quản trị</v>
      </c>
      <c r="E312" s="12">
        <v>1068</v>
      </c>
      <c r="F312" s="28" t="str">
        <f>INDEX(Danhsachnhanvien[Họ tên],MATCH(Danhsachdaotao[[#This Row],[MSNV]],Danhsachnhanvien[Mã nhân viên],0),0)</f>
        <v>Đỗ Mạnh Huy</v>
      </c>
      <c r="G312" s="28" t="str">
        <f>INDEX(Danhsachnhanvien[Chi nhánh],MATCH(Danhsachdaotao[[#This Row],[MSNV]],Danhsachnhanvien[Mã nhân viên],0),0)</f>
        <v>Hải Phòng</v>
      </c>
      <c r="H312" s="13" t="str">
        <f>INDEX(Danhsachnhanvien[Phòng ban],MATCH(Danhsachdaotao[[#This Row],[MSNV]],Danhsachnhanvien[Mã nhân viên],0),0)</f>
        <v>Kinh doanh</v>
      </c>
      <c r="I312" s="13" t="str">
        <f>INDEX(Danhsachnhanvien[Vị trí],MATCH(Danhsachdaotao[[#This Row],[MSNV]],Danhsachnhanvien[Mã nhân viên],0),0)</f>
        <v>Trưởng phòng kinh doanh</v>
      </c>
      <c r="J312" s="13" t="str">
        <f>INDEX(Thong_tin_khoa_hoc[Phân loại],MATCH(Danhsachdaotao[[#This Row],[Mã khóa học]],Thong_tin_khoa_hoc[Mã khóa học],0),0)</f>
        <v>Leadership</v>
      </c>
      <c r="K312" s="13" t="s">
        <v>238</v>
      </c>
      <c r="L312" s="12">
        <v>2.5</v>
      </c>
      <c r="M312" s="14">
        <v>10</v>
      </c>
    </row>
    <row r="313" spans="1:13" s="15" customFormat="1" ht="26.25" customHeight="1" x14ac:dyDescent="0.25">
      <c r="A313" s="11">
        <f>IF(E313="","",SUBTOTAL(3,$E$4:E313))</f>
        <v>310</v>
      </c>
      <c r="B313" s="40">
        <v>44396</v>
      </c>
      <c r="C313" s="12" t="s">
        <v>211</v>
      </c>
      <c r="D313" s="78" t="str">
        <f>INDEX(Thong_tin_khoa_hoc[Khóa đào tạo],MATCH(Danhsachdaotao[[#This Row],[Mã khóa học]],Thong_tin_khoa_hoc[Mã khóa học],0),0)</f>
        <v>Xây dựng báo cáo quản trị</v>
      </c>
      <c r="E313" s="12">
        <v>1090</v>
      </c>
      <c r="F313" s="28" t="str">
        <f>INDEX(Danhsachnhanvien[Họ tên],MATCH(Danhsachdaotao[[#This Row],[MSNV]],Danhsachnhanvien[Mã nhân viên],0),0)</f>
        <v>Lưu Dương Thu Trang</v>
      </c>
      <c r="G313" s="28" t="str">
        <f>INDEX(Danhsachnhanvien[Chi nhánh],MATCH(Danhsachdaotao[[#This Row],[MSNV]],Danhsachnhanvien[Mã nhân viên],0),0)</f>
        <v>Hải Phòng</v>
      </c>
      <c r="H313" s="13" t="str">
        <f>INDEX(Danhsachnhanvien[Phòng ban],MATCH(Danhsachdaotao[[#This Row],[MSNV]],Danhsachnhanvien[Mã nhân viên],0),0)</f>
        <v>Kinh doanh</v>
      </c>
      <c r="I313" s="13" t="str">
        <f>INDEX(Danhsachnhanvien[Vị trí],MATCH(Danhsachdaotao[[#This Row],[MSNV]],Danhsachnhanvien[Mã nhân viên],0),0)</f>
        <v>Trưởng phòng kinh doanh</v>
      </c>
      <c r="J313" s="13" t="str">
        <f>INDEX(Thong_tin_khoa_hoc[Phân loại],MATCH(Danhsachdaotao[[#This Row],[Mã khóa học]],Thong_tin_khoa_hoc[Mã khóa học],0),0)</f>
        <v>Leadership</v>
      </c>
      <c r="K313" s="13" t="s">
        <v>238</v>
      </c>
      <c r="L313" s="12">
        <v>2.5</v>
      </c>
      <c r="M313" s="14">
        <v>4</v>
      </c>
    </row>
    <row r="314" spans="1:13" s="15" customFormat="1" ht="26.25" customHeight="1" x14ac:dyDescent="0.25">
      <c r="A314" s="11">
        <f>IF(E314="","",SUBTOTAL(3,$E$4:E314))</f>
        <v>311</v>
      </c>
      <c r="B314" s="40">
        <v>44396</v>
      </c>
      <c r="C314" s="12" t="s">
        <v>211</v>
      </c>
      <c r="D314" s="78" t="str">
        <f>INDEX(Thong_tin_khoa_hoc[Khóa đào tạo],MATCH(Danhsachdaotao[[#This Row],[Mã khóa học]],Thong_tin_khoa_hoc[Mã khóa học],0),0)</f>
        <v>Xây dựng báo cáo quản trị</v>
      </c>
      <c r="E314" s="12">
        <v>1115</v>
      </c>
      <c r="F314" s="28" t="str">
        <f>INDEX(Danhsachnhanvien[Họ tên],MATCH(Danhsachdaotao[[#This Row],[MSNV]],Danhsachnhanvien[Mã nhân viên],0),0)</f>
        <v xml:space="preserve">Mai Thị Oanh </v>
      </c>
      <c r="G314" s="28" t="str">
        <f>INDEX(Danhsachnhanvien[Chi nhánh],MATCH(Danhsachdaotao[[#This Row],[MSNV]],Danhsachnhanvien[Mã nhân viên],0),0)</f>
        <v>Đà Nẵng</v>
      </c>
      <c r="H314" s="13" t="str">
        <f>INDEX(Danhsachnhanvien[Phòng ban],MATCH(Danhsachdaotao[[#This Row],[MSNV]],Danhsachnhanvien[Mã nhân viên],0),0)</f>
        <v>Kinh doanh</v>
      </c>
      <c r="I314" s="13" t="str">
        <f>INDEX(Danhsachnhanvien[Vị trí],MATCH(Danhsachdaotao[[#This Row],[MSNV]],Danhsachnhanvien[Mã nhân viên],0),0)</f>
        <v>Trưởng phòng kinh doanh</v>
      </c>
      <c r="J314" s="13" t="str">
        <f>INDEX(Thong_tin_khoa_hoc[Phân loại],MATCH(Danhsachdaotao[[#This Row],[Mã khóa học]],Thong_tin_khoa_hoc[Mã khóa học],0),0)</f>
        <v>Leadership</v>
      </c>
      <c r="K314" s="13" t="s">
        <v>238</v>
      </c>
      <c r="L314" s="12">
        <v>2.5</v>
      </c>
      <c r="M314" s="14">
        <v>6</v>
      </c>
    </row>
    <row r="315" spans="1:13" s="15" customFormat="1" ht="26.25" customHeight="1" x14ac:dyDescent="0.25">
      <c r="A315" s="11">
        <f>IF(E315="","",SUBTOTAL(3,$E$4:E315))</f>
        <v>312</v>
      </c>
      <c r="B315" s="40">
        <v>44397</v>
      </c>
      <c r="C315" s="12" t="s">
        <v>213</v>
      </c>
      <c r="D315" s="78" t="str">
        <f>INDEX(Thong_tin_khoa_hoc[Khóa đào tạo],MATCH(Danhsachdaotao[[#This Row],[Mã khóa học]],Thong_tin_khoa_hoc[Mã khóa học],0),0)</f>
        <v>Phát triển tổ chức, xây dựng văn hoá doanh nghiệp</v>
      </c>
      <c r="E315" s="12">
        <v>1001</v>
      </c>
      <c r="F315" s="28" t="str">
        <f>INDEX(Danhsachnhanvien[Họ tên],MATCH(Danhsachdaotao[[#This Row],[MSNV]],Danhsachnhanvien[Mã nhân viên],0),0)</f>
        <v>Phạm Văn Công</v>
      </c>
      <c r="G315" s="28" t="str">
        <f>INDEX(Danhsachnhanvien[Chi nhánh],MATCH(Danhsachdaotao[[#This Row],[MSNV]],Danhsachnhanvien[Mã nhân viên],0),0)</f>
        <v>Trụ sở chính</v>
      </c>
      <c r="H315" s="13" t="str">
        <f>INDEX(Danhsachnhanvien[Phòng ban],MATCH(Danhsachdaotao[[#This Row],[MSNV]],Danhsachnhanvien[Mã nhân viên],0),0)</f>
        <v>Ban giám đốc</v>
      </c>
      <c r="I315" s="13" t="str">
        <f>INDEX(Danhsachnhanvien[Vị trí],MATCH(Danhsachdaotao[[#This Row],[MSNV]],Danhsachnhanvien[Mã nhân viên],0),0)</f>
        <v>Tổng giám đốc</v>
      </c>
      <c r="J315" s="13" t="str">
        <f>INDEX(Thong_tin_khoa_hoc[Phân loại],MATCH(Danhsachdaotao[[#This Row],[Mã khóa học]],Thong_tin_khoa_hoc[Mã khóa học],0),0)</f>
        <v>Đào tạo hệ thống</v>
      </c>
      <c r="K315" s="13" t="s">
        <v>238</v>
      </c>
      <c r="L315" s="12">
        <v>2</v>
      </c>
      <c r="M315" s="14">
        <v>10</v>
      </c>
    </row>
    <row r="316" spans="1:13" s="15" customFormat="1" ht="26.25" customHeight="1" x14ac:dyDescent="0.25">
      <c r="A316" s="11">
        <f>IF(E316="","",SUBTOTAL(3,$E$4:E316))</f>
        <v>313</v>
      </c>
      <c r="B316" s="40">
        <v>44397</v>
      </c>
      <c r="C316" s="12" t="s">
        <v>213</v>
      </c>
      <c r="D316" s="78" t="str">
        <f>INDEX(Thong_tin_khoa_hoc[Khóa đào tạo],MATCH(Danhsachdaotao[[#This Row],[Mã khóa học]],Thong_tin_khoa_hoc[Mã khóa học],0),0)</f>
        <v>Phát triển tổ chức, xây dựng văn hoá doanh nghiệp</v>
      </c>
      <c r="E316" s="12">
        <v>1002</v>
      </c>
      <c r="F316" s="28" t="str">
        <f>INDEX(Danhsachnhanvien[Họ tên],MATCH(Danhsachdaotao[[#This Row],[MSNV]],Danhsachnhanvien[Mã nhân viên],0),0)</f>
        <v>Trương Thị Nga</v>
      </c>
      <c r="G316" s="28" t="str">
        <f>INDEX(Danhsachnhanvien[Chi nhánh],MATCH(Danhsachdaotao[[#This Row],[MSNV]],Danhsachnhanvien[Mã nhân viên],0),0)</f>
        <v>Trụ sở chính</v>
      </c>
      <c r="H316" s="13" t="str">
        <f>INDEX(Danhsachnhanvien[Phòng ban],MATCH(Danhsachdaotao[[#This Row],[MSNV]],Danhsachnhanvien[Mã nhân viên],0),0)</f>
        <v>Ban giám đốc</v>
      </c>
      <c r="I316" s="13" t="str">
        <f>INDEX(Danhsachnhanvien[Vị trí],MATCH(Danhsachdaotao[[#This Row],[MSNV]],Danhsachnhanvien[Mã nhân viên],0),0)</f>
        <v>Phó Giám đốc</v>
      </c>
      <c r="J316" s="13" t="str">
        <f>INDEX(Thong_tin_khoa_hoc[Phân loại],MATCH(Danhsachdaotao[[#This Row],[Mã khóa học]],Thong_tin_khoa_hoc[Mã khóa học],0),0)</f>
        <v>Đào tạo hệ thống</v>
      </c>
      <c r="K316" s="13" t="s">
        <v>238</v>
      </c>
      <c r="L316" s="12">
        <v>2</v>
      </c>
      <c r="M316" s="14">
        <v>8</v>
      </c>
    </row>
    <row r="317" spans="1:13" s="15" customFormat="1" ht="26.25" customHeight="1" x14ac:dyDescent="0.25">
      <c r="A317" s="11">
        <f>IF(E317="","",SUBTOTAL(3,$E$4:E317))</f>
        <v>314</v>
      </c>
      <c r="B317" s="40">
        <v>44397</v>
      </c>
      <c r="C317" s="12" t="s">
        <v>213</v>
      </c>
      <c r="D317" s="78" t="str">
        <f>INDEX(Thong_tin_khoa_hoc[Khóa đào tạo],MATCH(Danhsachdaotao[[#This Row],[Mã khóa học]],Thong_tin_khoa_hoc[Mã khóa học],0),0)</f>
        <v>Phát triển tổ chức, xây dựng văn hoá doanh nghiệp</v>
      </c>
      <c r="E317" s="12">
        <v>1003</v>
      </c>
      <c r="F317" s="28" t="str">
        <f>INDEX(Danhsachnhanvien[Họ tên],MATCH(Danhsachdaotao[[#This Row],[MSNV]],Danhsachnhanvien[Mã nhân viên],0),0)</f>
        <v>Mai Thị Vy Đan</v>
      </c>
      <c r="G317" s="28" t="str">
        <f>INDEX(Danhsachnhanvien[Chi nhánh],MATCH(Danhsachdaotao[[#This Row],[MSNV]],Danhsachnhanvien[Mã nhân viên],0),0)</f>
        <v>Trụ sở chính</v>
      </c>
      <c r="H317" s="13" t="str">
        <f>INDEX(Danhsachnhanvien[Phòng ban],MATCH(Danhsachdaotao[[#This Row],[MSNV]],Danhsachnhanvien[Mã nhân viên],0),0)</f>
        <v>Ban giám đốc</v>
      </c>
      <c r="I317" s="13" t="str">
        <f>INDEX(Danhsachnhanvien[Vị trí],MATCH(Danhsachdaotao[[#This Row],[MSNV]],Danhsachnhanvien[Mã nhân viên],0),0)</f>
        <v>Phó Giám đốc</v>
      </c>
      <c r="J317" s="13" t="str">
        <f>INDEX(Thong_tin_khoa_hoc[Phân loại],MATCH(Danhsachdaotao[[#This Row],[Mã khóa học]],Thong_tin_khoa_hoc[Mã khóa học],0),0)</f>
        <v>Đào tạo hệ thống</v>
      </c>
      <c r="K317" s="13" t="s">
        <v>239</v>
      </c>
      <c r="L317" s="12">
        <v>2</v>
      </c>
      <c r="M317" s="14"/>
    </row>
    <row r="318" spans="1:13" s="15" customFormat="1" ht="26.25" customHeight="1" x14ac:dyDescent="0.25">
      <c r="A318" s="11">
        <f>IF(E318="","",SUBTOTAL(3,$E$4:E318))</f>
        <v>315</v>
      </c>
      <c r="B318" s="40">
        <v>44397</v>
      </c>
      <c r="C318" s="12" t="s">
        <v>213</v>
      </c>
      <c r="D318" s="78" t="str">
        <f>INDEX(Thong_tin_khoa_hoc[Khóa đào tạo],MATCH(Danhsachdaotao[[#This Row],[Mã khóa học]],Thong_tin_khoa_hoc[Mã khóa học],0),0)</f>
        <v>Phát triển tổ chức, xây dựng văn hoá doanh nghiệp</v>
      </c>
      <c r="E318" s="12">
        <v>1017</v>
      </c>
      <c r="F318" s="28" t="str">
        <f>INDEX(Danhsachnhanvien[Họ tên],MATCH(Danhsachdaotao[[#This Row],[MSNV]],Danhsachnhanvien[Mã nhân viên],0),0)</f>
        <v>Nguyễn Đức Nam</v>
      </c>
      <c r="G318" s="28" t="str">
        <f>INDEX(Danhsachnhanvien[Chi nhánh],MATCH(Danhsachdaotao[[#This Row],[MSNV]],Danhsachnhanvien[Mã nhân viên],0),0)</f>
        <v>Trụ sở chính</v>
      </c>
      <c r="H318" s="13" t="str">
        <f>INDEX(Danhsachnhanvien[Phòng ban],MATCH(Danhsachdaotao[[#This Row],[MSNV]],Danhsachnhanvien[Mã nhân viên],0),0)</f>
        <v>Nhân sự</v>
      </c>
      <c r="I318" s="13" t="str">
        <f>INDEX(Danhsachnhanvien[Vị trí],MATCH(Danhsachdaotao[[#This Row],[MSNV]],Danhsachnhanvien[Mã nhân viên],0),0)</f>
        <v>Trưởng phòng nhân sự</v>
      </c>
      <c r="J318" s="13" t="str">
        <f>INDEX(Thong_tin_khoa_hoc[Phân loại],MATCH(Danhsachdaotao[[#This Row],[Mã khóa học]],Thong_tin_khoa_hoc[Mã khóa học],0),0)</f>
        <v>Đào tạo hệ thống</v>
      </c>
      <c r="K318" s="13" t="s">
        <v>238</v>
      </c>
      <c r="L318" s="12">
        <v>2</v>
      </c>
      <c r="M318" s="14">
        <v>8</v>
      </c>
    </row>
    <row r="319" spans="1:13" s="15" customFormat="1" ht="26.25" customHeight="1" x14ac:dyDescent="0.25">
      <c r="A319" s="11">
        <f>IF(E319="","",SUBTOTAL(3,$E$4:E319))</f>
        <v>316</v>
      </c>
      <c r="B319" s="40">
        <v>44397</v>
      </c>
      <c r="C319" s="12" t="s">
        <v>213</v>
      </c>
      <c r="D319" s="78" t="str">
        <f>INDEX(Thong_tin_khoa_hoc[Khóa đào tạo],MATCH(Danhsachdaotao[[#This Row],[Mã khóa học]],Thong_tin_khoa_hoc[Mã khóa học],0),0)</f>
        <v>Phát triển tổ chức, xây dựng văn hoá doanh nghiệp</v>
      </c>
      <c r="E319" s="12">
        <v>1027</v>
      </c>
      <c r="F319" s="28" t="str">
        <f>INDEX(Danhsachnhanvien[Họ tên],MATCH(Danhsachdaotao[[#This Row],[MSNV]],Danhsachnhanvien[Mã nhân viên],0),0)</f>
        <v>Nguyễn Văn Cương</v>
      </c>
      <c r="G319" s="28" t="str">
        <f>INDEX(Danhsachnhanvien[Chi nhánh],MATCH(Danhsachdaotao[[#This Row],[MSNV]],Danhsachnhanvien[Mã nhân viên],0),0)</f>
        <v>TPHCM</v>
      </c>
      <c r="H319" s="13" t="str">
        <f>INDEX(Danhsachnhanvien[Phòng ban],MATCH(Danhsachdaotao[[#This Row],[MSNV]],Danhsachnhanvien[Mã nhân viên],0),0)</f>
        <v>Ban giám đốc</v>
      </c>
      <c r="I319" s="13" t="str">
        <f>INDEX(Danhsachnhanvien[Vị trí],MATCH(Danhsachdaotao[[#This Row],[MSNV]],Danhsachnhanvien[Mã nhân viên],0),0)</f>
        <v>Giám đốc chi nhánh</v>
      </c>
      <c r="J319" s="13" t="str">
        <f>INDEX(Thong_tin_khoa_hoc[Phân loại],MATCH(Danhsachdaotao[[#This Row],[Mã khóa học]],Thong_tin_khoa_hoc[Mã khóa học],0),0)</f>
        <v>Đào tạo hệ thống</v>
      </c>
      <c r="K319" s="13" t="s">
        <v>238</v>
      </c>
      <c r="L319" s="12">
        <v>2</v>
      </c>
      <c r="M319" s="14">
        <v>10</v>
      </c>
    </row>
    <row r="320" spans="1:13" s="15" customFormat="1" ht="26.25" customHeight="1" x14ac:dyDescent="0.25">
      <c r="A320" s="11">
        <f>IF(E320="","",SUBTOTAL(3,$E$4:E320))</f>
        <v>317</v>
      </c>
      <c r="B320" s="40">
        <v>44397</v>
      </c>
      <c r="C320" s="12" t="s">
        <v>213</v>
      </c>
      <c r="D320" s="78" t="str">
        <f>INDEX(Thong_tin_khoa_hoc[Khóa đào tạo],MATCH(Danhsachdaotao[[#This Row],[Mã khóa học]],Thong_tin_khoa_hoc[Mã khóa học],0),0)</f>
        <v>Phát triển tổ chức, xây dựng văn hoá doanh nghiệp</v>
      </c>
      <c r="E320" s="12">
        <v>1046</v>
      </c>
      <c r="F320" s="28" t="str">
        <f>INDEX(Danhsachnhanvien[Họ tên],MATCH(Danhsachdaotao[[#This Row],[MSNV]],Danhsachnhanvien[Mã nhân viên],0),0)</f>
        <v>Phạm Thị Thu Thuỷ</v>
      </c>
      <c r="G320" s="28" t="str">
        <f>INDEX(Danhsachnhanvien[Chi nhánh],MATCH(Danhsachdaotao[[#This Row],[MSNV]],Danhsachnhanvien[Mã nhân viên],0),0)</f>
        <v>Thái Nguyên</v>
      </c>
      <c r="H320" s="13" t="str">
        <f>INDEX(Danhsachnhanvien[Phòng ban],MATCH(Danhsachdaotao[[#This Row],[MSNV]],Danhsachnhanvien[Mã nhân viên],0),0)</f>
        <v>Ban giám đốc</v>
      </c>
      <c r="I320" s="13" t="str">
        <f>INDEX(Danhsachnhanvien[Vị trí],MATCH(Danhsachdaotao[[#This Row],[MSNV]],Danhsachnhanvien[Mã nhân viên],0),0)</f>
        <v>Giám đốc chi nhánh</v>
      </c>
      <c r="J320" s="13" t="str">
        <f>INDEX(Thong_tin_khoa_hoc[Phân loại],MATCH(Danhsachdaotao[[#This Row],[Mã khóa học]],Thong_tin_khoa_hoc[Mã khóa học],0),0)</f>
        <v>Đào tạo hệ thống</v>
      </c>
      <c r="K320" s="13" t="s">
        <v>238</v>
      </c>
      <c r="L320" s="12">
        <v>2</v>
      </c>
      <c r="M320" s="14">
        <v>8</v>
      </c>
    </row>
    <row r="321" spans="1:13" s="15" customFormat="1" ht="26.25" customHeight="1" x14ac:dyDescent="0.25">
      <c r="A321" s="11">
        <f>IF(E321="","",SUBTOTAL(3,$E$4:E321))</f>
        <v>318</v>
      </c>
      <c r="B321" s="40">
        <v>44397</v>
      </c>
      <c r="C321" s="12" t="s">
        <v>213</v>
      </c>
      <c r="D321" s="78" t="str">
        <f>INDEX(Thong_tin_khoa_hoc[Khóa đào tạo],MATCH(Danhsachdaotao[[#This Row],[Mã khóa học]],Thong_tin_khoa_hoc[Mã khóa học],0),0)</f>
        <v>Phát triển tổ chức, xây dựng văn hoá doanh nghiệp</v>
      </c>
      <c r="E321" s="12">
        <v>1004</v>
      </c>
      <c r="F321" s="28" t="str">
        <f>INDEX(Danhsachnhanvien[Họ tên],MATCH(Danhsachdaotao[[#This Row],[MSNV]],Danhsachnhanvien[Mã nhân viên],0),0)</f>
        <v>Đỗ Thị Kim Anh</v>
      </c>
      <c r="G321" s="28" t="str">
        <f>INDEX(Danhsachnhanvien[Chi nhánh],MATCH(Danhsachdaotao[[#This Row],[MSNV]],Danhsachnhanvien[Mã nhân viên],0),0)</f>
        <v>Trụ sở chính</v>
      </c>
      <c r="H321" s="13" t="str">
        <f>INDEX(Danhsachnhanvien[Phòng ban],MATCH(Danhsachdaotao[[#This Row],[MSNV]],Danhsachnhanvien[Mã nhân viên],0),0)</f>
        <v>Kế toán</v>
      </c>
      <c r="I321" s="13" t="str">
        <f>INDEX(Danhsachnhanvien[Vị trí],MATCH(Danhsachdaotao[[#This Row],[MSNV]],Danhsachnhanvien[Mã nhân viên],0),0)</f>
        <v>Kế toán trưởng</v>
      </c>
      <c r="J321" s="13" t="str">
        <f>INDEX(Thong_tin_khoa_hoc[Phân loại],MATCH(Danhsachdaotao[[#This Row],[Mã khóa học]],Thong_tin_khoa_hoc[Mã khóa học],0),0)</f>
        <v>Đào tạo hệ thống</v>
      </c>
      <c r="K321" s="13" t="s">
        <v>238</v>
      </c>
      <c r="L321" s="12">
        <v>2</v>
      </c>
      <c r="M321" s="14">
        <v>8</v>
      </c>
    </row>
    <row r="322" spans="1:13" s="15" customFormat="1" ht="26.25" customHeight="1" x14ac:dyDescent="0.25">
      <c r="A322" s="11">
        <f>IF(E322="","",SUBTOTAL(3,$E$4:E322))</f>
        <v>319</v>
      </c>
      <c r="B322" s="40">
        <v>44397</v>
      </c>
      <c r="C322" s="12" t="s">
        <v>213</v>
      </c>
      <c r="D322" s="78" t="str">
        <f>INDEX(Thong_tin_khoa_hoc[Khóa đào tạo],MATCH(Danhsachdaotao[[#This Row],[Mã khóa học]],Thong_tin_khoa_hoc[Mã khóa học],0),0)</f>
        <v>Phát triển tổ chức, xây dựng văn hoá doanh nghiệp</v>
      </c>
      <c r="E322" s="12">
        <v>1067</v>
      </c>
      <c r="F322" s="28" t="str">
        <f>INDEX(Danhsachnhanvien[Họ tên],MATCH(Danhsachdaotao[[#This Row],[MSNV]],Danhsachnhanvien[Mã nhân viên],0),0)</f>
        <v>Nguyễn Thị Hạnh</v>
      </c>
      <c r="G322" s="28" t="str">
        <f>INDEX(Danhsachnhanvien[Chi nhánh],MATCH(Danhsachdaotao[[#This Row],[MSNV]],Danhsachnhanvien[Mã nhân viên],0),0)</f>
        <v>Hải Phòng</v>
      </c>
      <c r="H322" s="13" t="str">
        <f>INDEX(Danhsachnhanvien[Phòng ban],MATCH(Danhsachdaotao[[#This Row],[MSNV]],Danhsachnhanvien[Mã nhân viên],0),0)</f>
        <v>Ban giám đốc</v>
      </c>
      <c r="I322" s="13" t="str">
        <f>INDEX(Danhsachnhanvien[Vị trí],MATCH(Danhsachdaotao[[#This Row],[MSNV]],Danhsachnhanvien[Mã nhân viên],0),0)</f>
        <v>Giám đốc chi nhánh</v>
      </c>
      <c r="J322" s="13" t="str">
        <f>INDEX(Thong_tin_khoa_hoc[Phân loại],MATCH(Danhsachdaotao[[#This Row],[Mã khóa học]],Thong_tin_khoa_hoc[Mã khóa học],0),0)</f>
        <v>Đào tạo hệ thống</v>
      </c>
      <c r="K322" s="13" t="s">
        <v>238</v>
      </c>
      <c r="L322" s="12">
        <v>2</v>
      </c>
      <c r="M322" s="14">
        <v>10</v>
      </c>
    </row>
    <row r="323" spans="1:13" s="15" customFormat="1" ht="26.25" customHeight="1" x14ac:dyDescent="0.25">
      <c r="A323" s="11">
        <f>IF(E323="","",SUBTOTAL(3,$E$4:E323))</f>
        <v>320</v>
      </c>
      <c r="B323" s="40">
        <v>44400</v>
      </c>
      <c r="C323" s="12" t="s">
        <v>211</v>
      </c>
      <c r="D323" s="78" t="str">
        <f>INDEX(Thong_tin_khoa_hoc[Khóa đào tạo],MATCH(Danhsachdaotao[[#This Row],[Mã khóa học]],Thong_tin_khoa_hoc[Mã khóa học],0),0)</f>
        <v>Xây dựng báo cáo quản trị</v>
      </c>
      <c r="E323" s="12">
        <v>1004</v>
      </c>
      <c r="F323" s="28" t="str">
        <f>INDEX(Danhsachnhanvien[Họ tên],MATCH(Danhsachdaotao[[#This Row],[MSNV]],Danhsachnhanvien[Mã nhân viên],0),0)</f>
        <v>Đỗ Thị Kim Anh</v>
      </c>
      <c r="G323" s="28" t="str">
        <f>INDEX(Danhsachnhanvien[Chi nhánh],MATCH(Danhsachdaotao[[#This Row],[MSNV]],Danhsachnhanvien[Mã nhân viên],0),0)</f>
        <v>Trụ sở chính</v>
      </c>
      <c r="H323" s="13" t="str">
        <f>INDEX(Danhsachnhanvien[Phòng ban],MATCH(Danhsachdaotao[[#This Row],[MSNV]],Danhsachnhanvien[Mã nhân viên],0),0)</f>
        <v>Kế toán</v>
      </c>
      <c r="I323" s="13" t="str">
        <f>INDEX(Danhsachnhanvien[Vị trí],MATCH(Danhsachdaotao[[#This Row],[MSNV]],Danhsachnhanvien[Mã nhân viên],0),0)</f>
        <v>Kế toán trưởng</v>
      </c>
      <c r="J323" s="13" t="str">
        <f>INDEX(Thong_tin_khoa_hoc[Phân loại],MATCH(Danhsachdaotao[[#This Row],[Mã khóa học]],Thong_tin_khoa_hoc[Mã khóa học],0),0)</f>
        <v>Leadership</v>
      </c>
      <c r="K323" s="13" t="s">
        <v>238</v>
      </c>
      <c r="L323" s="12">
        <v>2.5</v>
      </c>
      <c r="M323" s="14">
        <v>8</v>
      </c>
    </row>
    <row r="324" spans="1:13" s="15" customFormat="1" ht="26.25" customHeight="1" x14ac:dyDescent="0.25">
      <c r="A324" s="11">
        <f>IF(E324="","",SUBTOTAL(3,$E$4:E324))</f>
        <v>321</v>
      </c>
      <c r="B324" s="40">
        <v>44400</v>
      </c>
      <c r="C324" s="12" t="s">
        <v>211</v>
      </c>
      <c r="D324" s="78" t="str">
        <f>INDEX(Thong_tin_khoa_hoc[Khóa đào tạo],MATCH(Danhsachdaotao[[#This Row],[Mã khóa học]],Thong_tin_khoa_hoc[Mã khóa học],0),0)</f>
        <v>Xây dựng báo cáo quản trị</v>
      </c>
      <c r="E324" s="12">
        <v>1005</v>
      </c>
      <c r="F324" s="28" t="str">
        <f>INDEX(Danhsachnhanvien[Họ tên],MATCH(Danhsachdaotao[[#This Row],[MSNV]],Danhsachnhanvien[Mã nhân viên],0),0)</f>
        <v>Nguyễn Thị Yến</v>
      </c>
      <c r="G324" s="28" t="str">
        <f>INDEX(Danhsachnhanvien[Chi nhánh],MATCH(Danhsachdaotao[[#This Row],[MSNV]],Danhsachnhanvien[Mã nhân viên],0),0)</f>
        <v>Trụ sở chính</v>
      </c>
      <c r="H324" s="13" t="str">
        <f>INDEX(Danhsachnhanvien[Phòng ban],MATCH(Danhsachdaotao[[#This Row],[MSNV]],Danhsachnhanvien[Mã nhân viên],0),0)</f>
        <v>Kế toán</v>
      </c>
      <c r="I324" s="13" t="str">
        <f>INDEX(Danhsachnhanvien[Vị trí],MATCH(Danhsachdaotao[[#This Row],[MSNV]],Danhsachnhanvien[Mã nhân viên],0),0)</f>
        <v>Kế toán tổng hợp</v>
      </c>
      <c r="J324" s="13" t="str">
        <f>INDEX(Thong_tin_khoa_hoc[Phân loại],MATCH(Danhsachdaotao[[#This Row],[Mã khóa học]],Thong_tin_khoa_hoc[Mã khóa học],0),0)</f>
        <v>Leadership</v>
      </c>
      <c r="K324" s="13" t="s">
        <v>238</v>
      </c>
      <c r="L324" s="12">
        <v>2.5</v>
      </c>
      <c r="M324" s="14">
        <v>10</v>
      </c>
    </row>
    <row r="325" spans="1:13" s="15" customFormat="1" ht="26.25" customHeight="1" x14ac:dyDescent="0.25">
      <c r="A325" s="11">
        <f>IF(E325="","",SUBTOTAL(3,$E$4:E325))</f>
        <v>322</v>
      </c>
      <c r="B325" s="40">
        <v>44400</v>
      </c>
      <c r="C325" s="12" t="s">
        <v>211</v>
      </c>
      <c r="D325" s="78" t="str">
        <f>INDEX(Thong_tin_khoa_hoc[Khóa đào tạo],MATCH(Danhsachdaotao[[#This Row],[Mã khóa học]],Thong_tin_khoa_hoc[Mã khóa học],0),0)</f>
        <v>Xây dựng báo cáo quản trị</v>
      </c>
      <c r="E325" s="12">
        <v>1115</v>
      </c>
      <c r="F325" s="28" t="str">
        <f>INDEX(Danhsachnhanvien[Họ tên],MATCH(Danhsachdaotao[[#This Row],[MSNV]],Danhsachnhanvien[Mã nhân viên],0),0)</f>
        <v xml:space="preserve">Mai Thị Oanh </v>
      </c>
      <c r="G325" s="28" t="str">
        <f>INDEX(Danhsachnhanvien[Chi nhánh],MATCH(Danhsachdaotao[[#This Row],[MSNV]],Danhsachnhanvien[Mã nhân viên],0),0)</f>
        <v>Đà Nẵng</v>
      </c>
      <c r="H325" s="13" t="str">
        <f>INDEX(Danhsachnhanvien[Phòng ban],MATCH(Danhsachdaotao[[#This Row],[MSNV]],Danhsachnhanvien[Mã nhân viên],0),0)</f>
        <v>Kinh doanh</v>
      </c>
      <c r="I325" s="13" t="str">
        <f>INDEX(Danhsachnhanvien[Vị trí],MATCH(Danhsachdaotao[[#This Row],[MSNV]],Danhsachnhanvien[Mã nhân viên],0),0)</f>
        <v>Trưởng phòng kinh doanh</v>
      </c>
      <c r="J325" s="13" t="str">
        <f>INDEX(Thong_tin_khoa_hoc[Phân loại],MATCH(Danhsachdaotao[[#This Row],[Mã khóa học]],Thong_tin_khoa_hoc[Mã khóa học],0),0)</f>
        <v>Leadership</v>
      </c>
      <c r="K325" s="13" t="s">
        <v>238</v>
      </c>
      <c r="L325" s="12">
        <v>2.5</v>
      </c>
      <c r="M325" s="14">
        <v>10</v>
      </c>
    </row>
    <row r="326" spans="1:13" s="15" customFormat="1" ht="26.25" customHeight="1" x14ac:dyDescent="0.25">
      <c r="A326" s="11">
        <f>IF(E326="","",SUBTOTAL(3,$E$4:E326))</f>
        <v>323</v>
      </c>
      <c r="B326" s="40">
        <v>44400</v>
      </c>
      <c r="C326" s="12" t="s">
        <v>211</v>
      </c>
      <c r="D326" s="78" t="str">
        <f>INDEX(Thong_tin_khoa_hoc[Khóa đào tạo],MATCH(Danhsachdaotao[[#This Row],[Mã khóa học]],Thong_tin_khoa_hoc[Mã khóa học],0),0)</f>
        <v>Xây dựng báo cáo quản trị</v>
      </c>
      <c r="E326" s="12">
        <v>1004</v>
      </c>
      <c r="F326" s="28" t="str">
        <f>INDEX(Danhsachnhanvien[Họ tên],MATCH(Danhsachdaotao[[#This Row],[MSNV]],Danhsachnhanvien[Mã nhân viên],0),0)</f>
        <v>Đỗ Thị Kim Anh</v>
      </c>
      <c r="G326" s="28" t="str">
        <f>INDEX(Danhsachnhanvien[Chi nhánh],MATCH(Danhsachdaotao[[#This Row],[MSNV]],Danhsachnhanvien[Mã nhân viên],0),0)</f>
        <v>Trụ sở chính</v>
      </c>
      <c r="H326" s="13" t="str">
        <f>INDEX(Danhsachnhanvien[Phòng ban],MATCH(Danhsachdaotao[[#This Row],[MSNV]],Danhsachnhanvien[Mã nhân viên],0),0)</f>
        <v>Kế toán</v>
      </c>
      <c r="I326" s="13" t="str">
        <f>INDEX(Danhsachnhanvien[Vị trí],MATCH(Danhsachdaotao[[#This Row],[MSNV]],Danhsachnhanvien[Mã nhân viên],0),0)</f>
        <v>Kế toán trưởng</v>
      </c>
      <c r="J326" s="13" t="str">
        <f>INDEX(Thong_tin_khoa_hoc[Phân loại],MATCH(Danhsachdaotao[[#This Row],[Mã khóa học]],Thong_tin_khoa_hoc[Mã khóa học],0),0)</f>
        <v>Leadership</v>
      </c>
      <c r="K326" s="13" t="s">
        <v>239</v>
      </c>
      <c r="L326" s="12">
        <v>2.5</v>
      </c>
      <c r="M326" s="14"/>
    </row>
    <row r="327" spans="1:13" s="15" customFormat="1" ht="26.25" customHeight="1" x14ac:dyDescent="0.25">
      <c r="A327" s="11">
        <f>IF(E327="","",SUBTOTAL(3,$E$4:E327))</f>
        <v>324</v>
      </c>
      <c r="B327" s="40">
        <v>44400</v>
      </c>
      <c r="C327" s="12" t="s">
        <v>211</v>
      </c>
      <c r="D327" s="78" t="str">
        <f>INDEX(Thong_tin_khoa_hoc[Khóa đào tạo],MATCH(Danhsachdaotao[[#This Row],[Mã khóa học]],Thong_tin_khoa_hoc[Mã khóa học],0),0)</f>
        <v>Xây dựng báo cáo quản trị</v>
      </c>
      <c r="E327" s="12">
        <v>1011</v>
      </c>
      <c r="F327" s="28" t="str">
        <f>INDEX(Danhsachnhanvien[Họ tên],MATCH(Danhsachdaotao[[#This Row],[MSNV]],Danhsachnhanvien[Mã nhân viên],0),0)</f>
        <v>Trương Lệ Tuyết</v>
      </c>
      <c r="G327" s="28" t="str">
        <f>INDEX(Danhsachnhanvien[Chi nhánh],MATCH(Danhsachdaotao[[#This Row],[MSNV]],Danhsachnhanvien[Mã nhân viên],0),0)</f>
        <v>Trụ sở chính</v>
      </c>
      <c r="H327" s="13" t="str">
        <f>INDEX(Danhsachnhanvien[Phòng ban],MATCH(Danhsachdaotao[[#This Row],[MSNV]],Danhsachnhanvien[Mã nhân viên],0),0)</f>
        <v>Marketing</v>
      </c>
      <c r="I327" s="13" t="str">
        <f>INDEX(Danhsachnhanvien[Vị trí],MATCH(Danhsachdaotao[[#This Row],[MSNV]],Danhsachnhanvien[Mã nhân viên],0),0)</f>
        <v>Trưởng phòng Marketing</v>
      </c>
      <c r="J327" s="13" t="str">
        <f>INDEX(Thong_tin_khoa_hoc[Phân loại],MATCH(Danhsachdaotao[[#This Row],[Mã khóa học]],Thong_tin_khoa_hoc[Mã khóa học],0),0)</f>
        <v>Leadership</v>
      </c>
      <c r="K327" s="13" t="s">
        <v>238</v>
      </c>
      <c r="L327" s="12">
        <v>2.5</v>
      </c>
      <c r="M327" s="14">
        <v>10</v>
      </c>
    </row>
    <row r="328" spans="1:13" s="15" customFormat="1" ht="26.25" customHeight="1" x14ac:dyDescent="0.25">
      <c r="A328" s="11">
        <f>IF(E328="","",SUBTOTAL(3,$E$4:E328))</f>
        <v>325</v>
      </c>
      <c r="B328" s="40">
        <v>44400</v>
      </c>
      <c r="C328" s="12" t="s">
        <v>211</v>
      </c>
      <c r="D328" s="78" t="str">
        <f>INDEX(Thong_tin_khoa_hoc[Khóa đào tạo],MATCH(Danhsachdaotao[[#This Row],[Mã khóa học]],Thong_tin_khoa_hoc[Mã khóa học],0),0)</f>
        <v>Xây dựng báo cáo quản trị</v>
      </c>
      <c r="E328" s="12">
        <v>1017</v>
      </c>
      <c r="F328" s="28" t="str">
        <f>INDEX(Danhsachnhanvien[Họ tên],MATCH(Danhsachdaotao[[#This Row],[MSNV]],Danhsachnhanvien[Mã nhân viên],0),0)</f>
        <v>Nguyễn Đức Nam</v>
      </c>
      <c r="G328" s="28" t="str">
        <f>INDEX(Danhsachnhanvien[Chi nhánh],MATCH(Danhsachdaotao[[#This Row],[MSNV]],Danhsachnhanvien[Mã nhân viên],0),0)</f>
        <v>Trụ sở chính</v>
      </c>
      <c r="H328" s="13" t="str">
        <f>INDEX(Danhsachnhanvien[Phòng ban],MATCH(Danhsachdaotao[[#This Row],[MSNV]],Danhsachnhanvien[Mã nhân viên],0),0)</f>
        <v>Nhân sự</v>
      </c>
      <c r="I328" s="13" t="str">
        <f>INDEX(Danhsachnhanvien[Vị trí],MATCH(Danhsachdaotao[[#This Row],[MSNV]],Danhsachnhanvien[Mã nhân viên],0),0)</f>
        <v>Trưởng phòng nhân sự</v>
      </c>
      <c r="J328" s="13" t="str">
        <f>INDEX(Thong_tin_khoa_hoc[Phân loại],MATCH(Danhsachdaotao[[#This Row],[Mã khóa học]],Thong_tin_khoa_hoc[Mã khóa học],0),0)</f>
        <v>Leadership</v>
      </c>
      <c r="K328" s="13" t="s">
        <v>238</v>
      </c>
      <c r="L328" s="12">
        <v>2.5</v>
      </c>
      <c r="M328" s="14">
        <v>6</v>
      </c>
    </row>
    <row r="329" spans="1:13" s="15" customFormat="1" ht="26.25" customHeight="1" x14ac:dyDescent="0.25">
      <c r="A329" s="11">
        <f>IF(E329="","",SUBTOTAL(3,$E$4:E329))</f>
        <v>326</v>
      </c>
      <c r="B329" s="40">
        <v>44400</v>
      </c>
      <c r="C329" s="12" t="s">
        <v>211</v>
      </c>
      <c r="D329" s="78" t="str">
        <f>INDEX(Thong_tin_khoa_hoc[Khóa đào tạo],MATCH(Danhsachdaotao[[#This Row],[Mã khóa học]],Thong_tin_khoa_hoc[Mã khóa học],0),0)</f>
        <v>Xây dựng báo cáo quản trị</v>
      </c>
      <c r="E329" s="12">
        <v>1022</v>
      </c>
      <c r="F329" s="28" t="str">
        <f>INDEX(Danhsachnhanvien[Họ tên],MATCH(Danhsachdaotao[[#This Row],[MSNV]],Danhsachnhanvien[Mã nhân viên],0),0)</f>
        <v>Thái Thị Huyền Trang</v>
      </c>
      <c r="G329" s="28" t="str">
        <f>INDEX(Danhsachnhanvien[Chi nhánh],MATCH(Danhsachdaotao[[#This Row],[MSNV]],Danhsachnhanvien[Mã nhân viên],0),0)</f>
        <v>Trụ sở chính</v>
      </c>
      <c r="H329" s="13" t="str">
        <f>INDEX(Danhsachnhanvien[Phòng ban],MATCH(Danhsachdaotao[[#This Row],[MSNV]],Danhsachnhanvien[Mã nhân viên],0),0)</f>
        <v>Dự án</v>
      </c>
      <c r="I329" s="13" t="str">
        <f>INDEX(Danhsachnhanvien[Vị trí],MATCH(Danhsachdaotao[[#This Row],[MSNV]],Danhsachnhanvien[Mã nhân viên],0),0)</f>
        <v>Trưởng phòng dự án</v>
      </c>
      <c r="J329" s="13" t="str">
        <f>INDEX(Thong_tin_khoa_hoc[Phân loại],MATCH(Danhsachdaotao[[#This Row],[Mã khóa học]],Thong_tin_khoa_hoc[Mã khóa học],0),0)</f>
        <v>Leadership</v>
      </c>
      <c r="K329" s="13" t="s">
        <v>238</v>
      </c>
      <c r="L329" s="12">
        <v>2.5</v>
      </c>
      <c r="M329" s="14">
        <v>10</v>
      </c>
    </row>
    <row r="330" spans="1:13" s="15" customFormat="1" ht="26.25" customHeight="1" x14ac:dyDescent="0.25">
      <c r="A330" s="11">
        <f>IF(E330="","",SUBTOTAL(3,$E$4:E330))</f>
        <v>327</v>
      </c>
      <c r="B330" s="40">
        <v>44400</v>
      </c>
      <c r="C330" s="12" t="s">
        <v>211</v>
      </c>
      <c r="D330" s="78" t="str">
        <f>INDEX(Thong_tin_khoa_hoc[Khóa đào tạo],MATCH(Danhsachdaotao[[#This Row],[Mã khóa học]],Thong_tin_khoa_hoc[Mã khóa học],0),0)</f>
        <v>Xây dựng báo cáo quản trị</v>
      </c>
      <c r="E330" s="12">
        <v>1028</v>
      </c>
      <c r="F330" s="28" t="str">
        <f>INDEX(Danhsachnhanvien[Họ tên],MATCH(Danhsachdaotao[[#This Row],[MSNV]],Danhsachnhanvien[Mã nhân viên],0),0)</f>
        <v>Nguyễn Văn Cương</v>
      </c>
      <c r="G330" s="28" t="str">
        <f>INDEX(Danhsachnhanvien[Chi nhánh],MATCH(Danhsachdaotao[[#This Row],[MSNV]],Danhsachnhanvien[Mã nhân viên],0),0)</f>
        <v>TPHCM</v>
      </c>
      <c r="H330" s="13" t="str">
        <f>INDEX(Danhsachnhanvien[Phòng ban],MATCH(Danhsachdaotao[[#This Row],[MSNV]],Danhsachnhanvien[Mã nhân viên],0),0)</f>
        <v>Kinh doanh</v>
      </c>
      <c r="I330" s="13" t="str">
        <f>INDEX(Danhsachnhanvien[Vị trí],MATCH(Danhsachdaotao[[#This Row],[MSNV]],Danhsachnhanvien[Mã nhân viên],0),0)</f>
        <v>Trưởng phòng kinh doanh</v>
      </c>
      <c r="J330" s="13" t="str">
        <f>INDEX(Thong_tin_khoa_hoc[Phân loại],MATCH(Danhsachdaotao[[#This Row],[Mã khóa học]],Thong_tin_khoa_hoc[Mã khóa học],0),0)</f>
        <v>Leadership</v>
      </c>
      <c r="K330" s="13" t="s">
        <v>239</v>
      </c>
      <c r="L330" s="12">
        <v>2.5</v>
      </c>
      <c r="M330" s="14"/>
    </row>
    <row r="331" spans="1:13" s="15" customFormat="1" ht="26.25" customHeight="1" x14ac:dyDescent="0.25">
      <c r="A331" s="11">
        <f>IF(E331="","",SUBTOTAL(3,$E$4:E331))</f>
        <v>328</v>
      </c>
      <c r="B331" s="40">
        <v>44400</v>
      </c>
      <c r="C331" s="12" t="s">
        <v>211</v>
      </c>
      <c r="D331" s="78" t="str">
        <f>INDEX(Thong_tin_khoa_hoc[Khóa đào tạo],MATCH(Danhsachdaotao[[#This Row],[Mã khóa học]],Thong_tin_khoa_hoc[Mã khóa học],0),0)</f>
        <v>Xây dựng báo cáo quản trị</v>
      </c>
      <c r="E331" s="12">
        <v>1047</v>
      </c>
      <c r="F331" s="28" t="str">
        <f>INDEX(Danhsachnhanvien[Họ tên],MATCH(Danhsachdaotao[[#This Row],[MSNV]],Danhsachnhanvien[Mã nhân viên],0),0)</f>
        <v>Hoàng Thị Thêm</v>
      </c>
      <c r="G331" s="28" t="str">
        <f>INDEX(Danhsachnhanvien[Chi nhánh],MATCH(Danhsachdaotao[[#This Row],[MSNV]],Danhsachnhanvien[Mã nhân viên],0),0)</f>
        <v>Thái Nguyên</v>
      </c>
      <c r="H331" s="13" t="str">
        <f>INDEX(Danhsachnhanvien[Phòng ban],MATCH(Danhsachdaotao[[#This Row],[MSNV]],Danhsachnhanvien[Mã nhân viên],0),0)</f>
        <v>Kinh doanh</v>
      </c>
      <c r="I331" s="13" t="str">
        <f>INDEX(Danhsachnhanvien[Vị trí],MATCH(Danhsachdaotao[[#This Row],[MSNV]],Danhsachnhanvien[Mã nhân viên],0),0)</f>
        <v>Trưởng phòng kinh doanh</v>
      </c>
      <c r="J331" s="13" t="str">
        <f>INDEX(Thong_tin_khoa_hoc[Phân loại],MATCH(Danhsachdaotao[[#This Row],[Mã khóa học]],Thong_tin_khoa_hoc[Mã khóa học],0),0)</f>
        <v>Leadership</v>
      </c>
      <c r="K331" s="13" t="s">
        <v>238</v>
      </c>
      <c r="L331" s="12">
        <v>2.5</v>
      </c>
      <c r="M331" s="14">
        <v>6</v>
      </c>
    </row>
    <row r="332" spans="1:13" s="15" customFormat="1" ht="26.25" customHeight="1" x14ac:dyDescent="0.25">
      <c r="A332" s="11">
        <f>IF(E332="","",SUBTOTAL(3,$E$4:E332))</f>
        <v>329</v>
      </c>
      <c r="B332" s="40">
        <v>44400</v>
      </c>
      <c r="C332" s="12" t="s">
        <v>211</v>
      </c>
      <c r="D332" s="78" t="str">
        <f>INDEX(Thong_tin_khoa_hoc[Khóa đào tạo],MATCH(Danhsachdaotao[[#This Row],[Mã khóa học]],Thong_tin_khoa_hoc[Mã khóa học],0),0)</f>
        <v>Xây dựng báo cáo quản trị</v>
      </c>
      <c r="E332" s="12">
        <v>1068</v>
      </c>
      <c r="F332" s="28" t="str">
        <f>INDEX(Danhsachnhanvien[Họ tên],MATCH(Danhsachdaotao[[#This Row],[MSNV]],Danhsachnhanvien[Mã nhân viên],0),0)</f>
        <v>Đỗ Mạnh Huy</v>
      </c>
      <c r="G332" s="28" t="str">
        <f>INDEX(Danhsachnhanvien[Chi nhánh],MATCH(Danhsachdaotao[[#This Row],[MSNV]],Danhsachnhanvien[Mã nhân viên],0),0)</f>
        <v>Hải Phòng</v>
      </c>
      <c r="H332" s="13" t="str">
        <f>INDEX(Danhsachnhanvien[Phòng ban],MATCH(Danhsachdaotao[[#This Row],[MSNV]],Danhsachnhanvien[Mã nhân viên],0),0)</f>
        <v>Kinh doanh</v>
      </c>
      <c r="I332" s="13" t="str">
        <f>INDEX(Danhsachnhanvien[Vị trí],MATCH(Danhsachdaotao[[#This Row],[MSNV]],Danhsachnhanvien[Mã nhân viên],0),0)</f>
        <v>Trưởng phòng kinh doanh</v>
      </c>
      <c r="J332" s="13" t="str">
        <f>INDEX(Thong_tin_khoa_hoc[Phân loại],MATCH(Danhsachdaotao[[#This Row],[Mã khóa học]],Thong_tin_khoa_hoc[Mã khóa học],0),0)</f>
        <v>Leadership</v>
      </c>
      <c r="K332" s="13" t="s">
        <v>238</v>
      </c>
      <c r="L332" s="12">
        <v>2.5</v>
      </c>
      <c r="M332" s="14">
        <v>10</v>
      </c>
    </row>
    <row r="333" spans="1:13" s="15" customFormat="1" ht="26.25" customHeight="1" x14ac:dyDescent="0.25">
      <c r="A333" s="11">
        <f>IF(E333="","",SUBTOTAL(3,$E$4:E333))</f>
        <v>330</v>
      </c>
      <c r="B333" s="40">
        <v>44400</v>
      </c>
      <c r="C333" s="12" t="s">
        <v>211</v>
      </c>
      <c r="D333" s="78" t="str">
        <f>INDEX(Thong_tin_khoa_hoc[Khóa đào tạo],MATCH(Danhsachdaotao[[#This Row],[Mã khóa học]],Thong_tin_khoa_hoc[Mã khóa học],0),0)</f>
        <v>Xây dựng báo cáo quản trị</v>
      </c>
      <c r="E333" s="12">
        <v>1090</v>
      </c>
      <c r="F333" s="28" t="str">
        <f>INDEX(Danhsachnhanvien[Họ tên],MATCH(Danhsachdaotao[[#This Row],[MSNV]],Danhsachnhanvien[Mã nhân viên],0),0)</f>
        <v>Lưu Dương Thu Trang</v>
      </c>
      <c r="G333" s="28" t="str">
        <f>INDEX(Danhsachnhanvien[Chi nhánh],MATCH(Danhsachdaotao[[#This Row],[MSNV]],Danhsachnhanvien[Mã nhân viên],0),0)</f>
        <v>Hải Phòng</v>
      </c>
      <c r="H333" s="13" t="str">
        <f>INDEX(Danhsachnhanvien[Phòng ban],MATCH(Danhsachdaotao[[#This Row],[MSNV]],Danhsachnhanvien[Mã nhân viên],0),0)</f>
        <v>Kinh doanh</v>
      </c>
      <c r="I333" s="13" t="str">
        <f>INDEX(Danhsachnhanvien[Vị trí],MATCH(Danhsachdaotao[[#This Row],[MSNV]],Danhsachnhanvien[Mã nhân viên],0),0)</f>
        <v>Trưởng phòng kinh doanh</v>
      </c>
      <c r="J333" s="13" t="str">
        <f>INDEX(Thong_tin_khoa_hoc[Phân loại],MATCH(Danhsachdaotao[[#This Row],[Mã khóa học]],Thong_tin_khoa_hoc[Mã khóa học],0),0)</f>
        <v>Leadership</v>
      </c>
      <c r="K333" s="13" t="s">
        <v>238</v>
      </c>
      <c r="L333" s="12">
        <v>2.5</v>
      </c>
      <c r="M333" s="14">
        <v>8</v>
      </c>
    </row>
    <row r="334" spans="1:13" s="15" customFormat="1" ht="26.25" customHeight="1" x14ac:dyDescent="0.25">
      <c r="A334" s="11">
        <f>IF(E334="","",SUBTOTAL(3,$E$4:E334))</f>
        <v>331</v>
      </c>
      <c r="B334" s="40">
        <v>44400</v>
      </c>
      <c r="C334" s="12" t="s">
        <v>211</v>
      </c>
      <c r="D334" s="78" t="str">
        <f>INDEX(Thong_tin_khoa_hoc[Khóa đào tạo],MATCH(Danhsachdaotao[[#This Row],[Mã khóa học]],Thong_tin_khoa_hoc[Mã khóa học],0),0)</f>
        <v>Xây dựng báo cáo quản trị</v>
      </c>
      <c r="E334" s="12">
        <v>1115</v>
      </c>
      <c r="F334" s="28" t="str">
        <f>INDEX(Danhsachnhanvien[Họ tên],MATCH(Danhsachdaotao[[#This Row],[MSNV]],Danhsachnhanvien[Mã nhân viên],0),0)</f>
        <v xml:space="preserve">Mai Thị Oanh </v>
      </c>
      <c r="G334" s="28" t="str">
        <f>INDEX(Danhsachnhanvien[Chi nhánh],MATCH(Danhsachdaotao[[#This Row],[MSNV]],Danhsachnhanvien[Mã nhân viên],0),0)</f>
        <v>Đà Nẵng</v>
      </c>
      <c r="H334" s="13" t="str">
        <f>INDEX(Danhsachnhanvien[Phòng ban],MATCH(Danhsachdaotao[[#This Row],[MSNV]],Danhsachnhanvien[Mã nhân viên],0),0)</f>
        <v>Kinh doanh</v>
      </c>
      <c r="I334" s="13" t="str">
        <f>INDEX(Danhsachnhanvien[Vị trí],MATCH(Danhsachdaotao[[#This Row],[MSNV]],Danhsachnhanvien[Mã nhân viên],0),0)</f>
        <v>Trưởng phòng kinh doanh</v>
      </c>
      <c r="J334" s="13" t="str">
        <f>INDEX(Thong_tin_khoa_hoc[Phân loại],MATCH(Danhsachdaotao[[#This Row],[Mã khóa học]],Thong_tin_khoa_hoc[Mã khóa học],0),0)</f>
        <v>Leadership</v>
      </c>
      <c r="K334" s="13" t="s">
        <v>238</v>
      </c>
      <c r="L334" s="12">
        <v>2.5</v>
      </c>
      <c r="M334" s="14">
        <v>10</v>
      </c>
    </row>
    <row r="335" spans="1:13" s="15" customFormat="1" ht="26.25" customHeight="1" x14ac:dyDescent="0.25">
      <c r="A335" s="11">
        <f>IF(E335="","",SUBTOTAL(3,$E$4:E335))</f>
        <v>332</v>
      </c>
      <c r="B335" s="40">
        <v>44400</v>
      </c>
      <c r="C335" s="12" t="s">
        <v>211</v>
      </c>
      <c r="D335" s="78" t="str">
        <f>INDEX(Thong_tin_khoa_hoc[Khóa đào tạo],MATCH(Danhsachdaotao[[#This Row],[Mã khóa học]],Thong_tin_khoa_hoc[Mã khóa học],0),0)</f>
        <v>Xây dựng báo cáo quản trị</v>
      </c>
      <c r="E335" s="12">
        <v>1115</v>
      </c>
      <c r="F335" s="28" t="str">
        <f>INDEX(Danhsachnhanvien[Họ tên],MATCH(Danhsachdaotao[[#This Row],[MSNV]],Danhsachnhanvien[Mã nhân viên],0),0)</f>
        <v xml:space="preserve">Mai Thị Oanh </v>
      </c>
      <c r="G335" s="28" t="str">
        <f>INDEX(Danhsachnhanvien[Chi nhánh],MATCH(Danhsachdaotao[[#This Row],[MSNV]],Danhsachnhanvien[Mã nhân viên],0),0)</f>
        <v>Đà Nẵng</v>
      </c>
      <c r="H335" s="13" t="str">
        <f>INDEX(Danhsachnhanvien[Phòng ban],MATCH(Danhsachdaotao[[#This Row],[MSNV]],Danhsachnhanvien[Mã nhân viên],0),0)</f>
        <v>Kinh doanh</v>
      </c>
      <c r="I335" s="13" t="str">
        <f>INDEX(Danhsachnhanvien[Vị trí],MATCH(Danhsachdaotao[[#This Row],[MSNV]],Danhsachnhanvien[Mã nhân viên],0),0)</f>
        <v>Trưởng phòng kinh doanh</v>
      </c>
      <c r="J335" s="13" t="str">
        <f>INDEX(Thong_tin_khoa_hoc[Phân loại],MATCH(Danhsachdaotao[[#This Row],[Mã khóa học]],Thong_tin_khoa_hoc[Mã khóa học],0),0)</f>
        <v>Leadership</v>
      </c>
      <c r="K335" s="13" t="s">
        <v>239</v>
      </c>
      <c r="L335" s="12">
        <v>2.5</v>
      </c>
      <c r="M335" s="14"/>
    </row>
    <row r="336" spans="1:13" s="15" customFormat="1" ht="26.25" customHeight="1" x14ac:dyDescent="0.25">
      <c r="A336" s="11">
        <f>IF(E336="","",SUBTOTAL(3,$E$4:E336))</f>
        <v>333</v>
      </c>
      <c r="B336" s="40">
        <v>44401</v>
      </c>
      <c r="C336" s="12" t="s">
        <v>213</v>
      </c>
      <c r="D336" s="78" t="str">
        <f>INDEX(Thong_tin_khoa_hoc[Khóa đào tạo],MATCH(Danhsachdaotao[[#This Row],[Mã khóa học]],Thong_tin_khoa_hoc[Mã khóa học],0),0)</f>
        <v>Phát triển tổ chức, xây dựng văn hoá doanh nghiệp</v>
      </c>
      <c r="E336" s="12">
        <v>1105</v>
      </c>
      <c r="F336" s="28" t="str">
        <f>INDEX(Danhsachnhanvien[Họ tên],MATCH(Danhsachdaotao[[#This Row],[MSNV]],Danhsachnhanvien[Mã nhân viên],0),0)</f>
        <v>Đỗ Thị Nguyệt</v>
      </c>
      <c r="G336" s="28" t="str">
        <f>INDEX(Danhsachnhanvien[Chi nhánh],MATCH(Danhsachdaotao[[#This Row],[MSNV]],Danhsachnhanvien[Mã nhân viên],0),0)</f>
        <v>Đà Nẵng</v>
      </c>
      <c r="H336" s="13" t="str">
        <f>INDEX(Danhsachnhanvien[Phòng ban],MATCH(Danhsachdaotao[[#This Row],[MSNV]],Danhsachnhanvien[Mã nhân viên],0),0)</f>
        <v>Ban giám đốc</v>
      </c>
      <c r="I336" s="13" t="str">
        <f>INDEX(Danhsachnhanvien[Vị trí],MATCH(Danhsachdaotao[[#This Row],[MSNV]],Danhsachnhanvien[Mã nhân viên],0),0)</f>
        <v>Giám đốc chi nhánh</v>
      </c>
      <c r="J336" s="13" t="str">
        <f>INDEX(Thong_tin_khoa_hoc[Phân loại],MATCH(Danhsachdaotao[[#This Row],[Mã khóa học]],Thong_tin_khoa_hoc[Mã khóa học],0),0)</f>
        <v>Đào tạo hệ thống</v>
      </c>
      <c r="K336" s="13" t="s">
        <v>238</v>
      </c>
      <c r="L336" s="12">
        <v>2</v>
      </c>
      <c r="M336" s="14">
        <v>6</v>
      </c>
    </row>
    <row r="337" spans="1:13" s="15" customFormat="1" ht="26.25" customHeight="1" x14ac:dyDescent="0.25">
      <c r="A337" s="11">
        <f>IF(E337="","",SUBTOTAL(3,$E$4:E337))</f>
        <v>334</v>
      </c>
      <c r="B337" s="40">
        <v>44401</v>
      </c>
      <c r="C337" s="12" t="s">
        <v>213</v>
      </c>
      <c r="D337" s="78" t="str">
        <f>INDEX(Thong_tin_khoa_hoc[Khóa đào tạo],MATCH(Danhsachdaotao[[#This Row],[Mã khóa học]],Thong_tin_khoa_hoc[Mã khóa học],0),0)</f>
        <v>Phát triển tổ chức, xây dựng văn hoá doanh nghiệp</v>
      </c>
      <c r="E337" s="12">
        <v>1001</v>
      </c>
      <c r="F337" s="28" t="str">
        <f>INDEX(Danhsachnhanvien[Họ tên],MATCH(Danhsachdaotao[[#This Row],[MSNV]],Danhsachnhanvien[Mã nhân viên],0),0)</f>
        <v>Phạm Văn Công</v>
      </c>
      <c r="G337" s="28" t="str">
        <f>INDEX(Danhsachnhanvien[Chi nhánh],MATCH(Danhsachdaotao[[#This Row],[MSNV]],Danhsachnhanvien[Mã nhân viên],0),0)</f>
        <v>Trụ sở chính</v>
      </c>
      <c r="H337" s="13" t="str">
        <f>INDEX(Danhsachnhanvien[Phòng ban],MATCH(Danhsachdaotao[[#This Row],[MSNV]],Danhsachnhanvien[Mã nhân viên],0),0)</f>
        <v>Ban giám đốc</v>
      </c>
      <c r="I337" s="13" t="str">
        <f>INDEX(Danhsachnhanvien[Vị trí],MATCH(Danhsachdaotao[[#This Row],[MSNV]],Danhsachnhanvien[Mã nhân viên],0),0)</f>
        <v>Tổng giám đốc</v>
      </c>
      <c r="J337" s="13" t="str">
        <f>INDEX(Thong_tin_khoa_hoc[Phân loại],MATCH(Danhsachdaotao[[#This Row],[Mã khóa học]],Thong_tin_khoa_hoc[Mã khóa học],0),0)</f>
        <v>Đào tạo hệ thống</v>
      </c>
      <c r="K337" s="13" t="s">
        <v>239</v>
      </c>
      <c r="L337" s="12">
        <v>2</v>
      </c>
      <c r="M337" s="14"/>
    </row>
    <row r="338" spans="1:13" s="15" customFormat="1" ht="26.25" customHeight="1" x14ac:dyDescent="0.25">
      <c r="A338" s="11">
        <f>IF(E338="","",SUBTOTAL(3,$E$4:E338))</f>
        <v>335</v>
      </c>
      <c r="B338" s="40">
        <v>44401</v>
      </c>
      <c r="C338" s="12" t="s">
        <v>213</v>
      </c>
      <c r="D338" s="78" t="str">
        <f>INDEX(Thong_tin_khoa_hoc[Khóa đào tạo],MATCH(Danhsachdaotao[[#This Row],[Mã khóa học]],Thong_tin_khoa_hoc[Mã khóa học],0),0)</f>
        <v>Phát triển tổ chức, xây dựng văn hoá doanh nghiệp</v>
      </c>
      <c r="E338" s="12">
        <v>1002</v>
      </c>
      <c r="F338" s="28" t="str">
        <f>INDEX(Danhsachnhanvien[Họ tên],MATCH(Danhsachdaotao[[#This Row],[MSNV]],Danhsachnhanvien[Mã nhân viên],0),0)</f>
        <v>Trương Thị Nga</v>
      </c>
      <c r="G338" s="28" t="str">
        <f>INDEX(Danhsachnhanvien[Chi nhánh],MATCH(Danhsachdaotao[[#This Row],[MSNV]],Danhsachnhanvien[Mã nhân viên],0),0)</f>
        <v>Trụ sở chính</v>
      </c>
      <c r="H338" s="13" t="str">
        <f>INDEX(Danhsachnhanvien[Phòng ban],MATCH(Danhsachdaotao[[#This Row],[MSNV]],Danhsachnhanvien[Mã nhân viên],0),0)</f>
        <v>Ban giám đốc</v>
      </c>
      <c r="I338" s="13" t="str">
        <f>INDEX(Danhsachnhanvien[Vị trí],MATCH(Danhsachdaotao[[#This Row],[MSNV]],Danhsachnhanvien[Mã nhân viên],0),0)</f>
        <v>Phó Giám đốc</v>
      </c>
      <c r="J338" s="13" t="str">
        <f>INDEX(Thong_tin_khoa_hoc[Phân loại],MATCH(Danhsachdaotao[[#This Row],[Mã khóa học]],Thong_tin_khoa_hoc[Mã khóa học],0),0)</f>
        <v>Đào tạo hệ thống</v>
      </c>
      <c r="K338" s="13" t="s">
        <v>238</v>
      </c>
      <c r="L338" s="12">
        <v>2</v>
      </c>
      <c r="M338" s="14">
        <v>10</v>
      </c>
    </row>
    <row r="339" spans="1:13" s="15" customFormat="1" ht="26.25" customHeight="1" x14ac:dyDescent="0.25">
      <c r="A339" s="11">
        <f>IF(E339="","",SUBTOTAL(3,$E$4:E339))</f>
        <v>336</v>
      </c>
      <c r="B339" s="40">
        <v>44401</v>
      </c>
      <c r="C339" s="12" t="s">
        <v>213</v>
      </c>
      <c r="D339" s="78" t="str">
        <f>INDEX(Thong_tin_khoa_hoc[Khóa đào tạo],MATCH(Danhsachdaotao[[#This Row],[Mã khóa học]],Thong_tin_khoa_hoc[Mã khóa học],0),0)</f>
        <v>Phát triển tổ chức, xây dựng văn hoá doanh nghiệp</v>
      </c>
      <c r="E339" s="12">
        <v>1003</v>
      </c>
      <c r="F339" s="28" t="str">
        <f>INDEX(Danhsachnhanvien[Họ tên],MATCH(Danhsachdaotao[[#This Row],[MSNV]],Danhsachnhanvien[Mã nhân viên],0),0)</f>
        <v>Mai Thị Vy Đan</v>
      </c>
      <c r="G339" s="28" t="str">
        <f>INDEX(Danhsachnhanvien[Chi nhánh],MATCH(Danhsachdaotao[[#This Row],[MSNV]],Danhsachnhanvien[Mã nhân viên],0),0)</f>
        <v>Trụ sở chính</v>
      </c>
      <c r="H339" s="13" t="str">
        <f>INDEX(Danhsachnhanvien[Phòng ban],MATCH(Danhsachdaotao[[#This Row],[MSNV]],Danhsachnhanvien[Mã nhân viên],0),0)</f>
        <v>Ban giám đốc</v>
      </c>
      <c r="I339" s="13" t="str">
        <f>INDEX(Danhsachnhanvien[Vị trí],MATCH(Danhsachdaotao[[#This Row],[MSNV]],Danhsachnhanvien[Mã nhân viên],0),0)</f>
        <v>Phó Giám đốc</v>
      </c>
      <c r="J339" s="13" t="str">
        <f>INDEX(Thong_tin_khoa_hoc[Phân loại],MATCH(Danhsachdaotao[[#This Row],[Mã khóa học]],Thong_tin_khoa_hoc[Mã khóa học],0),0)</f>
        <v>Đào tạo hệ thống</v>
      </c>
      <c r="K339" s="13" t="s">
        <v>238</v>
      </c>
      <c r="L339" s="12">
        <v>2</v>
      </c>
      <c r="M339" s="14">
        <v>4</v>
      </c>
    </row>
    <row r="340" spans="1:13" s="15" customFormat="1" ht="26.25" customHeight="1" x14ac:dyDescent="0.25">
      <c r="A340" s="11">
        <f>IF(E340="","",SUBTOTAL(3,$E$4:E340))</f>
        <v>337</v>
      </c>
      <c r="B340" s="40">
        <v>44401</v>
      </c>
      <c r="C340" s="12" t="s">
        <v>213</v>
      </c>
      <c r="D340" s="78" t="str">
        <f>INDEX(Thong_tin_khoa_hoc[Khóa đào tạo],MATCH(Danhsachdaotao[[#This Row],[Mã khóa học]],Thong_tin_khoa_hoc[Mã khóa học],0),0)</f>
        <v>Phát triển tổ chức, xây dựng văn hoá doanh nghiệp</v>
      </c>
      <c r="E340" s="12">
        <v>1017</v>
      </c>
      <c r="F340" s="28" t="str">
        <f>INDEX(Danhsachnhanvien[Họ tên],MATCH(Danhsachdaotao[[#This Row],[MSNV]],Danhsachnhanvien[Mã nhân viên],0),0)</f>
        <v>Nguyễn Đức Nam</v>
      </c>
      <c r="G340" s="28" t="str">
        <f>INDEX(Danhsachnhanvien[Chi nhánh],MATCH(Danhsachdaotao[[#This Row],[MSNV]],Danhsachnhanvien[Mã nhân viên],0),0)</f>
        <v>Trụ sở chính</v>
      </c>
      <c r="H340" s="13" t="str">
        <f>INDEX(Danhsachnhanvien[Phòng ban],MATCH(Danhsachdaotao[[#This Row],[MSNV]],Danhsachnhanvien[Mã nhân viên],0),0)</f>
        <v>Nhân sự</v>
      </c>
      <c r="I340" s="13" t="str">
        <f>INDEX(Danhsachnhanvien[Vị trí],MATCH(Danhsachdaotao[[#This Row],[MSNV]],Danhsachnhanvien[Mã nhân viên],0),0)</f>
        <v>Trưởng phòng nhân sự</v>
      </c>
      <c r="J340" s="13" t="str">
        <f>INDEX(Thong_tin_khoa_hoc[Phân loại],MATCH(Danhsachdaotao[[#This Row],[Mã khóa học]],Thong_tin_khoa_hoc[Mã khóa học],0),0)</f>
        <v>Đào tạo hệ thống</v>
      </c>
      <c r="K340" s="13" t="s">
        <v>238</v>
      </c>
      <c r="L340" s="12">
        <v>2</v>
      </c>
      <c r="M340" s="14">
        <v>10</v>
      </c>
    </row>
    <row r="341" spans="1:13" s="15" customFormat="1" ht="26.25" customHeight="1" x14ac:dyDescent="0.25">
      <c r="A341" s="11">
        <f>IF(E341="","",SUBTOTAL(3,$E$4:E341))</f>
        <v>338</v>
      </c>
      <c r="B341" s="40">
        <v>44401</v>
      </c>
      <c r="C341" s="12" t="s">
        <v>213</v>
      </c>
      <c r="D341" s="78" t="str">
        <f>INDEX(Thong_tin_khoa_hoc[Khóa đào tạo],MATCH(Danhsachdaotao[[#This Row],[Mã khóa học]],Thong_tin_khoa_hoc[Mã khóa học],0),0)</f>
        <v>Phát triển tổ chức, xây dựng văn hoá doanh nghiệp</v>
      </c>
      <c r="E341" s="12">
        <v>1027</v>
      </c>
      <c r="F341" s="28" t="str">
        <f>INDEX(Danhsachnhanvien[Họ tên],MATCH(Danhsachdaotao[[#This Row],[MSNV]],Danhsachnhanvien[Mã nhân viên],0),0)</f>
        <v>Nguyễn Văn Cương</v>
      </c>
      <c r="G341" s="28" t="str">
        <f>INDEX(Danhsachnhanvien[Chi nhánh],MATCH(Danhsachdaotao[[#This Row],[MSNV]],Danhsachnhanvien[Mã nhân viên],0),0)</f>
        <v>TPHCM</v>
      </c>
      <c r="H341" s="13" t="str">
        <f>INDEX(Danhsachnhanvien[Phòng ban],MATCH(Danhsachdaotao[[#This Row],[MSNV]],Danhsachnhanvien[Mã nhân viên],0),0)</f>
        <v>Ban giám đốc</v>
      </c>
      <c r="I341" s="13" t="str">
        <f>INDEX(Danhsachnhanvien[Vị trí],MATCH(Danhsachdaotao[[#This Row],[MSNV]],Danhsachnhanvien[Mã nhân viên],0),0)</f>
        <v>Giám đốc chi nhánh</v>
      </c>
      <c r="J341" s="13" t="str">
        <f>INDEX(Thong_tin_khoa_hoc[Phân loại],MATCH(Danhsachdaotao[[#This Row],[Mã khóa học]],Thong_tin_khoa_hoc[Mã khóa học],0),0)</f>
        <v>Đào tạo hệ thống</v>
      </c>
      <c r="K341" s="13" t="s">
        <v>238</v>
      </c>
      <c r="L341" s="12">
        <v>2</v>
      </c>
      <c r="M341" s="14">
        <v>8</v>
      </c>
    </row>
    <row r="342" spans="1:13" s="15" customFormat="1" ht="26.25" customHeight="1" x14ac:dyDescent="0.25">
      <c r="A342" s="11">
        <f>IF(E342="","",SUBTOTAL(3,$E$4:E342))</f>
        <v>339</v>
      </c>
      <c r="B342" s="40">
        <v>44401</v>
      </c>
      <c r="C342" s="12" t="s">
        <v>213</v>
      </c>
      <c r="D342" s="78" t="str">
        <f>INDEX(Thong_tin_khoa_hoc[Khóa đào tạo],MATCH(Danhsachdaotao[[#This Row],[Mã khóa học]],Thong_tin_khoa_hoc[Mã khóa học],0),0)</f>
        <v>Phát triển tổ chức, xây dựng văn hoá doanh nghiệp</v>
      </c>
      <c r="E342" s="12">
        <v>1046</v>
      </c>
      <c r="F342" s="28" t="str">
        <f>INDEX(Danhsachnhanvien[Họ tên],MATCH(Danhsachdaotao[[#This Row],[MSNV]],Danhsachnhanvien[Mã nhân viên],0),0)</f>
        <v>Phạm Thị Thu Thuỷ</v>
      </c>
      <c r="G342" s="28" t="str">
        <f>INDEX(Danhsachnhanvien[Chi nhánh],MATCH(Danhsachdaotao[[#This Row],[MSNV]],Danhsachnhanvien[Mã nhân viên],0),0)</f>
        <v>Thái Nguyên</v>
      </c>
      <c r="H342" s="13" t="str">
        <f>INDEX(Danhsachnhanvien[Phòng ban],MATCH(Danhsachdaotao[[#This Row],[MSNV]],Danhsachnhanvien[Mã nhân viên],0),0)</f>
        <v>Ban giám đốc</v>
      </c>
      <c r="I342" s="13" t="str">
        <f>INDEX(Danhsachnhanvien[Vị trí],MATCH(Danhsachdaotao[[#This Row],[MSNV]],Danhsachnhanvien[Mã nhân viên],0),0)</f>
        <v>Giám đốc chi nhánh</v>
      </c>
      <c r="J342" s="13" t="str">
        <f>INDEX(Thong_tin_khoa_hoc[Phân loại],MATCH(Danhsachdaotao[[#This Row],[Mã khóa học]],Thong_tin_khoa_hoc[Mã khóa học],0),0)</f>
        <v>Đào tạo hệ thống</v>
      </c>
      <c r="K342" s="13" t="s">
        <v>239</v>
      </c>
      <c r="L342" s="12">
        <v>2</v>
      </c>
      <c r="M342" s="14"/>
    </row>
    <row r="343" spans="1:13" s="15" customFormat="1" ht="26.25" customHeight="1" x14ac:dyDescent="0.25">
      <c r="A343" s="11">
        <f>IF(E343="","",SUBTOTAL(3,$E$4:E343))</f>
        <v>340</v>
      </c>
      <c r="B343" s="40">
        <v>44401</v>
      </c>
      <c r="C343" s="12" t="s">
        <v>213</v>
      </c>
      <c r="D343" s="78" t="str">
        <f>INDEX(Thong_tin_khoa_hoc[Khóa đào tạo],MATCH(Danhsachdaotao[[#This Row],[Mã khóa học]],Thong_tin_khoa_hoc[Mã khóa học],0),0)</f>
        <v>Phát triển tổ chức, xây dựng văn hoá doanh nghiệp</v>
      </c>
      <c r="E343" s="12">
        <v>1004</v>
      </c>
      <c r="F343" s="28" t="str">
        <f>INDEX(Danhsachnhanvien[Họ tên],MATCH(Danhsachdaotao[[#This Row],[MSNV]],Danhsachnhanvien[Mã nhân viên],0),0)</f>
        <v>Đỗ Thị Kim Anh</v>
      </c>
      <c r="G343" s="28" t="str">
        <f>INDEX(Danhsachnhanvien[Chi nhánh],MATCH(Danhsachdaotao[[#This Row],[MSNV]],Danhsachnhanvien[Mã nhân viên],0),0)</f>
        <v>Trụ sở chính</v>
      </c>
      <c r="H343" s="13" t="str">
        <f>INDEX(Danhsachnhanvien[Phòng ban],MATCH(Danhsachdaotao[[#This Row],[MSNV]],Danhsachnhanvien[Mã nhân viên],0),0)</f>
        <v>Kế toán</v>
      </c>
      <c r="I343" s="13" t="str">
        <f>INDEX(Danhsachnhanvien[Vị trí],MATCH(Danhsachdaotao[[#This Row],[MSNV]],Danhsachnhanvien[Mã nhân viên],0),0)</f>
        <v>Kế toán trưởng</v>
      </c>
      <c r="J343" s="13" t="str">
        <f>INDEX(Thong_tin_khoa_hoc[Phân loại],MATCH(Danhsachdaotao[[#This Row],[Mã khóa học]],Thong_tin_khoa_hoc[Mã khóa học],0),0)</f>
        <v>Đào tạo hệ thống</v>
      </c>
      <c r="K343" s="13" t="s">
        <v>238</v>
      </c>
      <c r="L343" s="12">
        <v>2</v>
      </c>
      <c r="M343" s="14">
        <v>6</v>
      </c>
    </row>
    <row r="344" spans="1:13" s="15" customFormat="1" ht="26.25" customHeight="1" x14ac:dyDescent="0.25">
      <c r="A344" s="11">
        <f>IF(E344="","",SUBTOTAL(3,$E$4:E344))</f>
        <v>341</v>
      </c>
      <c r="B344" s="40">
        <v>44401</v>
      </c>
      <c r="C344" s="12" t="s">
        <v>213</v>
      </c>
      <c r="D344" s="78" t="str">
        <f>INDEX(Thong_tin_khoa_hoc[Khóa đào tạo],MATCH(Danhsachdaotao[[#This Row],[Mã khóa học]],Thong_tin_khoa_hoc[Mã khóa học],0),0)</f>
        <v>Phát triển tổ chức, xây dựng văn hoá doanh nghiệp</v>
      </c>
      <c r="E344" s="12">
        <v>1067</v>
      </c>
      <c r="F344" s="28" t="str">
        <f>INDEX(Danhsachnhanvien[Họ tên],MATCH(Danhsachdaotao[[#This Row],[MSNV]],Danhsachnhanvien[Mã nhân viên],0),0)</f>
        <v>Nguyễn Thị Hạnh</v>
      </c>
      <c r="G344" s="28" t="str">
        <f>INDEX(Danhsachnhanvien[Chi nhánh],MATCH(Danhsachdaotao[[#This Row],[MSNV]],Danhsachnhanvien[Mã nhân viên],0),0)</f>
        <v>Hải Phòng</v>
      </c>
      <c r="H344" s="13" t="str">
        <f>INDEX(Danhsachnhanvien[Phòng ban],MATCH(Danhsachdaotao[[#This Row],[MSNV]],Danhsachnhanvien[Mã nhân viên],0),0)</f>
        <v>Ban giám đốc</v>
      </c>
      <c r="I344" s="13" t="str">
        <f>INDEX(Danhsachnhanvien[Vị trí],MATCH(Danhsachdaotao[[#This Row],[MSNV]],Danhsachnhanvien[Mã nhân viên],0),0)</f>
        <v>Giám đốc chi nhánh</v>
      </c>
      <c r="J344" s="13" t="str">
        <f>INDEX(Thong_tin_khoa_hoc[Phân loại],MATCH(Danhsachdaotao[[#This Row],[Mã khóa học]],Thong_tin_khoa_hoc[Mã khóa học],0),0)</f>
        <v>Đào tạo hệ thống</v>
      </c>
      <c r="K344" s="13" t="s">
        <v>238</v>
      </c>
      <c r="L344" s="12">
        <v>2</v>
      </c>
      <c r="M344" s="14">
        <v>4</v>
      </c>
    </row>
    <row r="345" spans="1:13" s="15" customFormat="1" ht="26.25" customHeight="1" x14ac:dyDescent="0.25">
      <c r="A345" s="11">
        <f>IF(E345="","",SUBTOTAL(3,$E$4:E345))</f>
        <v>342</v>
      </c>
      <c r="B345" s="40">
        <v>44405</v>
      </c>
      <c r="C345" s="12" t="s">
        <v>213</v>
      </c>
      <c r="D345" s="78" t="str">
        <f>INDEX(Thong_tin_khoa_hoc[Khóa đào tạo],MATCH(Danhsachdaotao[[#This Row],[Mã khóa học]],Thong_tin_khoa_hoc[Mã khóa học],0),0)</f>
        <v>Phát triển tổ chức, xây dựng văn hoá doanh nghiệp</v>
      </c>
      <c r="E345" s="12">
        <v>1105</v>
      </c>
      <c r="F345" s="28" t="str">
        <f>INDEX(Danhsachnhanvien[Họ tên],MATCH(Danhsachdaotao[[#This Row],[MSNV]],Danhsachnhanvien[Mã nhân viên],0),0)</f>
        <v>Đỗ Thị Nguyệt</v>
      </c>
      <c r="G345" s="28" t="str">
        <f>INDEX(Danhsachnhanvien[Chi nhánh],MATCH(Danhsachdaotao[[#This Row],[MSNV]],Danhsachnhanvien[Mã nhân viên],0),0)</f>
        <v>Đà Nẵng</v>
      </c>
      <c r="H345" s="13" t="str">
        <f>INDEX(Danhsachnhanvien[Phòng ban],MATCH(Danhsachdaotao[[#This Row],[MSNV]],Danhsachnhanvien[Mã nhân viên],0),0)</f>
        <v>Ban giám đốc</v>
      </c>
      <c r="I345" s="13" t="str">
        <f>INDEX(Danhsachnhanvien[Vị trí],MATCH(Danhsachdaotao[[#This Row],[MSNV]],Danhsachnhanvien[Mã nhân viên],0),0)</f>
        <v>Giám đốc chi nhánh</v>
      </c>
      <c r="J345" s="13" t="str">
        <f>INDEX(Thong_tin_khoa_hoc[Phân loại],MATCH(Danhsachdaotao[[#This Row],[Mã khóa học]],Thong_tin_khoa_hoc[Mã khóa học],0),0)</f>
        <v>Đào tạo hệ thống</v>
      </c>
      <c r="K345" s="13" t="s">
        <v>238</v>
      </c>
      <c r="L345" s="12">
        <v>2</v>
      </c>
      <c r="M345" s="14">
        <v>6</v>
      </c>
    </row>
    <row r="346" spans="1:13" s="15" customFormat="1" ht="26.25" customHeight="1" x14ac:dyDescent="0.25">
      <c r="A346" s="11">
        <f>IF(E346="","",SUBTOTAL(3,$E$4:E346))</f>
        <v>343</v>
      </c>
      <c r="B346" s="40">
        <v>44405</v>
      </c>
      <c r="C346" s="12" t="s">
        <v>213</v>
      </c>
      <c r="D346" s="78" t="str">
        <f>INDEX(Thong_tin_khoa_hoc[Khóa đào tạo],MATCH(Danhsachdaotao[[#This Row],[Mã khóa học]],Thong_tin_khoa_hoc[Mã khóa học],0),0)</f>
        <v>Phát triển tổ chức, xây dựng văn hoá doanh nghiệp</v>
      </c>
      <c r="E346" s="12">
        <v>1001</v>
      </c>
      <c r="F346" s="28" t="str">
        <f>INDEX(Danhsachnhanvien[Họ tên],MATCH(Danhsachdaotao[[#This Row],[MSNV]],Danhsachnhanvien[Mã nhân viên],0),0)</f>
        <v>Phạm Văn Công</v>
      </c>
      <c r="G346" s="28" t="str">
        <f>INDEX(Danhsachnhanvien[Chi nhánh],MATCH(Danhsachdaotao[[#This Row],[MSNV]],Danhsachnhanvien[Mã nhân viên],0),0)</f>
        <v>Trụ sở chính</v>
      </c>
      <c r="H346" s="13" t="str">
        <f>INDEX(Danhsachnhanvien[Phòng ban],MATCH(Danhsachdaotao[[#This Row],[MSNV]],Danhsachnhanvien[Mã nhân viên],0),0)</f>
        <v>Ban giám đốc</v>
      </c>
      <c r="I346" s="13" t="str">
        <f>INDEX(Danhsachnhanvien[Vị trí],MATCH(Danhsachdaotao[[#This Row],[MSNV]],Danhsachnhanvien[Mã nhân viên],0),0)</f>
        <v>Tổng giám đốc</v>
      </c>
      <c r="J346" s="13" t="str">
        <f>INDEX(Thong_tin_khoa_hoc[Phân loại],MATCH(Danhsachdaotao[[#This Row],[Mã khóa học]],Thong_tin_khoa_hoc[Mã khóa học],0),0)</f>
        <v>Đào tạo hệ thống</v>
      </c>
      <c r="K346" s="13" t="s">
        <v>238</v>
      </c>
      <c r="L346" s="12">
        <v>2</v>
      </c>
      <c r="M346" s="14">
        <v>8</v>
      </c>
    </row>
    <row r="347" spans="1:13" s="15" customFormat="1" ht="26.25" customHeight="1" x14ac:dyDescent="0.25">
      <c r="A347" s="11">
        <f>IF(E347="","",SUBTOTAL(3,$E$4:E347))</f>
        <v>344</v>
      </c>
      <c r="B347" s="40">
        <v>44405</v>
      </c>
      <c r="C347" s="12" t="s">
        <v>213</v>
      </c>
      <c r="D347" s="78" t="str">
        <f>INDEX(Thong_tin_khoa_hoc[Khóa đào tạo],MATCH(Danhsachdaotao[[#This Row],[Mã khóa học]],Thong_tin_khoa_hoc[Mã khóa học],0),0)</f>
        <v>Phát triển tổ chức, xây dựng văn hoá doanh nghiệp</v>
      </c>
      <c r="E347" s="12">
        <v>1002</v>
      </c>
      <c r="F347" s="28" t="str">
        <f>INDEX(Danhsachnhanvien[Họ tên],MATCH(Danhsachdaotao[[#This Row],[MSNV]],Danhsachnhanvien[Mã nhân viên],0),0)</f>
        <v>Trương Thị Nga</v>
      </c>
      <c r="G347" s="28" t="str">
        <f>INDEX(Danhsachnhanvien[Chi nhánh],MATCH(Danhsachdaotao[[#This Row],[MSNV]],Danhsachnhanvien[Mã nhân viên],0),0)</f>
        <v>Trụ sở chính</v>
      </c>
      <c r="H347" s="13" t="str">
        <f>INDEX(Danhsachnhanvien[Phòng ban],MATCH(Danhsachdaotao[[#This Row],[MSNV]],Danhsachnhanvien[Mã nhân viên],0),0)</f>
        <v>Ban giám đốc</v>
      </c>
      <c r="I347" s="13" t="str">
        <f>INDEX(Danhsachnhanvien[Vị trí],MATCH(Danhsachdaotao[[#This Row],[MSNV]],Danhsachnhanvien[Mã nhân viên],0),0)</f>
        <v>Phó Giám đốc</v>
      </c>
      <c r="J347" s="13" t="str">
        <f>INDEX(Thong_tin_khoa_hoc[Phân loại],MATCH(Danhsachdaotao[[#This Row],[Mã khóa học]],Thong_tin_khoa_hoc[Mã khóa học],0),0)</f>
        <v>Đào tạo hệ thống</v>
      </c>
      <c r="K347" s="13" t="s">
        <v>238</v>
      </c>
      <c r="L347" s="12">
        <v>2</v>
      </c>
      <c r="M347" s="14">
        <v>6</v>
      </c>
    </row>
    <row r="348" spans="1:13" s="15" customFormat="1" ht="26.25" customHeight="1" x14ac:dyDescent="0.25">
      <c r="A348" s="11">
        <f>IF(E348="","",SUBTOTAL(3,$E$4:E348))</f>
        <v>345</v>
      </c>
      <c r="B348" s="40">
        <v>44405</v>
      </c>
      <c r="C348" s="12" t="s">
        <v>213</v>
      </c>
      <c r="D348" s="78" t="str">
        <f>INDEX(Thong_tin_khoa_hoc[Khóa đào tạo],MATCH(Danhsachdaotao[[#This Row],[Mã khóa học]],Thong_tin_khoa_hoc[Mã khóa học],0),0)</f>
        <v>Phát triển tổ chức, xây dựng văn hoá doanh nghiệp</v>
      </c>
      <c r="E348" s="12">
        <v>1003</v>
      </c>
      <c r="F348" s="28" t="str">
        <f>INDEX(Danhsachnhanvien[Họ tên],MATCH(Danhsachdaotao[[#This Row],[MSNV]],Danhsachnhanvien[Mã nhân viên],0),0)</f>
        <v>Mai Thị Vy Đan</v>
      </c>
      <c r="G348" s="28" t="str">
        <f>INDEX(Danhsachnhanvien[Chi nhánh],MATCH(Danhsachdaotao[[#This Row],[MSNV]],Danhsachnhanvien[Mã nhân viên],0),0)</f>
        <v>Trụ sở chính</v>
      </c>
      <c r="H348" s="13" t="str">
        <f>INDEX(Danhsachnhanvien[Phòng ban],MATCH(Danhsachdaotao[[#This Row],[MSNV]],Danhsachnhanvien[Mã nhân viên],0),0)</f>
        <v>Ban giám đốc</v>
      </c>
      <c r="I348" s="13" t="str">
        <f>INDEX(Danhsachnhanvien[Vị trí],MATCH(Danhsachdaotao[[#This Row],[MSNV]],Danhsachnhanvien[Mã nhân viên],0),0)</f>
        <v>Phó Giám đốc</v>
      </c>
      <c r="J348" s="13" t="str">
        <f>INDEX(Thong_tin_khoa_hoc[Phân loại],MATCH(Danhsachdaotao[[#This Row],[Mã khóa học]],Thong_tin_khoa_hoc[Mã khóa học],0),0)</f>
        <v>Đào tạo hệ thống</v>
      </c>
      <c r="K348" s="13" t="s">
        <v>238</v>
      </c>
      <c r="L348" s="12">
        <v>2</v>
      </c>
      <c r="M348" s="14">
        <v>10</v>
      </c>
    </row>
    <row r="349" spans="1:13" s="15" customFormat="1" ht="26.25" customHeight="1" x14ac:dyDescent="0.25">
      <c r="A349" s="11">
        <f>IF(E349="","",SUBTOTAL(3,$E$4:E349))</f>
        <v>346</v>
      </c>
      <c r="B349" s="40">
        <v>44405</v>
      </c>
      <c r="C349" s="12" t="s">
        <v>213</v>
      </c>
      <c r="D349" s="78" t="str">
        <f>INDEX(Thong_tin_khoa_hoc[Khóa đào tạo],MATCH(Danhsachdaotao[[#This Row],[Mã khóa học]],Thong_tin_khoa_hoc[Mã khóa học],0),0)</f>
        <v>Phát triển tổ chức, xây dựng văn hoá doanh nghiệp</v>
      </c>
      <c r="E349" s="12">
        <v>1017</v>
      </c>
      <c r="F349" s="28" t="str">
        <f>INDEX(Danhsachnhanvien[Họ tên],MATCH(Danhsachdaotao[[#This Row],[MSNV]],Danhsachnhanvien[Mã nhân viên],0),0)</f>
        <v>Nguyễn Đức Nam</v>
      </c>
      <c r="G349" s="28" t="str">
        <f>INDEX(Danhsachnhanvien[Chi nhánh],MATCH(Danhsachdaotao[[#This Row],[MSNV]],Danhsachnhanvien[Mã nhân viên],0),0)</f>
        <v>Trụ sở chính</v>
      </c>
      <c r="H349" s="13" t="str">
        <f>INDEX(Danhsachnhanvien[Phòng ban],MATCH(Danhsachdaotao[[#This Row],[MSNV]],Danhsachnhanvien[Mã nhân viên],0),0)</f>
        <v>Nhân sự</v>
      </c>
      <c r="I349" s="13" t="str">
        <f>INDEX(Danhsachnhanvien[Vị trí],MATCH(Danhsachdaotao[[#This Row],[MSNV]],Danhsachnhanvien[Mã nhân viên],0),0)</f>
        <v>Trưởng phòng nhân sự</v>
      </c>
      <c r="J349" s="13" t="str">
        <f>INDEX(Thong_tin_khoa_hoc[Phân loại],MATCH(Danhsachdaotao[[#This Row],[Mã khóa học]],Thong_tin_khoa_hoc[Mã khóa học],0),0)</f>
        <v>Đào tạo hệ thống</v>
      </c>
      <c r="K349" s="13" t="s">
        <v>238</v>
      </c>
      <c r="L349" s="12">
        <v>2</v>
      </c>
      <c r="M349" s="14">
        <v>10</v>
      </c>
    </row>
    <row r="350" spans="1:13" s="15" customFormat="1" ht="26.25" customHeight="1" x14ac:dyDescent="0.25">
      <c r="A350" s="11">
        <f>IF(E350="","",SUBTOTAL(3,$E$4:E350))</f>
        <v>347</v>
      </c>
      <c r="B350" s="40">
        <v>44405</v>
      </c>
      <c r="C350" s="12" t="s">
        <v>213</v>
      </c>
      <c r="D350" s="78" t="str">
        <f>INDEX(Thong_tin_khoa_hoc[Khóa đào tạo],MATCH(Danhsachdaotao[[#This Row],[Mã khóa học]],Thong_tin_khoa_hoc[Mã khóa học],0),0)</f>
        <v>Phát triển tổ chức, xây dựng văn hoá doanh nghiệp</v>
      </c>
      <c r="E350" s="12">
        <v>1027</v>
      </c>
      <c r="F350" s="28" t="str">
        <f>INDEX(Danhsachnhanvien[Họ tên],MATCH(Danhsachdaotao[[#This Row],[MSNV]],Danhsachnhanvien[Mã nhân viên],0),0)</f>
        <v>Nguyễn Văn Cương</v>
      </c>
      <c r="G350" s="28" t="str">
        <f>INDEX(Danhsachnhanvien[Chi nhánh],MATCH(Danhsachdaotao[[#This Row],[MSNV]],Danhsachnhanvien[Mã nhân viên],0),0)</f>
        <v>TPHCM</v>
      </c>
      <c r="H350" s="13" t="str">
        <f>INDEX(Danhsachnhanvien[Phòng ban],MATCH(Danhsachdaotao[[#This Row],[MSNV]],Danhsachnhanvien[Mã nhân viên],0),0)</f>
        <v>Ban giám đốc</v>
      </c>
      <c r="I350" s="13" t="str">
        <f>INDEX(Danhsachnhanvien[Vị trí],MATCH(Danhsachdaotao[[#This Row],[MSNV]],Danhsachnhanvien[Mã nhân viên],0),0)</f>
        <v>Giám đốc chi nhánh</v>
      </c>
      <c r="J350" s="13" t="str">
        <f>INDEX(Thong_tin_khoa_hoc[Phân loại],MATCH(Danhsachdaotao[[#This Row],[Mã khóa học]],Thong_tin_khoa_hoc[Mã khóa học],0),0)</f>
        <v>Đào tạo hệ thống</v>
      </c>
      <c r="K350" s="13" t="s">
        <v>238</v>
      </c>
      <c r="L350" s="12">
        <v>2</v>
      </c>
      <c r="M350" s="14">
        <v>6</v>
      </c>
    </row>
    <row r="351" spans="1:13" s="15" customFormat="1" ht="26.25" customHeight="1" x14ac:dyDescent="0.25">
      <c r="A351" s="11">
        <f>IF(E351="","",SUBTOTAL(3,$E$4:E351))</f>
        <v>348</v>
      </c>
      <c r="B351" s="40">
        <v>44405</v>
      </c>
      <c r="C351" s="12" t="s">
        <v>213</v>
      </c>
      <c r="D351" s="78" t="str">
        <f>INDEX(Thong_tin_khoa_hoc[Khóa đào tạo],MATCH(Danhsachdaotao[[#This Row],[Mã khóa học]],Thong_tin_khoa_hoc[Mã khóa học],0),0)</f>
        <v>Phát triển tổ chức, xây dựng văn hoá doanh nghiệp</v>
      </c>
      <c r="E351" s="12">
        <v>1046</v>
      </c>
      <c r="F351" s="28" t="str">
        <f>INDEX(Danhsachnhanvien[Họ tên],MATCH(Danhsachdaotao[[#This Row],[MSNV]],Danhsachnhanvien[Mã nhân viên],0),0)</f>
        <v>Phạm Thị Thu Thuỷ</v>
      </c>
      <c r="G351" s="28" t="str">
        <f>INDEX(Danhsachnhanvien[Chi nhánh],MATCH(Danhsachdaotao[[#This Row],[MSNV]],Danhsachnhanvien[Mã nhân viên],0),0)</f>
        <v>Thái Nguyên</v>
      </c>
      <c r="H351" s="13" t="str">
        <f>INDEX(Danhsachnhanvien[Phòng ban],MATCH(Danhsachdaotao[[#This Row],[MSNV]],Danhsachnhanvien[Mã nhân viên],0),0)</f>
        <v>Ban giám đốc</v>
      </c>
      <c r="I351" s="13" t="str">
        <f>INDEX(Danhsachnhanvien[Vị trí],MATCH(Danhsachdaotao[[#This Row],[MSNV]],Danhsachnhanvien[Mã nhân viên],0),0)</f>
        <v>Giám đốc chi nhánh</v>
      </c>
      <c r="J351" s="13" t="str">
        <f>INDEX(Thong_tin_khoa_hoc[Phân loại],MATCH(Danhsachdaotao[[#This Row],[Mã khóa học]],Thong_tin_khoa_hoc[Mã khóa học],0),0)</f>
        <v>Đào tạo hệ thống</v>
      </c>
      <c r="K351" s="13" t="s">
        <v>238</v>
      </c>
      <c r="L351" s="12">
        <v>2</v>
      </c>
      <c r="M351" s="14">
        <v>8</v>
      </c>
    </row>
    <row r="352" spans="1:13" s="15" customFormat="1" ht="26.25" customHeight="1" x14ac:dyDescent="0.25">
      <c r="A352" s="11">
        <f>IF(E352="","",SUBTOTAL(3,$E$4:E352))</f>
        <v>349</v>
      </c>
      <c r="B352" s="40">
        <v>44405</v>
      </c>
      <c r="C352" s="12" t="s">
        <v>213</v>
      </c>
      <c r="D352" s="78" t="str">
        <f>INDEX(Thong_tin_khoa_hoc[Khóa đào tạo],MATCH(Danhsachdaotao[[#This Row],[Mã khóa học]],Thong_tin_khoa_hoc[Mã khóa học],0),0)</f>
        <v>Phát triển tổ chức, xây dựng văn hoá doanh nghiệp</v>
      </c>
      <c r="E352" s="12">
        <v>1004</v>
      </c>
      <c r="F352" s="28" t="str">
        <f>INDEX(Danhsachnhanvien[Họ tên],MATCH(Danhsachdaotao[[#This Row],[MSNV]],Danhsachnhanvien[Mã nhân viên],0),0)</f>
        <v>Đỗ Thị Kim Anh</v>
      </c>
      <c r="G352" s="28" t="str">
        <f>INDEX(Danhsachnhanvien[Chi nhánh],MATCH(Danhsachdaotao[[#This Row],[MSNV]],Danhsachnhanvien[Mã nhân viên],0),0)</f>
        <v>Trụ sở chính</v>
      </c>
      <c r="H352" s="13" t="str">
        <f>INDEX(Danhsachnhanvien[Phòng ban],MATCH(Danhsachdaotao[[#This Row],[MSNV]],Danhsachnhanvien[Mã nhân viên],0),0)</f>
        <v>Kế toán</v>
      </c>
      <c r="I352" s="13" t="str">
        <f>INDEX(Danhsachnhanvien[Vị trí],MATCH(Danhsachdaotao[[#This Row],[MSNV]],Danhsachnhanvien[Mã nhân viên],0),0)</f>
        <v>Kế toán trưởng</v>
      </c>
      <c r="J352" s="13" t="str">
        <f>INDEX(Thong_tin_khoa_hoc[Phân loại],MATCH(Danhsachdaotao[[#This Row],[Mã khóa học]],Thong_tin_khoa_hoc[Mã khóa học],0),0)</f>
        <v>Đào tạo hệ thống</v>
      </c>
      <c r="K352" s="13" t="s">
        <v>238</v>
      </c>
      <c r="L352" s="12">
        <v>2</v>
      </c>
      <c r="M352" s="14">
        <v>8</v>
      </c>
    </row>
    <row r="353" spans="1:13" s="15" customFormat="1" ht="26.25" customHeight="1" x14ac:dyDescent="0.25">
      <c r="A353" s="11">
        <f>IF(E353="","",SUBTOTAL(3,$E$4:E353))</f>
        <v>350</v>
      </c>
      <c r="B353" s="40">
        <v>44405</v>
      </c>
      <c r="C353" s="12" t="s">
        <v>213</v>
      </c>
      <c r="D353" s="78" t="str">
        <f>INDEX(Thong_tin_khoa_hoc[Khóa đào tạo],MATCH(Danhsachdaotao[[#This Row],[Mã khóa học]],Thong_tin_khoa_hoc[Mã khóa học],0),0)</f>
        <v>Phát triển tổ chức, xây dựng văn hoá doanh nghiệp</v>
      </c>
      <c r="E353" s="12">
        <v>1067</v>
      </c>
      <c r="F353" s="28" t="str">
        <f>INDEX(Danhsachnhanvien[Họ tên],MATCH(Danhsachdaotao[[#This Row],[MSNV]],Danhsachnhanvien[Mã nhân viên],0),0)</f>
        <v>Nguyễn Thị Hạnh</v>
      </c>
      <c r="G353" s="28" t="str">
        <f>INDEX(Danhsachnhanvien[Chi nhánh],MATCH(Danhsachdaotao[[#This Row],[MSNV]],Danhsachnhanvien[Mã nhân viên],0),0)</f>
        <v>Hải Phòng</v>
      </c>
      <c r="H353" s="13" t="str">
        <f>INDEX(Danhsachnhanvien[Phòng ban],MATCH(Danhsachdaotao[[#This Row],[MSNV]],Danhsachnhanvien[Mã nhân viên],0),0)</f>
        <v>Ban giám đốc</v>
      </c>
      <c r="I353" s="13" t="str">
        <f>INDEX(Danhsachnhanvien[Vị trí],MATCH(Danhsachdaotao[[#This Row],[MSNV]],Danhsachnhanvien[Mã nhân viên],0),0)</f>
        <v>Giám đốc chi nhánh</v>
      </c>
      <c r="J353" s="13" t="str">
        <f>INDEX(Thong_tin_khoa_hoc[Phân loại],MATCH(Danhsachdaotao[[#This Row],[Mã khóa học]],Thong_tin_khoa_hoc[Mã khóa học],0),0)</f>
        <v>Đào tạo hệ thống</v>
      </c>
      <c r="K353" s="13" t="s">
        <v>238</v>
      </c>
      <c r="L353" s="12">
        <v>2</v>
      </c>
      <c r="M353" s="14">
        <v>10</v>
      </c>
    </row>
    <row r="354" spans="1:13" s="15" customFormat="1" ht="26.25" customHeight="1" x14ac:dyDescent="0.25">
      <c r="A354" s="11">
        <f>IF(E354="","",SUBTOTAL(3,$E$4:E354))</f>
        <v>351</v>
      </c>
      <c r="B354" s="40">
        <v>44406</v>
      </c>
      <c r="C354" s="12" t="s">
        <v>211</v>
      </c>
      <c r="D354" s="78" t="str">
        <f>INDEX(Thong_tin_khoa_hoc[Khóa đào tạo],MATCH(Danhsachdaotao[[#This Row],[Mã khóa học]],Thong_tin_khoa_hoc[Mã khóa học],0),0)</f>
        <v>Xây dựng báo cáo quản trị</v>
      </c>
      <c r="E354" s="12">
        <v>1004</v>
      </c>
      <c r="F354" s="28" t="str">
        <f>INDEX(Danhsachnhanvien[Họ tên],MATCH(Danhsachdaotao[[#This Row],[MSNV]],Danhsachnhanvien[Mã nhân viên],0),0)</f>
        <v>Đỗ Thị Kim Anh</v>
      </c>
      <c r="G354" s="28" t="str">
        <f>INDEX(Danhsachnhanvien[Chi nhánh],MATCH(Danhsachdaotao[[#This Row],[MSNV]],Danhsachnhanvien[Mã nhân viên],0),0)</f>
        <v>Trụ sở chính</v>
      </c>
      <c r="H354" s="13" t="str">
        <f>INDEX(Danhsachnhanvien[Phòng ban],MATCH(Danhsachdaotao[[#This Row],[MSNV]],Danhsachnhanvien[Mã nhân viên],0),0)</f>
        <v>Kế toán</v>
      </c>
      <c r="I354" s="13" t="str">
        <f>INDEX(Danhsachnhanvien[Vị trí],MATCH(Danhsachdaotao[[#This Row],[MSNV]],Danhsachnhanvien[Mã nhân viên],0),0)</f>
        <v>Kế toán trưởng</v>
      </c>
      <c r="J354" s="13" t="str">
        <f>INDEX(Thong_tin_khoa_hoc[Phân loại],MATCH(Danhsachdaotao[[#This Row],[Mã khóa học]],Thong_tin_khoa_hoc[Mã khóa học],0),0)</f>
        <v>Leadership</v>
      </c>
      <c r="K354" s="13" t="s">
        <v>238</v>
      </c>
      <c r="L354" s="12">
        <v>2.5</v>
      </c>
      <c r="M354" s="14">
        <v>10</v>
      </c>
    </row>
    <row r="355" spans="1:13" s="15" customFormat="1" ht="26.25" customHeight="1" x14ac:dyDescent="0.25">
      <c r="A355" s="11">
        <f>IF(E355="","",SUBTOTAL(3,$E$4:E355))</f>
        <v>352</v>
      </c>
      <c r="B355" s="40">
        <v>44406</v>
      </c>
      <c r="C355" s="12" t="s">
        <v>211</v>
      </c>
      <c r="D355" s="78" t="str">
        <f>INDEX(Thong_tin_khoa_hoc[Khóa đào tạo],MATCH(Danhsachdaotao[[#This Row],[Mã khóa học]],Thong_tin_khoa_hoc[Mã khóa học],0),0)</f>
        <v>Xây dựng báo cáo quản trị</v>
      </c>
      <c r="E355" s="12">
        <v>1011</v>
      </c>
      <c r="F355" s="28" t="str">
        <f>INDEX(Danhsachnhanvien[Họ tên],MATCH(Danhsachdaotao[[#This Row],[MSNV]],Danhsachnhanvien[Mã nhân viên],0),0)</f>
        <v>Trương Lệ Tuyết</v>
      </c>
      <c r="G355" s="28" t="str">
        <f>INDEX(Danhsachnhanvien[Chi nhánh],MATCH(Danhsachdaotao[[#This Row],[MSNV]],Danhsachnhanvien[Mã nhân viên],0),0)</f>
        <v>Trụ sở chính</v>
      </c>
      <c r="H355" s="13" t="str">
        <f>INDEX(Danhsachnhanvien[Phòng ban],MATCH(Danhsachdaotao[[#This Row],[MSNV]],Danhsachnhanvien[Mã nhân viên],0),0)</f>
        <v>Marketing</v>
      </c>
      <c r="I355" s="13" t="str">
        <f>INDEX(Danhsachnhanvien[Vị trí],MATCH(Danhsachdaotao[[#This Row],[MSNV]],Danhsachnhanvien[Mã nhân viên],0),0)</f>
        <v>Trưởng phòng Marketing</v>
      </c>
      <c r="J355" s="13" t="str">
        <f>INDEX(Thong_tin_khoa_hoc[Phân loại],MATCH(Danhsachdaotao[[#This Row],[Mã khóa học]],Thong_tin_khoa_hoc[Mã khóa học],0),0)</f>
        <v>Leadership</v>
      </c>
      <c r="K355" s="13" t="s">
        <v>238</v>
      </c>
      <c r="L355" s="12">
        <v>2.5</v>
      </c>
      <c r="M355" s="14">
        <v>6</v>
      </c>
    </row>
    <row r="356" spans="1:13" s="15" customFormat="1" ht="26.25" customHeight="1" x14ac:dyDescent="0.25">
      <c r="A356" s="11">
        <f>IF(E356="","",SUBTOTAL(3,$E$4:E356))</f>
        <v>353</v>
      </c>
      <c r="B356" s="40">
        <v>44406</v>
      </c>
      <c r="C356" s="12" t="s">
        <v>211</v>
      </c>
      <c r="D356" s="78" t="str">
        <f>INDEX(Thong_tin_khoa_hoc[Khóa đào tạo],MATCH(Danhsachdaotao[[#This Row],[Mã khóa học]],Thong_tin_khoa_hoc[Mã khóa học],0),0)</f>
        <v>Xây dựng báo cáo quản trị</v>
      </c>
      <c r="E356" s="12">
        <v>1017</v>
      </c>
      <c r="F356" s="28" t="str">
        <f>INDEX(Danhsachnhanvien[Họ tên],MATCH(Danhsachdaotao[[#This Row],[MSNV]],Danhsachnhanvien[Mã nhân viên],0),0)</f>
        <v>Nguyễn Đức Nam</v>
      </c>
      <c r="G356" s="28" t="str">
        <f>INDEX(Danhsachnhanvien[Chi nhánh],MATCH(Danhsachdaotao[[#This Row],[MSNV]],Danhsachnhanvien[Mã nhân viên],0),0)</f>
        <v>Trụ sở chính</v>
      </c>
      <c r="H356" s="13" t="str">
        <f>INDEX(Danhsachnhanvien[Phòng ban],MATCH(Danhsachdaotao[[#This Row],[MSNV]],Danhsachnhanvien[Mã nhân viên],0),0)</f>
        <v>Nhân sự</v>
      </c>
      <c r="I356" s="13" t="str">
        <f>INDEX(Danhsachnhanvien[Vị trí],MATCH(Danhsachdaotao[[#This Row],[MSNV]],Danhsachnhanvien[Mã nhân viên],0),0)</f>
        <v>Trưởng phòng nhân sự</v>
      </c>
      <c r="J356" s="13" t="str">
        <f>INDEX(Thong_tin_khoa_hoc[Phân loại],MATCH(Danhsachdaotao[[#This Row],[Mã khóa học]],Thong_tin_khoa_hoc[Mã khóa học],0),0)</f>
        <v>Leadership</v>
      </c>
      <c r="K356" s="13" t="s">
        <v>238</v>
      </c>
      <c r="L356" s="12">
        <v>2.5</v>
      </c>
      <c r="M356" s="14">
        <v>10</v>
      </c>
    </row>
    <row r="357" spans="1:13" s="15" customFormat="1" ht="26.25" customHeight="1" x14ac:dyDescent="0.25">
      <c r="A357" s="11">
        <f>IF(E357="","",SUBTOTAL(3,$E$4:E357))</f>
        <v>354</v>
      </c>
      <c r="B357" s="40">
        <v>44406</v>
      </c>
      <c r="C357" s="12" t="s">
        <v>211</v>
      </c>
      <c r="D357" s="78" t="str">
        <f>INDEX(Thong_tin_khoa_hoc[Khóa đào tạo],MATCH(Danhsachdaotao[[#This Row],[Mã khóa học]],Thong_tin_khoa_hoc[Mã khóa học],0),0)</f>
        <v>Xây dựng báo cáo quản trị</v>
      </c>
      <c r="E357" s="12">
        <v>1022</v>
      </c>
      <c r="F357" s="28" t="str">
        <f>INDEX(Danhsachnhanvien[Họ tên],MATCH(Danhsachdaotao[[#This Row],[MSNV]],Danhsachnhanvien[Mã nhân viên],0),0)</f>
        <v>Thái Thị Huyền Trang</v>
      </c>
      <c r="G357" s="28" t="str">
        <f>INDEX(Danhsachnhanvien[Chi nhánh],MATCH(Danhsachdaotao[[#This Row],[MSNV]],Danhsachnhanvien[Mã nhân viên],0),0)</f>
        <v>Trụ sở chính</v>
      </c>
      <c r="H357" s="13" t="str">
        <f>INDEX(Danhsachnhanvien[Phòng ban],MATCH(Danhsachdaotao[[#This Row],[MSNV]],Danhsachnhanvien[Mã nhân viên],0),0)</f>
        <v>Dự án</v>
      </c>
      <c r="I357" s="13" t="str">
        <f>INDEX(Danhsachnhanvien[Vị trí],MATCH(Danhsachdaotao[[#This Row],[MSNV]],Danhsachnhanvien[Mã nhân viên],0),0)</f>
        <v>Trưởng phòng dự án</v>
      </c>
      <c r="J357" s="13" t="str">
        <f>INDEX(Thong_tin_khoa_hoc[Phân loại],MATCH(Danhsachdaotao[[#This Row],[Mã khóa học]],Thong_tin_khoa_hoc[Mã khóa học],0),0)</f>
        <v>Leadership</v>
      </c>
      <c r="K357" s="13" t="s">
        <v>238</v>
      </c>
      <c r="L357" s="12">
        <v>2.5</v>
      </c>
      <c r="M357" s="14">
        <v>8</v>
      </c>
    </row>
    <row r="358" spans="1:13" s="15" customFormat="1" ht="26.25" customHeight="1" x14ac:dyDescent="0.25">
      <c r="A358" s="11">
        <f>IF(E358="","",SUBTOTAL(3,$E$4:E358))</f>
        <v>355</v>
      </c>
      <c r="B358" s="40">
        <v>44406</v>
      </c>
      <c r="C358" s="12" t="s">
        <v>211</v>
      </c>
      <c r="D358" s="78" t="str">
        <f>INDEX(Thong_tin_khoa_hoc[Khóa đào tạo],MATCH(Danhsachdaotao[[#This Row],[Mã khóa học]],Thong_tin_khoa_hoc[Mã khóa học],0),0)</f>
        <v>Xây dựng báo cáo quản trị</v>
      </c>
      <c r="E358" s="12">
        <v>1028</v>
      </c>
      <c r="F358" s="28" t="str">
        <f>INDEX(Danhsachnhanvien[Họ tên],MATCH(Danhsachdaotao[[#This Row],[MSNV]],Danhsachnhanvien[Mã nhân viên],0),0)</f>
        <v>Nguyễn Văn Cương</v>
      </c>
      <c r="G358" s="28" t="str">
        <f>INDEX(Danhsachnhanvien[Chi nhánh],MATCH(Danhsachdaotao[[#This Row],[MSNV]],Danhsachnhanvien[Mã nhân viên],0),0)</f>
        <v>TPHCM</v>
      </c>
      <c r="H358" s="13" t="str">
        <f>INDEX(Danhsachnhanvien[Phòng ban],MATCH(Danhsachdaotao[[#This Row],[MSNV]],Danhsachnhanvien[Mã nhân viên],0),0)</f>
        <v>Kinh doanh</v>
      </c>
      <c r="I358" s="13" t="str">
        <f>INDEX(Danhsachnhanvien[Vị trí],MATCH(Danhsachdaotao[[#This Row],[MSNV]],Danhsachnhanvien[Mã nhân viên],0),0)</f>
        <v>Trưởng phòng kinh doanh</v>
      </c>
      <c r="J358" s="13" t="str">
        <f>INDEX(Thong_tin_khoa_hoc[Phân loại],MATCH(Danhsachdaotao[[#This Row],[Mã khóa học]],Thong_tin_khoa_hoc[Mã khóa học],0),0)</f>
        <v>Leadership</v>
      </c>
      <c r="K358" s="13" t="s">
        <v>239</v>
      </c>
      <c r="L358" s="12">
        <v>2.5</v>
      </c>
      <c r="M358" s="14"/>
    </row>
    <row r="359" spans="1:13" s="15" customFormat="1" ht="26.25" customHeight="1" x14ac:dyDescent="0.25">
      <c r="A359" s="11">
        <f>IF(E359="","",SUBTOTAL(3,$E$4:E359))</f>
        <v>356</v>
      </c>
      <c r="B359" s="40">
        <v>44406</v>
      </c>
      <c r="C359" s="12" t="s">
        <v>211</v>
      </c>
      <c r="D359" s="78" t="str">
        <f>INDEX(Thong_tin_khoa_hoc[Khóa đào tạo],MATCH(Danhsachdaotao[[#This Row],[Mã khóa học]],Thong_tin_khoa_hoc[Mã khóa học],0),0)</f>
        <v>Xây dựng báo cáo quản trị</v>
      </c>
      <c r="E359" s="12">
        <v>1047</v>
      </c>
      <c r="F359" s="28" t="str">
        <f>INDEX(Danhsachnhanvien[Họ tên],MATCH(Danhsachdaotao[[#This Row],[MSNV]],Danhsachnhanvien[Mã nhân viên],0),0)</f>
        <v>Hoàng Thị Thêm</v>
      </c>
      <c r="G359" s="28" t="str">
        <f>INDEX(Danhsachnhanvien[Chi nhánh],MATCH(Danhsachdaotao[[#This Row],[MSNV]],Danhsachnhanvien[Mã nhân viên],0),0)</f>
        <v>Thái Nguyên</v>
      </c>
      <c r="H359" s="13" t="str">
        <f>INDEX(Danhsachnhanvien[Phòng ban],MATCH(Danhsachdaotao[[#This Row],[MSNV]],Danhsachnhanvien[Mã nhân viên],0),0)</f>
        <v>Kinh doanh</v>
      </c>
      <c r="I359" s="13" t="str">
        <f>INDEX(Danhsachnhanvien[Vị trí],MATCH(Danhsachdaotao[[#This Row],[MSNV]],Danhsachnhanvien[Mã nhân viên],0),0)</f>
        <v>Trưởng phòng kinh doanh</v>
      </c>
      <c r="J359" s="13" t="str">
        <f>INDEX(Thong_tin_khoa_hoc[Phân loại],MATCH(Danhsachdaotao[[#This Row],[Mã khóa học]],Thong_tin_khoa_hoc[Mã khóa học],0),0)</f>
        <v>Leadership</v>
      </c>
      <c r="K359" s="13" t="s">
        <v>238</v>
      </c>
      <c r="L359" s="12">
        <v>2.5</v>
      </c>
      <c r="M359" s="14">
        <v>8</v>
      </c>
    </row>
    <row r="360" spans="1:13" s="15" customFormat="1" ht="26.25" customHeight="1" x14ac:dyDescent="0.25">
      <c r="A360" s="11">
        <f>IF(E360="","",SUBTOTAL(3,$E$4:E360))</f>
        <v>357</v>
      </c>
      <c r="B360" s="40">
        <v>44406</v>
      </c>
      <c r="C360" s="12" t="s">
        <v>211</v>
      </c>
      <c r="D360" s="78" t="str">
        <f>INDEX(Thong_tin_khoa_hoc[Khóa đào tạo],MATCH(Danhsachdaotao[[#This Row],[Mã khóa học]],Thong_tin_khoa_hoc[Mã khóa học],0),0)</f>
        <v>Xây dựng báo cáo quản trị</v>
      </c>
      <c r="E360" s="12">
        <v>1068</v>
      </c>
      <c r="F360" s="28" t="str">
        <f>INDEX(Danhsachnhanvien[Họ tên],MATCH(Danhsachdaotao[[#This Row],[MSNV]],Danhsachnhanvien[Mã nhân viên],0),0)</f>
        <v>Đỗ Mạnh Huy</v>
      </c>
      <c r="G360" s="28" t="str">
        <f>INDEX(Danhsachnhanvien[Chi nhánh],MATCH(Danhsachdaotao[[#This Row],[MSNV]],Danhsachnhanvien[Mã nhân viên],0),0)</f>
        <v>Hải Phòng</v>
      </c>
      <c r="H360" s="13" t="str">
        <f>INDEX(Danhsachnhanvien[Phòng ban],MATCH(Danhsachdaotao[[#This Row],[MSNV]],Danhsachnhanvien[Mã nhân viên],0),0)</f>
        <v>Kinh doanh</v>
      </c>
      <c r="I360" s="13" t="str">
        <f>INDEX(Danhsachnhanvien[Vị trí],MATCH(Danhsachdaotao[[#This Row],[MSNV]],Danhsachnhanvien[Mã nhân viên],0),0)</f>
        <v>Trưởng phòng kinh doanh</v>
      </c>
      <c r="J360" s="13" t="str">
        <f>INDEX(Thong_tin_khoa_hoc[Phân loại],MATCH(Danhsachdaotao[[#This Row],[Mã khóa học]],Thong_tin_khoa_hoc[Mã khóa học],0),0)</f>
        <v>Leadership</v>
      </c>
      <c r="K360" s="13" t="s">
        <v>238</v>
      </c>
      <c r="L360" s="12">
        <v>2.5</v>
      </c>
      <c r="M360" s="14">
        <v>10</v>
      </c>
    </row>
    <row r="361" spans="1:13" s="15" customFormat="1" ht="26.25" customHeight="1" x14ac:dyDescent="0.25">
      <c r="A361" s="11">
        <f>IF(E361="","",SUBTOTAL(3,$E$4:E361))</f>
        <v>358</v>
      </c>
      <c r="B361" s="40">
        <v>44406</v>
      </c>
      <c r="C361" s="12" t="s">
        <v>211</v>
      </c>
      <c r="D361" s="78" t="str">
        <f>INDEX(Thong_tin_khoa_hoc[Khóa đào tạo],MATCH(Danhsachdaotao[[#This Row],[Mã khóa học]],Thong_tin_khoa_hoc[Mã khóa học],0),0)</f>
        <v>Xây dựng báo cáo quản trị</v>
      </c>
      <c r="E361" s="12">
        <v>1090</v>
      </c>
      <c r="F361" s="28" t="str">
        <f>INDEX(Danhsachnhanvien[Họ tên],MATCH(Danhsachdaotao[[#This Row],[MSNV]],Danhsachnhanvien[Mã nhân viên],0),0)</f>
        <v>Lưu Dương Thu Trang</v>
      </c>
      <c r="G361" s="28" t="str">
        <f>INDEX(Danhsachnhanvien[Chi nhánh],MATCH(Danhsachdaotao[[#This Row],[MSNV]],Danhsachnhanvien[Mã nhân viên],0),0)</f>
        <v>Hải Phòng</v>
      </c>
      <c r="H361" s="13" t="str">
        <f>INDEX(Danhsachnhanvien[Phòng ban],MATCH(Danhsachdaotao[[#This Row],[MSNV]],Danhsachnhanvien[Mã nhân viên],0),0)</f>
        <v>Kinh doanh</v>
      </c>
      <c r="I361" s="13" t="str">
        <f>INDEX(Danhsachnhanvien[Vị trí],MATCH(Danhsachdaotao[[#This Row],[MSNV]],Danhsachnhanvien[Mã nhân viên],0),0)</f>
        <v>Trưởng phòng kinh doanh</v>
      </c>
      <c r="J361" s="13" t="str">
        <f>INDEX(Thong_tin_khoa_hoc[Phân loại],MATCH(Danhsachdaotao[[#This Row],[Mã khóa học]],Thong_tin_khoa_hoc[Mã khóa học],0),0)</f>
        <v>Leadership</v>
      </c>
      <c r="K361" s="13" t="s">
        <v>238</v>
      </c>
      <c r="L361" s="12">
        <v>2.5</v>
      </c>
      <c r="M361" s="14">
        <v>6</v>
      </c>
    </row>
    <row r="362" spans="1:13" s="15" customFormat="1" ht="26.25" customHeight="1" x14ac:dyDescent="0.25">
      <c r="A362" s="11">
        <f>IF(E362="","",SUBTOTAL(3,$E$4:E362))</f>
        <v>359</v>
      </c>
      <c r="B362" s="40">
        <v>44406</v>
      </c>
      <c r="C362" s="12" t="s">
        <v>211</v>
      </c>
      <c r="D362" s="78" t="str">
        <f>INDEX(Thong_tin_khoa_hoc[Khóa đào tạo],MATCH(Danhsachdaotao[[#This Row],[Mã khóa học]],Thong_tin_khoa_hoc[Mã khóa học],0),0)</f>
        <v>Xây dựng báo cáo quản trị</v>
      </c>
      <c r="E362" s="12">
        <v>1115</v>
      </c>
      <c r="F362" s="28" t="str">
        <f>INDEX(Danhsachnhanvien[Họ tên],MATCH(Danhsachdaotao[[#This Row],[MSNV]],Danhsachnhanvien[Mã nhân viên],0),0)</f>
        <v xml:space="preserve">Mai Thị Oanh </v>
      </c>
      <c r="G362" s="28" t="str">
        <f>INDEX(Danhsachnhanvien[Chi nhánh],MATCH(Danhsachdaotao[[#This Row],[MSNV]],Danhsachnhanvien[Mã nhân viên],0),0)</f>
        <v>Đà Nẵng</v>
      </c>
      <c r="H362" s="13" t="str">
        <f>INDEX(Danhsachnhanvien[Phòng ban],MATCH(Danhsachdaotao[[#This Row],[MSNV]],Danhsachnhanvien[Mã nhân viên],0),0)</f>
        <v>Kinh doanh</v>
      </c>
      <c r="I362" s="13" t="str">
        <f>INDEX(Danhsachnhanvien[Vị trí],MATCH(Danhsachdaotao[[#This Row],[MSNV]],Danhsachnhanvien[Mã nhân viên],0),0)</f>
        <v>Trưởng phòng kinh doanh</v>
      </c>
      <c r="J362" s="13" t="str">
        <f>INDEX(Thong_tin_khoa_hoc[Phân loại],MATCH(Danhsachdaotao[[#This Row],[Mã khóa học]],Thong_tin_khoa_hoc[Mã khóa học],0),0)</f>
        <v>Leadership</v>
      </c>
      <c r="K362" s="13" t="s">
        <v>238</v>
      </c>
      <c r="L362" s="12">
        <v>2.5</v>
      </c>
      <c r="M362" s="14">
        <v>8</v>
      </c>
    </row>
    <row r="363" spans="1:13" s="15" customFormat="1" ht="26.25" customHeight="1" x14ac:dyDescent="0.25">
      <c r="A363" s="11">
        <f>IF(E363="","",SUBTOTAL(3,$E$4:E363))</f>
        <v>360</v>
      </c>
      <c r="B363" s="40">
        <v>44410</v>
      </c>
      <c r="C363" s="12" t="s">
        <v>213</v>
      </c>
      <c r="D363" s="78" t="str">
        <f>INDEX(Thong_tin_khoa_hoc[Khóa đào tạo],MATCH(Danhsachdaotao[[#This Row],[Mã khóa học]],Thong_tin_khoa_hoc[Mã khóa học],0),0)</f>
        <v>Phát triển tổ chức, xây dựng văn hoá doanh nghiệp</v>
      </c>
      <c r="E363" s="12">
        <v>1105</v>
      </c>
      <c r="F363" s="28" t="str">
        <f>INDEX(Danhsachnhanvien[Họ tên],MATCH(Danhsachdaotao[[#This Row],[MSNV]],Danhsachnhanvien[Mã nhân viên],0),0)</f>
        <v>Đỗ Thị Nguyệt</v>
      </c>
      <c r="G363" s="28" t="str">
        <f>INDEX(Danhsachnhanvien[Chi nhánh],MATCH(Danhsachdaotao[[#This Row],[MSNV]],Danhsachnhanvien[Mã nhân viên],0),0)</f>
        <v>Đà Nẵng</v>
      </c>
      <c r="H363" s="13" t="str">
        <f>INDEX(Danhsachnhanvien[Phòng ban],MATCH(Danhsachdaotao[[#This Row],[MSNV]],Danhsachnhanvien[Mã nhân viên],0),0)</f>
        <v>Ban giám đốc</v>
      </c>
      <c r="I363" s="13" t="str">
        <f>INDEX(Danhsachnhanvien[Vị trí],MATCH(Danhsachdaotao[[#This Row],[MSNV]],Danhsachnhanvien[Mã nhân viên],0),0)</f>
        <v>Giám đốc chi nhánh</v>
      </c>
      <c r="J363" s="13" t="str">
        <f>INDEX(Thong_tin_khoa_hoc[Phân loại],MATCH(Danhsachdaotao[[#This Row],[Mã khóa học]],Thong_tin_khoa_hoc[Mã khóa học],0),0)</f>
        <v>Đào tạo hệ thống</v>
      </c>
      <c r="K363" s="13" t="s">
        <v>239</v>
      </c>
      <c r="L363" s="12">
        <v>2</v>
      </c>
      <c r="M363" s="14"/>
    </row>
    <row r="364" spans="1:13" s="15" customFormat="1" ht="26.25" customHeight="1" x14ac:dyDescent="0.25">
      <c r="A364" s="11">
        <f>IF(E364="","",SUBTOTAL(3,$E$4:E364))</f>
        <v>361</v>
      </c>
      <c r="B364" s="40">
        <v>44410</v>
      </c>
      <c r="C364" s="12" t="s">
        <v>213</v>
      </c>
      <c r="D364" s="78" t="str">
        <f>INDEX(Thong_tin_khoa_hoc[Khóa đào tạo],MATCH(Danhsachdaotao[[#This Row],[Mã khóa học]],Thong_tin_khoa_hoc[Mã khóa học],0),0)</f>
        <v>Phát triển tổ chức, xây dựng văn hoá doanh nghiệp</v>
      </c>
      <c r="E364" s="12">
        <v>1001</v>
      </c>
      <c r="F364" s="28" t="str">
        <f>INDEX(Danhsachnhanvien[Họ tên],MATCH(Danhsachdaotao[[#This Row],[MSNV]],Danhsachnhanvien[Mã nhân viên],0),0)</f>
        <v>Phạm Văn Công</v>
      </c>
      <c r="G364" s="28" t="str">
        <f>INDEX(Danhsachnhanvien[Chi nhánh],MATCH(Danhsachdaotao[[#This Row],[MSNV]],Danhsachnhanvien[Mã nhân viên],0),0)</f>
        <v>Trụ sở chính</v>
      </c>
      <c r="H364" s="13" t="str">
        <f>INDEX(Danhsachnhanvien[Phòng ban],MATCH(Danhsachdaotao[[#This Row],[MSNV]],Danhsachnhanvien[Mã nhân viên],0),0)</f>
        <v>Ban giám đốc</v>
      </c>
      <c r="I364" s="13" t="str">
        <f>INDEX(Danhsachnhanvien[Vị trí],MATCH(Danhsachdaotao[[#This Row],[MSNV]],Danhsachnhanvien[Mã nhân viên],0),0)</f>
        <v>Tổng giám đốc</v>
      </c>
      <c r="J364" s="13" t="str">
        <f>INDEX(Thong_tin_khoa_hoc[Phân loại],MATCH(Danhsachdaotao[[#This Row],[Mã khóa học]],Thong_tin_khoa_hoc[Mã khóa học],0),0)</f>
        <v>Đào tạo hệ thống</v>
      </c>
      <c r="K364" s="13" t="s">
        <v>238</v>
      </c>
      <c r="L364" s="12">
        <v>2</v>
      </c>
      <c r="M364" s="14">
        <v>4</v>
      </c>
    </row>
    <row r="365" spans="1:13" s="15" customFormat="1" ht="26.25" customHeight="1" x14ac:dyDescent="0.25">
      <c r="A365" s="11">
        <f>IF(E365="","",SUBTOTAL(3,$E$4:E365))</f>
        <v>362</v>
      </c>
      <c r="B365" s="40">
        <v>44410</v>
      </c>
      <c r="C365" s="12" t="s">
        <v>213</v>
      </c>
      <c r="D365" s="78" t="str">
        <f>INDEX(Thong_tin_khoa_hoc[Khóa đào tạo],MATCH(Danhsachdaotao[[#This Row],[Mã khóa học]],Thong_tin_khoa_hoc[Mã khóa học],0),0)</f>
        <v>Phát triển tổ chức, xây dựng văn hoá doanh nghiệp</v>
      </c>
      <c r="E365" s="12">
        <v>1002</v>
      </c>
      <c r="F365" s="28" t="str">
        <f>INDEX(Danhsachnhanvien[Họ tên],MATCH(Danhsachdaotao[[#This Row],[MSNV]],Danhsachnhanvien[Mã nhân viên],0),0)</f>
        <v>Trương Thị Nga</v>
      </c>
      <c r="G365" s="28" t="str">
        <f>INDEX(Danhsachnhanvien[Chi nhánh],MATCH(Danhsachdaotao[[#This Row],[MSNV]],Danhsachnhanvien[Mã nhân viên],0),0)</f>
        <v>Trụ sở chính</v>
      </c>
      <c r="H365" s="13" t="str">
        <f>INDEX(Danhsachnhanvien[Phòng ban],MATCH(Danhsachdaotao[[#This Row],[MSNV]],Danhsachnhanvien[Mã nhân viên],0),0)</f>
        <v>Ban giám đốc</v>
      </c>
      <c r="I365" s="13" t="str">
        <f>INDEX(Danhsachnhanvien[Vị trí],MATCH(Danhsachdaotao[[#This Row],[MSNV]],Danhsachnhanvien[Mã nhân viên],0),0)</f>
        <v>Phó Giám đốc</v>
      </c>
      <c r="J365" s="13" t="str">
        <f>INDEX(Thong_tin_khoa_hoc[Phân loại],MATCH(Danhsachdaotao[[#This Row],[Mã khóa học]],Thong_tin_khoa_hoc[Mã khóa học],0),0)</f>
        <v>Đào tạo hệ thống</v>
      </c>
      <c r="K365" s="13" t="s">
        <v>238</v>
      </c>
      <c r="L365" s="12">
        <v>2</v>
      </c>
      <c r="M365" s="14">
        <v>10</v>
      </c>
    </row>
    <row r="366" spans="1:13" s="15" customFormat="1" ht="26.25" customHeight="1" x14ac:dyDescent="0.25">
      <c r="A366" s="11">
        <f>IF(E366="","",SUBTOTAL(3,$E$4:E366))</f>
        <v>363</v>
      </c>
      <c r="B366" s="40">
        <v>44410</v>
      </c>
      <c r="C366" s="12" t="s">
        <v>213</v>
      </c>
      <c r="D366" s="78" t="str">
        <f>INDEX(Thong_tin_khoa_hoc[Khóa đào tạo],MATCH(Danhsachdaotao[[#This Row],[Mã khóa học]],Thong_tin_khoa_hoc[Mã khóa học],0),0)</f>
        <v>Phát triển tổ chức, xây dựng văn hoá doanh nghiệp</v>
      </c>
      <c r="E366" s="12">
        <v>1003</v>
      </c>
      <c r="F366" s="28" t="str">
        <f>INDEX(Danhsachnhanvien[Họ tên],MATCH(Danhsachdaotao[[#This Row],[MSNV]],Danhsachnhanvien[Mã nhân viên],0),0)</f>
        <v>Mai Thị Vy Đan</v>
      </c>
      <c r="G366" s="28" t="str">
        <f>INDEX(Danhsachnhanvien[Chi nhánh],MATCH(Danhsachdaotao[[#This Row],[MSNV]],Danhsachnhanvien[Mã nhân viên],0),0)</f>
        <v>Trụ sở chính</v>
      </c>
      <c r="H366" s="13" t="str">
        <f>INDEX(Danhsachnhanvien[Phòng ban],MATCH(Danhsachdaotao[[#This Row],[MSNV]],Danhsachnhanvien[Mã nhân viên],0),0)</f>
        <v>Ban giám đốc</v>
      </c>
      <c r="I366" s="13" t="str">
        <f>INDEX(Danhsachnhanvien[Vị trí],MATCH(Danhsachdaotao[[#This Row],[MSNV]],Danhsachnhanvien[Mã nhân viên],0),0)</f>
        <v>Phó Giám đốc</v>
      </c>
      <c r="J366" s="13" t="str">
        <f>INDEX(Thong_tin_khoa_hoc[Phân loại],MATCH(Danhsachdaotao[[#This Row],[Mã khóa học]],Thong_tin_khoa_hoc[Mã khóa học],0),0)</f>
        <v>Đào tạo hệ thống</v>
      </c>
      <c r="K366" s="13" t="s">
        <v>238</v>
      </c>
      <c r="L366" s="12">
        <v>2</v>
      </c>
      <c r="M366" s="14">
        <v>4</v>
      </c>
    </row>
    <row r="367" spans="1:13" s="15" customFormat="1" ht="26.25" customHeight="1" x14ac:dyDescent="0.25">
      <c r="A367" s="11">
        <f>IF(E367="","",SUBTOTAL(3,$E$4:E367))</f>
        <v>364</v>
      </c>
      <c r="B367" s="40">
        <v>44410</v>
      </c>
      <c r="C367" s="12" t="s">
        <v>213</v>
      </c>
      <c r="D367" s="78" t="str">
        <f>INDEX(Thong_tin_khoa_hoc[Khóa đào tạo],MATCH(Danhsachdaotao[[#This Row],[Mã khóa học]],Thong_tin_khoa_hoc[Mã khóa học],0),0)</f>
        <v>Phát triển tổ chức, xây dựng văn hoá doanh nghiệp</v>
      </c>
      <c r="E367" s="12">
        <v>1017</v>
      </c>
      <c r="F367" s="28" t="str">
        <f>INDEX(Danhsachnhanvien[Họ tên],MATCH(Danhsachdaotao[[#This Row],[MSNV]],Danhsachnhanvien[Mã nhân viên],0),0)</f>
        <v>Nguyễn Đức Nam</v>
      </c>
      <c r="G367" s="28" t="str">
        <f>INDEX(Danhsachnhanvien[Chi nhánh],MATCH(Danhsachdaotao[[#This Row],[MSNV]],Danhsachnhanvien[Mã nhân viên],0),0)</f>
        <v>Trụ sở chính</v>
      </c>
      <c r="H367" s="13" t="str">
        <f>INDEX(Danhsachnhanvien[Phòng ban],MATCH(Danhsachdaotao[[#This Row],[MSNV]],Danhsachnhanvien[Mã nhân viên],0),0)</f>
        <v>Nhân sự</v>
      </c>
      <c r="I367" s="13" t="str">
        <f>INDEX(Danhsachnhanvien[Vị trí],MATCH(Danhsachdaotao[[#This Row],[MSNV]],Danhsachnhanvien[Mã nhân viên],0),0)</f>
        <v>Trưởng phòng nhân sự</v>
      </c>
      <c r="J367" s="13" t="str">
        <f>INDEX(Thong_tin_khoa_hoc[Phân loại],MATCH(Danhsachdaotao[[#This Row],[Mã khóa học]],Thong_tin_khoa_hoc[Mã khóa học],0),0)</f>
        <v>Đào tạo hệ thống</v>
      </c>
      <c r="K367" s="13" t="s">
        <v>238</v>
      </c>
      <c r="L367" s="12">
        <v>2</v>
      </c>
      <c r="M367" s="14">
        <v>10</v>
      </c>
    </row>
    <row r="368" spans="1:13" s="15" customFormat="1" ht="26.25" customHeight="1" x14ac:dyDescent="0.25">
      <c r="A368" s="11">
        <f>IF(E368="","",SUBTOTAL(3,$E$4:E368))</f>
        <v>365</v>
      </c>
      <c r="B368" s="40">
        <v>44410</v>
      </c>
      <c r="C368" s="12" t="s">
        <v>213</v>
      </c>
      <c r="D368" s="78" t="str">
        <f>INDEX(Thong_tin_khoa_hoc[Khóa đào tạo],MATCH(Danhsachdaotao[[#This Row],[Mã khóa học]],Thong_tin_khoa_hoc[Mã khóa học],0),0)</f>
        <v>Phát triển tổ chức, xây dựng văn hoá doanh nghiệp</v>
      </c>
      <c r="E368" s="12">
        <v>1027</v>
      </c>
      <c r="F368" s="28" t="str">
        <f>INDEX(Danhsachnhanvien[Họ tên],MATCH(Danhsachdaotao[[#This Row],[MSNV]],Danhsachnhanvien[Mã nhân viên],0),0)</f>
        <v>Nguyễn Văn Cương</v>
      </c>
      <c r="G368" s="28" t="str">
        <f>INDEX(Danhsachnhanvien[Chi nhánh],MATCH(Danhsachdaotao[[#This Row],[MSNV]],Danhsachnhanvien[Mã nhân viên],0),0)</f>
        <v>TPHCM</v>
      </c>
      <c r="H368" s="13" t="str">
        <f>INDEX(Danhsachnhanvien[Phòng ban],MATCH(Danhsachdaotao[[#This Row],[MSNV]],Danhsachnhanvien[Mã nhân viên],0),0)</f>
        <v>Ban giám đốc</v>
      </c>
      <c r="I368" s="13" t="str">
        <f>INDEX(Danhsachnhanvien[Vị trí],MATCH(Danhsachdaotao[[#This Row],[MSNV]],Danhsachnhanvien[Mã nhân viên],0),0)</f>
        <v>Giám đốc chi nhánh</v>
      </c>
      <c r="J368" s="13" t="str">
        <f>INDEX(Thong_tin_khoa_hoc[Phân loại],MATCH(Danhsachdaotao[[#This Row],[Mã khóa học]],Thong_tin_khoa_hoc[Mã khóa học],0),0)</f>
        <v>Đào tạo hệ thống</v>
      </c>
      <c r="K368" s="13" t="s">
        <v>238</v>
      </c>
      <c r="L368" s="12">
        <v>2</v>
      </c>
      <c r="M368" s="14">
        <v>10</v>
      </c>
    </row>
    <row r="369" spans="1:13" s="15" customFormat="1" ht="26.25" customHeight="1" x14ac:dyDescent="0.25">
      <c r="A369" s="11">
        <f>IF(E369="","",SUBTOTAL(3,$E$4:E369))</f>
        <v>366</v>
      </c>
      <c r="B369" s="40">
        <v>44410</v>
      </c>
      <c r="C369" s="12" t="s">
        <v>213</v>
      </c>
      <c r="D369" s="78" t="str">
        <f>INDEX(Thong_tin_khoa_hoc[Khóa đào tạo],MATCH(Danhsachdaotao[[#This Row],[Mã khóa học]],Thong_tin_khoa_hoc[Mã khóa học],0),0)</f>
        <v>Phát triển tổ chức, xây dựng văn hoá doanh nghiệp</v>
      </c>
      <c r="E369" s="12">
        <v>1046</v>
      </c>
      <c r="F369" s="28" t="str">
        <f>INDEX(Danhsachnhanvien[Họ tên],MATCH(Danhsachdaotao[[#This Row],[MSNV]],Danhsachnhanvien[Mã nhân viên],0),0)</f>
        <v>Phạm Thị Thu Thuỷ</v>
      </c>
      <c r="G369" s="28" t="str">
        <f>INDEX(Danhsachnhanvien[Chi nhánh],MATCH(Danhsachdaotao[[#This Row],[MSNV]],Danhsachnhanvien[Mã nhân viên],0),0)</f>
        <v>Thái Nguyên</v>
      </c>
      <c r="H369" s="13" t="str">
        <f>INDEX(Danhsachnhanvien[Phòng ban],MATCH(Danhsachdaotao[[#This Row],[MSNV]],Danhsachnhanvien[Mã nhân viên],0),0)</f>
        <v>Ban giám đốc</v>
      </c>
      <c r="I369" s="13" t="str">
        <f>INDEX(Danhsachnhanvien[Vị trí],MATCH(Danhsachdaotao[[#This Row],[MSNV]],Danhsachnhanvien[Mã nhân viên],0),0)</f>
        <v>Giám đốc chi nhánh</v>
      </c>
      <c r="J369" s="13" t="str">
        <f>INDEX(Thong_tin_khoa_hoc[Phân loại],MATCH(Danhsachdaotao[[#This Row],[Mã khóa học]],Thong_tin_khoa_hoc[Mã khóa học],0),0)</f>
        <v>Đào tạo hệ thống</v>
      </c>
      <c r="K369" s="13" t="s">
        <v>238</v>
      </c>
      <c r="L369" s="12">
        <v>2</v>
      </c>
      <c r="M369" s="14">
        <v>4</v>
      </c>
    </row>
    <row r="370" spans="1:13" s="15" customFormat="1" ht="26.25" customHeight="1" x14ac:dyDescent="0.25">
      <c r="A370" s="11">
        <f>IF(E370="","",SUBTOTAL(3,$E$4:E378))</f>
        <v>375</v>
      </c>
      <c r="B370" s="40">
        <v>44410</v>
      </c>
      <c r="C370" s="12" t="s">
        <v>213</v>
      </c>
      <c r="D370" s="78" t="str">
        <f>INDEX(Thong_tin_khoa_hoc[Khóa đào tạo],MATCH(Danhsachdaotao[[#This Row],[Mã khóa học]],Thong_tin_khoa_hoc[Mã khóa học],0),0)</f>
        <v>Phát triển tổ chức, xây dựng văn hoá doanh nghiệp</v>
      </c>
      <c r="E370" s="12">
        <v>1067</v>
      </c>
      <c r="F370" s="28" t="str">
        <f>INDEX(Danhsachnhanvien[Họ tên],MATCH(Danhsachdaotao[[#This Row],[MSNV]],Danhsachnhanvien[Mã nhân viên],0),0)</f>
        <v>Nguyễn Thị Hạnh</v>
      </c>
      <c r="G370" s="28" t="str">
        <f>INDEX(Danhsachnhanvien[Chi nhánh],MATCH(Danhsachdaotao[[#This Row],[MSNV]],Danhsachnhanvien[Mã nhân viên],0),0)</f>
        <v>Hải Phòng</v>
      </c>
      <c r="H370" s="13" t="str">
        <f>INDEX(Danhsachnhanvien[Phòng ban],MATCH(Danhsachdaotao[[#This Row],[MSNV]],Danhsachnhanvien[Mã nhân viên],0),0)</f>
        <v>Ban giám đốc</v>
      </c>
      <c r="I370" s="13" t="str">
        <f>INDEX(Danhsachnhanvien[Vị trí],MATCH(Danhsachdaotao[[#This Row],[MSNV]],Danhsachnhanvien[Mã nhân viên],0),0)</f>
        <v>Giám đốc chi nhánh</v>
      </c>
      <c r="J370" s="13" t="str">
        <f>INDEX(Thong_tin_khoa_hoc[Phân loại],MATCH(Danhsachdaotao[[#This Row],[Mã khóa học]],Thong_tin_khoa_hoc[Mã khóa học],0),0)</f>
        <v>Đào tạo hệ thống</v>
      </c>
      <c r="K370" s="13" t="s">
        <v>238</v>
      </c>
      <c r="L370" s="12">
        <v>2</v>
      </c>
      <c r="M370" s="14">
        <v>10</v>
      </c>
    </row>
    <row r="371" spans="1:13" s="15" customFormat="1" ht="26.25" customHeight="1" x14ac:dyDescent="0.25">
      <c r="A371" s="11">
        <f>IF(E371="","",SUBTOTAL(3,$E$4:E371))</f>
        <v>368</v>
      </c>
      <c r="B371" s="40">
        <v>44406</v>
      </c>
      <c r="C371" s="12" t="s">
        <v>211</v>
      </c>
      <c r="D371" s="78" t="str">
        <f>INDEX(Thong_tin_khoa_hoc[Khóa đào tạo],MATCH(Danhsachdaotao[[#This Row],[Mã khóa học]],Thong_tin_khoa_hoc[Mã khóa học],0),0)</f>
        <v>Xây dựng báo cáo quản trị</v>
      </c>
      <c r="E371" s="12">
        <v>1005</v>
      </c>
      <c r="F371" s="28" t="str">
        <f>INDEX(Danhsachnhanvien[Họ tên],MATCH(Danhsachdaotao[[#This Row],[MSNV]],Danhsachnhanvien[Mã nhân viên],0),0)</f>
        <v>Nguyễn Thị Yến</v>
      </c>
      <c r="G371" s="28" t="str">
        <f>INDEX(Danhsachnhanvien[Chi nhánh],MATCH(Danhsachdaotao[[#This Row],[MSNV]],Danhsachnhanvien[Mã nhân viên],0),0)</f>
        <v>Trụ sở chính</v>
      </c>
      <c r="H371" s="13" t="str">
        <f>INDEX(Danhsachnhanvien[Phòng ban],MATCH(Danhsachdaotao[[#This Row],[MSNV]],Danhsachnhanvien[Mã nhân viên],0),0)</f>
        <v>Kế toán</v>
      </c>
      <c r="I371" s="13" t="str">
        <f>INDEX(Danhsachnhanvien[Vị trí],MATCH(Danhsachdaotao[[#This Row],[MSNV]],Danhsachnhanvien[Mã nhân viên],0),0)</f>
        <v>Kế toán tổng hợp</v>
      </c>
      <c r="J371" s="13" t="str">
        <f>INDEX(Thong_tin_khoa_hoc[Phân loại],MATCH(Danhsachdaotao[[#This Row],[Mã khóa học]],Thong_tin_khoa_hoc[Mã khóa học],0),0)</f>
        <v>Leadership</v>
      </c>
      <c r="K371" s="13" t="s">
        <v>238</v>
      </c>
      <c r="L371" s="12">
        <v>2.5</v>
      </c>
      <c r="M371" s="14">
        <v>8</v>
      </c>
    </row>
    <row r="372" spans="1:13" s="15" customFormat="1" ht="26.25" customHeight="1" x14ac:dyDescent="0.25">
      <c r="A372" s="11">
        <f>IF(E372="","",SUBTOTAL(3,$E$4:E372))</f>
        <v>369</v>
      </c>
      <c r="B372" s="40">
        <v>44336</v>
      </c>
      <c r="C372" s="12" t="s">
        <v>200</v>
      </c>
      <c r="D372" s="78" t="str">
        <f>INDEX(Thong_tin_khoa_hoc[Khóa đào tạo],MATCH(Danhsachdaotao[[#This Row],[Mã khóa học]],Thong_tin_khoa_hoc[Mã khóa học],0),0)</f>
        <v>Kỹ năng giám sát công việc</v>
      </c>
      <c r="E372" s="12">
        <v>1004</v>
      </c>
      <c r="F372" s="28" t="str">
        <f>INDEX(Danhsachnhanvien[Họ tên],MATCH(Danhsachdaotao[[#This Row],[MSNV]],Danhsachnhanvien[Mã nhân viên],0),0)</f>
        <v>Đỗ Thị Kim Anh</v>
      </c>
      <c r="G372" s="28" t="str">
        <f>INDEX(Danhsachnhanvien[Chi nhánh],MATCH(Danhsachdaotao[[#This Row],[MSNV]],Danhsachnhanvien[Mã nhân viên],0),0)</f>
        <v>Trụ sở chính</v>
      </c>
      <c r="H372" s="13" t="str">
        <f>INDEX(Danhsachnhanvien[Phòng ban],MATCH(Danhsachdaotao[[#This Row],[MSNV]],Danhsachnhanvien[Mã nhân viên],0),0)</f>
        <v>Kế toán</v>
      </c>
      <c r="I372" s="13" t="str">
        <f>INDEX(Danhsachnhanvien[Vị trí],MATCH(Danhsachdaotao[[#This Row],[MSNV]],Danhsachnhanvien[Mã nhân viên],0),0)</f>
        <v>Kế toán trưởng</v>
      </c>
      <c r="J372" s="13" t="str">
        <f>INDEX(Thong_tin_khoa_hoc[Phân loại],MATCH(Danhsachdaotao[[#This Row],[Mã khóa học]],Thong_tin_khoa_hoc[Mã khóa học],0),0)</f>
        <v>Đào tạo bổ trợ</v>
      </c>
      <c r="K372" s="13" t="s">
        <v>238</v>
      </c>
      <c r="L372" s="12">
        <v>2</v>
      </c>
      <c r="M372" s="14">
        <v>8</v>
      </c>
    </row>
    <row r="373" spans="1:13" s="15" customFormat="1" ht="26.25" customHeight="1" x14ac:dyDescent="0.25">
      <c r="A373" s="11">
        <f>IF(E373="","",SUBTOTAL(3,$E$4:E378))</f>
        <v>375</v>
      </c>
      <c r="B373" s="40">
        <v>44420</v>
      </c>
      <c r="C373" s="12" t="s">
        <v>215</v>
      </c>
      <c r="D373" s="78" t="str">
        <f>INDEX(Thong_tin_khoa_hoc[Khóa đào tạo],MATCH(Danhsachdaotao[[#This Row],[Mã khóa học]],Thong_tin_khoa_hoc[Mã khóa học],0),0)</f>
        <v>Hoạch định và Kiểm soát công việc</v>
      </c>
      <c r="E373" s="12">
        <v>1004</v>
      </c>
      <c r="F373" s="28" t="str">
        <f>INDEX(Danhsachnhanvien[Họ tên],MATCH(Danhsachdaotao[[#This Row],[MSNV]],Danhsachnhanvien[Mã nhân viên],0),0)</f>
        <v>Đỗ Thị Kim Anh</v>
      </c>
      <c r="G373" s="28" t="str">
        <f>INDEX(Danhsachnhanvien[Chi nhánh],MATCH(Danhsachdaotao[[#This Row],[MSNV]],Danhsachnhanvien[Mã nhân viên],0),0)</f>
        <v>Trụ sở chính</v>
      </c>
      <c r="H373" s="13" t="str">
        <f>INDEX(Danhsachnhanvien[Phòng ban],MATCH(Danhsachdaotao[[#This Row],[MSNV]],Danhsachnhanvien[Mã nhân viên],0),0)</f>
        <v>Kế toán</v>
      </c>
      <c r="I373" s="13" t="str">
        <f>INDEX(Danhsachnhanvien[Vị trí],MATCH(Danhsachdaotao[[#This Row],[MSNV]],Danhsachnhanvien[Mã nhân viên],0),0)</f>
        <v>Kế toán trưởng</v>
      </c>
      <c r="J373" s="13" t="str">
        <f>INDEX(Thong_tin_khoa_hoc[Phân loại],MATCH(Danhsachdaotao[[#This Row],[Mã khóa học]],Thong_tin_khoa_hoc[Mã khóa học],0),0)</f>
        <v>Leadership</v>
      </c>
      <c r="K373" s="13" t="s">
        <v>238</v>
      </c>
      <c r="L373" s="12">
        <v>4</v>
      </c>
      <c r="M373" s="14">
        <v>8</v>
      </c>
    </row>
    <row r="374" spans="1:13" s="15" customFormat="1" ht="26.25" customHeight="1" x14ac:dyDescent="0.25">
      <c r="A374" s="11">
        <f>IF(E374="","",SUBTOTAL(3,$E$4:E374))</f>
        <v>371</v>
      </c>
      <c r="B374" s="39">
        <v>44206</v>
      </c>
      <c r="C374" s="12" t="s">
        <v>182</v>
      </c>
      <c r="D374" s="78" t="str">
        <f>INDEX(Thong_tin_khoa_hoc[Khóa đào tạo],MATCH(Danhsachdaotao[[#This Row],[Mã khóa học]],Thong_tin_khoa_hoc[Mã khóa học],0),0)</f>
        <v>Lập Kế hoạch đào tạo</v>
      </c>
      <c r="E374" s="12">
        <v>1004</v>
      </c>
      <c r="F374" s="28" t="str">
        <f>INDEX(Danhsachnhanvien[Họ tên],MATCH(Danhsachdaotao[[#This Row],[MSNV]],Danhsachnhanvien[Mã nhân viên],0),0)</f>
        <v>Đỗ Thị Kim Anh</v>
      </c>
      <c r="G374" s="28" t="str">
        <f>INDEX(Danhsachnhanvien[Chi nhánh],MATCH(Danhsachdaotao[[#This Row],[MSNV]],Danhsachnhanvien[Mã nhân viên],0),0)</f>
        <v>Trụ sở chính</v>
      </c>
      <c r="H374" s="13" t="str">
        <f>INDEX(Danhsachnhanvien[Phòng ban],MATCH(Danhsachdaotao[[#This Row],[MSNV]],Danhsachnhanvien[Mã nhân viên],0),0)</f>
        <v>Kế toán</v>
      </c>
      <c r="I374" s="13" t="str">
        <f>INDEX(Danhsachnhanvien[Vị trí],MATCH(Danhsachdaotao[[#This Row],[MSNV]],Danhsachnhanvien[Mã nhân viên],0),0)</f>
        <v>Kế toán trưởng</v>
      </c>
      <c r="J374" s="13" t="str">
        <f>INDEX(Thong_tin_khoa_hoc[Phân loại],MATCH(Danhsachdaotao[[#This Row],[Mã khóa học]],Thong_tin_khoa_hoc[Mã khóa học],0),0)</f>
        <v>Đào tạo hệ thống</v>
      </c>
      <c r="K374" s="13" t="s">
        <v>238</v>
      </c>
      <c r="L374" s="12">
        <v>2</v>
      </c>
      <c r="M374" s="14">
        <v>8</v>
      </c>
    </row>
    <row r="375" spans="1:13" s="15" customFormat="1" ht="26.25" customHeight="1" x14ac:dyDescent="0.25">
      <c r="A375" s="11">
        <f>IF(E375="","",SUBTOTAL(3,$E$4:E375))</f>
        <v>372</v>
      </c>
      <c r="B375" s="40">
        <v>44286</v>
      </c>
      <c r="C375" s="12" t="s">
        <v>196</v>
      </c>
      <c r="D375" s="78" t="str">
        <f>INDEX(Thong_tin_khoa_hoc[Khóa đào tạo],MATCH(Danhsachdaotao[[#This Row],[Mã khóa học]],Thong_tin_khoa_hoc[Mã khóa học],0),0)</f>
        <v>Kỹ năng phát triển bản thân và làm việc theo nhóm</v>
      </c>
      <c r="E375" s="12">
        <v>1004</v>
      </c>
      <c r="F375" s="28" t="str">
        <f>INDEX(Danhsachnhanvien[Họ tên],MATCH(Danhsachdaotao[[#This Row],[MSNV]],Danhsachnhanvien[Mã nhân viên],0),0)</f>
        <v>Đỗ Thị Kim Anh</v>
      </c>
      <c r="G375" s="28" t="str">
        <f>INDEX(Danhsachnhanvien[Chi nhánh],MATCH(Danhsachdaotao[[#This Row],[MSNV]],Danhsachnhanvien[Mã nhân viên],0),0)</f>
        <v>Trụ sở chính</v>
      </c>
      <c r="H375" s="13" t="str">
        <f>INDEX(Danhsachnhanvien[Phòng ban],MATCH(Danhsachdaotao[[#This Row],[MSNV]],Danhsachnhanvien[Mã nhân viên],0),0)</f>
        <v>Kế toán</v>
      </c>
      <c r="I375" s="13" t="str">
        <f>INDEX(Danhsachnhanvien[Vị trí],MATCH(Danhsachdaotao[[#This Row],[MSNV]],Danhsachnhanvien[Mã nhân viên],0),0)</f>
        <v>Kế toán trưởng</v>
      </c>
      <c r="J375" s="13" t="str">
        <f>INDEX(Thong_tin_khoa_hoc[Phân loại],MATCH(Danhsachdaotao[[#This Row],[Mã khóa học]],Thong_tin_khoa_hoc[Mã khóa học],0),0)</f>
        <v>Đào tạo hệ thống</v>
      </c>
      <c r="K375" s="13" t="s">
        <v>238</v>
      </c>
      <c r="L375" s="12"/>
      <c r="M375" s="14"/>
    </row>
    <row r="376" spans="1:13" s="15" customFormat="1" ht="26.25" customHeight="1" x14ac:dyDescent="0.25">
      <c r="A376" s="11">
        <f>IF(E376="","",SUBTOTAL(3,$E$4:E381))</f>
        <v>375</v>
      </c>
      <c r="B376" s="40">
        <v>44410</v>
      </c>
      <c r="C376" s="12" t="s">
        <v>213</v>
      </c>
      <c r="D376" s="78" t="str">
        <f>INDEX(Thong_tin_khoa_hoc[Khóa đào tạo],MATCH(Danhsachdaotao[[#This Row],[Mã khóa học]],Thong_tin_khoa_hoc[Mã khóa học],0),0)</f>
        <v>Phát triển tổ chức, xây dựng văn hoá doanh nghiệp</v>
      </c>
      <c r="E376" s="12">
        <v>1004</v>
      </c>
      <c r="F376" s="28" t="str">
        <f>INDEX(Danhsachnhanvien[Họ tên],MATCH(Danhsachdaotao[[#This Row],[MSNV]],Danhsachnhanvien[Mã nhân viên],0),0)</f>
        <v>Đỗ Thị Kim Anh</v>
      </c>
      <c r="G376" s="28" t="str">
        <f>INDEX(Danhsachnhanvien[Chi nhánh],MATCH(Danhsachdaotao[[#This Row],[MSNV]],Danhsachnhanvien[Mã nhân viên],0),0)</f>
        <v>Trụ sở chính</v>
      </c>
      <c r="H376" s="13" t="str">
        <f>INDEX(Danhsachnhanvien[Phòng ban],MATCH(Danhsachdaotao[[#This Row],[MSNV]],Danhsachnhanvien[Mã nhân viên],0),0)</f>
        <v>Kế toán</v>
      </c>
      <c r="I376" s="13" t="str">
        <f>INDEX(Danhsachnhanvien[Vị trí],MATCH(Danhsachdaotao[[#This Row],[MSNV]],Danhsachnhanvien[Mã nhân viên],0),0)</f>
        <v>Kế toán trưởng</v>
      </c>
      <c r="J376" s="13" t="str">
        <f>INDEX(Thong_tin_khoa_hoc[Phân loại],MATCH(Danhsachdaotao[[#This Row],[Mã khóa học]],Thong_tin_khoa_hoc[Mã khóa học],0),0)</f>
        <v>Đào tạo hệ thống</v>
      </c>
      <c r="K376" s="13" t="s">
        <v>238</v>
      </c>
      <c r="L376" s="12">
        <v>2</v>
      </c>
      <c r="M376" s="14">
        <v>8</v>
      </c>
    </row>
    <row r="377" spans="1:13" s="15" customFormat="1" ht="26.25" customHeight="1" x14ac:dyDescent="0.25">
      <c r="A377" s="16">
        <f>IF(E377="","",SUBTOTAL(3,$E$4:E378))</f>
        <v>375</v>
      </c>
      <c r="B377" s="41">
        <v>44206</v>
      </c>
      <c r="C377" s="17" t="s">
        <v>182</v>
      </c>
      <c r="D377" s="79" t="str">
        <f>INDEX(Thong_tin_khoa_hoc[Khóa đào tạo],MATCH(Danhsachdaotao[[#This Row],[Mã khóa học]],Thong_tin_khoa_hoc[Mã khóa học],0),0)</f>
        <v>Lập Kế hoạch đào tạo</v>
      </c>
      <c r="E377" s="17">
        <v>1006</v>
      </c>
      <c r="F377" s="33" t="str">
        <f>INDEX(Danhsachnhanvien[Họ tên],MATCH(Danhsachdaotao[[#This Row],[MSNV]],Danhsachnhanvien[Mã nhân viên],0),0)</f>
        <v>Nguyễn Thị Thanh Trúc</v>
      </c>
      <c r="G377" s="33" t="str">
        <f>INDEX(Danhsachnhanvien[Chi nhánh],MATCH(Danhsachdaotao[[#This Row],[MSNV]],Danhsachnhanvien[Mã nhân viên],0),0)</f>
        <v>Trụ sở chính</v>
      </c>
      <c r="H377" s="18" t="str">
        <f>INDEX(Danhsachnhanvien[Phòng ban],MATCH(Danhsachdaotao[[#This Row],[MSNV]],Danhsachnhanvien[Mã nhân viên],0),0)</f>
        <v>Kế toán</v>
      </c>
      <c r="I377" s="18" t="str">
        <f>INDEX(Danhsachnhanvien[Vị trí],MATCH(Danhsachdaotao[[#This Row],[MSNV]],Danhsachnhanvien[Mã nhân viên],0),0)</f>
        <v>Kế toán thuế</v>
      </c>
      <c r="J377" s="18" t="str">
        <f>INDEX(Thong_tin_khoa_hoc[Phân loại],MATCH(Danhsachdaotao[[#This Row],[Mã khóa học]],Thong_tin_khoa_hoc[Mã khóa học],0),0)</f>
        <v>Đào tạo hệ thống</v>
      </c>
      <c r="K377" s="18" t="s">
        <v>238</v>
      </c>
      <c r="L377" s="17">
        <v>2</v>
      </c>
      <c r="M377" s="19">
        <v>8</v>
      </c>
    </row>
    <row r="378" spans="1:13" x14ac:dyDescent="0.25">
      <c r="A378" s="16">
        <f>IF(E378="","",SUBTOTAL(3,$E$4:E378))</f>
        <v>375</v>
      </c>
      <c r="B378" s="41">
        <v>44206</v>
      </c>
      <c r="C378" s="17" t="s">
        <v>182</v>
      </c>
      <c r="D378" s="79" t="str">
        <f>INDEX(Thong_tin_khoa_hoc[Khóa đào tạo],MATCH(Danhsachdaotao[[#This Row],[Mã khóa học]],Thong_tin_khoa_hoc[Mã khóa học],0),0)</f>
        <v>Lập Kế hoạch đào tạo</v>
      </c>
      <c r="E378" s="17">
        <v>1007</v>
      </c>
      <c r="F378" s="33" t="str">
        <f>INDEX(Danhsachnhanvien[Họ tên],MATCH(Danhsachdaotao[[#This Row],[MSNV]],Danhsachnhanvien[Mã nhân viên],0),0)</f>
        <v>Đỗ Thị Hồng Thắm</v>
      </c>
      <c r="G378" s="33" t="str">
        <f>INDEX(Danhsachnhanvien[Chi nhánh],MATCH(Danhsachdaotao[[#This Row],[MSNV]],Danhsachnhanvien[Mã nhân viên],0),0)</f>
        <v>Trụ sở chính</v>
      </c>
      <c r="H378" s="18" t="str">
        <f>INDEX(Danhsachnhanvien[Phòng ban],MATCH(Danhsachdaotao[[#This Row],[MSNV]],Danhsachnhanvien[Mã nhân viên],0),0)</f>
        <v>Kế toán</v>
      </c>
      <c r="I378" s="18" t="str">
        <f>INDEX(Danhsachnhanvien[Vị trí],MATCH(Danhsachdaotao[[#This Row],[MSNV]],Danhsachnhanvien[Mã nhân viên],0),0)</f>
        <v>Kế toán tiền lương</v>
      </c>
      <c r="J378" s="18" t="str">
        <f>INDEX(Thong_tin_khoa_hoc[Phân loại],MATCH(Danhsachdaotao[[#This Row],[Mã khóa học]],Thong_tin_khoa_hoc[Mã khóa học],0),0)</f>
        <v>Đào tạo hệ thống</v>
      </c>
      <c r="K378" s="18" t="s">
        <v>238</v>
      </c>
      <c r="L378" s="17">
        <v>2</v>
      </c>
      <c r="M378" s="19">
        <v>8</v>
      </c>
    </row>
  </sheetData>
  <dataValidations count="2">
    <dataValidation type="list" allowBlank="1" showInputMessage="1" showErrorMessage="1" sqref="M4:M378" xr:uid="{FEE59197-B6D4-4796-AB10-832DE231E4CA}">
      <formula1>QĐ_Danhgia</formula1>
    </dataValidation>
    <dataValidation type="list" allowBlank="1" showInputMessage="1" showErrorMessage="1" sqref="K4:K378" xr:uid="{BD902C22-396E-4EED-BCF9-D86CC31A0988}">
      <formula1>QĐ_Thamgia</formula1>
    </dataValidation>
  </dataValidation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097E8-74E0-45D2-8EFB-A40E79DA53E8}">
  <sheetPr codeName="Sheet8"/>
  <dimension ref="A1:N2"/>
  <sheetViews>
    <sheetView showGridLines="0" showRowColHeaders="0" workbookViewId="0">
      <selection activeCell="M2" sqref="M2"/>
    </sheetView>
  </sheetViews>
  <sheetFormatPr defaultRowHeight="15" x14ac:dyDescent="0.25"/>
  <cols>
    <col min="1" max="1" width="8.42578125" style="63" customWidth="1"/>
    <col min="2" max="2" width="9.140625" style="63"/>
    <col min="3" max="3" width="13.28515625" style="63" customWidth="1"/>
    <col min="4" max="13" width="14.5703125" style="63" customWidth="1"/>
    <col min="14" max="14" width="13.5703125" style="63" customWidth="1"/>
    <col min="15" max="16384" width="9.140625" style="63"/>
  </cols>
  <sheetData>
    <row r="1" spans="1:14" ht="31.5" customHeight="1" x14ac:dyDescent="0.25">
      <c r="A1" s="1" t="s">
        <v>252</v>
      </c>
      <c r="B1" s="51"/>
      <c r="C1" s="3"/>
      <c r="D1" s="3"/>
      <c r="E1" s="3"/>
      <c r="F1" s="3"/>
      <c r="G1" s="3"/>
      <c r="H1" s="3"/>
      <c r="I1" s="3"/>
      <c r="J1" s="3"/>
      <c r="K1" s="3"/>
      <c r="L1" s="3"/>
      <c r="M1" s="3"/>
      <c r="N1" s="3"/>
    </row>
    <row r="2" spans="1:14" ht="31.5" customHeight="1" x14ac:dyDescent="0.25">
      <c r="A2" s="4" t="s">
        <v>253</v>
      </c>
      <c r="B2" s="52"/>
      <c r="C2" s="6"/>
      <c r="D2" s="6"/>
      <c r="E2" s="6"/>
      <c r="F2" s="6"/>
      <c r="G2" s="6"/>
      <c r="H2" s="6"/>
      <c r="I2" s="6"/>
      <c r="J2" s="6"/>
      <c r="K2" s="6"/>
      <c r="L2" s="6"/>
      <c r="M2" s="6"/>
      <c r="N2"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����� gi����� gi��
</file>

<file path=customXml/item2.xml>�������� gi�����c t������i l�������i l���� l���������
</file>

<file path=customXml/item3.xml>�������i l���� l����� gi������i l���� l����� gi�
</file>

<file path=customXml/item4.xml>��
</file>

<file path=customXml/item5.xml>��
</file>

<file path=customXml/item6.xml>��
</file>

<file path=customXml/item7.xml>��
</file>

<file path=customXml/item8.xml>��
</file>

<file path=customXml/item9.xml>��������
</file>

<file path=customXml/item10.xml>��
</file>

<file path=customXml/item11.xml>����������� gi����� gi�����c t������i l�����c t������i l�������i l���� l��������i l���� l����������������� gi��� gi��� gi�������i l���� l�����������������c t�������i l���i l���i l�������������������������c t����c t����c t����c t��������������������������� gi��� gi��� gi�������i l���� l�����������������c t�������i l���i l���i l�������������������������c t����c t����c t����c t���������������������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�����
</file>

<file path=customXml/item21.xml>��
</file>

<file path=customXml/item22.xml>����
</file>

<file path=customXml/item23.xml>���
</file>

<file path=customXml/item24.xml>��
</file>

<file path=customXml/item25.xml>�����c t������i l������c t������i l���
</file>

<file path=customXml/item26.xml>��
</file>

<file path=customXml/item27.xml>������
</file>

<file path=customXml/item28.xml>��
</file>

<file path=customXml/item29.xml>��������
</file>

<file path=customXml/item30.xml>��
</file>

<file path=customXml/item31.xml>�������i l���� l��������i l���� l���
</file>

<file path=customXml/item32.xml>��
</file>

<file path=customXml/item33.xml>��
</file>

<file path=customXml/item34.xml>�������i l���� l����� gi������i l���� l����� gi�
</file>

<file path=customXml/itemProps1.xml><?xml version="1.0" encoding="utf-8"?>
<ds:datastoreItem xmlns:ds="http://schemas.openxmlformats.org/officeDocument/2006/customXml" ds:itemID="{3B1F1983-D04B-459D-984F-F8D4399938E2}">
  <ds:schemaRefs/>
</ds:datastoreItem>
</file>

<file path=customXml/itemProps2.xml><?xml version="1.0" encoding="utf-8"?>
<ds:datastoreItem xmlns:ds="http://schemas.openxmlformats.org/officeDocument/2006/customXml" ds:itemID="{9DC8994C-AC0E-408E-A772-C6174CDEBF5E}">
  <ds:schemaRefs/>
</ds:datastoreItem>
</file>

<file path=customXml/itemProps3.xml><?xml version="1.0" encoding="utf-8"?>
<ds:datastoreItem xmlns:ds="http://schemas.openxmlformats.org/officeDocument/2006/customXml" ds:itemID="{BEA27030-66F5-4EFD-84E9-8D3D518B3729}">
  <ds:schemaRefs/>
</ds:datastoreItem>
</file>

<file path=customXml/itemProps4.xml><?xml version="1.0" encoding="utf-8"?>
<ds:datastoreItem xmlns:ds="http://schemas.openxmlformats.org/officeDocument/2006/customXml" ds:itemID="{EB3C853C-E2CC-49AC-AC03-A02B8EF49B99}">
  <ds:schemaRefs/>
</ds:datastoreItem>
</file>

<file path=customXml/itemProps5.xml><?xml version="1.0" encoding="utf-8"?>
<ds:datastoreItem xmlns:ds="http://schemas.openxmlformats.org/officeDocument/2006/customXml" ds:itemID="{A4968563-51EF-4E42-96B3-DE641B6791F2}">
  <ds:schemaRefs/>
</ds:datastoreItem>
</file>

<file path=customXml/itemProps6.xml><?xml version="1.0" encoding="utf-8"?>
<ds:datastoreItem xmlns:ds="http://schemas.openxmlformats.org/officeDocument/2006/customXml" ds:itemID="{F2AB7BE1-65EE-4796-AD65-6DF155E42FAD}">
  <ds:schemaRefs/>
</ds:datastoreItem>
</file>

<file path=customXml/itemProps7.xml><?xml version="1.0" encoding="utf-8"?>
<ds:datastoreItem xmlns:ds="http://schemas.openxmlformats.org/officeDocument/2006/customXml" ds:itemID="{16B33FB2-9953-4789-8415-45787A1678B4}">
  <ds:schemaRefs/>
</ds:datastoreItem>
</file>

<file path=customXml/itemProps8.xml><?xml version="1.0" encoding="utf-8"?>
<ds:datastoreItem xmlns:ds="http://schemas.openxmlformats.org/officeDocument/2006/customXml" ds:itemID="{346BB5ED-FF22-4C3B-8CBC-5E90834F19E0}">
  <ds:schemaRefs/>
</ds:datastoreItem>
</file>

<file path=customXml/itemProps9.xml><?xml version="1.0" encoding="utf-8"?>
<ds:datastoreItem xmlns:ds="http://schemas.openxmlformats.org/officeDocument/2006/customXml" ds:itemID="{F7237CCE-DCD9-4350-A6FE-74B8A976E2D1}">
  <ds:schemaRefs/>
</ds:datastoreItem>
</file>

<file path=customXml/itemProps10.xml><?xml version="1.0" encoding="utf-8"?>
<ds:datastoreItem xmlns:ds="http://schemas.openxmlformats.org/officeDocument/2006/customXml" ds:itemID="{32753300-3B11-49A2-86FE-FB233026B05B}">
  <ds:schemaRefs/>
</ds:datastoreItem>
</file>

<file path=customXml/itemProps11.xml><?xml version="1.0" encoding="utf-8"?>
<ds:datastoreItem xmlns:ds="http://schemas.openxmlformats.org/officeDocument/2006/customXml" ds:itemID="{54A89A33-4183-4039-A005-A6EFF6A04C02}">
  <ds:schemaRefs/>
</ds:datastoreItem>
</file>

<file path=customXml/itemProps12.xml><?xml version="1.0" encoding="utf-8"?>
<ds:datastoreItem xmlns:ds="http://schemas.openxmlformats.org/officeDocument/2006/customXml" ds:itemID="{105C4BB4-49FE-4FFA-BB1D-628807999244}">
  <ds:schemaRefs/>
</ds:datastoreItem>
</file>

<file path=customXml/itemProps13.xml><?xml version="1.0" encoding="utf-8"?>
<ds:datastoreItem xmlns:ds="http://schemas.openxmlformats.org/officeDocument/2006/customXml" ds:itemID="{2BEAD930-39E0-4B60-A4AA-D49B72E2CB91}">
  <ds:schemaRefs/>
</ds:datastoreItem>
</file>

<file path=customXml/itemProps14.xml><?xml version="1.0" encoding="utf-8"?>
<ds:datastoreItem xmlns:ds="http://schemas.openxmlformats.org/officeDocument/2006/customXml" ds:itemID="{9E7FD7D2-5206-407E-857D-B209D518F2C1}">
  <ds:schemaRefs/>
</ds:datastoreItem>
</file>

<file path=customXml/itemProps15.xml><?xml version="1.0" encoding="utf-8"?>
<ds:datastoreItem xmlns:ds="http://schemas.openxmlformats.org/officeDocument/2006/customXml" ds:itemID="{C5888021-861B-4DAA-9CF8-5D02FBB357D1}">
  <ds:schemaRefs/>
</ds:datastoreItem>
</file>

<file path=customXml/itemProps16.xml><?xml version="1.0" encoding="utf-8"?>
<ds:datastoreItem xmlns:ds="http://schemas.openxmlformats.org/officeDocument/2006/customXml" ds:itemID="{B7390B55-91B2-4137-9737-DBBFDA868360}">
  <ds:schemaRefs/>
</ds:datastoreItem>
</file>

<file path=customXml/itemProps17.xml><?xml version="1.0" encoding="utf-8"?>
<ds:datastoreItem xmlns:ds="http://schemas.openxmlformats.org/officeDocument/2006/customXml" ds:itemID="{7156381B-D9C8-4D0F-A748-856FD62E6107}">
  <ds:schemaRefs/>
</ds:datastoreItem>
</file>

<file path=customXml/itemProps18.xml><?xml version="1.0" encoding="utf-8"?>
<ds:datastoreItem xmlns:ds="http://schemas.openxmlformats.org/officeDocument/2006/customXml" ds:itemID="{038AB465-1DB3-4A0C-93F9-4DD634AB28C6}">
  <ds:schemaRefs/>
</ds:datastoreItem>
</file>

<file path=customXml/itemProps19.xml><?xml version="1.0" encoding="utf-8"?>
<ds:datastoreItem xmlns:ds="http://schemas.openxmlformats.org/officeDocument/2006/customXml" ds:itemID="{CF0AE06A-9015-475F-93AC-E073F839100A}">
  <ds:schemaRefs/>
</ds:datastoreItem>
</file>

<file path=customXml/itemProps20.xml><?xml version="1.0" encoding="utf-8"?>
<ds:datastoreItem xmlns:ds="http://schemas.openxmlformats.org/officeDocument/2006/customXml" ds:itemID="{AFC81A29-F042-4D2F-AF56-6D224657C2DE}">
  <ds:schemaRefs/>
</ds:datastoreItem>
</file>

<file path=customXml/itemProps21.xml><?xml version="1.0" encoding="utf-8"?>
<ds:datastoreItem xmlns:ds="http://schemas.openxmlformats.org/officeDocument/2006/customXml" ds:itemID="{B077E6D6-A0A1-41F8-BF5D-0A451B405DA1}">
  <ds:schemaRefs/>
</ds:datastoreItem>
</file>

<file path=customXml/itemProps22.xml><?xml version="1.0" encoding="utf-8"?>
<ds:datastoreItem xmlns:ds="http://schemas.openxmlformats.org/officeDocument/2006/customXml" ds:itemID="{1B1185D2-F6ED-423C-A251-2367B84BB58F}">
  <ds:schemaRefs/>
</ds:datastoreItem>
</file>

<file path=customXml/itemProps23.xml><?xml version="1.0" encoding="utf-8"?>
<ds:datastoreItem xmlns:ds="http://schemas.openxmlformats.org/officeDocument/2006/customXml" ds:itemID="{683E1EA1-60C5-40A2-80C9-5DE5ED505821}">
  <ds:schemaRefs/>
</ds:datastoreItem>
</file>

<file path=customXml/itemProps24.xml><?xml version="1.0" encoding="utf-8"?>
<ds:datastoreItem xmlns:ds="http://schemas.openxmlformats.org/officeDocument/2006/customXml" ds:itemID="{78A6B391-89FC-47F6-AD19-B6F983A24736}">
  <ds:schemaRefs/>
</ds:datastoreItem>
</file>

<file path=customXml/itemProps25.xml><?xml version="1.0" encoding="utf-8"?>
<ds:datastoreItem xmlns:ds="http://schemas.openxmlformats.org/officeDocument/2006/customXml" ds:itemID="{5AA30433-38F4-4015-AEAC-42D39A4DE71A}">
  <ds:schemaRefs/>
</ds:datastoreItem>
</file>

<file path=customXml/itemProps26.xml><?xml version="1.0" encoding="utf-8"?>
<ds:datastoreItem xmlns:ds="http://schemas.openxmlformats.org/officeDocument/2006/customXml" ds:itemID="{ABCFA6EA-C612-4DB9-8C09-AD995E06488D}">
  <ds:schemaRefs/>
</ds:datastoreItem>
</file>

<file path=customXml/itemProps27.xml><?xml version="1.0" encoding="utf-8"?>
<ds:datastoreItem xmlns:ds="http://schemas.openxmlformats.org/officeDocument/2006/customXml" ds:itemID="{0CA09ABA-CBC9-4BF5-A135-53D5DE1EF5CE}">
  <ds:schemaRefs/>
</ds:datastoreItem>
</file>

<file path=customXml/itemProps28.xml><?xml version="1.0" encoding="utf-8"?>
<ds:datastoreItem xmlns:ds="http://schemas.openxmlformats.org/officeDocument/2006/customXml" ds:itemID="{FAEE8BB4-F9BE-4891-A9EC-2A54EF7C1FCF}">
  <ds:schemaRefs/>
</ds:datastoreItem>
</file>

<file path=customXml/itemProps29.xml><?xml version="1.0" encoding="utf-8"?>
<ds:datastoreItem xmlns:ds="http://schemas.openxmlformats.org/officeDocument/2006/customXml" ds:itemID="{77071F36-2EAA-4884-930F-BE2DD5022DEE}">
  <ds:schemaRefs/>
</ds:datastoreItem>
</file>

<file path=customXml/itemProps30.xml><?xml version="1.0" encoding="utf-8"?>
<ds:datastoreItem xmlns:ds="http://schemas.openxmlformats.org/officeDocument/2006/customXml" ds:itemID="{7E1A64E2-95A9-41C7-B40E-E2FC40C0F099}">
  <ds:schemaRefs/>
</ds:datastoreItem>
</file>

<file path=customXml/itemProps31.xml><?xml version="1.0" encoding="utf-8"?>
<ds:datastoreItem xmlns:ds="http://schemas.openxmlformats.org/officeDocument/2006/customXml" ds:itemID="{3AFE556E-C1D1-45E7-A2ED-38773416F765}">
  <ds:schemaRefs/>
</ds:datastoreItem>
</file>

<file path=customXml/itemProps32.xml><?xml version="1.0" encoding="utf-8"?>
<ds:datastoreItem xmlns:ds="http://schemas.openxmlformats.org/officeDocument/2006/customXml" ds:itemID="{1FDBC71C-098B-4BAD-8FF3-A6BCA91523DF}">
  <ds:schemaRefs/>
</ds:datastoreItem>
</file>

<file path=customXml/itemProps33.xml><?xml version="1.0" encoding="utf-8"?>
<ds:datastoreItem xmlns:ds="http://schemas.openxmlformats.org/officeDocument/2006/customXml" ds:itemID="{ACDF33E9-7F7E-4BAE-BA8A-3ED2B02290C2}">
  <ds:schemaRefs/>
</ds:datastoreItem>
</file>

<file path=customXml/itemProps34.xml><?xml version="1.0" encoding="utf-8"?>
<ds:datastoreItem xmlns:ds="http://schemas.openxmlformats.org/officeDocument/2006/customXml" ds:itemID="{2558EB29-377A-4EE2-A699-2059C1AAA8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Cài đặt</vt:lpstr>
      <vt:lpstr>Thông tin nhân viên</vt:lpstr>
      <vt:lpstr>Thong tin khoa hoc</vt:lpstr>
      <vt:lpstr>Phân tích</vt:lpstr>
      <vt:lpstr>Thời gian làm việc</vt:lpstr>
      <vt:lpstr>Chi phí đào tạo</vt:lpstr>
      <vt:lpstr>Danhsachdaotao</vt:lpstr>
      <vt:lpstr>Dashboard</vt:lpstr>
      <vt:lpstr>QĐ_Danhgia</vt:lpstr>
      <vt:lpstr>QĐ_Hinhthuc</vt:lpstr>
      <vt:lpstr>QĐ_Loại</vt:lpstr>
      <vt:lpstr>QĐ_Thamgia</vt:lpstr>
      <vt:lpstr>QĐ_Trạngthái</vt:lpstr>
      <vt:lpstr>QĐKH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Tiep Tran</dc:creator>
  <cp:lastModifiedBy>Tiệp Trần</cp:lastModifiedBy>
  <dcterms:created xsi:type="dcterms:W3CDTF">2022-04-14T10:35:45Z</dcterms:created>
  <dcterms:modified xsi:type="dcterms:W3CDTF">2024-01-19T12:16:10Z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2023-12-27T10:26:21Z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3aa676f8-e337-405a-a5fb-e3bd2e3bcbce</vt:lpwstr>
  </property>
  <property fmtid="{D5CDD505-2E9C-101B-9397-08002B2CF9AE}" pid="7" name="MSIP_Label_defa4170-0d19-0005-0004-bc88714345d2_ActionId">
    <vt:lpwstr>d86e8349-4c3f-49f0-ae0a-f68f6d310498</vt:lpwstr>
  </property>
  <property fmtid="{D5CDD505-2E9C-101B-9397-08002B2CF9AE}" pid="8" name="MSIP_Label_defa4170-0d19-0005-0004-bc88714345d2_ContentBits">
    <vt:lpwstr>0</vt:lpwstr>
  </property>
</Properties>
</file>